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20" yWindow="-120" windowWidth="19440" windowHeight="15000" tabRatio="88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23" i="12"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BE34" i="10"/>
  <c r="C34" i="10"/>
  <c r="C35" i="10" s="1"/>
  <c r="U34" i="10" s="1"/>
  <c r="U35" i="10" s="1"/>
  <c r="U36" i="10" s="1"/>
  <c r="AM34" i="10" l="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<sst xmlns="http://schemas.openxmlformats.org/spreadsheetml/2006/main" count="1120" uniqueCount="613">
  <si>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</si>
  <si>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</si>
  <si>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</si>
  <si>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</si>
  <si>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</si>
  <si>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</si>
  <si>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</si>
  <si>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</si>
  <si>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</si>
  <si>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</si>
  <si>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</si>
  <si>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</si>
  <si>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</si>
  <si>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</si>
  <si>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</si>
  <si>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</si>
  <si>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</si>
  <si>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</si>
  <si>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</si>
  <si>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</si>
  <si>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</si>
  <si>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</si>
  <si>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</si>
  <si>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</si>
  <si>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</si>
  <si>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</si>
  <si>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</si>
  <si>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</si>
  <si>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</si>
  <si>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</si>
  <si>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</si>
  <si>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</si>
  <si>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</si>
  <si>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</si>
  <si>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</si>
  <si>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</si>
  <si>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</si>
  <si>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</si>
  <si>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</si>
  <si>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</si>
  <si>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</si>
  <si>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</si>
  <si>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</si>
  <si>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</si>
  <si>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</si>
  <si>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</si>
  <si>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</si>
  <si>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</si>
  <si>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</si>
  <si>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</si>
  <si>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</si>
  <si>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</si>
  <si>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</si>
  <si>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</si>
  <si>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</si>
  <si>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</si>
  <si>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</si>
  <si>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</si>
  <si>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</si>
  <si>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</si>
  <si>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</si>
  <si>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</si>
  <si>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</si>
  <si>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</si>
  <si>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</si>
  <si>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</si>
  <si>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</si>
  <si>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</si>
  <si>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</si>
  <si>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</si>
  <si>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</si>
  <si>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</si>
  <si>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</si>
  <si>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</si>
  <si>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</si>
  <si>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</si>
  <si>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</si>
  <si>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</si>
  <si>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</si>
  <si>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</si>
  <si>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</si>
  <si>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</si>
  <si>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</si>
  <si>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</si>
  <si>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</si>
  <si>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</si>
  <si>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</si>
  <si>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</si>
  <si>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</si>
  <si>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</si>
  <si>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</si>
  <si>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</si>
  <si>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</si>
  <si>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</si>
  <si>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</si>
  <si>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</si>
  <si>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</si>
  <si>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</si>
  <si>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那珂川市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</si>
  <si>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</si>
  <si>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</si>
  <si>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</si>
  <si>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</si>
  <si>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</si>
  <si>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</si>
  <si>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</si>
  <si>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</si>
  <si>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</si>
  <si>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</si>
  <si>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</si>
  <si>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</si>
  <si>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</si>
  <si>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</si>
  <si>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</si>
  <si>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</si>
  <si>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</si>
  <si>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</si>
  <si>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</si>
  <si>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</si>
  <si>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</si>
  <si>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</si>
  <si>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</si>
  <si>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</si>
  <si>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</si>
  <si>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</si>
  <si>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</si>
  <si>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</si>
  <si>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</si>
  <si>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</si>
  <si>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</si>
  <si>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</si>
  <si>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</si>
  <si>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</si>
  <si>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</si>
  <si>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</si>
  <si>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</si>
  <si>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</si>
  <si>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</si>
  <si>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</si>
  <si>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</si>
  <si>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</si>
  <si>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</si>
  <si>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</si>
  <si>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</si>
  <si>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</si>
  <si>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</si>
  <si>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</si>
  <si>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</si>
  <si>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</si>
  <si>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</si>
  <si>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</si>
  <si>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</si>
  <si>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</si>
  <si>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</si>
  <si>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</si>
  <si>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</si>
  <si>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</si>
  <si>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</si>
  <si>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</si>
  <si>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</si>
  <si>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</si>
  <si>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</si>
  <si>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</si>
  <si>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</si>
  <si>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</si>
  <si>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</si>
  <si>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</si>
  <si>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</si>
  <si>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</si>
  <si>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</si>
  <si>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</si>
  <si>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</si>
  <si>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</si>
  <si>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</si>
  <si>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</si>
  <si>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</si>
  <si>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</si>
  <si>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</si>
  <si>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</si>
  <si>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</si>
  <si>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</si>
  <si>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</si>
  <si>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</si>
  <si>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</si>
  <si>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</si>
  <si>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</si>
  <si>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</si>
  <si>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</si>
  <si>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</si>
  <si>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</si>
  <si>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</si>
  <si>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</si>
  <si>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</si>
  <si>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</si>
  <si>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</si>
  <si>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</si>
  <si>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</si>
  <si>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</si>
  <si>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</si>
  <si>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</si>
  <si>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</si>
  <si>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</si>
  <si>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</si>
  <si>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</si>
  <si>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</si>
  <si>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</si>
  <si>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</si>
  <si>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</si>
  <si>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</si>
  <si>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</si>
  <si>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</si>
  <si>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</si>
  <si>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</si>
  <si>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</si>
  <si>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</si>
  <si>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福岡県那珂川市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</si>
  <si>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</si>
  <si>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</si>
  <si>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</si>
  <si>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</si>
  <si>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</si>
  <si>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</si>
  <si>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</si>
  <si>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</si>
  <si>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</si>
  <si>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</si>
  <si>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</si>
  <si>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</si>
  <si>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</si>
  <si>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</si>
  <si>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</si>
  <si>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</si>
  <si>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</si>
  <si>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</si>
  <si>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</si>
  <si>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</si>
  <si>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</si>
  <si>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</si>
  <si>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</si>
  <si>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</si>
  <si>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</si>
  <si>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</si>
  <si>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</si>
  <si>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</si>
  <si>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</si>
  <si>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</si>
  <si>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</si>
  <si>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</si>
  <si>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</si>
  <si>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</si>
  <si>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</si>
  <si>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</si>
  <si>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</si>
  <si>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</si>
  <si>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</si>
  <si>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</si>
  <si>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</si>
  <si>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</si>
  <si>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</si>
  <si>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</si>
  <si>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</si>
  <si>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</si>
  <si>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</si>
  <si>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</si>
  <si>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</si>
  <si>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</si>
  <si>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</si>
  <si>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</si>
  <si>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</si>
  <si>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</si>
  <si>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</si>
  <si>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</si>
  <si>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</si>
  <si>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</si>
  <si>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</si>
  <si>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</si>
  <si>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</si>
  <si>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</si>
  <si>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</si>
  <si>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</si>
  <si>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</si>
  <si>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</si>
  <si>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</si>
  <si>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</si>
  <si>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</si>
  <si>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</si>
  <si>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</si>
  <si>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</si>
  <si>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</si>
  <si>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</si>
  <si>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</si>
  <si>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</si>
  <si>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</si>
  <si>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</si>
  <si>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</si>
  <si>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</si>
  <si>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</si>
  <si>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</si>
  <si>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</si>
  <si>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</si>
  <si>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</si>
  <si>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</si>
  <si>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</si>
  <si>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</si>
  <si>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</si>
  <si>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</si>
  <si>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</si>
  <si>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</si>
  <si>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</si>
  <si>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</si>
  <si>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</si>
  <si>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</si>
  <si>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</si>
  <si>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</si>
  <si>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</si>
  <si>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</si>
  <si>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</si>
  <si>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</si>
  <si>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</si>
  <si>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</si>
  <si>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</si>
  <si>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</si>
  <si>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</si>
  <si>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</si>
  <si>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</si>
  <si>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</si>
  <si>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</si>
  <si>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</si>
  <si>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</si>
  <si>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</si>
  <si>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</si>
  <si>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</si>
  <si>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</si>
  <si>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</si>
  <si>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</si>
  <si>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</si>
  <si>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</si>
  <si>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</si>
  <si>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</si>
  <si>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</si>
  <si>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</si>
  <si>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</si>
  <si>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</si>
  <si>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</si>
  <si>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</si>
  <si>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</si>
  <si>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</si>
  <si>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</si>
  <si>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</si>
  <si>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</si>
  <si>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</si>
  <si>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</si>
  <si>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</si>
  <si>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</si>
  <si>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</si>
  <si>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</si>
  <si>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</si>
  <si>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</si>
  <si>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</si>
  <si>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</si>
  <si>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</si>
  <si>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</si>
  <si>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</si>
  <si>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</si>
  <si>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</si>
  <si>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</si>
  <si>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</si>
  <si>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</si>
  <si>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福岡県那珂川市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</si>
  <si>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</si>
  <si>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</si>
  <si>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</si>
  <si>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</si>
  <si>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</si>
  <si>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</si>
  <si>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</si>
  <si>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</si>
  <si>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</si>
  <si>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</si>
  <si>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</si>
  <si>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</si>
  <si>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</si>
  <si>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</si>
  <si>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</si>
  <si>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</si>
  <si>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</si>
  <si>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</si>
  <si>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</si>
  <si>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</si>
  <si>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</si>
  <si>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</si>
  <si>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</si>
  <si>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</si>
  <si>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</si>
  <si>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</si>
  <si>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</si>
  <si>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</si>
  <si>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</si>
  <si>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</si>
  <si>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</si>
  <si>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</si>
  <si>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</si>
  <si>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</si>
  <si>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</si>
  <si>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</si>
  <si>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</si>
  <si>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那珂川市下水道事業会計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</si>
  <si>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</si>
  <si>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</si>
  <si>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</si>
  <si>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</si>
  <si>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</si>
  <si>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</si>
  <si>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</si>
  <si>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</si>
  <si>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</si>
  <si>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</si>
  <si>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</si>
  <si>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</si>
  <si>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</si>
  <si>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</si>
  <si>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</si>
  <si>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</si>
  <si>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</si>
  <si>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</si>
  <si>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</si>
  <si>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</si>
  <si>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</si>
  <si>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</si>
  <si>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</si>
  <si>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</si>
  <si>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</si>
  <si>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</si>
  <si>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</si>
  <si>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</si>
  <si>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</si>
  <si>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</si>
  <si>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</si>
  <si>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</si>
  <si>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</si>
  <si>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</si>
  <si>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</si>
  <si>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</si>
  <si>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</si>
  <si>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</si>
  <si>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</si>
  <si>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</si>
  <si>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</si>
  <si>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</si>
  <si>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</si>
  <si>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</si>
  <si>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</si>
  <si>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</si>
  <si>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</si>
  <si>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</si>
  <si>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</si>
  <si>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</si>
  <si>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</si>
  <si>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</si>
  <si>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</si>
  <si>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</si>
  <si>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</si>
  <si>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</si>
  <si>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</si>
  <si>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</si>
  <si>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</si>
  <si>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</si>
  <si>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</si>
  <si>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</si>
  <si>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</si>
  <si>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</si>
  <si>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</si>
  <si>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</si>
  <si>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那珂川市下水道事業会計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</si>
  <si>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</si>
  <si>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</si>
  <si>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</si>
  <si>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</si>
  <si>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</si>
  <si>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</si>
  <si>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</si>
  <si>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</si>
  <si>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</si>
  <si>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</si>
  <si>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</si>
  <si>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</si>
  <si>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</si>
  <si>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</si>
  <si>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</si>
  <si>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</si>
  <si>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</si>
  <si>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</si>
  <si>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</si>
  <si>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</si>
  <si>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</si>
  <si>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</si>
  <si>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</si>
  <si>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</si>
  <si>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</si>
  <si>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</si>
  <si>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</si>
  <si>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</si>
  <si>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</si>
  <si>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</si>
  <si>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</si>
  <si>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</si>
  <si>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</si>
  <si>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</si>
  <si>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</si>
  <si>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</si>
  <si>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</si>
  <si>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</si>
  <si>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</si>
  <si>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</si>
  <si>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</si>
  <si>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</si>
  <si>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</si>
  <si>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</si>
  <si>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</si>
  <si>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</si>
  <si>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</si>
  <si>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</si>
  <si>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</si>
  <si>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</si>
  <si>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</si>
  <si>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</si>
  <si>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</si>
  <si>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</si>
  <si>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</si>
  <si>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</si>
  <si>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</si>
  <si>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</si>
  <si>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</si>
  <si>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</si>
  <si>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</si>
  <si>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</si>
  <si>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</si>
  <si>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</si>
  <si>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</si>
  <si>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</si>
  <si>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</si>
  <si>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</si>
  <si>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</si>
  <si>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</si>
  <si>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</si>
  <si>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</si>
  <si>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</si>
  <si>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</si>
  <si>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</si>
  <si>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</si>
  <si>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</si>
  <si>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</si>
  <si>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</si>
  <si>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</si>
  <si>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</si>
  <si>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</si>
  <si>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</si>
  <si>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</si>
  <si>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</si>
  <si>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</si>
  <si>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</si>
  <si>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</si>
  <si>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</si>
  <si>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</si>
  <si>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</si>
  <si>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1.41</t>
  </si>
  <si>
    <t>那珂川市下水道事業会計</t>
  </si>
  <si>
    <t>一般会計</t>
  </si>
  <si>
    <t>国民健康保険事業特別会計</t>
  </si>
  <si>
    <t>▲ 0.00</t>
  </si>
  <si>
    <t>後期高齢者医療特別会計</t>
  </si>
  <si>
    <t>介護保険事業特別会計（保険事業勘定）</t>
  </si>
  <si>
    <t>▲ 0.33</t>
  </si>
  <si>
    <t>公共用地先行取得事業特別会計</t>
  </si>
  <si>
    <t>▲ 5.38</t>
  </si>
  <si>
    <t>その他会計（赤字）</t>
  </si>
  <si>
    <t>その他会計（黒字）</t>
  </si>
  <si>
    <t>（百万円）</t>
    <phoneticPr fontId="5"/>
  </si>
  <si>
    <t>H30</t>
    <phoneticPr fontId="5"/>
  </si>
  <si>
    <t>R01</t>
    <phoneticPr fontId="5"/>
  </si>
  <si>
    <t>R02</t>
    <phoneticPr fontId="5"/>
  </si>
  <si>
    <t>R03</t>
    <phoneticPr fontId="5"/>
  </si>
  <si>
    <t>R04</t>
    <phoneticPr fontId="5"/>
  </si>
  <si>
    <t>退職準備積立金</t>
  </si>
  <si>
    <t>公共施設等整備基金</t>
  </si>
  <si>
    <t>-</t>
    <phoneticPr fontId="2"/>
  </si>
  <si>
    <t>（公財）那珂川市教育文化振興財団</t>
    <rPh sb="1" eb="2">
      <t>コウ</t>
    </rPh>
    <rPh sb="2" eb="3">
      <t>ザイ</t>
    </rPh>
    <rPh sb="4" eb="8">
      <t>ナカガワシ</t>
    </rPh>
    <rPh sb="8" eb="16">
      <t>キョウイクブンカシンコウザイダン</t>
    </rPh>
    <phoneticPr fontId="2"/>
  </si>
  <si>
    <t>（公財）那珂川市土地開発公社</t>
    <rPh sb="1" eb="2">
      <t>コウ</t>
    </rPh>
    <rPh sb="2" eb="3">
      <t>ザイ</t>
    </rPh>
    <rPh sb="4" eb="8">
      <t>ナカガワシ</t>
    </rPh>
    <rPh sb="8" eb="14">
      <t>トチカイハツコウシャ</t>
    </rPh>
    <phoneticPr fontId="2"/>
  </si>
  <si>
    <t>土地開発基金</t>
    <rPh sb="0" eb="4">
      <t>トチカイハツ</t>
    </rPh>
    <phoneticPr fontId="2"/>
  </si>
  <si>
    <t>社会体育施設整備基金</t>
    <phoneticPr fontId="2"/>
  </si>
  <si>
    <t>ふるさと応援基金</t>
    <phoneticPr fontId="2"/>
  </si>
  <si>
    <t>福岡県市町村消防団員等公務災害補償組合</t>
    <phoneticPr fontId="2"/>
  </si>
  <si>
    <t>-</t>
    <phoneticPr fontId="2"/>
  </si>
  <si>
    <t>筑紫自治振興組合(一般会計）</t>
    <rPh sb="9" eb="11">
      <t>イッパン</t>
    </rPh>
    <rPh sb="11" eb="13">
      <t>カイケイ</t>
    </rPh>
    <phoneticPr fontId="2"/>
  </si>
  <si>
    <t>-</t>
    <phoneticPr fontId="2"/>
  </si>
  <si>
    <t>筑紫自治振興組合(筑紫公平委員会特別会計）</t>
    <rPh sb="9" eb="11">
      <t>チクシ</t>
    </rPh>
    <rPh sb="11" eb="13">
      <t>コウヘイ</t>
    </rPh>
    <rPh sb="13" eb="16">
      <t>イインカイ</t>
    </rPh>
    <rPh sb="16" eb="18">
      <t>トクベツ</t>
    </rPh>
    <rPh sb="18" eb="20">
      <t>カイケイ</t>
    </rPh>
    <phoneticPr fontId="2"/>
  </si>
  <si>
    <t>春日・大野城・那珂川消防組合</t>
    <phoneticPr fontId="2"/>
  </si>
  <si>
    <t>春日那珂川水道企業団</t>
    <phoneticPr fontId="2"/>
  </si>
  <si>
    <t>福岡県自治振興組合（一般会計）</t>
    <rPh sb="10" eb="12">
      <t>イッパン</t>
    </rPh>
    <rPh sb="12" eb="14">
      <t>カイケイ</t>
    </rPh>
    <phoneticPr fontId="2"/>
  </si>
  <si>
    <t>-</t>
    <phoneticPr fontId="2"/>
  </si>
  <si>
    <t>福岡県自治振興組合（公文書館事業特別会計）</t>
    <rPh sb="10" eb="14">
      <t>コウブンショカン</t>
    </rPh>
    <rPh sb="14" eb="16">
      <t>ジギョウ</t>
    </rPh>
    <rPh sb="16" eb="18">
      <t>トクベツ</t>
    </rPh>
    <rPh sb="18" eb="20">
      <t>カイケイ</t>
    </rPh>
    <phoneticPr fontId="2"/>
  </si>
  <si>
    <t>福岡都市圏広域行政事業組合（一般会計）</t>
    <rPh sb="14" eb="16">
      <t>イッパン</t>
    </rPh>
    <rPh sb="16" eb="18">
      <t>カイケイ</t>
    </rPh>
    <phoneticPr fontId="2"/>
  </si>
  <si>
    <t>-</t>
    <phoneticPr fontId="2"/>
  </si>
  <si>
    <t>福岡都市圏広域行政事業組合（流域連携事業特別会計）</t>
    <rPh sb="14" eb="16">
      <t>リュウイキ</t>
    </rPh>
    <rPh sb="16" eb="18">
      <t>レンケイ</t>
    </rPh>
    <rPh sb="18" eb="20">
      <t>ジギョウ</t>
    </rPh>
    <rPh sb="20" eb="22">
      <t>トクベツ</t>
    </rPh>
    <rPh sb="22" eb="24">
      <t>カイケイ</t>
    </rPh>
    <phoneticPr fontId="2"/>
  </si>
  <si>
    <t>-</t>
    <phoneticPr fontId="2"/>
  </si>
  <si>
    <t>福岡都市圏広域行政事業組合（競艇事業特別会計）</t>
    <rPh sb="14" eb="16">
      <t>キョウテイ</t>
    </rPh>
    <rPh sb="16" eb="18">
      <t>ジギョウ</t>
    </rPh>
    <rPh sb="18" eb="20">
      <t>トクベツ</t>
    </rPh>
    <rPh sb="20" eb="22">
      <t>カイケイ</t>
    </rPh>
    <phoneticPr fontId="2"/>
  </si>
  <si>
    <t>-</t>
    <phoneticPr fontId="2"/>
  </si>
  <si>
    <t>福岡都市圏南部環境事業組合</t>
    <phoneticPr fontId="2"/>
  </si>
  <si>
    <t>福岡県後期高齢者医療広域連合（一般会計）</t>
    <rPh sb="15" eb="17">
      <t>イッパン</t>
    </rPh>
    <rPh sb="17" eb="19">
      <t>カイケイ</t>
    </rPh>
    <phoneticPr fontId="2"/>
  </si>
  <si>
    <t>-</t>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</si>
  <si>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</si>
  <si>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</si>
  <si>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法適用企業</t>
    <rPh sb="0" eb="5">
      <t>ホウテキヨウキギョウ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</si>
</sst>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xmlns:c16r2="http://schemas.microsoft.com/office/drawing/2015/06/chart">
            <c:ext xmlns:c16="http://schemas.microsoft.com/office/drawing/2014/chart" uri="{C3380CC4-5D6E-409C-BE32-E72D297353CC}">
              <c16:uniqueId val="{00000000-C27B-4AC7-8042-C4C7A4BB36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60716</c:v>
                </c:pt>
                <c:pt idx="1">
                  <c:v>51592</c:v>
                </c:pt>
                <c:pt idx="2">
                  <c:v>62193</c:v>
                </c:pt>
                <c:pt idx="3">
                  <c:v>52273</c:v>
                </c:pt>
                <c:pt idx="4">
                  <c:v>21525</c:v>
                </c:pt>
              </c:numCache>
            </c:numRef>
          </c:val>
          <c:smooth val="0"/>
          <c:extLst xmlns:c16r2="http://schemas.microsoft.com/office/drawing/2015/06/chart">
            <c:ext xmlns:c16="http://schemas.microsoft.com/office/drawing/2014/chart" uri="{C3380CC4-5D6E-409C-BE32-E72D297353CC}">
              <c16:uniqueId val="{00000001-C27B-4AC7-8042-C4C7A4BB365E}"/>
            </c:ext>
          </c:extLst>
        </c:ser>
        <c:dLbls>
          <c:showLegendKey val="0"/>
          <c:showVal val="0"/>
          <c:showCatName val="0"/>
          <c:showSerName val="0"/>
          <c:showPercent val="0"/>
          <c:showBubbleSize val="0"/>
        </c:dLbls>
        <c:marker val="1"/>
        <c:smooth val="0"/>
        <c:axId val="497184896"/>
        <c:axId val="497185280"/>
      </c:lineChart>
      <c:catAx>
        <c:axId val="497184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185280"/>
        <c:crosses val="autoZero"/>
        <c:auto val="1"/>
        <c:lblAlgn val="ctr"/>
        <c:lblOffset val="100"/>
        <c:tickLblSkip val="1"/>
        <c:tickMarkSkip val="1"/>
        <c:noMultiLvlLbl val="0"/>
      </c:catAx>
      <c:valAx>
        <c:axId val="4971852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184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1.23</c:v>
                </c:pt>
                <c:pt idx="1">
                  <c:v>1.42</c:v>
                </c:pt>
                <c:pt idx="2">
                  <c:v>2.57</c:v>
                </c:pt>
                <c:pt idx="3">
                  <c:v>6.16</c:v>
                </c:pt>
                <c:pt idx="4">
                  <c:v>5.51</c:v>
                </c:pt>
              </c:numCache>
            </c:numRef>
          </c:val>
          <c:extLst xmlns:c16r2="http://schemas.microsoft.com/office/drawing/2015/06/chart">
            <c:ext xmlns:c16="http://schemas.microsoft.com/office/drawing/2014/chart" uri="{C3380CC4-5D6E-409C-BE32-E72D297353CC}">
              <c16:uniqueId val="{00000000-C58E-4C4D-BC43-F87B5F1D54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18.190000000000001</c:v>
                </c:pt>
                <c:pt idx="1">
                  <c:v>17.2</c:v>
                </c:pt>
                <c:pt idx="2">
                  <c:v>13.49</c:v>
                </c:pt>
                <c:pt idx="3">
                  <c:v>16.39</c:v>
                </c:pt>
                <c:pt idx="4">
                  <c:v>18.89</c:v>
                </c:pt>
              </c:numCache>
            </c:numRef>
          </c:val>
          <c:extLst xmlns:c16r2="http://schemas.microsoft.com/office/drawing/2015/06/chart">
            <c:ext xmlns:c16="http://schemas.microsoft.com/office/drawing/2014/chart" uri="{C3380CC4-5D6E-409C-BE32-E72D297353CC}">
              <c16:uniqueId val="{00000001-C58E-4C4D-BC43-F87B5F1D5421}"/>
            </c:ext>
          </c:extLst>
        </c:ser>
        <c:dLbls>
          <c:showLegendKey val="0"/>
          <c:showVal val="0"/>
          <c:showCatName val="0"/>
          <c:showSerName val="0"/>
          <c:showPercent val="0"/>
          <c:showBubbleSize val="0"/>
        </c:dLbls>
        <c:gapWidth val="250"/>
        <c:overlap val="100"/>
        <c:axId val="496255912"/>
        <c:axId val="496256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-1.41</c:v>
                </c:pt>
                <c:pt idx="1">
                  <c:v>0.46</c:v>
                </c:pt>
                <c:pt idx="2">
                  <c:v>6.45</c:v>
                </c:pt>
                <c:pt idx="3">
                  <c:v>12.94</c:v>
                </c:pt>
                <c:pt idx="4">
                  <c:v>1.44</c:v>
                </c:pt>
              </c:numCache>
            </c:numRef>
          </c:val>
          <c:smooth val="0"/>
          <c:extLst xmlns:c16r2="http://schemas.microsoft.com/office/drawing/2015/06/chart">
            <c:ext xmlns:c16="http://schemas.microsoft.com/office/drawing/2014/chart" uri="{C3380CC4-5D6E-409C-BE32-E72D297353CC}">
              <c16:uniqueId val="{00000002-C58E-4C4D-BC43-F87B5F1D5421}"/>
            </c:ext>
          </c:extLst>
        </c:ser>
        <c:dLbls>
          <c:showLegendKey val="0"/>
          <c:showVal val="0"/>
          <c:showCatName val="0"/>
          <c:showSerName val="0"/>
          <c:showPercent val="0"/>
          <c:showBubbleSize val="0"/>
        </c:dLbls>
        <c:marker val="1"/>
        <c:smooth val="0"/>
        <c:axId val="496255912"/>
        <c:axId val="496256304"/>
      </c:lineChart>
      <c:catAx>
        <c:axId val="496255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256304"/>
        <c:crosses val="autoZero"/>
        <c:auto val="1"/>
        <c:lblAlgn val="ctr"/>
        <c:lblOffset val="100"/>
        <c:tickLblSkip val="1"/>
        <c:tickMarkSkip val="1"/>
        <c:noMultiLvlLbl val="0"/>
      </c:catAx>
      <c:valAx>
        <c:axId val="49625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255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EA7-45A6-A033-023C269E9E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EA7-45A6-A033-023C269E9E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EA7-45A6-A033-023C269E9E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EA7-45A6-A033-023C269E9E5F}"/>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5.38</c:v>
                </c:pt>
                <c:pt idx="7">
                  <c:v>#N/A</c:v>
                </c:pt>
                <c:pt idx="8">
                  <c:v>#N/A</c:v>
                </c:pt>
                <c:pt idx="9">
                  <c:v>0</c:v>
                </c:pt>
              </c:numCache>
            </c:numRef>
          </c:val>
          <c:extLst xmlns:c16r2="http://schemas.microsoft.com/office/drawing/2015/06/chart">
            <c:ext xmlns:c16="http://schemas.microsoft.com/office/drawing/2014/chart" uri="{C3380CC4-5D6E-409C-BE32-E72D297353CC}">
              <c16:uniqueId val="{00000004-6EA7-45A6-A033-023C269E9E5F}"/>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c:v>
                </c:pt>
                <c:pt idx="2">
                  <c:v>0.33</c:v>
                </c:pt>
                <c:pt idx="3">
                  <c:v>#N/A</c:v>
                </c:pt>
                <c:pt idx="4">
                  <c:v>#N/A</c:v>
                </c:pt>
                <c:pt idx="5">
                  <c:v>0.8</c:v>
                </c:pt>
                <c:pt idx="6">
                  <c:v>#N/A</c:v>
                </c:pt>
                <c:pt idx="7">
                  <c:v>0.3</c:v>
                </c:pt>
                <c:pt idx="8">
                  <c:v>#N/A</c:v>
                </c:pt>
                <c:pt idx="9">
                  <c:v>0.04</c:v>
                </c:pt>
              </c:numCache>
            </c:numRef>
          </c:val>
          <c:extLst xmlns:c16r2="http://schemas.microsoft.com/office/drawing/2015/06/chart">
            <c:ext xmlns:c16="http://schemas.microsoft.com/office/drawing/2014/chart" uri="{C3380CC4-5D6E-409C-BE32-E72D297353CC}">
              <c16:uniqueId val="{00000005-6EA7-45A6-A033-023C269E9E5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0.22</c:v>
                </c:pt>
                <c:pt idx="2">
                  <c:v>#N/A</c:v>
                </c:pt>
                <c:pt idx="3">
                  <c:v>0.22</c:v>
                </c:pt>
                <c:pt idx="4">
                  <c:v>#N/A</c:v>
                </c:pt>
                <c:pt idx="5">
                  <c:v>0.23</c:v>
                </c:pt>
                <c:pt idx="6">
                  <c:v>#N/A</c:v>
                </c:pt>
                <c:pt idx="7">
                  <c:v>0.2</c:v>
                </c:pt>
                <c:pt idx="8">
                  <c:v>#N/A</c:v>
                </c:pt>
                <c:pt idx="9">
                  <c:v>0.22</c:v>
                </c:pt>
              </c:numCache>
            </c:numRef>
          </c:val>
          <c:extLst xmlns:c16r2="http://schemas.microsoft.com/office/drawing/2015/06/chart">
            <c:ext xmlns:c16="http://schemas.microsoft.com/office/drawing/2014/chart" uri="{C3380CC4-5D6E-409C-BE32-E72D297353CC}">
              <c16:uniqueId val="{00000006-6EA7-45A6-A033-023C269E9E5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0.68</c:v>
                </c:pt>
                <c:pt idx="4">
                  <c:v>#N/A</c:v>
                </c:pt>
                <c:pt idx="5">
                  <c:v>0.59</c:v>
                </c:pt>
                <c:pt idx="6">
                  <c:v>#N/A</c:v>
                </c:pt>
                <c:pt idx="7">
                  <c:v>1.07</c:v>
                </c:pt>
                <c:pt idx="8">
                  <c:v>#N/A</c:v>
                </c:pt>
                <c:pt idx="9">
                  <c:v>0.62</c:v>
                </c:pt>
              </c:numCache>
            </c:numRef>
          </c:val>
          <c:extLst xmlns:c16r2="http://schemas.microsoft.com/office/drawing/2015/06/chart">
            <c:ext xmlns:c16="http://schemas.microsoft.com/office/drawing/2014/chart" uri="{C3380CC4-5D6E-409C-BE32-E72D297353CC}">
              <c16:uniqueId val="{00000007-6EA7-45A6-A033-023C269E9E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1.22</c:v>
                </c:pt>
                <c:pt idx="2">
                  <c:v>#N/A</c:v>
                </c:pt>
                <c:pt idx="3">
                  <c:v>1.41</c:v>
                </c:pt>
                <c:pt idx="4">
                  <c:v>#N/A</c:v>
                </c:pt>
                <c:pt idx="5">
                  <c:v>2.56</c:v>
                </c:pt>
                <c:pt idx="6">
                  <c:v>#N/A</c:v>
                </c:pt>
                <c:pt idx="7">
                  <c:v>11.54</c:v>
                </c:pt>
                <c:pt idx="8">
                  <c:v>#N/A</c:v>
                </c:pt>
                <c:pt idx="9">
                  <c:v>5.51</c:v>
                </c:pt>
              </c:numCache>
            </c:numRef>
          </c:val>
          <c:extLst xmlns:c16r2="http://schemas.microsoft.com/office/drawing/2015/06/chart">
            <c:ext xmlns:c16="http://schemas.microsoft.com/office/drawing/2014/chart" uri="{C3380CC4-5D6E-409C-BE32-E72D297353CC}">
              <c16:uniqueId val="{00000008-6EA7-45A6-A033-023C269E9E5F}"/>
            </c:ext>
          </c:extLst>
        </c:ser>
        <c:ser>
          <c:idx val="9"/>
          <c:order val="9"/>
          <c:tx>
            <c:strRef>
              <c:f>データシート!$A$36</c:f>
              <c:strCache>
                <c:ptCount val="1"/>
                <c:pt idx="0">
                  <c:v>那珂川市下水道事業会計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8.9</c:v>
                </c:pt>
                <c:pt idx="2">
                  <c:v>#N/A</c:v>
                </c:pt>
                <c:pt idx="3">
                  <c:v>9.81</c:v>
                </c:pt>
                <c:pt idx="4">
                  <c:v>#N/A</c:v>
                </c:pt>
                <c:pt idx="5">
                  <c:v>10.43</c:v>
                </c:pt>
                <c:pt idx="6">
                  <c:v>#N/A</c:v>
                </c:pt>
                <c:pt idx="7">
                  <c:v>10.210000000000001</c:v>
                </c:pt>
                <c:pt idx="8">
                  <c:v>#N/A</c:v>
                </c:pt>
                <c:pt idx="9">
                  <c:v>10.73</c:v>
                </c:pt>
              </c:numCache>
            </c:numRef>
          </c:val>
          <c:extLst xmlns:c16r2="http://schemas.microsoft.com/office/drawing/2015/06/chart">
            <c:ext xmlns:c16="http://schemas.microsoft.com/office/drawing/2014/chart" uri="{C3380CC4-5D6E-409C-BE32-E72D297353CC}">
              <c16:uniqueId val="{00000009-6EA7-45A6-A033-023C269E9E5F}"/>
            </c:ext>
          </c:extLst>
        </c:ser>
        <c:dLbls>
          <c:showLegendKey val="0"/>
          <c:showVal val="0"/>
          <c:showCatName val="0"/>
          <c:showSerName val="0"/>
          <c:showPercent val="0"/>
          <c:showBubbleSize val="0"/>
        </c:dLbls>
        <c:gapWidth val="150"/>
        <c:overlap val="100"/>
        <c:axId val="496254736"/>
        <c:axId val="496255520"/>
      </c:barChart>
      <c:catAx>
        <c:axId val="49625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255520"/>
        <c:crosses val="autoZero"/>
        <c:auto val="1"/>
        <c:lblAlgn val="ctr"/>
        <c:lblOffset val="100"/>
        <c:tickLblSkip val="1"/>
        <c:tickMarkSkip val="1"/>
        <c:noMultiLvlLbl val="0"/>
      </c:catAx>
      <c:valAx>
        <c:axId val="49625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254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1065</c:v>
                </c:pt>
                <c:pt idx="5">
                  <c:v>1045</c:v>
                </c:pt>
                <c:pt idx="8">
                  <c:v>1025</c:v>
                </c:pt>
                <c:pt idx="11">
                  <c:v>1046</c:v>
                </c:pt>
                <c:pt idx="14">
                  <c:v>1026</c:v>
                </c:pt>
              </c:numCache>
            </c:numRef>
          </c:val>
          <c:extLst xmlns:c16r2="http://schemas.microsoft.com/office/drawing/2015/06/chart">
            <c:ext xmlns:c16="http://schemas.microsoft.com/office/drawing/2014/chart" uri="{C3380CC4-5D6E-409C-BE32-E72D297353CC}">
              <c16:uniqueId val="{00000000-7478-4D00-8C62-04C11108AE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478-4D00-8C62-04C11108AE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122</c:v>
                </c:pt>
                <c:pt idx="3">
                  <c:v>234</c:v>
                </c:pt>
                <c:pt idx="6">
                  <c:v>242</c:v>
                </c:pt>
                <c:pt idx="9">
                  <c:v>193</c:v>
                </c:pt>
                <c:pt idx="12">
                  <c:v>207</c:v>
                </c:pt>
              </c:numCache>
            </c:numRef>
          </c:val>
          <c:extLst xmlns:c16r2="http://schemas.microsoft.com/office/drawing/2015/06/chart">
            <c:ext xmlns:c16="http://schemas.microsoft.com/office/drawing/2014/chart" uri="{C3380CC4-5D6E-409C-BE32-E72D297353CC}">
              <c16:uniqueId val="{00000002-7478-4D00-8C62-04C11108AE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52</c:v>
                </c:pt>
                <c:pt idx="3">
                  <c:v>145</c:v>
                </c:pt>
                <c:pt idx="6">
                  <c:v>157</c:v>
                </c:pt>
                <c:pt idx="9">
                  <c:v>172</c:v>
                </c:pt>
                <c:pt idx="12">
                  <c:v>164</c:v>
                </c:pt>
              </c:numCache>
            </c:numRef>
          </c:val>
          <c:extLst xmlns:c16r2="http://schemas.microsoft.com/office/drawing/2015/06/chart">
            <c:ext xmlns:c16="http://schemas.microsoft.com/office/drawing/2014/chart" uri="{C3380CC4-5D6E-409C-BE32-E72D297353CC}">
              <c16:uniqueId val="{00000003-7478-4D00-8C62-04C11108AE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c:v>
                </c:pt>
                <c:pt idx="3">
                  <c:v>13</c:v>
                </c:pt>
                <c:pt idx="6">
                  <c:v>16</c:v>
                </c:pt>
                <c:pt idx="9">
                  <c:v>16</c:v>
                </c:pt>
                <c:pt idx="12">
                  <c:v>14</c:v>
                </c:pt>
              </c:numCache>
            </c:numRef>
          </c:val>
          <c:extLst xmlns:c16r2="http://schemas.microsoft.com/office/drawing/2015/06/chart">
            <c:ext xmlns:c16="http://schemas.microsoft.com/office/drawing/2014/chart" uri="{C3380CC4-5D6E-409C-BE32-E72D297353CC}">
              <c16:uniqueId val="{00000004-7478-4D00-8C62-04C11108AE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478-4D00-8C62-04C11108AE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478-4D00-8C62-04C11108AE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1283</c:v>
                </c:pt>
                <c:pt idx="3">
                  <c:v>1288</c:v>
                </c:pt>
                <c:pt idx="6">
                  <c:v>1328</c:v>
                </c:pt>
                <c:pt idx="9">
                  <c:v>1341</c:v>
                </c:pt>
                <c:pt idx="12">
                  <c:v>1370</c:v>
                </c:pt>
              </c:numCache>
            </c:numRef>
          </c:val>
          <c:extLst xmlns:c16r2="http://schemas.microsoft.com/office/drawing/2015/06/chart">
            <c:ext xmlns:c16="http://schemas.microsoft.com/office/drawing/2014/chart" uri="{C3380CC4-5D6E-409C-BE32-E72D297353CC}">
              <c16:uniqueId val="{00000007-7478-4D00-8C62-04C11108AE6F}"/>
            </c:ext>
          </c:extLst>
        </c:ser>
        <c:dLbls>
          <c:showLegendKey val="0"/>
          <c:showVal val="0"/>
          <c:showCatName val="0"/>
          <c:showSerName val="0"/>
          <c:showPercent val="0"/>
          <c:showBubbleSize val="0"/>
        </c:dLbls>
        <c:gapWidth val="100"/>
        <c:overlap val="100"/>
        <c:axId val="165461464"/>
        <c:axId val="16546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415</c:v>
                </c:pt>
                <c:pt idx="2">
                  <c:v>#N/A</c:v>
                </c:pt>
                <c:pt idx="3">
                  <c:v>#N/A</c:v>
                </c:pt>
                <c:pt idx="4">
                  <c:v>635</c:v>
                </c:pt>
                <c:pt idx="5">
                  <c:v>#N/A</c:v>
                </c:pt>
                <c:pt idx="6">
                  <c:v>#N/A</c:v>
                </c:pt>
                <c:pt idx="7">
                  <c:v>718</c:v>
                </c:pt>
                <c:pt idx="8">
                  <c:v>#N/A</c:v>
                </c:pt>
                <c:pt idx="9">
                  <c:v>#N/A</c:v>
                </c:pt>
                <c:pt idx="10">
                  <c:v>676</c:v>
                </c:pt>
                <c:pt idx="11">
                  <c:v>#N/A</c:v>
                </c:pt>
                <c:pt idx="12">
                  <c:v>#N/A</c:v>
                </c:pt>
                <c:pt idx="13">
                  <c:v>729</c:v>
                </c:pt>
                <c:pt idx="14">
                  <c:v>#N/A</c:v>
                </c:pt>
              </c:numCache>
            </c:numRef>
          </c:val>
          <c:smooth val="0"/>
          <c:extLst xmlns:c16r2="http://schemas.microsoft.com/office/drawing/2015/06/chart">
            <c:ext xmlns:c16="http://schemas.microsoft.com/office/drawing/2014/chart" uri="{C3380CC4-5D6E-409C-BE32-E72D297353CC}">
              <c16:uniqueId val="{00000008-7478-4D00-8C62-04C11108AE6F}"/>
            </c:ext>
          </c:extLst>
        </c:ser>
        <c:dLbls>
          <c:showLegendKey val="0"/>
          <c:showVal val="0"/>
          <c:showCatName val="0"/>
          <c:showSerName val="0"/>
          <c:showPercent val="0"/>
          <c:showBubbleSize val="0"/>
        </c:dLbls>
        <c:marker val="1"/>
        <c:smooth val="0"/>
        <c:axId val="165461464"/>
        <c:axId val="165464208"/>
      </c:lineChart>
      <c:catAx>
        <c:axId val="165461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464208"/>
        <c:crosses val="autoZero"/>
        <c:auto val="1"/>
        <c:lblAlgn val="ctr"/>
        <c:lblOffset val="100"/>
        <c:tickLblSkip val="1"/>
        <c:tickMarkSkip val="1"/>
        <c:noMultiLvlLbl val="0"/>
      </c:catAx>
      <c:valAx>
        <c:axId val="16546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461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12455</c:v>
                </c:pt>
                <c:pt idx="5">
                  <c:v>12375</c:v>
                </c:pt>
                <c:pt idx="8">
                  <c:v>13654</c:v>
                </c:pt>
                <c:pt idx="11">
                  <c:v>13551</c:v>
                </c:pt>
                <c:pt idx="14">
                  <c:v>13052</c:v>
                </c:pt>
              </c:numCache>
            </c:numRef>
          </c:val>
          <c:extLst xmlns:c16r2="http://schemas.microsoft.com/office/drawing/2015/06/chart">
            <c:ext xmlns:c16="http://schemas.microsoft.com/office/drawing/2014/chart" uri="{C3380CC4-5D6E-409C-BE32-E72D297353CC}">
              <c16:uniqueId val="{00000000-75FF-4E7B-BB8E-918EAC1DAC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185</c:v>
                </c:pt>
                <c:pt idx="11">
                  <c:v>162</c:v>
                </c:pt>
                <c:pt idx="14">
                  <c:v>139</c:v>
                </c:pt>
              </c:numCache>
            </c:numRef>
          </c:val>
          <c:extLst xmlns:c16r2="http://schemas.microsoft.com/office/drawing/2015/06/chart">
            <c:ext xmlns:c16="http://schemas.microsoft.com/office/drawing/2014/chart" uri="{C3380CC4-5D6E-409C-BE32-E72D297353CC}">
              <c16:uniqueId val="{00000001-75FF-4E7B-BB8E-918EAC1DAC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8383</c:v>
                </c:pt>
                <c:pt idx="5">
                  <c:v>8139</c:v>
                </c:pt>
                <c:pt idx="8">
                  <c:v>6974</c:v>
                </c:pt>
                <c:pt idx="11">
                  <c:v>7216</c:v>
                </c:pt>
                <c:pt idx="14">
                  <c:v>7464</c:v>
                </c:pt>
              </c:numCache>
            </c:numRef>
          </c:val>
          <c:extLst xmlns:c16r2="http://schemas.microsoft.com/office/drawing/2015/06/chart">
            <c:ext xmlns:c16="http://schemas.microsoft.com/office/drawing/2014/chart" uri="{C3380CC4-5D6E-409C-BE32-E72D297353CC}">
              <c16:uniqueId val="{00000002-75FF-4E7B-BB8E-918EAC1DAC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5FF-4E7B-BB8E-918EAC1DAC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5FF-4E7B-BB8E-918EAC1DAC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5FF-4E7B-BB8E-918EAC1DAC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1038</c:v>
                </c:pt>
                <c:pt idx="3">
                  <c:v>1067</c:v>
                </c:pt>
                <c:pt idx="6">
                  <c:v>1072</c:v>
                </c:pt>
                <c:pt idx="9">
                  <c:v>1078</c:v>
                </c:pt>
                <c:pt idx="12">
                  <c:v>1088</c:v>
                </c:pt>
              </c:numCache>
            </c:numRef>
          </c:val>
          <c:extLst xmlns:c16r2="http://schemas.microsoft.com/office/drawing/2015/06/chart">
            <c:ext xmlns:c16="http://schemas.microsoft.com/office/drawing/2014/chart" uri="{C3380CC4-5D6E-409C-BE32-E72D297353CC}">
              <c16:uniqueId val="{00000006-75FF-4E7B-BB8E-918EAC1DAC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2420</c:v>
                </c:pt>
                <c:pt idx="3">
                  <c:v>2244</c:v>
                </c:pt>
                <c:pt idx="6">
                  <c:v>2062</c:v>
                </c:pt>
                <c:pt idx="9">
                  <c:v>1819</c:v>
                </c:pt>
                <c:pt idx="12">
                  <c:v>1574</c:v>
                </c:pt>
              </c:numCache>
            </c:numRef>
          </c:val>
          <c:extLst xmlns:c16r2="http://schemas.microsoft.com/office/drawing/2015/06/chart">
            <c:ext xmlns:c16="http://schemas.microsoft.com/office/drawing/2014/chart" uri="{C3380CC4-5D6E-409C-BE32-E72D297353CC}">
              <c16:uniqueId val="{00000007-75FF-4E7B-BB8E-918EAC1DAC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190</c:v>
                </c:pt>
                <c:pt idx="3">
                  <c:v>203</c:v>
                </c:pt>
                <c:pt idx="6">
                  <c:v>220</c:v>
                </c:pt>
                <c:pt idx="9">
                  <c:v>228</c:v>
                </c:pt>
                <c:pt idx="12">
                  <c:v>196</c:v>
                </c:pt>
              </c:numCache>
            </c:numRef>
          </c:val>
          <c:extLst xmlns:c16r2="http://schemas.microsoft.com/office/drawing/2015/06/chart">
            <c:ext xmlns:c16="http://schemas.microsoft.com/office/drawing/2014/chart" uri="{C3380CC4-5D6E-409C-BE32-E72D297353CC}">
              <c16:uniqueId val="{00000008-75FF-4E7B-BB8E-918EAC1DAC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5FF-4E7B-BB8E-918EAC1DAC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12026</c:v>
                </c:pt>
                <c:pt idx="3">
                  <c:v>13059</c:v>
                </c:pt>
                <c:pt idx="6">
                  <c:v>13900</c:v>
                </c:pt>
                <c:pt idx="9">
                  <c:v>14005</c:v>
                </c:pt>
                <c:pt idx="12">
                  <c:v>13327</c:v>
                </c:pt>
              </c:numCache>
            </c:numRef>
          </c:val>
          <c:extLst xmlns:c16r2="http://schemas.microsoft.com/office/drawing/2015/06/chart">
            <c:ext xmlns:c16="http://schemas.microsoft.com/office/drawing/2014/chart" uri="{C3380CC4-5D6E-409C-BE32-E72D297353CC}">
              <c16:uniqueId val="{0000000A-75FF-4E7B-BB8E-918EAC1DAC47}"/>
            </c:ext>
          </c:extLst>
        </c:ser>
        <c:dLbls>
          <c:showLegendKey val="0"/>
          <c:showVal val="0"/>
          <c:showCatName val="0"/>
          <c:showSerName val="0"/>
          <c:showPercent val="0"/>
          <c:showBubbleSize val="0"/>
        </c:dLbls>
        <c:gapWidth val="100"/>
        <c:overlap val="100"/>
        <c:axId val="165468128"/>
        <c:axId val="165466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5FF-4E7B-BB8E-918EAC1DAC47}"/>
            </c:ext>
          </c:extLst>
        </c:ser>
        <c:dLbls>
          <c:showLegendKey val="0"/>
          <c:showVal val="0"/>
          <c:showCatName val="0"/>
          <c:showSerName val="0"/>
          <c:showPercent val="0"/>
          <c:showBubbleSize val="0"/>
        </c:dLbls>
        <c:marker val="1"/>
        <c:smooth val="0"/>
        <c:axId val="165468128"/>
        <c:axId val="165466952"/>
      </c:lineChart>
      <c:catAx>
        <c:axId val="1654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466952"/>
        <c:crosses val="autoZero"/>
        <c:auto val="1"/>
        <c:lblAlgn val="ctr"/>
        <c:lblOffset val="100"/>
        <c:tickLblSkip val="1"/>
        <c:tickMarkSkip val="1"/>
        <c:noMultiLvlLbl val="0"/>
      </c:catAx>
      <c:valAx>
        <c:axId val="165466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46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1345</c:v>
                </c:pt>
                <c:pt idx="1">
                  <c:v>1751</c:v>
                </c:pt>
                <c:pt idx="2">
                  <c:v>1982</c:v>
                </c:pt>
              </c:numCache>
            </c:numRef>
          </c:val>
          <c:extLst xmlns:c16r2="http://schemas.microsoft.com/office/drawing/2015/06/chart">
            <c:ext xmlns:c16="http://schemas.microsoft.com/office/drawing/2014/chart" uri="{C3380CC4-5D6E-409C-BE32-E72D297353CC}">
              <c16:uniqueId val="{00000000-075B-4465-90FE-921D11DF48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1347</c:v>
                </c:pt>
                <c:pt idx="1">
                  <c:v>1352</c:v>
                </c:pt>
                <c:pt idx="2">
                  <c:v>1184</c:v>
                </c:pt>
              </c:numCache>
            </c:numRef>
          </c:val>
          <c:extLst xmlns:c16r2="http://schemas.microsoft.com/office/drawing/2015/06/chart">
            <c:ext xmlns:c16="http://schemas.microsoft.com/office/drawing/2014/chart" uri="{C3380CC4-5D6E-409C-BE32-E72D297353CC}">
              <c16:uniqueId val="{00000001-075B-4465-90FE-921D11DF48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4522</c:v>
                </c:pt>
                <c:pt idx="1">
                  <c:v>4369</c:v>
                </c:pt>
                <c:pt idx="2">
                  <c:v>4552</c:v>
                </c:pt>
              </c:numCache>
            </c:numRef>
          </c:val>
          <c:extLst xmlns:c16r2="http://schemas.microsoft.com/office/drawing/2015/06/chart">
            <c:ext xmlns:c16="http://schemas.microsoft.com/office/drawing/2014/chart" uri="{C3380CC4-5D6E-409C-BE32-E72D297353CC}">
              <c16:uniqueId val="{00000002-075B-4465-90FE-921D11DF48DF}"/>
            </c:ext>
          </c:extLst>
        </c:ser>
        <c:dLbls>
          <c:showLegendKey val="0"/>
          <c:showVal val="0"/>
          <c:showCatName val="0"/>
          <c:showSerName val="0"/>
          <c:showPercent val="0"/>
          <c:showBubbleSize val="0"/>
        </c:dLbls>
        <c:gapWidth val="120"/>
        <c:overlap val="100"/>
        <c:axId val="165468520"/>
        <c:axId val="165464992"/>
      </c:barChart>
      <c:catAx>
        <c:axId val="16546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5464992"/>
        <c:crosses val="autoZero"/>
        <c:auto val="1"/>
        <c:lblAlgn val="ctr"/>
        <c:lblOffset val="100"/>
        <c:tickLblSkip val="1"/>
        <c:tickMarkSkip val="1"/>
        <c:noMultiLvlLbl val="0"/>
      </c:catAx>
      <c:valAx>
        <c:axId val="165464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546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年度から増額傾向となっている。</a:t>
          </a:r>
        </a:p>
        <a:p>
          <a:r>
            <a:rPr kumimoji="1" lang="ja-JP" altLang="en-US" sz="1400">
              <a:latin typeface="ＭＳ ゴシック" pitchFamily="49" charset="-128"/>
              <a:ea typeface="ＭＳ ゴシック" pitchFamily="49" charset="-128"/>
            </a:rPr>
            <a:t>　</a:t>
          </a:r>
          <a:r>
            <a:rPr kumimoji="1" lang="ja-JP" altLang="en-US" sz="1400" b="0">
              <a:solidFill>
                <a:sysClr val="windowText" lastClr="000000"/>
              </a:solidFill>
              <a:latin typeface="ＭＳ ゴシック" pitchFamily="49" charset="-128"/>
              <a:ea typeface="ＭＳ ゴシック" pitchFamily="49" charset="-128"/>
            </a:rPr>
            <a:t>債務負担行為に基づく支出額等は、令和</a:t>
          </a:r>
          <a:r>
            <a:rPr kumimoji="1" lang="en-US" altLang="ja-JP" sz="1400" b="0">
              <a:solidFill>
                <a:sysClr val="windowText" lastClr="000000"/>
              </a:solidFill>
              <a:latin typeface="ＭＳ ゴシック" pitchFamily="49" charset="-128"/>
              <a:ea typeface="ＭＳ ゴシック" pitchFamily="49" charset="-128"/>
            </a:rPr>
            <a:t>4</a:t>
          </a:r>
          <a:r>
            <a:rPr kumimoji="1" lang="ja-JP" altLang="en-US" sz="1400" b="0">
              <a:solidFill>
                <a:sysClr val="windowText" lastClr="000000"/>
              </a:solidFill>
              <a:latin typeface="ＭＳ ゴシック" pitchFamily="49" charset="-128"/>
              <a:ea typeface="ＭＳ ゴシック" pitchFamily="49" charset="-128"/>
            </a:rPr>
            <a:t>年度は</a:t>
          </a:r>
          <a:r>
            <a:rPr kumimoji="1" lang="en-US" altLang="ja-JP" sz="1400" b="0">
              <a:solidFill>
                <a:sysClr val="windowText" lastClr="000000"/>
              </a:solidFill>
              <a:latin typeface="ＭＳ ゴシック" pitchFamily="49" charset="-128"/>
              <a:ea typeface="ＭＳ ゴシック" pitchFamily="49" charset="-128"/>
            </a:rPr>
            <a:t>207</a:t>
          </a:r>
          <a:r>
            <a:rPr kumimoji="1" lang="ja-JP" altLang="en-US" sz="1400" b="0">
              <a:solidFill>
                <a:sysClr val="windowText" lastClr="000000"/>
              </a:solidFill>
              <a:latin typeface="ＭＳ ゴシック" pitchFamily="49" charset="-128"/>
              <a:ea typeface="ＭＳ ゴシック" pitchFamily="49" charset="-128"/>
            </a:rPr>
            <a:t>百万円と令和</a:t>
          </a:r>
          <a:r>
            <a:rPr kumimoji="1" lang="en-US" altLang="ja-JP" sz="1400" b="0">
              <a:solidFill>
                <a:sysClr val="windowText" lastClr="000000"/>
              </a:solidFill>
              <a:latin typeface="ＭＳ ゴシック" pitchFamily="49" charset="-128"/>
              <a:ea typeface="ＭＳ ゴシック" pitchFamily="49" charset="-128"/>
            </a:rPr>
            <a:t>3</a:t>
          </a:r>
          <a:r>
            <a:rPr kumimoji="1" lang="ja-JP" altLang="en-US" sz="1400" b="0">
              <a:solidFill>
                <a:sysClr val="windowText" lastClr="000000"/>
              </a:solidFill>
              <a:latin typeface="ＭＳ ゴシック" pitchFamily="49" charset="-128"/>
              <a:ea typeface="ＭＳ ゴシック" pitchFamily="49" charset="-128"/>
            </a:rPr>
            <a:t>年度の</a:t>
          </a:r>
          <a:r>
            <a:rPr kumimoji="1" lang="en-US" altLang="ja-JP" sz="1400" b="0">
              <a:solidFill>
                <a:sysClr val="windowText" lastClr="000000"/>
              </a:solidFill>
              <a:latin typeface="ＭＳ ゴシック" pitchFamily="49" charset="-128"/>
              <a:ea typeface="ＭＳ ゴシック" pitchFamily="49" charset="-128"/>
            </a:rPr>
            <a:t>193</a:t>
          </a:r>
          <a:r>
            <a:rPr kumimoji="1" lang="ja-JP" altLang="en-US" sz="1400" b="0">
              <a:solidFill>
                <a:sysClr val="windowText" lastClr="000000"/>
              </a:solidFill>
              <a:latin typeface="ＭＳ ゴシック" pitchFamily="49" charset="-128"/>
              <a:ea typeface="ＭＳ ゴシック" pitchFamily="49" charset="-128"/>
            </a:rPr>
            <a:t>百万円と比較して</a:t>
          </a:r>
          <a:r>
            <a:rPr kumimoji="1" lang="en-US" altLang="ja-JP" sz="1400" b="0">
              <a:solidFill>
                <a:sysClr val="windowText" lastClr="000000"/>
              </a:solidFill>
              <a:latin typeface="ＭＳ ゴシック" pitchFamily="49" charset="-128"/>
              <a:ea typeface="ＭＳ ゴシック" pitchFamily="49" charset="-128"/>
            </a:rPr>
            <a:t>14</a:t>
          </a:r>
          <a:r>
            <a:rPr kumimoji="1" lang="ja-JP" altLang="en-US" sz="1400" b="0">
              <a:solidFill>
                <a:sysClr val="windowText" lastClr="000000"/>
              </a:solidFill>
              <a:latin typeface="ＭＳ ゴシック" pitchFamily="49" charset="-128"/>
              <a:ea typeface="ＭＳ ゴシック" pitchFamily="49" charset="-128"/>
            </a:rPr>
            <a:t>百万円の増額となっている。</a:t>
          </a:r>
        </a:p>
        <a:p>
          <a:r>
            <a:rPr kumimoji="1" lang="ja-JP" altLang="en-US" sz="1400">
              <a:latin typeface="ＭＳ ゴシック" pitchFamily="49" charset="-128"/>
              <a:ea typeface="ＭＳ ゴシック" pitchFamily="49" charset="-128"/>
            </a:rPr>
            <a:t>　今後も、公共施設の更新や長寿命化等に伴う事業の増加が見込まれるため、より事業の必要性、緊急性を精査し、地方債の発行を最小限に止めることで、健全な財政運営が行えるように努める。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年度の一般会計等に係る地方債の現在高は</a:t>
          </a:r>
          <a:r>
            <a:rPr kumimoji="1" lang="en-US" altLang="ja-JP" sz="1400">
              <a:latin typeface="ＭＳ ゴシック" pitchFamily="49" charset="-128"/>
              <a:ea typeface="ＭＳ ゴシック" pitchFamily="49" charset="-128"/>
            </a:rPr>
            <a:t>13,327</a:t>
          </a:r>
          <a:r>
            <a:rPr kumimoji="1" lang="ja-JP" altLang="en-US" sz="1400">
              <a:latin typeface="ＭＳ ゴシック" pitchFamily="49" charset="-128"/>
              <a:ea typeface="ＭＳ ゴシック" pitchFamily="49" charset="-128"/>
            </a:rPr>
            <a:t>百万円であり、令和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14,005</a:t>
          </a:r>
          <a:r>
            <a:rPr kumimoji="1" lang="ja-JP" altLang="en-US" sz="1400">
              <a:latin typeface="ＭＳ ゴシック" pitchFamily="49" charset="-128"/>
              <a:ea typeface="ＭＳ ゴシック" pitchFamily="49" charset="-128"/>
            </a:rPr>
            <a:t>百万円と比較して</a:t>
          </a:r>
          <a:r>
            <a:rPr kumimoji="1" lang="en-US" altLang="ja-JP" sz="1400">
              <a:latin typeface="ＭＳ ゴシック" pitchFamily="49" charset="-128"/>
              <a:ea typeface="ＭＳ ゴシック" pitchFamily="49" charset="-128"/>
            </a:rPr>
            <a:t>678</a:t>
          </a:r>
          <a:r>
            <a:rPr kumimoji="1" lang="ja-JP" altLang="en-US" sz="1400">
              <a:latin typeface="ＭＳ ゴシック" pitchFamily="49" charset="-128"/>
              <a:ea typeface="ＭＳ ゴシック" pitchFamily="49" charset="-128"/>
            </a:rPr>
            <a:t>百万円の減額となっている。これは、発行額が起債の償還額よりも下回ったためである。</a:t>
          </a:r>
        </a:p>
        <a:p>
          <a:r>
            <a:rPr kumimoji="1" lang="ja-JP" altLang="en-US" sz="1400">
              <a:latin typeface="ＭＳ ゴシック" pitchFamily="49" charset="-128"/>
              <a:ea typeface="ＭＳ ゴシック" pitchFamily="49" charset="-128"/>
            </a:rPr>
            <a:t>　また、充当可能財源のうち充当可能基金については、令和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7,464</a:t>
          </a:r>
          <a:r>
            <a:rPr kumimoji="1" lang="ja-JP" altLang="en-US" sz="1400">
              <a:latin typeface="ＭＳ ゴシック" pitchFamily="49" charset="-128"/>
              <a:ea typeface="ＭＳ ゴシック" pitchFamily="49" charset="-128"/>
            </a:rPr>
            <a:t>百万円と、令和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7,216</a:t>
          </a:r>
          <a:r>
            <a:rPr kumimoji="1" lang="ja-JP" altLang="en-US" sz="1400">
              <a:latin typeface="ＭＳ ゴシック" pitchFamily="49" charset="-128"/>
              <a:ea typeface="ＭＳ ゴシック" pitchFamily="49" charset="-128"/>
            </a:rPr>
            <a:t>百万円と比較し、</a:t>
          </a:r>
          <a:r>
            <a:rPr kumimoji="1" lang="en-US" altLang="ja-JP" sz="1400">
              <a:latin typeface="ＭＳ ゴシック" pitchFamily="49" charset="-128"/>
              <a:ea typeface="ＭＳ ゴシック" pitchFamily="49" charset="-128"/>
            </a:rPr>
            <a:t>248</a:t>
          </a:r>
          <a:r>
            <a:rPr kumimoji="1" lang="ja-JP" altLang="en-US" sz="1400">
              <a:latin typeface="ＭＳ ゴシック" pitchFamily="49" charset="-128"/>
              <a:ea typeface="ＭＳ ゴシック" pitchFamily="49" charset="-128"/>
            </a:rPr>
            <a:t>百万円の増額となっている。これは、予算編成上の財源調整としての取り崩しが発生せず、積立額が取崩額を上回ったためである。　</a:t>
          </a:r>
        </a:p>
        <a:p>
          <a:r>
            <a:rPr kumimoji="1" lang="ja-JP" altLang="en-US" sz="1400">
              <a:latin typeface="ＭＳ ゴシック" pitchFamily="49" charset="-128"/>
              <a:ea typeface="ＭＳ ゴシック" pitchFamily="49" charset="-128"/>
            </a:rPr>
            <a:t>　しかしながら、今後実施予定である事業費の財源として、地方債の発行額が増加していく見込みであるため、必要最小限に止め計画的な財政運営を行っていくことで、健全な財政状況を維持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福岡県那珂川市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年度の基金全体残高は、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百万円の増額となっている。これは、財源調整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基金において予算編成上の財源調整としての取崩が発生しなかったこと、ふるさと応援基金について寄附額が増額となったことで、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積立額が取崩額を上回ったためである。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・運用益並びに計画的な原資の積立も行っていく。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・退職準備積立金：特別職職員並びに一般職職員の退職手当に充てる。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・公共施設等整備基金：公共施設の計画的な整備に要する事業費に充てる。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・ふるさと応援基金：子育て支援に関する事業費、子どもの教育環境の充実に関する事業費、自然と歴史に触れあう場の整備に関する事業費、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協働のまちづくりの推進に関する事業費等に充てる。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・社会体育施設整備基金：社会体育施設の用地取得及び整備資金に充てる。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・土地開発基金：公用若しくは公共用に供する土地又は公共の利益のために取得する必要のある土地の取得資金に充てる。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年度の当該残高は、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これは、ふるさと応援寄附金の増額により積立額が、事業費の財源として取崩を行った金額を上回ったためである。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退職準備積立基金：令和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年度の当該残高は、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1,483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百万円の減額となっている。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これは、当該年度中に退職した職員分の手当額の財源として取崩を行った金額が積立額を上回ったためである。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・退職準備積立基金：退職手当負担見込額を確保できるよう、計画的に積立を行う。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百万円の増額となっている。これは、予算編成上の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財源調整としての取崩が発生せず、運用益等の積み立てのみの動きとなったためである。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・財政調整基金の残高は、近年突発的に発生する災害対応や予測不能な社会環境への対応に備え原資の積み立ても行う。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年度の減債基金残高は、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公債費の償還のための当該基金の取り崩しが発生しなかったが、令和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年度は公債費の増加傾向をふまえて取崩を行った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49,994
49,662
74.95
20,903,030
20,258,051
578,269
10,493,690
13,327,459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ポイント減少している。これは、令和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年度単年度分の財政力指数が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と、前年と比較し減少している。その要因は、財政力指数が直近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か年を平均した数値であり、令和元年度の財政力指数が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と比較し低い数値となったことにある。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今後も財政基盤強化のため、定住人口増加策等の取り組みを行い収入額増加にさらに取り組んでいく。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136525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10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ポイント増加している。歳出・歳入ともに減少しているが、歳入のうち臨時財政対策債の発行可能額が大幅に減少し、併せて経常的な収入も減になったことによるものである。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今後も歳入の増に頼らず適正な収支バランスを保つことができるよう、歳出事業については見直しを継続し、経費削減に努める。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63</xdr:row>
      <xdr:rowOff>66040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0513483"/>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55033</xdr:rowOff>
    </xdr:from>
    <xdr:to>
      <xdr:col>19</xdr:col>
      <xdr:colOff>133350</xdr:colOff>
      <xdr:row>65</xdr:row>
      <xdr:rowOff>93133</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3225800" y="1051348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65</xdr:row>
      <xdr:rowOff>149437</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12373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149437</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101217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4233</xdr:rowOff>
    </xdr:from>
    <xdr:to>
      <xdr:col>19</xdr:col>
      <xdr:colOff>184150</xdr:colOff>
      <xdr:row>61</xdr:row>
      <xdr:rowOff>105833</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116010</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98637</xdr:rowOff>
    </xdr:from>
    <xdr:to>
      <xdr:col>11</xdr:col>
      <xdr:colOff>82550</xdr:colOff>
      <xdr:row>66</xdr:row>
      <xdr:rowOff>28787</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13564</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125,115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これは、物件費のうち特に電力・ガス・食料品等価格高騰対策緊急経済支援事業費および新型コロナウイルス感染症対策緊急経済支援事業費（住民税非課税世帯等）が増となっていることなど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今後も適切に業務の効率化を行い、計画的な財政運営に努める。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41508</xdr:rowOff>
    </xdr:from>
    <xdr:to>
      <xdr:col>23</xdr:col>
      <xdr:colOff>133350</xdr:colOff>
      <xdr:row>82</xdr:row>
      <xdr:rowOff>87802</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114800" y="14100408"/>
          <a:ext cx="838200" cy="4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8920</xdr:rowOff>
    </xdr:from>
    <xdr:to>
      <xdr:col>19</xdr:col>
      <xdr:colOff>133350</xdr:colOff>
      <xdr:row>82</xdr:row>
      <xdr:rowOff>41508</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3225800" y="14067820"/>
          <a:ext cx="889000" cy="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153724</xdr:rowOff>
    </xdr:from>
    <xdr:to>
      <xdr:col>15</xdr:col>
      <xdr:colOff>82550</xdr:colOff>
      <xdr:row>82</xdr:row>
      <xdr:rowOff>8920</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2336800" y="14041174"/>
          <a:ext cx="889000" cy="2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128594</xdr:rowOff>
    </xdr:from>
    <xdr:to>
      <xdr:col>11</xdr:col>
      <xdr:colOff>31750</xdr:colOff>
      <xdr:row>81</xdr:row>
      <xdr:rowOff>153724</xdr:rowOff>
    </xdr:to>
    <xdr:cxnSp macro="">
      <xdr:nvCxnSpPr>
        <xdr:cNvPr id="206" name="直線コネクタ 205">
          <a:extLst>
            <a:ext uri="{FF2B5EF4-FFF2-40B4-BE49-F238E27FC236}">
              <a16:creationId xmlns="" xmlns:a16="http://schemas.microsoft.com/office/drawing/2014/main" id="{00000000-0008-0000-0300-0000CE000000}"/>
            </a:ext>
          </a:extLst>
        </xdr:cNvPr>
        <xdr:cNvCxnSpPr/>
      </xdr:nvCxnSpPr>
      <xdr:spPr>
        <a:xfrm>
          <a:off x="1447800" y="14016044"/>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37002</xdr:rowOff>
    </xdr:from>
    <xdr:to>
      <xdr:col>23</xdr:col>
      <xdr:colOff>184150</xdr:colOff>
      <xdr:row>82</xdr:row>
      <xdr:rowOff>138602</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902200" y="140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53529</xdr:rowOff>
    </xdr:from>
    <xdr:ext cx="762000" cy="259045"/>
    <xdr:sp macro="" textlink="">
      <xdr:nvSpPr>
        <xdr:cNvPr id="217" name="人件費・物件費等の状況該当値テキスト">
          <a:extLst>
            <a:ext uri="{FF2B5EF4-FFF2-40B4-BE49-F238E27FC236}">
              <a16:creationId xmlns="" xmlns:a16="http://schemas.microsoft.com/office/drawing/2014/main" id="{00000000-0008-0000-0300-0000D9000000}"/>
            </a:ext>
          </a:extLst>
        </xdr:cNvPr>
        <xdr:cNvSpPr txBox="1"/>
      </xdr:nvSpPr>
      <xdr:spPr>
        <a:xfrm>
          <a:off x="5041900" y="1394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162158</xdr:rowOff>
    </xdr:from>
    <xdr:to>
      <xdr:col>19</xdr:col>
      <xdr:colOff>184150</xdr:colOff>
      <xdr:row>82</xdr:row>
      <xdr:rowOff>92308</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064000" y="140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102485</xdr:rowOff>
    </xdr:from>
    <xdr:ext cx="7366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3733800" y="13818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129570</xdr:rowOff>
    </xdr:from>
    <xdr:to>
      <xdr:col>15</xdr:col>
      <xdr:colOff>133350</xdr:colOff>
      <xdr:row>82</xdr:row>
      <xdr:rowOff>59720</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3175000" y="1401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69897</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2844800" y="1378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102924</xdr:rowOff>
    </xdr:from>
    <xdr:to>
      <xdr:col>11</xdr:col>
      <xdr:colOff>82550</xdr:colOff>
      <xdr:row>82</xdr:row>
      <xdr:rowOff>33074</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2286000" y="139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17851</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955800" y="1407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77794</xdr:rowOff>
    </xdr:from>
    <xdr:to>
      <xdr:col>7</xdr:col>
      <xdr:colOff>31750</xdr:colOff>
      <xdr:row>82</xdr:row>
      <xdr:rowOff>7944</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1397000" y="139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164171</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066800" y="1405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200" b="0" i="0" u="none" strike="noStrike" kern="0" cap="none" spc="0" normalizeH="0" baseline="0" noProof="0">
              <a:ln>
                <a:noFill/>
              </a:ln>
              <a:solidFill>
                <a:prstClr val="black"/>
              </a:solidFill>
              <a:effectLst/>
              <a:uLnTx/>
              <a:uFillTx/>
              <a:latin typeface="+mn-lt"/>
              <a:ea typeface="+mn-ea"/>
              <a:cs typeface="+mn-cs"/>
            </a:rPr>
            <a:t>令和</a:t>
          </a:r>
          <a:r>
            <a:rPr kumimoji="1" lang="en-US" altLang="ja-JP" sz="1200" b="0" i="0" u="none" strike="noStrike" kern="0" cap="none" spc="0" normalizeH="0" baseline="0" noProof="0">
              <a:ln>
                <a:noFill/>
              </a:ln>
              <a:solidFill>
                <a:prstClr val="black"/>
              </a:solidFill>
              <a:effectLst/>
              <a:uLnTx/>
              <a:uFillTx/>
              <a:latin typeface="+mn-lt"/>
              <a:ea typeface="+mn-ea"/>
              <a:cs typeface="+mn-cs"/>
            </a:rPr>
            <a:t>3</a:t>
          </a:r>
          <a:r>
            <a:rPr kumimoji="1" lang="ja-JP" altLang="ja-JP" sz="1200" b="0" i="0" u="none" strike="noStrike" kern="0" cap="none" spc="0" normalizeH="0" baseline="0" noProof="0">
              <a:ln>
                <a:noFill/>
              </a:ln>
              <a:solidFill>
                <a:prstClr val="black"/>
              </a:solidFill>
              <a:effectLst/>
              <a:uLnTx/>
              <a:uFillTx/>
              <a:latin typeface="+mn-lt"/>
              <a:ea typeface="+mn-ea"/>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ポイント増加している。国家公務員に準拠し対応しているが、経験年数階層の変動により職員の分布が変わったことが主な要因である。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今後も国の動向や他自治体の状況等を踏まえ、給与制度の運用や水準の適正化に努める。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88</xdr:row>
      <xdr:rowOff>86179</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6179800" y="14811829"/>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87</xdr:row>
      <xdr:rowOff>102507</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5290800" y="148118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89</xdr:row>
      <xdr:rowOff>104321</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4401800" y="15018657"/>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104321</xdr:rowOff>
    </xdr:to>
    <xdr:cxnSp macro="">
      <xdr:nvCxnSpPr>
        <xdr:cNvPr id="270" name="直線コネクタ 269">
          <a:extLst>
            <a:ext uri="{FF2B5EF4-FFF2-40B4-BE49-F238E27FC236}">
              <a16:creationId xmlns="" xmlns:a16="http://schemas.microsoft.com/office/drawing/2014/main" id="{00000000-0008-0000-0300-00000E010000}"/>
            </a:ext>
          </a:extLst>
        </xdr:cNvPr>
        <xdr:cNvCxnSpPr/>
      </xdr:nvCxnSpPr>
      <xdr:spPr>
        <a:xfrm>
          <a:off x="13512800" y="152771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81" name="給与水準   （国との比較）該当値テキスト">
          <a:extLst>
            <a:ext uri="{FF2B5EF4-FFF2-40B4-BE49-F238E27FC236}">
              <a16:creationId xmlns="" xmlns:a16="http://schemas.microsoft.com/office/drawing/2014/main" id="{00000000-0008-0000-0300-000019010000}"/>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8" name="楕円 287">
          <a:extLst>
            <a:ext uri="{FF2B5EF4-FFF2-40B4-BE49-F238E27FC236}">
              <a16:creationId xmlns="" xmlns:a16="http://schemas.microsoft.com/office/drawing/2014/main" id="{00000000-0008-0000-0300-000020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ポイント増加している。職員数としては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名増加し、住民基本台帳人口が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人減していることにより、指数は増加している。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今後も住民サービスを低下させることなく、定員適正化計画に基づいた適正な人員配置となるよう努める。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60113</xdr:rowOff>
    </xdr:from>
    <xdr:to>
      <xdr:col>81</xdr:col>
      <xdr:colOff>44450</xdr:colOff>
      <xdr:row>59</xdr:row>
      <xdr:rowOff>76200</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179800" y="101756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 xmlns:a16="http://schemas.microsoft.com/office/drawing/2014/main" id="{00000000-0008-0000-0300-000045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56092</xdr:rowOff>
    </xdr:from>
    <xdr:to>
      <xdr:col>77</xdr:col>
      <xdr:colOff>44450</xdr:colOff>
      <xdr:row>59</xdr:row>
      <xdr:rowOff>60113</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5290800" y="101716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56092</xdr:rowOff>
    </xdr:from>
    <xdr:to>
      <xdr:col>72</xdr:col>
      <xdr:colOff>203200</xdr:colOff>
      <xdr:row>59</xdr:row>
      <xdr:rowOff>66146</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flipV="1">
          <a:off x="14401800" y="101716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64135</xdr:rowOff>
    </xdr:from>
    <xdr:to>
      <xdr:col>68</xdr:col>
      <xdr:colOff>152400</xdr:colOff>
      <xdr:row>59</xdr:row>
      <xdr:rowOff>66146</xdr:rowOff>
    </xdr:to>
    <xdr:cxnSp macro="">
      <xdr:nvCxnSpPr>
        <xdr:cNvPr id="333" name="直線コネクタ 332">
          <a:extLst>
            <a:ext uri="{FF2B5EF4-FFF2-40B4-BE49-F238E27FC236}">
              <a16:creationId xmlns="" xmlns:a16="http://schemas.microsoft.com/office/drawing/2014/main" id="{00000000-0008-0000-0300-00004D010000}"/>
            </a:ext>
          </a:extLst>
        </xdr:cNvPr>
        <xdr:cNvCxnSpPr/>
      </xdr:nvCxnSpPr>
      <xdr:spPr>
        <a:xfrm>
          <a:off x="13512800" y="1017968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25400</xdr:rowOff>
    </xdr:from>
    <xdr:to>
      <xdr:col>81</xdr:col>
      <xdr:colOff>95250</xdr:colOff>
      <xdr:row>59</xdr:row>
      <xdr:rowOff>127000</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41927</xdr:rowOff>
    </xdr:from>
    <xdr:ext cx="762000" cy="259045"/>
    <xdr:sp macro="" textlink="">
      <xdr:nvSpPr>
        <xdr:cNvPr id="344" name="定員管理の状況該当値テキスト">
          <a:extLst>
            <a:ext uri="{FF2B5EF4-FFF2-40B4-BE49-F238E27FC236}">
              <a16:creationId xmlns="" xmlns:a16="http://schemas.microsoft.com/office/drawing/2014/main" id="{00000000-0008-0000-0300-000058010000}"/>
            </a:ext>
          </a:extLst>
        </xdr:cNvPr>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9313</xdr:rowOff>
    </xdr:from>
    <xdr:to>
      <xdr:col>77</xdr:col>
      <xdr:colOff>95250</xdr:colOff>
      <xdr:row>59</xdr:row>
      <xdr:rowOff>110913</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6129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121090</xdr:rowOff>
    </xdr:from>
    <xdr:ext cx="7366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798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5292</xdr:rowOff>
    </xdr:from>
    <xdr:to>
      <xdr:col>73</xdr:col>
      <xdr:colOff>44450</xdr:colOff>
      <xdr:row>59</xdr:row>
      <xdr:rowOff>106892</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5240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117069</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909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15346</xdr:rowOff>
    </xdr:from>
    <xdr:to>
      <xdr:col>68</xdr:col>
      <xdr:colOff>203200</xdr:colOff>
      <xdr:row>59</xdr:row>
      <xdr:rowOff>116946</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43510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127123</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4020800" y="989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13335</xdr:rowOff>
    </xdr:from>
    <xdr:to>
      <xdr:col>64</xdr:col>
      <xdr:colOff>152400</xdr:colOff>
      <xdr:row>59</xdr:row>
      <xdr:rowOff>114935</xdr:rowOff>
    </xdr:to>
    <xdr:sp macro="" textlink="">
      <xdr:nvSpPr>
        <xdr:cNvPr id="351" name="楕円 350">
          <a:extLst>
            <a:ext uri="{FF2B5EF4-FFF2-40B4-BE49-F238E27FC236}">
              <a16:creationId xmlns="" xmlns:a16="http://schemas.microsoft.com/office/drawing/2014/main" id="{00000000-0008-0000-0300-00005F010000}"/>
            </a:ext>
          </a:extLst>
        </xdr:cNvPr>
        <xdr:cNvSpPr/>
      </xdr:nvSpPr>
      <xdr:spPr>
        <a:xfrm>
          <a:off x="1346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125112</xdr:rowOff>
    </xdr:from>
    <xdr:ext cx="762000" cy="259045"/>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131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ポイント増加している。これは、令和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年度は実質公債費比率の構成要素のうち、「分子」にあたる実質的な公債費負担額が令和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年度と比較して増加し、さらに「分母」である標準財政規模は減少したためである。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今後は、公共施設の更新や長寿命化等に伴う事業の増加が見込まれるため、より事業の必要性・緊急性を精査し、地方債の発行を最小限に止めることで、健全な財政運営に努める。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156633</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179800" y="71780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148590</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5290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100330</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4401800" y="703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41</xdr:row>
      <xdr:rowOff>3810</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a:off x="13512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％であり、類似団体の中で最も健全性が高い。これは、地方債残高の増加を必要最小限に止め、将来の公共事業等の財源のために、計画的な基金の積立を行っていることが要因である。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今後もこの状況を堅持できるよう、計画的な財政運営に努める。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49,994
49,662
74.95
20,903,030
20,258,051
578,269
10,493,690
13,327,459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ポイント増加している。これは、</a:t>
          </a:r>
          <a:r>
            <a:rPr kumimoji="1" lang="ja-JP" altLang="en-US" sz="1300" b="0">
              <a:latin typeface="ＭＳ Ｐゴシック" panose="020B0600070205080204" pitchFamily="50" charset="-128"/>
              <a:ea typeface="ＭＳ Ｐゴシック" panose="020B0600070205080204" pitchFamily="50" charset="-128"/>
            </a:rPr>
            <a:t>職員数が</a:t>
          </a:r>
          <a:r>
            <a:rPr kumimoji="1" lang="en-US" altLang="ja-JP" sz="1300" b="0">
              <a:latin typeface="ＭＳ Ｐゴシック" panose="020B0600070205080204" pitchFamily="50" charset="-128"/>
              <a:ea typeface="ＭＳ Ｐゴシック" panose="020B0600070205080204" pitchFamily="50" charset="-128"/>
            </a:rPr>
            <a:t>3</a:t>
          </a:r>
          <a:r>
            <a:rPr kumimoji="1" lang="ja-JP" altLang="en-US" sz="1300" b="0">
              <a:latin typeface="ＭＳ Ｐゴシック" panose="020B0600070205080204" pitchFamily="50" charset="-128"/>
              <a:ea typeface="ＭＳ Ｐゴシック" panose="020B0600070205080204" pitchFamily="50" charset="-128"/>
            </a:rPr>
            <a:t>名増</a:t>
          </a:r>
          <a:r>
            <a:rPr kumimoji="1" lang="ja-JP" altLang="en-US" sz="1300">
              <a:latin typeface="ＭＳ Ｐゴシック" panose="020B0600070205080204" pitchFamily="50" charset="-128"/>
              <a:ea typeface="ＭＳ Ｐゴシック" panose="020B0600070205080204" pitchFamily="50" charset="-128"/>
            </a:rPr>
            <a:t>となったことにより経常的にかかる職員給与費が増額となったためである。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今後も定員適正化計画に基づいた適正な人員配置となるよう努める。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123190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070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134620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0706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134620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0706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5080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070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ポイント増加している。これは、</a:t>
          </a:r>
          <a:r>
            <a:rPr kumimoji="1" lang="ja-JP" altLang="en-US" sz="1300" b="0">
              <a:latin typeface="ＭＳ Ｐゴシック" panose="020B0600070205080204" pitchFamily="50" charset="-128"/>
              <a:ea typeface="ＭＳ Ｐゴシック" panose="020B0600070205080204" pitchFamily="50" charset="-128"/>
            </a:rPr>
            <a:t>中学校給食運営事業費が令和</a:t>
          </a:r>
          <a:r>
            <a:rPr kumimoji="1" lang="en-US" altLang="ja-JP" sz="1300" b="0">
              <a:latin typeface="ＭＳ Ｐゴシック" panose="020B0600070205080204" pitchFamily="50" charset="-128"/>
              <a:ea typeface="ＭＳ Ｐゴシック" panose="020B0600070205080204" pitchFamily="50" charset="-128"/>
            </a:rPr>
            <a:t>3</a:t>
          </a:r>
          <a:r>
            <a:rPr kumimoji="1" lang="ja-JP" altLang="en-US" sz="1300" b="0">
              <a:latin typeface="ＭＳ Ｐゴシック" panose="020B0600070205080204" pitchFamily="50" charset="-128"/>
              <a:ea typeface="ＭＳ Ｐゴシック" panose="020B0600070205080204" pitchFamily="50" charset="-128"/>
            </a:rPr>
            <a:t>年度と比較して</a:t>
          </a:r>
          <a:r>
            <a:rPr kumimoji="1" lang="en-US" altLang="ja-JP" sz="1300" b="0">
              <a:latin typeface="ＭＳ Ｐゴシック" panose="020B0600070205080204" pitchFamily="50" charset="-128"/>
              <a:ea typeface="ＭＳ Ｐゴシック" panose="020B0600070205080204" pitchFamily="50" charset="-128"/>
            </a:rPr>
            <a:t>12</a:t>
          </a:r>
          <a:r>
            <a:rPr kumimoji="1" lang="ja-JP" altLang="en-US" sz="1300" b="0">
              <a:latin typeface="ＭＳ Ｐゴシック" panose="020B0600070205080204" pitchFamily="50" charset="-128"/>
              <a:ea typeface="ＭＳ Ｐゴシック" panose="020B0600070205080204" pitchFamily="50" charset="-128"/>
            </a:rPr>
            <a:t>百万円の増額となったこと等</a:t>
          </a:r>
          <a:r>
            <a:rPr kumimoji="1" lang="ja-JP" altLang="en-US" sz="1300">
              <a:latin typeface="ＭＳ Ｐゴシック" panose="020B0600070205080204" pitchFamily="50" charset="-128"/>
              <a:ea typeface="ＭＳ Ｐゴシック" panose="020B0600070205080204" pitchFamily="50" charset="-128"/>
            </a:rPr>
            <a:t>によるものである。</a:t>
          </a:r>
        </a:p>
        <a:p>
          <a:r>
            <a:rPr kumimoji="1" lang="ja-JP" altLang="en-US" sz="1300">
              <a:latin typeface="ＭＳ Ｐゴシック" panose="020B0600070205080204" pitchFamily="50" charset="-128"/>
              <a:ea typeface="ＭＳ Ｐゴシック" panose="020B0600070205080204" pitchFamily="50" charset="-128"/>
            </a:rPr>
            <a:t>　今後は、行政事務の外部委託による効率化や、物品購入や施設維持管理に要する経費の更なる節減に努める。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18</xdr:row>
      <xdr:rowOff>62992</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30485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19</xdr:row>
      <xdr:rowOff>56134</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304850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56134</xdr:rowOff>
    </xdr:from>
    <xdr:to>
      <xdr:col>73</xdr:col>
      <xdr:colOff>180975</xdr:colOff>
      <xdr:row>21</xdr:row>
      <xdr:rowOff>14986</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893800" y="331368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14986</xdr:rowOff>
    </xdr:from>
    <xdr:to>
      <xdr:col>69</xdr:col>
      <xdr:colOff>92075</xdr:colOff>
      <xdr:row>21</xdr:row>
      <xdr:rowOff>69850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3004800" y="3615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xdr:rowOff>
    </xdr:from>
    <xdr:to>
      <xdr:col>82</xdr:col>
      <xdr:colOff>158750</xdr:colOff>
      <xdr:row>18</xdr:row>
      <xdr:rowOff>113792</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155719</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5334</xdr:rowOff>
    </xdr:from>
    <xdr:to>
      <xdr:col>74</xdr:col>
      <xdr:colOff>31750</xdr:colOff>
      <xdr:row>19</xdr:row>
      <xdr:rowOff>106934</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91711</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135636</xdr:rowOff>
    </xdr:from>
    <xdr:to>
      <xdr:col>69</xdr:col>
      <xdr:colOff>142875</xdr:colOff>
      <xdr:row>21</xdr:row>
      <xdr:rowOff>65786</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35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50563</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36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19050</xdr:rowOff>
    </xdr:from>
    <xdr:to>
      <xdr:col>65</xdr:col>
      <xdr:colOff>53975</xdr:colOff>
      <xdr:row>21</xdr:row>
      <xdr:rowOff>120650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105427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en-US" sz="1300" b="0">
              <a:latin typeface="ＭＳ Ｐゴシック" panose="020B0600070205080204" pitchFamily="50" charset="-128"/>
              <a:ea typeface="ＭＳ Ｐゴシック" panose="020B0600070205080204" pitchFamily="50" charset="-128"/>
            </a:rPr>
            <a:t>施設型給付事業費（認定こども園運営費給付金）、障害児通所支援事業費（放課後等デイサービス費）等が前年度よりも増額</a:t>
          </a:r>
          <a:r>
            <a:rPr kumimoji="1" lang="ja-JP" altLang="en-US" sz="1300">
              <a:latin typeface="ＭＳ Ｐゴシック" panose="020B0600070205080204" pitchFamily="50" charset="-128"/>
              <a:ea typeface="ＭＳ Ｐゴシック" panose="020B0600070205080204" pitchFamily="50" charset="-128"/>
            </a:rPr>
            <a:t>となったためである。</a:t>
          </a:r>
        </a:p>
        <a:p>
          <a:r>
            <a:rPr kumimoji="1" lang="ja-JP" altLang="en-US" sz="1300">
              <a:latin typeface="ＭＳ Ｐゴシック" panose="020B0600070205080204" pitchFamily="50" charset="-128"/>
              <a:ea typeface="ＭＳ Ｐゴシック" panose="020B0600070205080204" pitchFamily="50" charset="-128"/>
            </a:rPr>
            <a:t>　今後も少子高齢化等に伴う社会保障経費が増加する見込みであることから、扶助費の推移をより一層注視していく。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157480</xdr:rowOff>
    </xdr:from>
    <xdr:to>
      <xdr:col>24</xdr:col>
      <xdr:colOff>25400</xdr:colOff>
      <xdr:row>57</xdr:row>
      <xdr:rowOff>69850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9758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157480</xdr:rowOff>
    </xdr:from>
    <xdr:to>
      <xdr:col>19</xdr:col>
      <xdr:colOff>187325</xdr:colOff>
      <xdr:row>57</xdr:row>
      <xdr:rowOff>146050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3098800" y="9758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100330</xdr:rowOff>
    </xdr:from>
    <xdr:to>
      <xdr:col>15</xdr:col>
      <xdr:colOff>98425</xdr:colOff>
      <xdr:row>57</xdr:row>
      <xdr:rowOff>146050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87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57</xdr:row>
      <xdr:rowOff>100330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5300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106680</xdr:rowOff>
    </xdr:from>
    <xdr:to>
      <xdr:col>20</xdr:col>
      <xdr:colOff>38100</xdr:colOff>
      <xdr:row>57</xdr:row>
      <xdr:rowOff>36830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21607</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49530</xdr:rowOff>
    </xdr:from>
    <xdr:to>
      <xdr:col>11</xdr:col>
      <xdr:colOff>60325</xdr:colOff>
      <xdr:row>57</xdr:row>
      <xdr:rowOff>151130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135907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49530</xdr:rowOff>
    </xdr:from>
    <xdr:to>
      <xdr:col>6</xdr:col>
      <xdr:colOff>171450</xdr:colOff>
      <xdr:row>55</xdr:row>
      <xdr:rowOff>151130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161307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　</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a:latin typeface="ＭＳ Ｐゴシック" panose="020B0600070205080204" pitchFamily="50" charset="-128"/>
              <a:ea typeface="ＭＳ Ｐゴシック" panose="020B0600070205080204" pitchFamily="50" charset="-128"/>
            </a:rPr>
            <a:t>特別会計への繰出金では、後期高齢者医療特別会計が増加しており、扶助費と同様に社会保障経費の増加傾向と連動するものであるため</a:t>
          </a:r>
          <a:r>
            <a:rPr kumimoji="1" lang="ja-JP" altLang="en-US" sz="1300">
              <a:latin typeface="ＭＳ Ｐゴシック" panose="020B0600070205080204" pitchFamily="50" charset="-128"/>
              <a:ea typeface="ＭＳ Ｐゴシック" panose="020B0600070205080204" pitchFamily="50" charset="-128"/>
            </a:rPr>
            <a:t>、今後もその動向に注視していく。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57</xdr:row>
      <xdr:rowOff>82550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5671800" y="9715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56</xdr:row>
      <xdr:rowOff>127000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4782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6350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3893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133350</xdr:rowOff>
    </xdr:from>
    <xdr:to>
      <xdr:col>69</xdr:col>
      <xdr:colOff>92075</xdr:colOff>
      <xdr:row>57</xdr:row>
      <xdr:rowOff>6350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3004800" y="9563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82550</xdr:rowOff>
    </xdr:from>
    <xdr:to>
      <xdr:col>65</xdr:col>
      <xdr:colOff>53975</xdr:colOff>
      <xdr:row>56</xdr:row>
      <xdr:rowOff>12700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22877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ポイント減少している。これは、</a:t>
          </a:r>
          <a:r>
            <a:rPr kumimoji="1" lang="ja-JP" altLang="en-US" sz="1300" b="0">
              <a:latin typeface="ＭＳ Ｐゴシック" panose="020B0600070205080204" pitchFamily="50" charset="-128"/>
              <a:ea typeface="ＭＳ Ｐゴシック" panose="020B0600070205080204" pitchFamily="50" charset="-128"/>
            </a:rPr>
            <a:t>可燃ごみ処理費等における経常的な経費が減額</a:t>
          </a:r>
          <a:r>
            <a:rPr kumimoji="1" lang="ja-JP" altLang="en-US" sz="1300">
              <a:latin typeface="ＭＳ Ｐゴシック" panose="020B0600070205080204" pitchFamily="50" charset="-128"/>
              <a:ea typeface="ＭＳ Ｐゴシック" panose="020B0600070205080204" pitchFamily="50" charset="-128"/>
            </a:rPr>
            <a:t>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今後も効果が最大限発現されているか各補助金等の交付基準に基づいて、適正な審査・執行に努める。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67564</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5671800" y="6226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67564</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4782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81280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893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81280</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004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ポイント増加している。これは、</a:t>
          </a:r>
          <a:r>
            <a:rPr kumimoji="1" lang="ja-JP" altLang="en-US" sz="1300" b="0">
              <a:latin typeface="ＭＳ Ｐゴシック" panose="020B0600070205080204" pitchFamily="50" charset="-128"/>
              <a:ea typeface="ＭＳ Ｐゴシック" panose="020B0600070205080204" pitchFamily="50" charset="-128"/>
            </a:rPr>
            <a:t>償還額に対して得られる特定財源の充当額が減額となったことや、償還額そのものが増額</a:t>
          </a:r>
          <a:r>
            <a:rPr kumimoji="1" lang="ja-JP" altLang="en-US" sz="1300">
              <a:latin typeface="ＭＳ Ｐゴシック" panose="020B0600070205080204" pitchFamily="50" charset="-128"/>
              <a:ea typeface="ＭＳ Ｐゴシック" panose="020B0600070205080204" pitchFamily="50" charset="-128"/>
            </a:rPr>
            <a:t>となったためである。</a:t>
          </a:r>
        </a:p>
        <a:p>
          <a:r>
            <a:rPr kumimoji="1" lang="ja-JP" altLang="en-US" sz="1300">
              <a:latin typeface="ＭＳ Ｐゴシック" panose="020B0600070205080204" pitchFamily="50" charset="-128"/>
              <a:ea typeface="ＭＳ Ｐゴシック" panose="020B0600070205080204" pitchFamily="50" charset="-128"/>
            </a:rPr>
            <a:t>　今後は公共施設の更新や長寿命化等に伴う事業の増加が見込まれるため、より事業の必要性、緊急性を精査し、地方債の発行を最小限に止めることで、健全な財政運営が行えるように努める。　</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122428</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31206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163576</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1206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76</xdr:row>
      <xdr:rowOff>163576</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31754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5842</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今後も財政構造の弾力性を高めていくため、行政改革を推進し経費削減に努める。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155575</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5671800" y="12974320"/>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78</xdr:row>
      <xdr:rowOff>24130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4782800" y="1297432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86995</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3893800" y="133972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18414</xdr:rowOff>
    </xdr:from>
    <xdr:to>
      <xdr:col>69</xdr:col>
      <xdr:colOff>92075</xdr:colOff>
      <xdr:row>78</xdr:row>
      <xdr:rowOff>86995</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3004800" y="13220064"/>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104775</xdr:rowOff>
    </xdr:from>
    <xdr:to>
      <xdr:col>82</xdr:col>
      <xdr:colOff>158750</xdr:colOff>
      <xdr:row>77</xdr:row>
      <xdr:rowOff>34925</xdr:rowOff>
    </xdr:to>
    <xdr:sp macro="" textlink="">
      <xdr:nvSpPr>
        <xdr:cNvPr id="439" name="楕円 438">
          <a:extLst>
            <a:ext uri="{FF2B5EF4-FFF2-40B4-BE49-F238E27FC236}">
              <a16:creationId xmlns="" xmlns:a16="http://schemas.microsoft.com/office/drawing/2014/main" id="{00000000-0008-0000-0400-0000B7010000}"/>
            </a:ext>
          </a:extLst>
        </xdr:cNvPr>
        <xdr:cNvSpPr/>
      </xdr:nvSpPr>
      <xdr:spPr>
        <a:xfrm>
          <a:off x="164592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76852</xdr:rowOff>
    </xdr:from>
    <xdr:ext cx="762000" cy="259045"/>
    <xdr:sp macro="" textlink="">
      <xdr:nvSpPr>
        <xdr:cNvPr id="440" name="公債費以外該当値テキスト">
          <a:extLst>
            <a:ext uri="{FF2B5EF4-FFF2-40B4-BE49-F238E27FC236}">
              <a16:creationId xmlns="" xmlns:a16="http://schemas.microsoft.com/office/drawing/2014/main" id="{00000000-0008-0000-0400-0000B8010000}"/>
            </a:ext>
          </a:extLst>
        </xdr:cNvPr>
        <xdr:cNvSpPr txBox="1"/>
      </xdr:nvSpPr>
      <xdr:spPr>
        <a:xfrm>
          <a:off x="16598900" y="1310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151147</xdr:rowOff>
    </xdr:from>
    <xdr:ext cx="7366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36195</xdr:rowOff>
    </xdr:from>
    <xdr:to>
      <xdr:col>69</xdr:col>
      <xdr:colOff>142875</xdr:colOff>
      <xdr:row>78</xdr:row>
      <xdr:rowOff>137795</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3843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122572</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512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139064</xdr:rowOff>
    </xdr:from>
    <xdr:to>
      <xdr:col>65</xdr:col>
      <xdr:colOff>53975</xdr:colOff>
      <xdr:row>77</xdr:row>
      <xdr:rowOff>69214</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2954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53991</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623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136906</xdr:rowOff>
    </xdr:from>
    <xdr:to>
      <xdr:col>29</xdr:col>
      <xdr:colOff>127000</xdr:colOff>
      <xdr:row>18</xdr:row>
      <xdr:rowOff>155565</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a:off x="5003800" y="3270631"/>
          <a:ext cx="647700" cy="1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136906</xdr:rowOff>
    </xdr:from>
    <xdr:to>
      <xdr:col>26</xdr:col>
      <xdr:colOff>50800</xdr:colOff>
      <xdr:row>18</xdr:row>
      <xdr:rowOff>150993</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flipV="1">
          <a:off x="4305300" y="3270631"/>
          <a:ext cx="698500" cy="1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150993</xdr:rowOff>
    </xdr:from>
    <xdr:to>
      <xdr:col>22</xdr:col>
      <xdr:colOff>114300</xdr:colOff>
      <xdr:row>19</xdr:row>
      <xdr:rowOff>41751</xdr:rowOff>
    </xdr:to>
    <xdr:cxnSp macro="">
      <xdr:nvCxnSpPr>
        <xdr:cNvPr id="60" name="直線コネクタ 59">
          <a:extLst>
            <a:ext uri="{FF2B5EF4-FFF2-40B4-BE49-F238E27FC236}">
              <a16:creationId xmlns="" xmlns:a16="http://schemas.microsoft.com/office/drawing/2014/main" id="{00000000-0008-0000-0500-00003C000000}"/>
            </a:ext>
          </a:extLst>
        </xdr:cNvPr>
        <xdr:cNvCxnSpPr/>
      </xdr:nvCxnSpPr>
      <xdr:spPr bwMode="auto">
        <a:xfrm flipV="1">
          <a:off x="3606800" y="3284718"/>
          <a:ext cx="698500" cy="6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41751</xdr:rowOff>
    </xdr:from>
    <xdr:to>
      <xdr:col>18</xdr:col>
      <xdr:colOff>177800</xdr:colOff>
      <xdr:row>19</xdr:row>
      <xdr:rowOff>53739</xdr:rowOff>
    </xdr:to>
    <xdr:cxnSp macro="">
      <xdr:nvCxnSpPr>
        <xdr:cNvPr id="63" name="直線コネクタ 62">
          <a:extLst>
            <a:ext uri="{FF2B5EF4-FFF2-40B4-BE49-F238E27FC236}">
              <a16:creationId xmlns="" xmlns:a16="http://schemas.microsoft.com/office/drawing/2014/main" id="{00000000-0008-0000-0500-00003F000000}"/>
            </a:ext>
          </a:extLst>
        </xdr:cNvPr>
        <xdr:cNvCxnSpPr/>
      </xdr:nvCxnSpPr>
      <xdr:spPr bwMode="auto">
        <a:xfrm flipV="1">
          <a:off x="2908300" y="3346926"/>
          <a:ext cx="698500" cy="1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104766</xdr:rowOff>
    </xdr:from>
    <xdr:to>
      <xdr:col>29</xdr:col>
      <xdr:colOff>177800</xdr:colOff>
      <xdr:row>19</xdr:row>
      <xdr:rowOff>34916</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5600700" y="323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76842</xdr:rowOff>
    </xdr:from>
    <xdr:ext cx="762000" cy="259045"/>
    <xdr:sp macro="" textlink="">
      <xdr:nvSpPr>
        <xdr:cNvPr id="74" name="人口1人当たり決算額の推移該当値テキスト130">
          <a:extLst>
            <a:ext uri="{FF2B5EF4-FFF2-40B4-BE49-F238E27FC236}">
              <a16:creationId xmlns="" xmlns:a16="http://schemas.microsoft.com/office/drawing/2014/main" id="{00000000-0008-0000-0500-00004A000000}"/>
            </a:ext>
          </a:extLst>
        </xdr:cNvPr>
        <xdr:cNvSpPr txBox="1"/>
      </xdr:nvSpPr>
      <xdr:spPr>
        <a:xfrm>
          <a:off x="5740400" y="321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86106</xdr:rowOff>
    </xdr:from>
    <xdr:to>
      <xdr:col>26</xdr:col>
      <xdr:colOff>101600</xdr:colOff>
      <xdr:row>19</xdr:row>
      <xdr:rowOff>16256</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953000" y="3219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1033</xdr:rowOff>
    </xdr:from>
    <xdr:ext cx="7366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4622800" y="3306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100193</xdr:rowOff>
    </xdr:from>
    <xdr:to>
      <xdr:col>22</xdr:col>
      <xdr:colOff>165100</xdr:colOff>
      <xdr:row>19</xdr:row>
      <xdr:rowOff>30343</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4254500" y="323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15120</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924300" y="332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162401</xdr:rowOff>
    </xdr:from>
    <xdr:to>
      <xdr:col>19</xdr:col>
      <xdr:colOff>38100</xdr:colOff>
      <xdr:row>19</xdr:row>
      <xdr:rowOff>92551</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3556000" y="329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77328</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3225800" y="338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2939</xdr:rowOff>
    </xdr:from>
    <xdr:to>
      <xdr:col>15</xdr:col>
      <xdr:colOff>101600</xdr:colOff>
      <xdr:row>19</xdr:row>
      <xdr:rowOff>104539</xdr:rowOff>
    </xdr:to>
    <xdr:sp macro="" textlink="">
      <xdr:nvSpPr>
        <xdr:cNvPr id="81" name="楕円 80">
          <a:extLst>
            <a:ext uri="{FF2B5EF4-FFF2-40B4-BE49-F238E27FC236}">
              <a16:creationId xmlns="" xmlns:a16="http://schemas.microsoft.com/office/drawing/2014/main" id="{00000000-0008-0000-0500-000051000000}"/>
            </a:ext>
          </a:extLst>
        </xdr:cNvPr>
        <xdr:cNvSpPr/>
      </xdr:nvSpPr>
      <xdr:spPr bwMode="auto">
        <a:xfrm>
          <a:off x="2857500" y="330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89316</xdr:rowOff>
    </xdr:from>
    <xdr:ext cx="762000" cy="259045"/>
    <xdr:sp macro="" textlink="">
      <xdr:nvSpPr>
        <xdr:cNvPr id="82" name="テキスト ボックス 81">
          <a:extLst>
            <a:ext uri="{FF2B5EF4-FFF2-40B4-BE49-F238E27FC236}">
              <a16:creationId xmlns="" xmlns:a16="http://schemas.microsoft.com/office/drawing/2014/main" id="{00000000-0008-0000-0500-000052000000}"/>
            </a:ext>
          </a:extLst>
        </xdr:cNvPr>
        <xdr:cNvSpPr txBox="1"/>
      </xdr:nvSpPr>
      <xdr:spPr>
        <a:xfrm>
          <a:off x="2527300" y="33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198193</xdr:rowOff>
    </xdr:from>
    <xdr:to>
      <xdr:col>29</xdr:col>
      <xdr:colOff>127000</xdr:colOff>
      <xdr:row>35</xdr:row>
      <xdr:rowOff>233886</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5003800" y="6808543"/>
          <a:ext cx="647700" cy="35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209459</xdr:rowOff>
    </xdr:from>
    <xdr:to>
      <xdr:col>26</xdr:col>
      <xdr:colOff>50800</xdr:colOff>
      <xdr:row>35</xdr:row>
      <xdr:rowOff>233886</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4305300" y="6819809"/>
          <a:ext cx="698500" cy="2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209459</xdr:rowOff>
    </xdr:from>
    <xdr:to>
      <xdr:col>22</xdr:col>
      <xdr:colOff>114300</xdr:colOff>
      <xdr:row>35</xdr:row>
      <xdr:rowOff>262527</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flipV="1">
          <a:off x="3606800" y="6819809"/>
          <a:ext cx="698500" cy="5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262527</xdr:rowOff>
    </xdr:from>
    <xdr:to>
      <xdr:col>18</xdr:col>
      <xdr:colOff>177800</xdr:colOff>
      <xdr:row>36</xdr:row>
      <xdr:rowOff>61980</xdr:rowOff>
    </xdr:to>
    <xdr:cxnSp macro="">
      <xdr:nvCxnSpPr>
        <xdr:cNvPr id="126" name="直線コネクタ 125">
          <a:extLst>
            <a:ext uri="{FF2B5EF4-FFF2-40B4-BE49-F238E27FC236}">
              <a16:creationId xmlns="" xmlns:a16="http://schemas.microsoft.com/office/drawing/2014/main" id="{00000000-0008-0000-0500-00007E000000}"/>
            </a:ext>
          </a:extLst>
        </xdr:cNvPr>
        <xdr:cNvCxnSpPr/>
      </xdr:nvCxnSpPr>
      <xdr:spPr bwMode="auto">
        <a:xfrm flipV="1">
          <a:off x="2908300" y="6872877"/>
          <a:ext cx="698500" cy="14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147393</xdr:rowOff>
    </xdr:from>
    <xdr:to>
      <xdr:col>29</xdr:col>
      <xdr:colOff>177800</xdr:colOff>
      <xdr:row>35</xdr:row>
      <xdr:rowOff>248993</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5600700" y="675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335370</xdr:rowOff>
    </xdr:from>
    <xdr:ext cx="762000" cy="259045"/>
    <xdr:sp macro="" textlink="">
      <xdr:nvSpPr>
        <xdr:cNvPr id="137" name="人口1人当たり決算額の推移該当値テキスト445">
          <a:extLst>
            <a:ext uri="{FF2B5EF4-FFF2-40B4-BE49-F238E27FC236}">
              <a16:creationId xmlns="" xmlns:a16="http://schemas.microsoft.com/office/drawing/2014/main" id="{00000000-0008-0000-0500-000089000000}"/>
            </a:ext>
          </a:extLst>
        </xdr:cNvPr>
        <xdr:cNvSpPr txBox="1"/>
      </xdr:nvSpPr>
      <xdr:spPr>
        <a:xfrm>
          <a:off x="5740400" y="660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183086</xdr:rowOff>
    </xdr:from>
    <xdr:to>
      <xdr:col>26</xdr:col>
      <xdr:colOff>101600</xdr:colOff>
      <xdr:row>35</xdr:row>
      <xdr:rowOff>284686</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953000" y="679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294863</xdr:rowOff>
    </xdr:from>
    <xdr:ext cx="7366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4622800" y="656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158659</xdr:rowOff>
    </xdr:from>
    <xdr:to>
      <xdr:col>22</xdr:col>
      <xdr:colOff>165100</xdr:colOff>
      <xdr:row>35</xdr:row>
      <xdr:rowOff>260259</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4254500" y="676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270436</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924300" y="653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211727</xdr:rowOff>
    </xdr:from>
    <xdr:to>
      <xdr:col>19</xdr:col>
      <xdr:colOff>38100</xdr:colOff>
      <xdr:row>35</xdr:row>
      <xdr:rowOff>313327</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3556000" y="682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323504</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3225800" y="659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11180</xdr:rowOff>
    </xdr:from>
    <xdr:to>
      <xdr:col>15</xdr:col>
      <xdr:colOff>101600</xdr:colOff>
      <xdr:row>36</xdr:row>
      <xdr:rowOff>112780</xdr:rowOff>
    </xdr:to>
    <xdr:sp macro="" textlink="">
      <xdr:nvSpPr>
        <xdr:cNvPr id="144" name="楕円 143">
          <a:extLst>
            <a:ext uri="{FF2B5EF4-FFF2-40B4-BE49-F238E27FC236}">
              <a16:creationId xmlns="" xmlns:a16="http://schemas.microsoft.com/office/drawing/2014/main" id="{00000000-0008-0000-0500-000090000000}"/>
            </a:ext>
          </a:extLst>
        </xdr:cNvPr>
        <xdr:cNvSpPr/>
      </xdr:nvSpPr>
      <xdr:spPr bwMode="auto">
        <a:xfrm>
          <a:off x="2857500" y="696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97557</xdr:rowOff>
    </xdr:from>
    <xdr:ext cx="762000" cy="259045"/>
    <xdr:sp macro="" textlink="">
      <xdr:nvSpPr>
        <xdr:cNvPr id="145" name="テキスト ボックス 144">
          <a:extLst>
            <a:ext uri="{FF2B5EF4-FFF2-40B4-BE49-F238E27FC236}">
              <a16:creationId xmlns="" xmlns:a16="http://schemas.microsoft.com/office/drawing/2014/main" id="{00000000-0008-0000-0500-000091000000}"/>
            </a:ext>
          </a:extLst>
        </xdr:cNvPr>
        <xdr:cNvSpPr txBox="1"/>
      </xdr:nvSpPr>
      <xdr:spPr>
        <a:xfrm>
          <a:off x="2527300" y="705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49,994
49,662
74.95
20,903,030
20,258,051
578,269
10,493,690
13,327,459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86493</xdr:rowOff>
    </xdr:from>
    <xdr:to>
      <xdr:col>24</xdr:col>
      <xdr:colOff>63500</xdr:colOff>
      <xdr:row>37</xdr:row>
      <xdr:rowOff>110382</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430143"/>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86493</xdr:rowOff>
    </xdr:from>
    <xdr:to>
      <xdr:col>19</xdr:col>
      <xdr:colOff>177800</xdr:colOff>
      <xdr:row>37</xdr:row>
      <xdr:rowOff>106743</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430143"/>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106743</xdr:rowOff>
    </xdr:from>
    <xdr:to>
      <xdr:col>15</xdr:col>
      <xdr:colOff>50800</xdr:colOff>
      <xdr:row>38</xdr:row>
      <xdr:rowOff>149072</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450393"/>
          <a:ext cx="889000" cy="2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142424</xdr:rowOff>
    </xdr:from>
    <xdr:to>
      <xdr:col>10</xdr:col>
      <xdr:colOff>114300</xdr:colOff>
      <xdr:row>38</xdr:row>
      <xdr:rowOff>149072</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657524"/>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59582</xdr:rowOff>
    </xdr:from>
    <xdr:to>
      <xdr:col>24</xdr:col>
      <xdr:colOff>114300</xdr:colOff>
      <xdr:row>37</xdr:row>
      <xdr:rowOff>161182</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4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38009</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3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35693</xdr:rowOff>
    </xdr:from>
    <xdr:to>
      <xdr:col>20</xdr:col>
      <xdr:colOff>38100</xdr:colOff>
      <xdr:row>37</xdr:row>
      <xdr:rowOff>137293</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3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128420</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4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55943</xdr:rowOff>
    </xdr:from>
    <xdr:to>
      <xdr:col>15</xdr:col>
      <xdr:colOff>101600</xdr:colOff>
      <xdr:row>37</xdr:row>
      <xdr:rowOff>157543</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148671</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4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98272</xdr:rowOff>
    </xdr:from>
    <xdr:to>
      <xdr:col>10</xdr:col>
      <xdr:colOff>165100</xdr:colOff>
      <xdr:row>39</xdr:row>
      <xdr:rowOff>28422</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6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19549</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7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91624</xdr:rowOff>
    </xdr:from>
    <xdr:to>
      <xdr:col>6</xdr:col>
      <xdr:colOff>38100</xdr:colOff>
      <xdr:row>39</xdr:row>
      <xdr:rowOff>21774</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6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12901</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6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23071</xdr:rowOff>
    </xdr:from>
    <xdr:to>
      <xdr:col>24</xdr:col>
      <xdr:colOff>63500</xdr:colOff>
      <xdr:row>57</xdr:row>
      <xdr:rowOff>77064</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9795721"/>
          <a:ext cx="838200" cy="5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77064</xdr:rowOff>
    </xdr:from>
    <xdr:to>
      <xdr:col>19</xdr:col>
      <xdr:colOff>177800</xdr:colOff>
      <xdr:row>57</xdr:row>
      <xdr:rowOff>85369</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9849714"/>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160600</xdr:rowOff>
    </xdr:from>
    <xdr:to>
      <xdr:col>15</xdr:col>
      <xdr:colOff>50800</xdr:colOff>
      <xdr:row>57</xdr:row>
      <xdr:rowOff>85369</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a:off x="2019300" y="9761800"/>
          <a:ext cx="889000" cy="9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160600</xdr:rowOff>
    </xdr:from>
    <xdr:to>
      <xdr:col>10</xdr:col>
      <xdr:colOff>114300</xdr:colOff>
      <xdr:row>57</xdr:row>
      <xdr:rowOff>23647</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9761800"/>
          <a:ext cx="889000" cy="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143721</xdr:rowOff>
    </xdr:from>
    <xdr:to>
      <xdr:col>24</xdr:col>
      <xdr:colOff>114300</xdr:colOff>
      <xdr:row>57</xdr:row>
      <xdr:rowOff>73871</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7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122148</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72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26264</xdr:rowOff>
    </xdr:from>
    <xdr:to>
      <xdr:col>20</xdr:col>
      <xdr:colOff>38100</xdr:colOff>
      <xdr:row>57</xdr:row>
      <xdr:rowOff>127864</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118991</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8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34569</xdr:rowOff>
    </xdr:from>
    <xdr:to>
      <xdr:col>15</xdr:col>
      <xdr:colOff>101600</xdr:colOff>
      <xdr:row>57</xdr:row>
      <xdr:rowOff>136169</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8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152696</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95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109800</xdr:rowOff>
    </xdr:from>
    <xdr:to>
      <xdr:col>10</xdr:col>
      <xdr:colOff>165100</xdr:colOff>
      <xdr:row>57</xdr:row>
      <xdr:rowOff>39950</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7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56477</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4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144297</xdr:rowOff>
    </xdr:from>
    <xdr:to>
      <xdr:col>6</xdr:col>
      <xdr:colOff>38100</xdr:colOff>
      <xdr:row>57</xdr:row>
      <xdr:rowOff>74447</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97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90974</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5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109144</xdr:rowOff>
    </xdr:from>
    <xdr:to>
      <xdr:col>24</xdr:col>
      <xdr:colOff>63500</xdr:colOff>
      <xdr:row>78</xdr:row>
      <xdr:rowOff>120611</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3797300" y="13482244"/>
          <a:ext cx="8382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120611</xdr:rowOff>
    </xdr:from>
    <xdr:to>
      <xdr:col>19</xdr:col>
      <xdr:colOff>177800</xdr:colOff>
      <xdr:row>78</xdr:row>
      <xdr:rowOff>162940</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908300" y="13493711"/>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146405</xdr:rowOff>
    </xdr:from>
    <xdr:to>
      <xdr:col>15</xdr:col>
      <xdr:colOff>50800</xdr:colOff>
      <xdr:row>78</xdr:row>
      <xdr:rowOff>162940</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a:off x="2019300" y="13519505"/>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99085</xdr:rowOff>
    </xdr:from>
    <xdr:to>
      <xdr:col>10</xdr:col>
      <xdr:colOff>114300</xdr:colOff>
      <xdr:row>78</xdr:row>
      <xdr:rowOff>146405</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a:off x="1130300" y="13472185"/>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58344</xdr:rowOff>
    </xdr:from>
    <xdr:to>
      <xdr:col>24</xdr:col>
      <xdr:colOff>114300</xdr:colOff>
      <xdr:row>78</xdr:row>
      <xdr:rowOff>159944</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4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150309</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3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69811</xdr:rowOff>
    </xdr:from>
    <xdr:to>
      <xdr:col>20</xdr:col>
      <xdr:colOff>38100</xdr:colOff>
      <xdr:row>78</xdr:row>
      <xdr:rowOff>171411</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162538</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112140</xdr:rowOff>
    </xdr:from>
    <xdr:to>
      <xdr:col>15</xdr:col>
      <xdr:colOff>101600</xdr:colOff>
      <xdr:row>79</xdr:row>
      <xdr:rowOff>42290</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4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33417</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357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95605</xdr:rowOff>
    </xdr:from>
    <xdr:to>
      <xdr:col>10</xdr:col>
      <xdr:colOff>165100</xdr:colOff>
      <xdr:row>79</xdr:row>
      <xdr:rowOff>25755</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4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16882</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5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48285</xdr:rowOff>
    </xdr:from>
    <xdr:to>
      <xdr:col>6</xdr:col>
      <xdr:colOff>38100</xdr:colOff>
      <xdr:row>78</xdr:row>
      <xdr:rowOff>149885</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4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141012</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51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63936</xdr:rowOff>
    </xdr:from>
    <xdr:to>
      <xdr:col>24</xdr:col>
      <xdr:colOff>63500</xdr:colOff>
      <xdr:row>95</xdr:row>
      <xdr:rowOff>124471</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3797300" y="16180236"/>
          <a:ext cx="838200" cy="2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63936</xdr:rowOff>
    </xdr:from>
    <xdr:to>
      <xdr:col>19</xdr:col>
      <xdr:colOff>177800</xdr:colOff>
      <xdr:row>96</xdr:row>
      <xdr:rowOff>36809</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908300" y="16180236"/>
          <a:ext cx="889000" cy="3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36809</xdr:rowOff>
    </xdr:from>
    <xdr:to>
      <xdr:col>15</xdr:col>
      <xdr:colOff>50800</xdr:colOff>
      <xdr:row>96</xdr:row>
      <xdr:rowOff>84466</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2019300" y="16496009"/>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84466</xdr:rowOff>
    </xdr:from>
    <xdr:to>
      <xdr:col>10</xdr:col>
      <xdr:colOff>114300</xdr:colOff>
      <xdr:row>97</xdr:row>
      <xdr:rowOff>167687</xdr:rowOff>
    </xdr:to>
    <xdr:cxnSp macro="">
      <xdr:nvCxnSpPr>
        <xdr:cNvPr id="247" name="直線コネクタ 246">
          <a:extLst>
            <a:ext uri="{FF2B5EF4-FFF2-40B4-BE49-F238E27FC236}">
              <a16:creationId xmlns="" xmlns:a16="http://schemas.microsoft.com/office/drawing/2014/main" id="{00000000-0008-0000-0600-0000F7000000}"/>
            </a:ext>
          </a:extLst>
        </xdr:cNvPr>
        <xdr:cNvCxnSpPr/>
      </xdr:nvCxnSpPr>
      <xdr:spPr>
        <a:xfrm flipV="1">
          <a:off x="1130300" y="16543666"/>
          <a:ext cx="889000" cy="2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73671</xdr:rowOff>
    </xdr:from>
    <xdr:to>
      <xdr:col>24</xdr:col>
      <xdr:colOff>114300</xdr:colOff>
      <xdr:row>96</xdr:row>
      <xdr:rowOff>3821</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4584700" y="1636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96548</xdr:rowOff>
    </xdr:from>
    <xdr:ext cx="599010" cy="259045"/>
    <xdr:sp macro="" textlink="">
      <xdr:nvSpPr>
        <xdr:cNvPr id="258" name="扶助費該当値テキスト">
          <a:extLst>
            <a:ext uri="{FF2B5EF4-FFF2-40B4-BE49-F238E27FC236}">
              <a16:creationId xmlns="" xmlns:a16="http://schemas.microsoft.com/office/drawing/2014/main" id="{00000000-0008-0000-0600-000002010000}"/>
            </a:ext>
          </a:extLst>
        </xdr:cNvPr>
        <xdr:cNvSpPr txBox="1"/>
      </xdr:nvSpPr>
      <xdr:spPr>
        <a:xfrm>
          <a:off x="4686300" y="1621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13136</xdr:rowOff>
    </xdr:from>
    <xdr:to>
      <xdr:col>20</xdr:col>
      <xdr:colOff>38100</xdr:colOff>
      <xdr:row>94</xdr:row>
      <xdr:rowOff>114736</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3746500" y="161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131263</xdr:rowOff>
    </xdr:from>
    <xdr:ext cx="599010"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3497795" y="1590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157459</xdr:rowOff>
    </xdr:from>
    <xdr:to>
      <xdr:col>15</xdr:col>
      <xdr:colOff>101600</xdr:colOff>
      <xdr:row>96</xdr:row>
      <xdr:rowOff>87609</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2857500" y="1644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104136</xdr:rowOff>
    </xdr:from>
    <xdr:ext cx="599010"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2608795" y="1622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33666</xdr:rowOff>
    </xdr:from>
    <xdr:to>
      <xdr:col>10</xdr:col>
      <xdr:colOff>165100</xdr:colOff>
      <xdr:row>96</xdr:row>
      <xdr:rowOff>135266</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968500" y="164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151793</xdr:rowOff>
    </xdr:from>
    <xdr:ext cx="599010"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1719795" y="1626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116887</xdr:rowOff>
    </xdr:from>
    <xdr:to>
      <xdr:col>6</xdr:col>
      <xdr:colOff>38100</xdr:colOff>
      <xdr:row>98</xdr:row>
      <xdr:rowOff>47037</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079500" y="167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38164</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863111" y="1684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132106</xdr:rowOff>
    </xdr:from>
    <xdr:to>
      <xdr:col>55</xdr:col>
      <xdr:colOff>0</xdr:colOff>
      <xdr:row>39</xdr:row>
      <xdr:rowOff>10211</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9639300" y="6475756"/>
          <a:ext cx="838200" cy="2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70396</xdr:rowOff>
    </xdr:from>
    <xdr:to>
      <xdr:col>50</xdr:col>
      <xdr:colOff>114300</xdr:colOff>
      <xdr:row>39</xdr:row>
      <xdr:rowOff>10211</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8750300" y="5385346"/>
          <a:ext cx="889000" cy="13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70396</xdr:rowOff>
    </xdr:from>
    <xdr:to>
      <xdr:col>45</xdr:col>
      <xdr:colOff>177800</xdr:colOff>
      <xdr:row>39</xdr:row>
      <xdr:rowOff>35992</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5385346"/>
          <a:ext cx="889000" cy="13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35992</xdr:rowOff>
    </xdr:from>
    <xdr:to>
      <xdr:col>41</xdr:col>
      <xdr:colOff>50800</xdr:colOff>
      <xdr:row>39</xdr:row>
      <xdr:rowOff>74117</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722542"/>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81306</xdr:rowOff>
    </xdr:from>
    <xdr:to>
      <xdr:col>55</xdr:col>
      <xdr:colOff>50800</xdr:colOff>
      <xdr:row>38</xdr:row>
      <xdr:rowOff>11455</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4249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59733</xdr:rowOff>
    </xdr:from>
    <xdr:ext cx="534377"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4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130861</xdr:rowOff>
    </xdr:from>
    <xdr:to>
      <xdr:col>50</xdr:col>
      <xdr:colOff>165100</xdr:colOff>
      <xdr:row>39</xdr:row>
      <xdr:rowOff>61011</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6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52138</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72111" y="67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19596</xdr:rowOff>
    </xdr:from>
    <xdr:to>
      <xdr:col>46</xdr:col>
      <xdr:colOff>38100</xdr:colOff>
      <xdr:row>31</xdr:row>
      <xdr:rowOff>121196</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53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112323</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50795" y="542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156642</xdr:rowOff>
    </xdr:from>
    <xdr:to>
      <xdr:col>41</xdr:col>
      <xdr:colOff>101600</xdr:colOff>
      <xdr:row>39</xdr:row>
      <xdr:rowOff>86792</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77919</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7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23317</xdr:rowOff>
    </xdr:from>
    <xdr:to>
      <xdr:col>36</xdr:col>
      <xdr:colOff>165100</xdr:colOff>
      <xdr:row>39</xdr:row>
      <xdr:rowOff>124917</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7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116044</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8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160480</xdr:rowOff>
    </xdr:from>
    <xdr:to>
      <xdr:col>55</xdr:col>
      <xdr:colOff>0</xdr:colOff>
      <xdr:row>58</xdr:row>
      <xdr:rowOff>51880</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9639300" y="9761680"/>
          <a:ext cx="838200" cy="2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84889</xdr:rowOff>
    </xdr:from>
    <xdr:to>
      <xdr:col>50</xdr:col>
      <xdr:colOff>114300</xdr:colOff>
      <xdr:row>56</xdr:row>
      <xdr:rowOff>160480</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8750300" y="9686089"/>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84889</xdr:rowOff>
    </xdr:from>
    <xdr:to>
      <xdr:col>45</xdr:col>
      <xdr:colOff>177800</xdr:colOff>
      <xdr:row>56</xdr:row>
      <xdr:rowOff>165669</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flipV="1">
          <a:off x="7861300" y="9686089"/>
          <a:ext cx="889000" cy="8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96144</xdr:rowOff>
    </xdr:from>
    <xdr:to>
      <xdr:col>41</xdr:col>
      <xdr:colOff>50800</xdr:colOff>
      <xdr:row>56</xdr:row>
      <xdr:rowOff>165669</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a:off x="6972300" y="9697344"/>
          <a:ext cx="889000" cy="6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1080</xdr:rowOff>
    </xdr:from>
    <xdr:to>
      <xdr:col>55</xdr:col>
      <xdr:colOff>50800</xdr:colOff>
      <xdr:row>58</xdr:row>
      <xdr:rowOff>102680</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10426700" y="99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150957</xdr:rowOff>
    </xdr:from>
    <xdr:ext cx="534377" cy="259045"/>
    <xdr:sp macro="" textlink="">
      <xdr:nvSpPr>
        <xdr:cNvPr id="373" name="普通建設事業費該当値テキスト">
          <a:extLst>
            <a:ext uri="{FF2B5EF4-FFF2-40B4-BE49-F238E27FC236}">
              <a16:creationId xmlns="" xmlns:a16="http://schemas.microsoft.com/office/drawing/2014/main" id="{00000000-0008-0000-0600-000075010000}"/>
            </a:ext>
          </a:extLst>
        </xdr:cNvPr>
        <xdr:cNvSpPr txBox="1"/>
      </xdr:nvSpPr>
      <xdr:spPr>
        <a:xfrm>
          <a:off x="10528300" y="99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109680</xdr:rowOff>
    </xdr:from>
    <xdr:to>
      <xdr:col>50</xdr:col>
      <xdr:colOff>165100</xdr:colOff>
      <xdr:row>57</xdr:row>
      <xdr:rowOff>39830</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9588500" y="97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56357</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9372111" y="948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34089</xdr:rowOff>
    </xdr:from>
    <xdr:to>
      <xdr:col>46</xdr:col>
      <xdr:colOff>38100</xdr:colOff>
      <xdr:row>56</xdr:row>
      <xdr:rowOff>135689</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8699500" y="963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152216</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8483111" y="941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114869</xdr:rowOff>
    </xdr:from>
    <xdr:to>
      <xdr:col>41</xdr:col>
      <xdr:colOff>101600</xdr:colOff>
      <xdr:row>57</xdr:row>
      <xdr:rowOff>45019</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7810500" y="97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61546</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7594111" y="949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45344</xdr:rowOff>
    </xdr:from>
    <xdr:to>
      <xdr:col>36</xdr:col>
      <xdr:colOff>165100</xdr:colOff>
      <xdr:row>56</xdr:row>
      <xdr:rowOff>146944</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6921500" y="96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163471</xdr:rowOff>
    </xdr:from>
    <xdr:ext cx="534377"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705111" y="94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48958</xdr:rowOff>
    </xdr:from>
    <xdr:to>
      <xdr:col>55</xdr:col>
      <xdr:colOff>0</xdr:colOff>
      <xdr:row>78</xdr:row>
      <xdr:rowOff>111964</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9639300" y="13250608"/>
          <a:ext cx="838200" cy="23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111316</xdr:rowOff>
    </xdr:from>
    <xdr:to>
      <xdr:col>50</xdr:col>
      <xdr:colOff>114300</xdr:colOff>
      <xdr:row>77</xdr:row>
      <xdr:rowOff>48958</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a:off x="8750300" y="13141516"/>
          <a:ext cx="889000" cy="10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111316</xdr:rowOff>
    </xdr:from>
    <xdr:to>
      <xdr:col>45</xdr:col>
      <xdr:colOff>177800</xdr:colOff>
      <xdr:row>78</xdr:row>
      <xdr:rowOff>131801</xdr:rowOff>
    </xdr:to>
    <xdr:cxnSp macro="">
      <xdr:nvCxnSpPr>
        <xdr:cNvPr id="416" name="直線コネクタ 415">
          <a:extLst>
            <a:ext uri="{FF2B5EF4-FFF2-40B4-BE49-F238E27FC236}">
              <a16:creationId xmlns="" xmlns:a16="http://schemas.microsoft.com/office/drawing/2014/main" id="{00000000-0008-0000-0600-0000A0010000}"/>
            </a:ext>
          </a:extLst>
        </xdr:cNvPr>
        <xdr:cNvCxnSpPr/>
      </xdr:nvCxnSpPr>
      <xdr:spPr>
        <a:xfrm flipV="1">
          <a:off x="7861300" y="13141516"/>
          <a:ext cx="889000" cy="36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48197</xdr:rowOff>
    </xdr:from>
    <xdr:to>
      <xdr:col>41</xdr:col>
      <xdr:colOff>50800</xdr:colOff>
      <xdr:row>78</xdr:row>
      <xdr:rowOff>131801</xdr:rowOff>
    </xdr:to>
    <xdr:cxnSp macro="">
      <xdr:nvCxnSpPr>
        <xdr:cNvPr id="419" name="直線コネクタ 418">
          <a:extLst>
            <a:ext uri="{FF2B5EF4-FFF2-40B4-BE49-F238E27FC236}">
              <a16:creationId xmlns="" xmlns:a16="http://schemas.microsoft.com/office/drawing/2014/main" id="{00000000-0008-0000-0600-0000A3010000}"/>
            </a:ext>
          </a:extLst>
        </xdr:cNvPr>
        <xdr:cNvCxnSpPr/>
      </xdr:nvCxnSpPr>
      <xdr:spPr>
        <a:xfrm>
          <a:off x="6972300" y="13249847"/>
          <a:ext cx="889000" cy="2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61164</xdr:rowOff>
    </xdr:from>
    <xdr:to>
      <xdr:col>55</xdr:col>
      <xdr:colOff>50800</xdr:colOff>
      <xdr:row>78</xdr:row>
      <xdr:rowOff>162764</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10426700" y="134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14851</xdr:rowOff>
    </xdr:from>
    <xdr:ext cx="469744" cy="259045"/>
    <xdr:sp macro="" textlink="">
      <xdr:nvSpPr>
        <xdr:cNvPr id="430" name="普通建設事業費 （ うち新規整備　）該当値テキスト">
          <a:extLst>
            <a:ext uri="{FF2B5EF4-FFF2-40B4-BE49-F238E27FC236}">
              <a16:creationId xmlns="" xmlns:a16="http://schemas.microsoft.com/office/drawing/2014/main" id="{00000000-0008-0000-0600-0000AE010000}"/>
            </a:ext>
          </a:extLst>
        </xdr:cNvPr>
        <xdr:cNvSpPr txBox="1"/>
      </xdr:nvSpPr>
      <xdr:spPr>
        <a:xfrm>
          <a:off x="10528300" y="133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169608</xdr:rowOff>
    </xdr:from>
    <xdr:to>
      <xdr:col>50</xdr:col>
      <xdr:colOff>165100</xdr:colOff>
      <xdr:row>77</xdr:row>
      <xdr:rowOff>99758</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9588500" y="131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116285</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9372111" y="1297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60516</xdr:rowOff>
    </xdr:from>
    <xdr:to>
      <xdr:col>46</xdr:col>
      <xdr:colOff>38100</xdr:colOff>
      <xdr:row>76</xdr:row>
      <xdr:rowOff>162116</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8699500" y="130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7193</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8483111" y="128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81001</xdr:rowOff>
    </xdr:from>
    <xdr:to>
      <xdr:col>41</xdr:col>
      <xdr:colOff>101600</xdr:colOff>
      <xdr:row>79</xdr:row>
      <xdr:rowOff>11151</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7810500" y="134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2278</xdr:rowOff>
    </xdr:from>
    <xdr:ext cx="469744"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7626428" y="135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168847</xdr:rowOff>
    </xdr:from>
    <xdr:to>
      <xdr:col>36</xdr:col>
      <xdr:colOff>165100</xdr:colOff>
      <xdr:row>77</xdr:row>
      <xdr:rowOff>98997</xdr:rowOff>
    </xdr:to>
    <xdr:sp macro="" textlink="">
      <xdr:nvSpPr>
        <xdr:cNvPr id="437" name="楕円 436">
          <a:extLst>
            <a:ext uri="{FF2B5EF4-FFF2-40B4-BE49-F238E27FC236}">
              <a16:creationId xmlns="" xmlns:a16="http://schemas.microsoft.com/office/drawing/2014/main" id="{00000000-0008-0000-0600-0000B5010000}"/>
            </a:ext>
          </a:extLst>
        </xdr:cNvPr>
        <xdr:cNvSpPr/>
      </xdr:nvSpPr>
      <xdr:spPr>
        <a:xfrm>
          <a:off x="6921500" y="131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115524</xdr:rowOff>
    </xdr:from>
    <xdr:ext cx="534377"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705111" y="129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52260</xdr:rowOff>
    </xdr:from>
    <xdr:to>
      <xdr:col>55</xdr:col>
      <xdr:colOff>0</xdr:colOff>
      <xdr:row>98</xdr:row>
      <xdr:rowOff>95886</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a:off x="9639300" y="16854360"/>
          <a:ext cx="838200" cy="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95886</xdr:rowOff>
    </xdr:from>
    <xdr:to>
      <xdr:col>50</xdr:col>
      <xdr:colOff>114300</xdr:colOff>
      <xdr:row>98</xdr:row>
      <xdr:rowOff>52260</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8750300" y="16726536"/>
          <a:ext cx="889000" cy="1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95886</xdr:rowOff>
    </xdr:from>
    <xdr:to>
      <xdr:col>45</xdr:col>
      <xdr:colOff>177800</xdr:colOff>
      <xdr:row>97</xdr:row>
      <xdr:rowOff>157899</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flipV="1">
          <a:off x="7861300" y="16726536"/>
          <a:ext cx="889000" cy="6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127673</xdr:rowOff>
    </xdr:from>
    <xdr:to>
      <xdr:col>41</xdr:col>
      <xdr:colOff>50800</xdr:colOff>
      <xdr:row>97</xdr:row>
      <xdr:rowOff>157899</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a:off x="6972300" y="16758323"/>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45086</xdr:rowOff>
    </xdr:from>
    <xdr:to>
      <xdr:col>55</xdr:col>
      <xdr:colOff>50800</xdr:colOff>
      <xdr:row>98</xdr:row>
      <xdr:rowOff>146686</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10426700" y="168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131463</xdr:rowOff>
    </xdr:from>
    <xdr:ext cx="469744" cy="259045"/>
    <xdr:sp macro="" textlink="">
      <xdr:nvSpPr>
        <xdr:cNvPr id="487" name="普通建設事業費 （ うち更新整備　）該当値テキスト">
          <a:extLst>
            <a:ext uri="{FF2B5EF4-FFF2-40B4-BE49-F238E27FC236}">
              <a16:creationId xmlns="" xmlns:a16="http://schemas.microsoft.com/office/drawing/2014/main" id="{00000000-0008-0000-0600-0000E7010000}"/>
            </a:ext>
          </a:extLst>
        </xdr:cNvPr>
        <xdr:cNvSpPr txBox="1"/>
      </xdr:nvSpPr>
      <xdr:spPr>
        <a:xfrm>
          <a:off x="10528300" y="1676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1460</xdr:rowOff>
    </xdr:from>
    <xdr:to>
      <xdr:col>50</xdr:col>
      <xdr:colOff>165100</xdr:colOff>
      <xdr:row>98</xdr:row>
      <xdr:rowOff>103060</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9588500" y="168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94187</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9372111" y="168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45086</xdr:rowOff>
    </xdr:from>
    <xdr:to>
      <xdr:col>46</xdr:col>
      <xdr:colOff>38100</xdr:colOff>
      <xdr:row>97</xdr:row>
      <xdr:rowOff>146686</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8699500" y="166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137813</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8483111" y="1676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107099</xdr:rowOff>
    </xdr:from>
    <xdr:to>
      <xdr:col>41</xdr:col>
      <xdr:colOff>101600</xdr:colOff>
      <xdr:row>98</xdr:row>
      <xdr:rowOff>37249</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7810500" y="167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28376</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7594111" y="168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76873</xdr:rowOff>
    </xdr:from>
    <xdr:to>
      <xdr:col>36</xdr:col>
      <xdr:colOff>165100</xdr:colOff>
      <xdr:row>98</xdr:row>
      <xdr:rowOff>7023</xdr:rowOff>
    </xdr:to>
    <xdr:sp macro="" textlink="">
      <xdr:nvSpPr>
        <xdr:cNvPr id="494" name="楕円 493">
          <a:extLst>
            <a:ext uri="{FF2B5EF4-FFF2-40B4-BE49-F238E27FC236}">
              <a16:creationId xmlns="" xmlns:a16="http://schemas.microsoft.com/office/drawing/2014/main" id="{00000000-0008-0000-0600-0000EE010000}"/>
            </a:ext>
          </a:extLst>
        </xdr:cNvPr>
        <xdr:cNvSpPr/>
      </xdr:nvSpPr>
      <xdr:spPr>
        <a:xfrm>
          <a:off x="6921500" y="1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169600</xdr:rowOff>
    </xdr:from>
    <xdr:ext cx="534377"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6705111" y="168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34270</xdr:rowOff>
    </xdr:from>
    <xdr:to>
      <xdr:col>85</xdr:col>
      <xdr:colOff>127000</xdr:colOff>
      <xdr:row>38</xdr:row>
      <xdr:rowOff>56810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5481300" y="6549370"/>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20144</xdr:rowOff>
    </xdr:from>
    <xdr:ext cx="469744" cy="259045"/>
    <xdr:sp macro="" textlink="">
      <xdr:nvSpPr>
        <xdr:cNvPr id="523" name="災害復旧事業費平均値テキスト">
          <a:extLst>
            <a:ext uri="{FF2B5EF4-FFF2-40B4-BE49-F238E27FC236}">
              <a16:creationId xmlns="" xmlns:a16="http://schemas.microsoft.com/office/drawing/2014/main" id="{00000000-0008-0000-0600-00000B020000}"/>
            </a:ext>
          </a:extLst>
        </xdr:cNvPr>
        <xdr:cNvSpPr txBox="1"/>
      </xdr:nvSpPr>
      <xdr:spPr>
        <a:xfrm>
          <a:off x="16370300" y="653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34270</xdr:rowOff>
    </xdr:from>
    <xdr:to>
      <xdr:col>81</xdr:col>
      <xdr:colOff>50800</xdr:colOff>
      <xdr:row>38</xdr:row>
      <xdr:rowOff>80218</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4592300" y="6549370"/>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132478</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5246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156754</xdr:rowOff>
    </xdr:from>
    <xdr:to>
      <xdr:col>76</xdr:col>
      <xdr:colOff>114300</xdr:colOff>
      <xdr:row>38</xdr:row>
      <xdr:rowOff>80218</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a:off x="13703300" y="6500404"/>
          <a:ext cx="8890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121138</xdr:rowOff>
    </xdr:from>
    <xdr:to>
      <xdr:col>71</xdr:col>
      <xdr:colOff>177800</xdr:colOff>
      <xdr:row>37</xdr:row>
      <xdr:rowOff>156754</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814300" y="6464788"/>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6010</xdr:rowOff>
    </xdr:from>
    <xdr:to>
      <xdr:col>85</xdr:col>
      <xdr:colOff>177800</xdr:colOff>
      <xdr:row>38</xdr:row>
      <xdr:rowOff>107610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6268700" y="65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136837</xdr:rowOff>
    </xdr:from>
    <xdr:ext cx="469744" cy="259045"/>
    <xdr:sp macro="" textlink="">
      <xdr:nvSpPr>
        <xdr:cNvPr id="542" name="災害復旧事業費該当値テキスト">
          <a:extLst>
            <a:ext uri="{FF2B5EF4-FFF2-40B4-BE49-F238E27FC236}">
              <a16:creationId xmlns="" xmlns:a16="http://schemas.microsoft.com/office/drawing/2014/main" id="{00000000-0008-0000-0600-00001E020000}"/>
            </a:ext>
          </a:extLst>
        </xdr:cNvPr>
        <xdr:cNvSpPr txBox="1"/>
      </xdr:nvSpPr>
      <xdr:spPr>
        <a:xfrm>
          <a:off x="16370300" y="630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154920</xdr:rowOff>
    </xdr:from>
    <xdr:to>
      <xdr:col>81</xdr:col>
      <xdr:colOff>101600</xdr:colOff>
      <xdr:row>38</xdr:row>
      <xdr:rowOff>85069</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5430500" y="64985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101597</xdr:rowOff>
    </xdr:from>
    <xdr:ext cx="469744"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5246428" y="627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29418</xdr:rowOff>
    </xdr:from>
    <xdr:to>
      <xdr:col>76</xdr:col>
      <xdr:colOff>165100</xdr:colOff>
      <xdr:row>38</xdr:row>
      <xdr:rowOff>131018</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4541500" y="65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147545</xdr:rowOff>
    </xdr:from>
    <xdr:ext cx="469744"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4357428" y="63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105954</xdr:rowOff>
    </xdr:from>
    <xdr:to>
      <xdr:col>72</xdr:col>
      <xdr:colOff>38100</xdr:colOff>
      <xdr:row>38</xdr:row>
      <xdr:rowOff>36103</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3652500" y="6449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52631</xdr:rowOff>
    </xdr:from>
    <xdr:ext cx="469744"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3468428" y="62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70338</xdr:rowOff>
    </xdr:from>
    <xdr:to>
      <xdr:col>67</xdr:col>
      <xdr:colOff>101600</xdr:colOff>
      <xdr:row>38</xdr:row>
      <xdr:rowOff>488</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2763500" y="64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17015</xdr:rowOff>
    </xdr:from>
    <xdr:ext cx="469744"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579428" y="61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74422</xdr:rowOff>
    </xdr:from>
    <xdr:to>
      <xdr:col>85</xdr:col>
      <xdr:colOff>127000</xdr:colOff>
      <xdr:row>77</xdr:row>
      <xdr:rowOff>39281</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5481300" y="13104622"/>
          <a:ext cx="838200" cy="1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12370</xdr:rowOff>
    </xdr:from>
    <xdr:to>
      <xdr:col>81</xdr:col>
      <xdr:colOff>50800</xdr:colOff>
      <xdr:row>76</xdr:row>
      <xdr:rowOff>74422</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4592300" y="13042570"/>
          <a:ext cx="8890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12370</xdr:rowOff>
    </xdr:from>
    <xdr:to>
      <xdr:col>76</xdr:col>
      <xdr:colOff>114300</xdr:colOff>
      <xdr:row>77</xdr:row>
      <xdr:rowOff>62294</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3703300" y="13042570"/>
          <a:ext cx="889000" cy="2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62294</xdr:rowOff>
    </xdr:from>
    <xdr:to>
      <xdr:col>71</xdr:col>
      <xdr:colOff>177800</xdr:colOff>
      <xdr:row>77</xdr:row>
      <xdr:rowOff>64185</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flipV="1">
          <a:off x="12814300" y="13263944"/>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159931</xdr:rowOff>
    </xdr:from>
    <xdr:to>
      <xdr:col>85</xdr:col>
      <xdr:colOff>177800</xdr:colOff>
      <xdr:row>77</xdr:row>
      <xdr:rowOff>90081</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6268700" y="131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138358</xdr:rowOff>
    </xdr:from>
    <xdr:ext cx="534377" cy="259045"/>
    <xdr:sp macro="" textlink="">
      <xdr:nvSpPr>
        <xdr:cNvPr id="648" name="公債費該当値テキスト">
          <a:extLst>
            <a:ext uri="{FF2B5EF4-FFF2-40B4-BE49-F238E27FC236}">
              <a16:creationId xmlns="" xmlns:a16="http://schemas.microsoft.com/office/drawing/2014/main" id="{00000000-0008-0000-0600-000088020000}"/>
            </a:ext>
          </a:extLst>
        </xdr:cNvPr>
        <xdr:cNvSpPr txBox="1"/>
      </xdr:nvSpPr>
      <xdr:spPr>
        <a:xfrm>
          <a:off x="16370300" y="1316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23622</xdr:rowOff>
    </xdr:from>
    <xdr:to>
      <xdr:col>81</xdr:col>
      <xdr:colOff>101600</xdr:colOff>
      <xdr:row>76</xdr:row>
      <xdr:rowOff>125222</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54305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141749</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214111" y="128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133020</xdr:rowOff>
    </xdr:from>
    <xdr:to>
      <xdr:col>76</xdr:col>
      <xdr:colOff>165100</xdr:colOff>
      <xdr:row>76</xdr:row>
      <xdr:rowOff>63170</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541500" y="129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79697</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325111" y="127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11494</xdr:rowOff>
    </xdr:from>
    <xdr:to>
      <xdr:col>72</xdr:col>
      <xdr:colOff>38100</xdr:colOff>
      <xdr:row>77</xdr:row>
      <xdr:rowOff>113094</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652500" y="132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104221</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436111" y="133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13385</xdr:rowOff>
    </xdr:from>
    <xdr:to>
      <xdr:col>67</xdr:col>
      <xdr:colOff>101600</xdr:colOff>
      <xdr:row>77</xdr:row>
      <xdr:rowOff>114985</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2763500" y="132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106112</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547111" y="133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102197</xdr:rowOff>
    </xdr:from>
    <xdr:to>
      <xdr:col>85</xdr:col>
      <xdr:colOff>127000</xdr:colOff>
      <xdr:row>97</xdr:row>
      <xdr:rowOff>144399</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5481300" y="16732847"/>
          <a:ext cx="838200" cy="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a:extLst>
            <a:ext uri="{FF2B5EF4-FFF2-40B4-BE49-F238E27FC236}">
              <a16:creationId xmlns="" xmlns:a16="http://schemas.microsoft.com/office/drawing/2014/main" id="{00000000-0008-0000-0600-0000AE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144399</xdr:rowOff>
    </xdr:from>
    <xdr:to>
      <xdr:col>81</xdr:col>
      <xdr:colOff>50800</xdr:colOff>
      <xdr:row>98</xdr:row>
      <xdr:rowOff>148577</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flipV="1">
          <a:off x="14592300" y="16775049"/>
          <a:ext cx="889000" cy="1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90323</xdr:rowOff>
    </xdr:from>
    <xdr:to>
      <xdr:col>76</xdr:col>
      <xdr:colOff>114300</xdr:colOff>
      <xdr:row>98</xdr:row>
      <xdr:rowOff>148577</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a:off x="13703300" y="16720973"/>
          <a:ext cx="889000" cy="22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90323</xdr:rowOff>
    </xdr:from>
    <xdr:to>
      <xdr:col>71</xdr:col>
      <xdr:colOff>177800</xdr:colOff>
      <xdr:row>98</xdr:row>
      <xdr:rowOff>3442</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flipV="1">
          <a:off x="12814300" y="16720973"/>
          <a:ext cx="889000" cy="8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51397</xdr:rowOff>
    </xdr:from>
    <xdr:to>
      <xdr:col>85</xdr:col>
      <xdr:colOff>177800</xdr:colOff>
      <xdr:row>97</xdr:row>
      <xdr:rowOff>152997</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6268700" y="166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74274</xdr:rowOff>
    </xdr:from>
    <xdr:ext cx="534377" cy="259045"/>
    <xdr:sp macro="" textlink="">
      <xdr:nvSpPr>
        <xdr:cNvPr id="705" name="積立金該当値テキスト">
          <a:extLst>
            <a:ext uri="{FF2B5EF4-FFF2-40B4-BE49-F238E27FC236}">
              <a16:creationId xmlns="" xmlns:a16="http://schemas.microsoft.com/office/drawing/2014/main" id="{00000000-0008-0000-0600-0000C1020000}"/>
            </a:ext>
          </a:extLst>
        </xdr:cNvPr>
        <xdr:cNvSpPr txBox="1"/>
      </xdr:nvSpPr>
      <xdr:spPr>
        <a:xfrm>
          <a:off x="16370300" y="165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93599</xdr:rowOff>
    </xdr:from>
    <xdr:to>
      <xdr:col>81</xdr:col>
      <xdr:colOff>101600</xdr:colOff>
      <xdr:row>98</xdr:row>
      <xdr:rowOff>23749</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5430500" y="167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14876</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5214111" y="1681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97777</xdr:rowOff>
    </xdr:from>
    <xdr:to>
      <xdr:col>76</xdr:col>
      <xdr:colOff>165100</xdr:colOff>
      <xdr:row>99</xdr:row>
      <xdr:rowOff>27927</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4541500" y="168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19054</xdr:rowOff>
    </xdr:from>
    <xdr:ext cx="469744"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4357428" y="1699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39523</xdr:rowOff>
    </xdr:from>
    <xdr:to>
      <xdr:col>72</xdr:col>
      <xdr:colOff>38100</xdr:colOff>
      <xdr:row>97</xdr:row>
      <xdr:rowOff>141123</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3652500" y="166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157650</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3436111" y="1644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124092</xdr:rowOff>
    </xdr:from>
    <xdr:to>
      <xdr:col>67</xdr:col>
      <xdr:colOff>101600</xdr:colOff>
      <xdr:row>98</xdr:row>
      <xdr:rowOff>54242</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2763500" y="167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70769</xdr:rowOff>
    </xdr:from>
    <xdr:ext cx="534377"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2547111" y="165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64588</xdr:rowOff>
    </xdr:from>
    <xdr:to>
      <xdr:col>116</xdr:col>
      <xdr:colOff>63500</xdr:colOff>
      <xdr:row>39</xdr:row>
      <xdr:rowOff>74875</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flipV="1">
          <a:off x="21323300" y="6751138"/>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74875</xdr:rowOff>
    </xdr:from>
    <xdr:to>
      <xdr:col>111</xdr:col>
      <xdr:colOff>177800</xdr:colOff>
      <xdr:row>39</xdr:row>
      <xdr:rowOff>78305</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flipV="1">
          <a:off x="20434300" y="676142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77978</xdr:rowOff>
    </xdr:from>
    <xdr:to>
      <xdr:col>107</xdr:col>
      <xdr:colOff>50800</xdr:colOff>
      <xdr:row>39</xdr:row>
      <xdr:rowOff>78305</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9545300" y="676452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77978</xdr:rowOff>
    </xdr:from>
    <xdr:to>
      <xdr:col>102</xdr:col>
      <xdr:colOff>114300</xdr:colOff>
      <xdr:row>39</xdr:row>
      <xdr:rowOff>83203</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flipV="1">
          <a:off x="18656300" y="676452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13788</xdr:rowOff>
    </xdr:from>
    <xdr:to>
      <xdr:col>116</xdr:col>
      <xdr:colOff>114300</xdr:colOff>
      <xdr:row>39</xdr:row>
      <xdr:rowOff>115388</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21107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100165</xdr:rowOff>
    </xdr:from>
    <xdr:ext cx="378565" cy="259045"/>
    <xdr:sp macro="" textlink="">
      <xdr:nvSpPr>
        <xdr:cNvPr id="764" name="投資及び出資金該当値テキスト">
          <a:extLst>
            <a:ext uri="{FF2B5EF4-FFF2-40B4-BE49-F238E27FC236}">
              <a16:creationId xmlns="" xmlns:a16="http://schemas.microsoft.com/office/drawing/2014/main" id="{00000000-0008-0000-0600-0000FC020000}"/>
            </a:ext>
          </a:extLst>
        </xdr:cNvPr>
        <xdr:cNvSpPr txBox="1"/>
      </xdr:nvSpPr>
      <xdr:spPr>
        <a:xfrm>
          <a:off x="22212300" y="6615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24075</xdr:rowOff>
    </xdr:from>
    <xdr:to>
      <xdr:col>112</xdr:col>
      <xdr:colOff>38100</xdr:colOff>
      <xdr:row>39</xdr:row>
      <xdr:rowOff>125675</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1272500" y="67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116802</xdr:rowOff>
    </xdr:from>
    <xdr:ext cx="378565"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21134017" y="6803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27505</xdr:rowOff>
    </xdr:from>
    <xdr:to>
      <xdr:col>107</xdr:col>
      <xdr:colOff>101600</xdr:colOff>
      <xdr:row>39</xdr:row>
      <xdr:rowOff>129105</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0383500" y="67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120232</xdr:rowOff>
    </xdr:from>
    <xdr:ext cx="378565"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0245017" y="680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27178</xdr:rowOff>
    </xdr:from>
    <xdr:to>
      <xdr:col>102</xdr:col>
      <xdr:colOff>165100</xdr:colOff>
      <xdr:row>39</xdr:row>
      <xdr:rowOff>128778</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19494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119905</xdr:rowOff>
    </xdr:from>
    <xdr:ext cx="378565"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9356017" y="680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32403</xdr:rowOff>
    </xdr:from>
    <xdr:to>
      <xdr:col>98</xdr:col>
      <xdr:colOff>38100</xdr:colOff>
      <xdr:row>39</xdr:row>
      <xdr:rowOff>134003</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8605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125130</xdr:rowOff>
    </xdr:from>
    <xdr:ext cx="313932"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499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13970</xdr:rowOff>
    </xdr:from>
    <xdr:to>
      <xdr:col>116</xdr:col>
      <xdr:colOff>63500</xdr:colOff>
      <xdr:row>59</xdr:row>
      <xdr:rowOff>14122</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flipV="1">
          <a:off x="21323300" y="1012952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14122</xdr:rowOff>
    </xdr:from>
    <xdr:to>
      <xdr:col>111</xdr:col>
      <xdr:colOff>177800</xdr:colOff>
      <xdr:row>59</xdr:row>
      <xdr:rowOff>14236</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flipV="1">
          <a:off x="20434300" y="1012967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14160</xdr:rowOff>
    </xdr:from>
    <xdr:to>
      <xdr:col>107</xdr:col>
      <xdr:colOff>50800</xdr:colOff>
      <xdr:row>59</xdr:row>
      <xdr:rowOff>14236</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9545300" y="1012971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14160</xdr:rowOff>
    </xdr:from>
    <xdr:to>
      <xdr:col>102</xdr:col>
      <xdr:colOff>114300</xdr:colOff>
      <xdr:row>59</xdr:row>
      <xdr:rowOff>14236</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flipV="1">
          <a:off x="18656300" y="1012971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134620</xdr:rowOff>
    </xdr:from>
    <xdr:to>
      <xdr:col>116</xdr:col>
      <xdr:colOff>114300</xdr:colOff>
      <xdr:row>59</xdr:row>
      <xdr:rowOff>64770</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221107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378565" cy="259045"/>
    <xdr:sp macro="" textlink="">
      <xdr:nvSpPr>
        <xdr:cNvPr id="821" name="貸付金該当値テキスト">
          <a:extLst>
            <a:ext uri="{FF2B5EF4-FFF2-40B4-BE49-F238E27FC236}">
              <a16:creationId xmlns="" xmlns:a16="http://schemas.microsoft.com/office/drawing/2014/main" id="{00000000-0008-0000-0600-000035030000}"/>
            </a:ext>
          </a:extLst>
        </xdr:cNvPr>
        <xdr:cNvSpPr txBox="1"/>
      </xdr:nvSpPr>
      <xdr:spPr>
        <a:xfrm>
          <a:off x="22212300" y="1000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134772</xdr:rowOff>
    </xdr:from>
    <xdr:to>
      <xdr:col>112</xdr:col>
      <xdr:colOff>38100</xdr:colOff>
      <xdr:row>59</xdr:row>
      <xdr:rowOff>64922</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1272500" y="100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56049</xdr:rowOff>
    </xdr:from>
    <xdr:ext cx="378565"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21134017" y="1017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134886</xdr:rowOff>
    </xdr:from>
    <xdr:to>
      <xdr:col>107</xdr:col>
      <xdr:colOff>101600</xdr:colOff>
      <xdr:row>59</xdr:row>
      <xdr:rowOff>65036</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203835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56163</xdr:rowOff>
    </xdr:from>
    <xdr:ext cx="378565"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0245017" y="1017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134810</xdr:rowOff>
    </xdr:from>
    <xdr:to>
      <xdr:col>102</xdr:col>
      <xdr:colOff>165100</xdr:colOff>
      <xdr:row>59</xdr:row>
      <xdr:rowOff>64960</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9494500" y="100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56087</xdr:rowOff>
    </xdr:from>
    <xdr:ext cx="378565"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9356017" y="1017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134886</xdr:rowOff>
    </xdr:from>
    <xdr:to>
      <xdr:col>98</xdr:col>
      <xdr:colOff>38100</xdr:colOff>
      <xdr:row>59</xdr:row>
      <xdr:rowOff>65036</xdr:rowOff>
    </xdr:to>
    <xdr:sp macro="" textlink="">
      <xdr:nvSpPr>
        <xdr:cNvPr id="828" name="楕円 827">
          <a:extLst>
            <a:ext uri="{FF2B5EF4-FFF2-40B4-BE49-F238E27FC236}">
              <a16:creationId xmlns="" xmlns:a16="http://schemas.microsoft.com/office/drawing/2014/main" id="{00000000-0008-0000-0600-00003C030000}"/>
            </a:ext>
          </a:extLst>
        </xdr:cNvPr>
        <xdr:cNvSpPr/>
      </xdr:nvSpPr>
      <xdr:spPr>
        <a:xfrm>
          <a:off x="186055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56163</xdr:rowOff>
    </xdr:from>
    <xdr:ext cx="378565"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467017" y="1017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141398</xdr:rowOff>
    </xdr:from>
    <xdr:to>
      <xdr:col>116</xdr:col>
      <xdr:colOff>63500</xdr:colOff>
      <xdr:row>76</xdr:row>
      <xdr:rowOff>164520</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21323300" y="13171598"/>
          <a:ext cx="838200" cy="2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164520</xdr:rowOff>
    </xdr:from>
    <xdr:to>
      <xdr:col>111</xdr:col>
      <xdr:colOff>177800</xdr:colOff>
      <xdr:row>77</xdr:row>
      <xdr:rowOff>48881</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flipV="1">
          <a:off x="20434300" y="13194720"/>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48881</xdr:rowOff>
    </xdr:from>
    <xdr:to>
      <xdr:col>107</xdr:col>
      <xdr:colOff>50800</xdr:colOff>
      <xdr:row>77</xdr:row>
      <xdr:rowOff>98127</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flipV="1">
          <a:off x="19545300" y="13250531"/>
          <a:ext cx="889000" cy="4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98127</xdr:rowOff>
    </xdr:from>
    <xdr:to>
      <xdr:col>102</xdr:col>
      <xdr:colOff>114300</xdr:colOff>
      <xdr:row>77</xdr:row>
      <xdr:rowOff>127322</xdr:rowOff>
    </xdr:to>
    <xdr:cxnSp macro="">
      <xdr:nvCxnSpPr>
        <xdr:cNvPr id="870" name="直線コネクタ 869">
          <a:extLst>
            <a:ext uri="{FF2B5EF4-FFF2-40B4-BE49-F238E27FC236}">
              <a16:creationId xmlns="" xmlns:a16="http://schemas.microsoft.com/office/drawing/2014/main" id="{00000000-0008-0000-0600-000066030000}"/>
            </a:ext>
          </a:extLst>
        </xdr:cNvPr>
        <xdr:cNvCxnSpPr/>
      </xdr:nvCxnSpPr>
      <xdr:spPr>
        <a:xfrm flipV="1">
          <a:off x="18656300" y="13299777"/>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90598</xdr:rowOff>
    </xdr:from>
    <xdr:to>
      <xdr:col>116</xdr:col>
      <xdr:colOff>114300</xdr:colOff>
      <xdr:row>77</xdr:row>
      <xdr:rowOff>20748</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22110700" y="131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69025</xdr:rowOff>
    </xdr:from>
    <xdr:ext cx="534377" cy="259045"/>
    <xdr:sp macro="" textlink="">
      <xdr:nvSpPr>
        <xdr:cNvPr id="881" name="繰出金該当値テキスト">
          <a:extLst>
            <a:ext uri="{FF2B5EF4-FFF2-40B4-BE49-F238E27FC236}">
              <a16:creationId xmlns="" xmlns:a16="http://schemas.microsoft.com/office/drawing/2014/main" id="{00000000-0008-0000-0600-000071030000}"/>
            </a:ext>
          </a:extLst>
        </xdr:cNvPr>
        <xdr:cNvSpPr txBox="1"/>
      </xdr:nvSpPr>
      <xdr:spPr>
        <a:xfrm>
          <a:off x="22212300" y="1309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113720</xdr:rowOff>
    </xdr:from>
    <xdr:to>
      <xdr:col>112</xdr:col>
      <xdr:colOff>38100</xdr:colOff>
      <xdr:row>77</xdr:row>
      <xdr:rowOff>43870</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21272500" y="13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34997</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21056111" y="1323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169531</xdr:rowOff>
    </xdr:from>
    <xdr:to>
      <xdr:col>107</xdr:col>
      <xdr:colOff>101600</xdr:colOff>
      <xdr:row>77</xdr:row>
      <xdr:rowOff>99681</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20383500" y="131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90808</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20167111" y="132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47327</xdr:rowOff>
    </xdr:from>
    <xdr:to>
      <xdr:col>102</xdr:col>
      <xdr:colOff>165100</xdr:colOff>
      <xdr:row>77</xdr:row>
      <xdr:rowOff>148927</xdr:rowOff>
    </xdr:to>
    <xdr:sp macro="" textlink="">
      <xdr:nvSpPr>
        <xdr:cNvPr id="886" name="楕円 885">
          <a:extLst>
            <a:ext uri="{FF2B5EF4-FFF2-40B4-BE49-F238E27FC236}">
              <a16:creationId xmlns="" xmlns:a16="http://schemas.microsoft.com/office/drawing/2014/main" id="{00000000-0008-0000-0600-000076030000}"/>
            </a:ext>
          </a:extLst>
        </xdr:cNvPr>
        <xdr:cNvSpPr/>
      </xdr:nvSpPr>
      <xdr:spPr>
        <a:xfrm>
          <a:off x="19494500" y="132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140054</xdr:rowOff>
    </xdr:from>
    <xdr:ext cx="534377"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9278111" y="133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76522</xdr:rowOff>
    </xdr:from>
    <xdr:to>
      <xdr:col>98</xdr:col>
      <xdr:colOff>38100</xdr:colOff>
      <xdr:row>78</xdr:row>
      <xdr:rowOff>6672</xdr:rowOff>
    </xdr:to>
    <xdr:sp macro="" textlink="">
      <xdr:nvSpPr>
        <xdr:cNvPr id="888" name="楕円 887">
          <a:extLst>
            <a:ext uri="{FF2B5EF4-FFF2-40B4-BE49-F238E27FC236}">
              <a16:creationId xmlns="" xmlns:a16="http://schemas.microsoft.com/office/drawing/2014/main" id="{00000000-0008-0000-0600-000078030000}"/>
            </a:ext>
          </a:extLst>
        </xdr:cNvPr>
        <xdr:cNvSpPr/>
      </xdr:nvSpPr>
      <xdr:spPr>
        <a:xfrm>
          <a:off x="18605500" y="132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169249</xdr:rowOff>
    </xdr:from>
    <xdr:ext cx="534377"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389111" y="1337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a:t>
          </a:r>
          <a:r>
            <a:rPr kumimoji="1" lang="ja-JP" altLang="en-US" sz="1300" b="0">
              <a:latin typeface="ＭＳ Ｐゴシック" panose="020B0600070205080204" pitchFamily="50" charset="-128"/>
              <a:ea typeface="ＭＳ Ｐゴシック" panose="020B0600070205080204" pitchFamily="50" charset="-128"/>
            </a:rPr>
            <a:t>扶助費は、住民</a:t>
          </a:r>
          <a:r>
            <a:rPr kumimoji="1" lang="en-US" altLang="ja-JP" sz="1300" b="0">
              <a:latin typeface="ＭＳ Ｐゴシック" panose="020B0600070205080204" pitchFamily="50" charset="-128"/>
              <a:ea typeface="ＭＳ Ｐゴシック" panose="020B0600070205080204" pitchFamily="50" charset="-128"/>
            </a:rPr>
            <a:t>1</a:t>
          </a:r>
          <a:r>
            <a:rPr kumimoji="1" lang="ja-JP" altLang="en-US" sz="1300" b="0">
              <a:latin typeface="ＭＳ Ｐゴシック" panose="020B0600070205080204" pitchFamily="50" charset="-128"/>
              <a:ea typeface="ＭＳ Ｐゴシック" panose="020B0600070205080204" pitchFamily="50" charset="-128"/>
            </a:rPr>
            <a:t>人あたり</a:t>
          </a:r>
          <a:r>
            <a:rPr kumimoji="1" lang="en-US" altLang="ja-JP" sz="1300" b="0">
              <a:latin typeface="ＭＳ Ｐゴシック" panose="020B0600070205080204" pitchFamily="50" charset="-128"/>
              <a:ea typeface="ＭＳ Ｐゴシック" panose="020B0600070205080204" pitchFamily="50" charset="-128"/>
            </a:rPr>
            <a:t>120,649</a:t>
          </a:r>
          <a:r>
            <a:rPr kumimoji="1" lang="ja-JP" altLang="en-US" sz="1300" b="0">
              <a:latin typeface="ＭＳ Ｐゴシック" panose="020B0600070205080204" pitchFamily="50" charset="-128"/>
              <a:ea typeface="ＭＳ Ｐゴシック" panose="020B0600070205080204" pitchFamily="50" charset="-128"/>
            </a:rPr>
            <a:t>円で令和</a:t>
          </a:r>
          <a:r>
            <a:rPr kumimoji="1" lang="en-US" altLang="ja-JP" sz="1300" b="0">
              <a:latin typeface="ＭＳ Ｐゴシック" panose="020B0600070205080204" pitchFamily="50" charset="-128"/>
              <a:ea typeface="ＭＳ Ｐゴシック" panose="020B0600070205080204" pitchFamily="50" charset="-128"/>
            </a:rPr>
            <a:t>3</a:t>
          </a:r>
          <a:r>
            <a:rPr kumimoji="1" lang="ja-JP" altLang="en-US" sz="1300" b="0">
              <a:latin typeface="ＭＳ Ｐゴシック" panose="020B0600070205080204" pitchFamily="50" charset="-128"/>
              <a:ea typeface="ＭＳ Ｐゴシック" panose="020B0600070205080204" pitchFamily="50" charset="-128"/>
            </a:rPr>
            <a:t>年度と比較して</a:t>
          </a:r>
          <a:r>
            <a:rPr kumimoji="1" lang="en-US" altLang="ja-JP" sz="1300" b="0">
              <a:latin typeface="ＭＳ Ｐゴシック" panose="020B0600070205080204" pitchFamily="50" charset="-128"/>
              <a:ea typeface="ＭＳ Ｐゴシック" panose="020B0600070205080204" pitchFamily="50" charset="-128"/>
            </a:rPr>
            <a:t>21,311</a:t>
          </a:r>
          <a:r>
            <a:rPr kumimoji="1" lang="ja-JP" altLang="en-US" sz="1300" b="0">
              <a:latin typeface="ＭＳ Ｐゴシック" panose="020B0600070205080204" pitchFamily="50" charset="-128"/>
              <a:ea typeface="ＭＳ Ｐゴシック" panose="020B0600070205080204" pitchFamily="50" charset="-128"/>
            </a:rPr>
            <a:t>円減少</a:t>
          </a:r>
          <a:r>
            <a:rPr kumimoji="1" lang="ja-JP" altLang="en-US" sz="1300">
              <a:latin typeface="ＭＳ Ｐゴシック" panose="020B0600070205080204" pitchFamily="50" charset="-128"/>
              <a:ea typeface="ＭＳ Ｐゴシック" panose="020B0600070205080204" pitchFamily="50" charset="-128"/>
            </a:rPr>
            <a:t>している。これは、生活保護費</a:t>
          </a:r>
          <a:r>
            <a:rPr kumimoji="1" lang="ja-JP" altLang="en-US" sz="1300" b="0">
              <a:latin typeface="ＭＳ Ｐゴシック" panose="020B0600070205080204" pitchFamily="50" charset="-128"/>
              <a:ea typeface="ＭＳ Ｐゴシック" panose="020B0600070205080204" pitchFamily="50" charset="-128"/>
            </a:rPr>
            <a:t>、施設等給付事業費や児童手当事業費などの各事業が減額と</a:t>
          </a:r>
          <a:r>
            <a:rPr kumimoji="1" lang="ja-JP" altLang="en-US" sz="1300">
              <a:latin typeface="ＭＳ Ｐゴシック" panose="020B0600070205080204" pitchFamily="50" charset="-128"/>
              <a:ea typeface="ＭＳ Ｐゴシック" panose="020B0600070205080204" pitchFamily="50" charset="-128"/>
            </a:rPr>
            <a:t>なったためである。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a:latin typeface="ＭＳ Ｐゴシック" panose="020B0600070205080204" pitchFamily="50" charset="-128"/>
              <a:ea typeface="ＭＳ Ｐゴシック" panose="020B0600070205080204" pitchFamily="50" charset="-128"/>
            </a:rPr>
            <a:t>補助費等については、住民</a:t>
          </a:r>
          <a:r>
            <a:rPr kumimoji="1" lang="en-US" altLang="ja-JP" sz="1300" b="0">
              <a:latin typeface="ＭＳ Ｐゴシック" panose="020B0600070205080204" pitchFamily="50" charset="-128"/>
              <a:ea typeface="ＭＳ Ｐゴシック" panose="020B0600070205080204" pitchFamily="50" charset="-128"/>
            </a:rPr>
            <a:t>1</a:t>
          </a:r>
          <a:r>
            <a:rPr kumimoji="1" lang="ja-JP" altLang="en-US" sz="1300" b="0">
              <a:latin typeface="ＭＳ Ｐゴシック" panose="020B0600070205080204" pitchFamily="50" charset="-128"/>
              <a:ea typeface="ＭＳ Ｐゴシック" panose="020B0600070205080204" pitchFamily="50" charset="-128"/>
            </a:rPr>
            <a:t>人あたり</a:t>
          </a:r>
          <a:r>
            <a:rPr kumimoji="1" lang="en-US" altLang="ja-JP" sz="1300" b="0">
              <a:latin typeface="ＭＳ Ｐゴシック" panose="020B0600070205080204" pitchFamily="50" charset="-128"/>
              <a:ea typeface="ＭＳ Ｐゴシック" panose="020B0600070205080204" pitchFamily="50" charset="-128"/>
            </a:rPr>
            <a:t>50,098</a:t>
          </a:r>
          <a:r>
            <a:rPr kumimoji="1" lang="ja-JP" altLang="en-US" sz="1300" b="0">
              <a:latin typeface="ＭＳ Ｐゴシック" panose="020B0600070205080204" pitchFamily="50" charset="-128"/>
              <a:ea typeface="ＭＳ Ｐゴシック" panose="020B0600070205080204" pitchFamily="50" charset="-128"/>
            </a:rPr>
            <a:t>円で、令和</a:t>
          </a:r>
          <a:r>
            <a:rPr kumimoji="1" lang="en-US" altLang="ja-JP" sz="1300" b="0">
              <a:latin typeface="ＭＳ Ｐゴシック" panose="020B0600070205080204" pitchFamily="50" charset="-128"/>
              <a:ea typeface="ＭＳ Ｐゴシック" panose="020B0600070205080204" pitchFamily="50" charset="-128"/>
            </a:rPr>
            <a:t>3</a:t>
          </a:r>
          <a:r>
            <a:rPr kumimoji="1" lang="ja-JP" altLang="en-US" sz="1300" b="0">
              <a:latin typeface="ＭＳ Ｐゴシック" panose="020B0600070205080204" pitchFamily="50" charset="-128"/>
              <a:ea typeface="ＭＳ Ｐゴシック" panose="020B0600070205080204" pitchFamily="50" charset="-128"/>
            </a:rPr>
            <a:t>年度と比較して</a:t>
          </a:r>
          <a:r>
            <a:rPr kumimoji="1" lang="en-US" altLang="ja-JP" sz="1300" b="0">
              <a:latin typeface="ＭＳ Ｐゴシック" panose="020B0600070205080204" pitchFamily="50" charset="-128"/>
              <a:ea typeface="ＭＳ Ｐゴシック" panose="020B0600070205080204" pitchFamily="50" charset="-128"/>
            </a:rPr>
            <a:t>17,402</a:t>
          </a:r>
          <a:r>
            <a:rPr kumimoji="1" lang="ja-JP" altLang="en-US" sz="1300" b="0">
              <a:latin typeface="ＭＳ Ｐゴシック" panose="020B0600070205080204" pitchFamily="50" charset="-128"/>
              <a:ea typeface="ＭＳ Ｐゴシック" panose="020B0600070205080204" pitchFamily="50" charset="-128"/>
            </a:rPr>
            <a:t>円増加</a:t>
          </a:r>
          <a:r>
            <a:rPr kumimoji="1" lang="ja-JP" altLang="en-US" sz="1300">
              <a:latin typeface="ＭＳ Ｐゴシック" panose="020B0600070205080204" pitchFamily="50" charset="-128"/>
              <a:ea typeface="ＭＳ Ｐゴシック" panose="020B0600070205080204" pitchFamily="50" charset="-128"/>
            </a:rPr>
            <a:t>している。これは、</a:t>
          </a:r>
          <a:r>
            <a:rPr kumimoji="1" lang="ja-JP" altLang="en-US" sz="1300" b="0">
              <a:latin typeface="ＭＳ Ｐゴシック" panose="020B0600070205080204" pitchFamily="50" charset="-128"/>
              <a:ea typeface="ＭＳ Ｐゴシック" panose="020B0600070205080204" pitchFamily="50" charset="-128"/>
            </a:rPr>
            <a:t>令和</a:t>
          </a:r>
          <a:r>
            <a:rPr kumimoji="1" lang="en-US" altLang="ja-JP" sz="1300" b="0">
              <a:latin typeface="ＭＳ Ｐゴシック" panose="020B0600070205080204" pitchFamily="50" charset="-128"/>
              <a:ea typeface="ＭＳ Ｐゴシック" panose="020B0600070205080204" pitchFamily="50" charset="-128"/>
            </a:rPr>
            <a:t>4</a:t>
          </a:r>
          <a:r>
            <a:rPr kumimoji="1" lang="ja-JP" altLang="en-US" sz="1300" b="0">
              <a:latin typeface="ＭＳ Ｐゴシック" panose="020B0600070205080204" pitchFamily="50" charset="-128"/>
              <a:ea typeface="ＭＳ Ｐゴシック" panose="020B0600070205080204" pitchFamily="50" charset="-128"/>
            </a:rPr>
            <a:t>年度に実施した国の補助金を活用して行った支援策として電力・ガス・食料品等価格高騰対策緊急経済支援事業費、新型コロナウイルス感染症対策緊急経済支援事業費（住民税非課税世帯等）</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などの実施により大幅な増額</a:t>
          </a:r>
          <a:r>
            <a:rPr kumimoji="1" lang="ja-JP" altLang="en-US" sz="1300">
              <a:latin typeface="ＭＳ Ｐゴシック" panose="020B0600070205080204" pitchFamily="50" charset="-128"/>
              <a:ea typeface="ＭＳ Ｐゴシック" panose="020B0600070205080204" pitchFamily="50" charset="-128"/>
            </a:rPr>
            <a:t>となったためである。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普通建設事業費では、新規整備に係る費用・更新整備に係る費用について、事業の実施内容が年度毎に異なるため令和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en-US" sz="1300" b="0">
              <a:latin typeface="ＭＳ Ｐゴシック" panose="020B0600070205080204" pitchFamily="50" charset="-128"/>
              <a:ea typeface="ＭＳ Ｐゴシック" panose="020B0600070205080204" pitchFamily="50" charset="-128"/>
            </a:rPr>
            <a:t>減額</a:t>
          </a:r>
          <a:r>
            <a:rPr kumimoji="1" lang="ja-JP" altLang="en-US" sz="1300">
              <a:latin typeface="ＭＳ Ｐゴシック" panose="020B0600070205080204" pitchFamily="50" charset="-128"/>
              <a:ea typeface="ＭＳ Ｐゴシック" panose="020B0600070205080204" pitchFamily="50" charset="-128"/>
            </a:rPr>
            <a:t>となっている。（住民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a:t>
          </a:r>
          <a:r>
            <a:rPr kumimoji="1" lang="ja-JP" altLang="en-US" sz="1300" b="0">
              <a:latin typeface="ＭＳ Ｐゴシック" panose="020B0600070205080204" pitchFamily="50" charset="-128"/>
              <a:ea typeface="ＭＳ Ｐゴシック" panose="020B0600070205080204" pitchFamily="50" charset="-128"/>
            </a:rPr>
            <a:t>普通建設事業費・うち新規整備</a:t>
          </a:r>
          <a:r>
            <a:rPr kumimoji="1" lang="en-US" altLang="ja-JP" sz="1300" b="0">
              <a:latin typeface="ＭＳ Ｐゴシック" panose="020B0600070205080204" pitchFamily="50" charset="-128"/>
              <a:ea typeface="ＭＳ Ｐゴシック" panose="020B0600070205080204" pitchFamily="50" charset="-128"/>
            </a:rPr>
            <a:t>18,461</a:t>
          </a:r>
          <a:r>
            <a:rPr kumimoji="1" lang="ja-JP" altLang="en-US" sz="1300" b="0">
              <a:latin typeface="ＭＳ Ｐゴシック" panose="020B0600070205080204" pitchFamily="50" charset="-128"/>
              <a:ea typeface="ＭＳ Ｐゴシック" panose="020B0600070205080204" pitchFamily="50" charset="-128"/>
            </a:rPr>
            <a:t>円の減額、普通建設事業費・うち更新整備</a:t>
          </a:r>
          <a:r>
            <a:rPr kumimoji="1" lang="en-US" altLang="ja-JP" sz="1300" b="0">
              <a:latin typeface="ＭＳ Ｐゴシック" panose="020B0600070205080204" pitchFamily="50" charset="-128"/>
              <a:ea typeface="ＭＳ Ｐゴシック" panose="020B0600070205080204" pitchFamily="50" charset="-128"/>
            </a:rPr>
            <a:t>3,435</a:t>
          </a:r>
          <a:r>
            <a:rPr kumimoji="1" lang="ja-JP" altLang="en-US" sz="1300" b="0">
              <a:latin typeface="ＭＳ Ｐゴシック" panose="020B0600070205080204" pitchFamily="50" charset="-128"/>
              <a:ea typeface="ＭＳ Ｐゴシック" panose="020B0600070205080204" pitchFamily="50" charset="-128"/>
            </a:rPr>
            <a:t>円の減額）</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に伴う社会保障費の増額や、公共施設の老朽化に伴う更新、長寿命化対策等に要する費用の増額等が見込まれるため、これまで以上に必要性、緊急性を精査し、健全な財政運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49,994
49,662
74.95
20,903,030
20,258,051
578,269
10,493,690
13,327,459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143815</xdr:rowOff>
    </xdr:from>
    <xdr:to>
      <xdr:col>24</xdr:col>
      <xdr:colOff>63500</xdr:colOff>
      <xdr:row>35</xdr:row>
      <xdr:rowOff>164846</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flipV="1">
          <a:off x="3797300" y="6144565"/>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164846</xdr:rowOff>
    </xdr:from>
    <xdr:to>
      <xdr:col>19</xdr:col>
      <xdr:colOff>177800</xdr:colOff>
      <xdr:row>36</xdr:row>
      <xdr:rowOff>17170</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2908300" y="6165596"/>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150673</xdr:rowOff>
    </xdr:from>
    <xdr:to>
      <xdr:col>15</xdr:col>
      <xdr:colOff>50800</xdr:colOff>
      <xdr:row>36</xdr:row>
      <xdr:rowOff>17170</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019300" y="6151423"/>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68834</xdr:rowOff>
    </xdr:from>
    <xdr:to>
      <xdr:col>10</xdr:col>
      <xdr:colOff>114300</xdr:colOff>
      <xdr:row>35</xdr:row>
      <xdr:rowOff>150673</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1130300" y="6069584"/>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93015</xdr:rowOff>
    </xdr:from>
    <xdr:to>
      <xdr:col>24</xdr:col>
      <xdr:colOff>114300</xdr:colOff>
      <xdr:row>36</xdr:row>
      <xdr:rowOff>23165</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71442</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607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114046</xdr:rowOff>
    </xdr:from>
    <xdr:to>
      <xdr:col>20</xdr:col>
      <xdr:colOff>38100</xdr:colOff>
      <xdr:row>36</xdr:row>
      <xdr:rowOff>44196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35323</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137820</xdr:rowOff>
    </xdr:from>
    <xdr:to>
      <xdr:col>15</xdr:col>
      <xdr:colOff>101600</xdr:colOff>
      <xdr:row>36</xdr:row>
      <xdr:rowOff>67970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59097</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62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99873</xdr:rowOff>
    </xdr:from>
    <xdr:to>
      <xdr:col>10</xdr:col>
      <xdr:colOff>165100</xdr:colOff>
      <xdr:row>36</xdr:row>
      <xdr:rowOff>30023</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61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21150</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61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18034</xdr:rowOff>
    </xdr:from>
    <xdr:to>
      <xdr:col>6</xdr:col>
      <xdr:colOff>38100</xdr:colOff>
      <xdr:row>35</xdr:row>
      <xdr:rowOff>119634</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110761</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70152</xdr:rowOff>
    </xdr:from>
    <xdr:to>
      <xdr:col>24</xdr:col>
      <xdr:colOff>63500</xdr:colOff>
      <xdr:row>56</xdr:row>
      <xdr:rowOff>148006</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3797300" y="9671352"/>
          <a:ext cx="8382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135128</xdr:rowOff>
    </xdr:from>
    <xdr:to>
      <xdr:col>19</xdr:col>
      <xdr:colOff>177800</xdr:colOff>
      <xdr:row>56</xdr:row>
      <xdr:rowOff>148006</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2908300" y="9050528"/>
          <a:ext cx="889000" cy="69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135128</xdr:rowOff>
    </xdr:from>
    <xdr:to>
      <xdr:col>15</xdr:col>
      <xdr:colOff>50800</xdr:colOff>
      <xdr:row>56</xdr:row>
      <xdr:rowOff>43817</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050528"/>
          <a:ext cx="889000" cy="59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127302</xdr:rowOff>
    </xdr:from>
    <xdr:to>
      <xdr:col>10</xdr:col>
      <xdr:colOff>114300</xdr:colOff>
      <xdr:row>56</xdr:row>
      <xdr:rowOff>43817</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1130300" y="9557052"/>
          <a:ext cx="889000" cy="8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19352</xdr:rowOff>
    </xdr:from>
    <xdr:to>
      <xdr:col>24</xdr:col>
      <xdr:colOff>114300</xdr:colOff>
      <xdr:row>56</xdr:row>
      <xdr:rowOff>120952</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62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169229</xdr:rowOff>
    </xdr:from>
    <xdr:ext cx="534377"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59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97206</xdr:rowOff>
    </xdr:from>
    <xdr:to>
      <xdr:col>20</xdr:col>
      <xdr:colOff>38100</xdr:colOff>
      <xdr:row>57</xdr:row>
      <xdr:rowOff>27356</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96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18483</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530111" y="979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84328</xdr:rowOff>
    </xdr:from>
    <xdr:to>
      <xdr:col>15</xdr:col>
      <xdr:colOff>101600</xdr:colOff>
      <xdr:row>53</xdr:row>
      <xdr:rowOff>14478</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89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5605</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08795" y="90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164467</xdr:rowOff>
    </xdr:from>
    <xdr:to>
      <xdr:col>10</xdr:col>
      <xdr:colOff>165100</xdr:colOff>
      <xdr:row>56</xdr:row>
      <xdr:rowOff>94617</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5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111144</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52111" y="936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76502</xdr:rowOff>
    </xdr:from>
    <xdr:to>
      <xdr:col>6</xdr:col>
      <xdr:colOff>38100</xdr:colOff>
      <xdr:row>56</xdr:row>
      <xdr:rowOff>6652</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50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23179</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63111" y="928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131066</xdr:rowOff>
    </xdr:from>
    <xdr:to>
      <xdr:col>24</xdr:col>
      <xdr:colOff>63500</xdr:colOff>
      <xdr:row>75</xdr:row>
      <xdr:rowOff>130137</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3797300" y="12818366"/>
          <a:ext cx="838200" cy="17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131066</xdr:rowOff>
    </xdr:from>
    <xdr:to>
      <xdr:col>19</xdr:col>
      <xdr:colOff>177800</xdr:colOff>
      <xdr:row>75</xdr:row>
      <xdr:rowOff>135448</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2908300" y="12818366"/>
          <a:ext cx="889000" cy="1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135448</xdr:rowOff>
    </xdr:from>
    <xdr:to>
      <xdr:col>15</xdr:col>
      <xdr:colOff>50800</xdr:colOff>
      <xdr:row>76</xdr:row>
      <xdr:rowOff>109852</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019300" y="12994198"/>
          <a:ext cx="889000" cy="14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109852</xdr:rowOff>
    </xdr:from>
    <xdr:to>
      <xdr:col>10</xdr:col>
      <xdr:colOff>114300</xdr:colOff>
      <xdr:row>77</xdr:row>
      <xdr:rowOff>149141</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1130300" y="13140052"/>
          <a:ext cx="889000" cy="2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79337</xdr:rowOff>
    </xdr:from>
    <xdr:to>
      <xdr:col>24</xdr:col>
      <xdr:colOff>114300</xdr:colOff>
      <xdr:row>76</xdr:row>
      <xdr:rowOff>9488</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2938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57764</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291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80266</xdr:rowOff>
    </xdr:from>
    <xdr:to>
      <xdr:col>20</xdr:col>
      <xdr:colOff>38100</xdr:colOff>
      <xdr:row>75</xdr:row>
      <xdr:rowOff>10416</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27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26943</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254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84648</xdr:rowOff>
    </xdr:from>
    <xdr:to>
      <xdr:col>15</xdr:col>
      <xdr:colOff>101600</xdr:colOff>
      <xdr:row>76</xdr:row>
      <xdr:rowOff>14799</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29433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31325</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271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59052</xdr:rowOff>
    </xdr:from>
    <xdr:to>
      <xdr:col>10</xdr:col>
      <xdr:colOff>165100</xdr:colOff>
      <xdr:row>76</xdr:row>
      <xdr:rowOff>160652</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30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5729</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286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98341</xdr:rowOff>
    </xdr:from>
    <xdr:to>
      <xdr:col>6</xdr:col>
      <xdr:colOff>38100</xdr:colOff>
      <xdr:row>78</xdr:row>
      <xdr:rowOff>28491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29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19618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30795" y="1339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54366</xdr:rowOff>
    </xdr:from>
    <xdr:to>
      <xdr:col>24</xdr:col>
      <xdr:colOff>62865</xdr:colOff>
      <xdr:row>98</xdr:row>
      <xdr:rowOff>81541</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84866"/>
          <a:ext cx="127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85368</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88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81541</xdr:rowOff>
    </xdr:from>
    <xdr:to>
      <xdr:col>24</xdr:col>
      <xdr:colOff>152400</xdr:colOff>
      <xdr:row>98</xdr:row>
      <xdr:rowOff>81541</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883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1043</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6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54366</xdr:rowOff>
    </xdr:from>
    <xdr:to>
      <xdr:col>24</xdr:col>
      <xdr:colOff>152400</xdr:colOff>
      <xdr:row>90</xdr:row>
      <xdr:rowOff>54366</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8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91342</xdr:rowOff>
    </xdr:from>
    <xdr:to>
      <xdr:col>24</xdr:col>
      <xdr:colOff>63500</xdr:colOff>
      <xdr:row>97</xdr:row>
      <xdr:rowOff>157159</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721992"/>
          <a:ext cx="838200" cy="6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27328</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48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4451</xdr:rowOff>
    </xdr:from>
    <xdr:to>
      <xdr:col>24</xdr:col>
      <xdr:colOff>114300</xdr:colOff>
      <xdr:row>97</xdr:row>
      <xdr:rowOff>106051</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63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157159</xdr:rowOff>
    </xdr:from>
    <xdr:to>
      <xdr:col>19</xdr:col>
      <xdr:colOff>177800</xdr:colOff>
      <xdr:row>98</xdr:row>
      <xdr:rowOff>75158</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787809"/>
          <a:ext cx="889000" cy="8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17701</xdr:rowOff>
    </xdr:from>
    <xdr:to>
      <xdr:col>20</xdr:col>
      <xdr:colOff>38100</xdr:colOff>
      <xdr:row>97</xdr:row>
      <xdr:rowOff>119301</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64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135828</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42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75158</xdr:rowOff>
    </xdr:from>
    <xdr:to>
      <xdr:col>15</xdr:col>
      <xdr:colOff>50800</xdr:colOff>
      <xdr:row>98</xdr:row>
      <xdr:rowOff>87931</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877258"/>
          <a:ext cx="889000" cy="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92357</xdr:rowOff>
    </xdr:from>
    <xdr:to>
      <xdr:col>15</xdr:col>
      <xdr:colOff>101600</xdr:colOff>
      <xdr:row>98</xdr:row>
      <xdr:rowOff>22507</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72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39034</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4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87931</xdr:rowOff>
    </xdr:from>
    <xdr:to>
      <xdr:col>10</xdr:col>
      <xdr:colOff>114300</xdr:colOff>
      <xdr:row>98</xdr:row>
      <xdr:rowOff>107953</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890031"/>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122904</xdr:rowOff>
    </xdr:from>
    <xdr:to>
      <xdr:col>10</xdr:col>
      <xdr:colOff>165100</xdr:colOff>
      <xdr:row>98</xdr:row>
      <xdr:rowOff>53054</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7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69581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5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133420</xdr:rowOff>
    </xdr:from>
    <xdr:to>
      <xdr:col>6</xdr:col>
      <xdr:colOff>38100</xdr:colOff>
      <xdr:row>98</xdr:row>
      <xdr:rowOff>63570</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7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80097</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5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40542</xdr:rowOff>
    </xdr:from>
    <xdr:to>
      <xdr:col>24</xdr:col>
      <xdr:colOff>114300</xdr:colOff>
      <xdr:row>97</xdr:row>
      <xdr:rowOff>142142</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67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18969</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6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106359</xdr:rowOff>
    </xdr:from>
    <xdr:to>
      <xdr:col>20</xdr:col>
      <xdr:colOff>38100</xdr:colOff>
      <xdr:row>98</xdr:row>
      <xdr:rowOff>36509</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7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27636</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82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24358</xdr:rowOff>
    </xdr:from>
    <xdr:to>
      <xdr:col>15</xdr:col>
      <xdr:colOff>101600</xdr:colOff>
      <xdr:row>98</xdr:row>
      <xdr:rowOff>125958</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8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117085</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9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37131</xdr:rowOff>
    </xdr:from>
    <xdr:to>
      <xdr:col>10</xdr:col>
      <xdr:colOff>165100</xdr:colOff>
      <xdr:row>98</xdr:row>
      <xdr:rowOff>138731</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8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129858</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9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57153</xdr:rowOff>
    </xdr:from>
    <xdr:to>
      <xdr:col>6</xdr:col>
      <xdr:colOff>38100</xdr:colOff>
      <xdr:row>98</xdr:row>
      <xdr:rowOff>158753</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8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149880</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95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13208</xdr:rowOff>
    </xdr:from>
    <xdr:to>
      <xdr:col>55</xdr:col>
      <xdr:colOff>0</xdr:colOff>
      <xdr:row>38</xdr:row>
      <xdr:rowOff>16637</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52830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13208</xdr:rowOff>
    </xdr:from>
    <xdr:to>
      <xdr:col>50</xdr:col>
      <xdr:colOff>114300</xdr:colOff>
      <xdr:row>38</xdr:row>
      <xdr:rowOff>27305</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8750300" y="652830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26543</xdr:rowOff>
    </xdr:from>
    <xdr:to>
      <xdr:col>45</xdr:col>
      <xdr:colOff>177800</xdr:colOff>
      <xdr:row>38</xdr:row>
      <xdr:rowOff>27305</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7861300" y="654164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12827</xdr:rowOff>
    </xdr:from>
    <xdr:to>
      <xdr:col>41</xdr:col>
      <xdr:colOff>50800</xdr:colOff>
      <xdr:row>38</xdr:row>
      <xdr:rowOff>26543</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972300" y="652792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137287</xdr:rowOff>
    </xdr:from>
    <xdr:to>
      <xdr:col>55</xdr:col>
      <xdr:colOff>50800</xdr:colOff>
      <xdr:row>38</xdr:row>
      <xdr:rowOff>67437</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115714</xdr:rowOff>
    </xdr:from>
    <xdr:ext cx="378565"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45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133858</xdr:rowOff>
    </xdr:from>
    <xdr:to>
      <xdr:col>50</xdr:col>
      <xdr:colOff>165100</xdr:colOff>
      <xdr:row>38</xdr:row>
      <xdr:rowOff>64008</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55135</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450017" y="65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147955</xdr:rowOff>
    </xdr:from>
    <xdr:to>
      <xdr:col>46</xdr:col>
      <xdr:colOff>38100</xdr:colOff>
      <xdr:row>38</xdr:row>
      <xdr:rowOff>78105</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69232</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61017" y="658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147193</xdr:rowOff>
    </xdr:from>
    <xdr:to>
      <xdr:col>41</xdr:col>
      <xdr:colOff>101600</xdr:colOff>
      <xdr:row>38</xdr:row>
      <xdr:rowOff>77343</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68470</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672017" y="658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133477</xdr:rowOff>
    </xdr:from>
    <xdr:to>
      <xdr:col>36</xdr:col>
      <xdr:colOff>165100</xdr:colOff>
      <xdr:row>38</xdr:row>
      <xdr:rowOff>63627</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54754</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83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134251</xdr:rowOff>
    </xdr:from>
    <xdr:to>
      <xdr:col>55</xdr:col>
      <xdr:colOff>0</xdr:colOff>
      <xdr:row>58</xdr:row>
      <xdr:rowOff>143452</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9639300" y="10078351"/>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108229</xdr:rowOff>
    </xdr:from>
    <xdr:to>
      <xdr:col>50</xdr:col>
      <xdr:colOff>114300</xdr:colOff>
      <xdr:row>58</xdr:row>
      <xdr:rowOff>143452</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8750300" y="10052329"/>
          <a:ext cx="889000" cy="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108229</xdr:rowOff>
    </xdr:from>
    <xdr:to>
      <xdr:col>45</xdr:col>
      <xdr:colOff>177800</xdr:colOff>
      <xdr:row>58</xdr:row>
      <xdr:rowOff>122669</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7861300" y="10052329"/>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122669</xdr:rowOff>
    </xdr:from>
    <xdr:to>
      <xdr:col>41</xdr:col>
      <xdr:colOff>50800</xdr:colOff>
      <xdr:row>58</xdr:row>
      <xdr:rowOff>146291</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6972300" y="1006676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83451</xdr:rowOff>
    </xdr:from>
    <xdr:to>
      <xdr:col>55</xdr:col>
      <xdr:colOff>50800</xdr:colOff>
      <xdr:row>59</xdr:row>
      <xdr:rowOff>13601</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100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92652</xdr:rowOff>
    </xdr:from>
    <xdr:to>
      <xdr:col>50</xdr:col>
      <xdr:colOff>165100</xdr:colOff>
      <xdr:row>59</xdr:row>
      <xdr:rowOff>22802</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100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13929</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404428" y="1012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57429</xdr:rowOff>
    </xdr:from>
    <xdr:to>
      <xdr:col>46</xdr:col>
      <xdr:colOff>38100</xdr:colOff>
      <xdr:row>58</xdr:row>
      <xdr:rowOff>159029</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100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150156</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515428" y="1009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71869</xdr:rowOff>
    </xdr:from>
    <xdr:to>
      <xdr:col>41</xdr:col>
      <xdr:colOff>101600</xdr:colOff>
      <xdr:row>59</xdr:row>
      <xdr:rowOff>2019</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100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164596</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626428" y="1010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95491</xdr:rowOff>
    </xdr:from>
    <xdr:to>
      <xdr:col>36</xdr:col>
      <xdr:colOff>165100</xdr:colOff>
      <xdr:row>59</xdr:row>
      <xdr:rowOff>25641</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100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16768</xdr:rowOff>
    </xdr:from>
    <xdr:ext cx="469744"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37428" y="1013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35688</xdr:rowOff>
    </xdr:from>
    <xdr:to>
      <xdr:col>55</xdr:col>
      <xdr:colOff>0</xdr:colOff>
      <xdr:row>78</xdr:row>
      <xdr:rowOff>41859</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9639300" y="13408788"/>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101295</xdr:rowOff>
    </xdr:from>
    <xdr:to>
      <xdr:col>50</xdr:col>
      <xdr:colOff>114300</xdr:colOff>
      <xdr:row>78</xdr:row>
      <xdr:rowOff>35688</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8750300" y="13302945"/>
          <a:ext cx="889000" cy="10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101295</xdr:rowOff>
    </xdr:from>
    <xdr:to>
      <xdr:col>45</xdr:col>
      <xdr:colOff>177800</xdr:colOff>
      <xdr:row>78</xdr:row>
      <xdr:rowOff>4369</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302945"/>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4369</xdr:rowOff>
    </xdr:from>
    <xdr:to>
      <xdr:col>41</xdr:col>
      <xdr:colOff>50800</xdr:colOff>
      <xdr:row>78</xdr:row>
      <xdr:rowOff>90094</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6972300" y="1337746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162509</xdr:rowOff>
    </xdr:from>
    <xdr:to>
      <xdr:col>55</xdr:col>
      <xdr:colOff>50800</xdr:colOff>
      <xdr:row>78</xdr:row>
      <xdr:rowOff>92659</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77436</xdr:rowOff>
    </xdr:from>
    <xdr:ext cx="469744"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327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156338</xdr:rowOff>
    </xdr:from>
    <xdr:to>
      <xdr:col>50</xdr:col>
      <xdr:colOff>165100</xdr:colOff>
      <xdr:row>78</xdr:row>
      <xdr:rowOff>86488</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77615</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404428" y="1345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50495</xdr:rowOff>
    </xdr:from>
    <xdr:to>
      <xdr:col>46</xdr:col>
      <xdr:colOff>38100</xdr:colOff>
      <xdr:row>77</xdr:row>
      <xdr:rowOff>152095</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143222</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515428" y="1334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125019</xdr:rowOff>
    </xdr:from>
    <xdr:to>
      <xdr:col>41</xdr:col>
      <xdr:colOff>101600</xdr:colOff>
      <xdr:row>78</xdr:row>
      <xdr:rowOff>55169</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46296</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626428" y="134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39294</xdr:rowOff>
    </xdr:from>
    <xdr:to>
      <xdr:col>36</xdr:col>
      <xdr:colOff>165100</xdr:colOff>
      <xdr:row>78</xdr:row>
      <xdr:rowOff>140894</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132021</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37428" y="1350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103085</xdr:rowOff>
    </xdr:from>
    <xdr:to>
      <xdr:col>54</xdr:col>
      <xdr:colOff>189865</xdr:colOff>
      <xdr:row>98</xdr:row>
      <xdr:rowOff>724</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533585"/>
          <a:ext cx="1270" cy="126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4551</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8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724</xdr:rowOff>
    </xdr:from>
    <xdr:to>
      <xdr:col>55</xdr:col>
      <xdr:colOff>88900</xdr:colOff>
      <xdr:row>98</xdr:row>
      <xdr:rowOff>724</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8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49762</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30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103085</xdr:rowOff>
    </xdr:from>
    <xdr:to>
      <xdr:col>55</xdr:col>
      <xdr:colOff>88900</xdr:colOff>
      <xdr:row>90</xdr:row>
      <xdr:rowOff>103085</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5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724</xdr:rowOff>
    </xdr:from>
    <xdr:to>
      <xdr:col>55</xdr:col>
      <xdr:colOff>0</xdr:colOff>
      <xdr:row>98</xdr:row>
      <xdr:rowOff>37770</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flipV="1">
          <a:off x="9639300" y="16802824"/>
          <a:ext cx="8382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11803</xdr:rowOff>
    </xdr:from>
    <xdr:ext cx="534377"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29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160376</xdr:rowOff>
    </xdr:from>
    <xdr:to>
      <xdr:col>55</xdr:col>
      <xdr:colOff>50800</xdr:colOff>
      <xdr:row>96</xdr:row>
      <xdr:rowOff>90526</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44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130950</xdr:rowOff>
    </xdr:from>
    <xdr:to>
      <xdr:col>50</xdr:col>
      <xdr:colOff>114300</xdr:colOff>
      <xdr:row>98</xdr:row>
      <xdr:rowOff>37770</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8750300" y="16761600"/>
          <a:ext cx="889000" cy="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166763</xdr:rowOff>
    </xdr:from>
    <xdr:to>
      <xdr:col>50</xdr:col>
      <xdr:colOff>165100</xdr:colOff>
      <xdr:row>96</xdr:row>
      <xdr:rowOff>96913</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113440</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2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67830</xdr:rowOff>
    </xdr:from>
    <xdr:to>
      <xdr:col>45</xdr:col>
      <xdr:colOff>177800</xdr:colOff>
      <xdr:row>97</xdr:row>
      <xdr:rowOff>130950</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7861300" y="16527030"/>
          <a:ext cx="889000" cy="2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14884</xdr:rowOff>
    </xdr:from>
    <xdr:to>
      <xdr:col>46</xdr:col>
      <xdr:colOff>38100</xdr:colOff>
      <xdr:row>96</xdr:row>
      <xdr:rowOff>116484</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133011</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67830</xdr:rowOff>
    </xdr:from>
    <xdr:to>
      <xdr:col>41</xdr:col>
      <xdr:colOff>50800</xdr:colOff>
      <xdr:row>97</xdr:row>
      <xdr:rowOff>126276</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flipV="1">
          <a:off x="6972300" y="16527030"/>
          <a:ext cx="889000" cy="2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22898</xdr:rowOff>
    </xdr:from>
    <xdr:to>
      <xdr:col>41</xdr:col>
      <xdr:colOff>101600</xdr:colOff>
      <xdr:row>96</xdr:row>
      <xdr:rowOff>124498</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115625</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26594</xdr:rowOff>
    </xdr:from>
    <xdr:to>
      <xdr:col>36</xdr:col>
      <xdr:colOff>165100</xdr:colOff>
      <xdr:row>96</xdr:row>
      <xdr:rowOff>128194</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144721</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121374</xdr:rowOff>
    </xdr:from>
    <xdr:to>
      <xdr:col>55</xdr:col>
      <xdr:colOff>50800</xdr:colOff>
      <xdr:row>98</xdr:row>
      <xdr:rowOff>51524</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67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36301</xdr:rowOff>
    </xdr:from>
    <xdr:ext cx="534377"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6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158420</xdr:rowOff>
    </xdr:from>
    <xdr:to>
      <xdr:col>50</xdr:col>
      <xdr:colOff>165100</xdr:colOff>
      <xdr:row>98</xdr:row>
      <xdr:rowOff>88570</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7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79697</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72111" y="168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80150</xdr:rowOff>
    </xdr:from>
    <xdr:to>
      <xdr:col>46</xdr:col>
      <xdr:colOff>38100</xdr:colOff>
      <xdr:row>98</xdr:row>
      <xdr:rowOff>10300</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67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1427</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83111" y="168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17030</xdr:rowOff>
    </xdr:from>
    <xdr:to>
      <xdr:col>41</xdr:col>
      <xdr:colOff>101600</xdr:colOff>
      <xdr:row>96</xdr:row>
      <xdr:rowOff>118630</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135157</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94111" y="162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75476</xdr:rowOff>
    </xdr:from>
    <xdr:to>
      <xdr:col>36</xdr:col>
      <xdr:colOff>165100</xdr:colOff>
      <xdr:row>98</xdr:row>
      <xdr:rowOff>5626</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7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168203</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05111" y="167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5" name="消防費最小値テキスト">
          <a:extLst>
            <a:ext uri="{FF2B5EF4-FFF2-40B4-BE49-F238E27FC236}">
              <a16:creationId xmlns="" xmlns:a16="http://schemas.microsoft.com/office/drawing/2014/main" id="{00000000-0008-0000-0700-000003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7" name="消防費最大値テキスト">
          <a:extLst>
            <a:ext uri="{FF2B5EF4-FFF2-40B4-BE49-F238E27FC236}">
              <a16:creationId xmlns="" xmlns:a16="http://schemas.microsoft.com/office/drawing/2014/main" id="{00000000-0008-0000-0700-000005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151359</xdr:rowOff>
    </xdr:from>
    <xdr:to>
      <xdr:col>85</xdr:col>
      <xdr:colOff>127000</xdr:colOff>
      <xdr:row>37</xdr:row>
      <xdr:rowOff>96175</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5481300" y="6323559"/>
          <a:ext cx="838200" cy="1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0" name="消防費平均値テキスト">
          <a:extLst>
            <a:ext uri="{FF2B5EF4-FFF2-40B4-BE49-F238E27FC236}">
              <a16:creationId xmlns="" xmlns:a16="http://schemas.microsoft.com/office/drawing/2014/main" id="{00000000-0008-0000-0700-000008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151359</xdr:rowOff>
    </xdr:from>
    <xdr:to>
      <xdr:col>81</xdr:col>
      <xdr:colOff>50800</xdr:colOff>
      <xdr:row>37</xdr:row>
      <xdr:rowOff>66365</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4592300" y="6323559"/>
          <a:ext cx="889000" cy="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66365</xdr:rowOff>
    </xdr:from>
    <xdr:to>
      <xdr:col>76</xdr:col>
      <xdr:colOff>114300</xdr:colOff>
      <xdr:row>37</xdr:row>
      <xdr:rowOff>87168</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3703300" y="6410015"/>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87168</xdr:rowOff>
    </xdr:from>
    <xdr:to>
      <xdr:col>71</xdr:col>
      <xdr:colOff>177800</xdr:colOff>
      <xdr:row>37</xdr:row>
      <xdr:rowOff>112680</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2814300" y="6430818"/>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45375</xdr:rowOff>
    </xdr:from>
    <xdr:to>
      <xdr:col>85</xdr:col>
      <xdr:colOff>177800</xdr:colOff>
      <xdr:row>37</xdr:row>
      <xdr:rowOff>146975</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6268700" y="63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23802</xdr:rowOff>
    </xdr:from>
    <xdr:ext cx="534377" cy="259045"/>
    <xdr:sp macro="" textlink="">
      <xdr:nvSpPr>
        <xdr:cNvPr id="539" name="消防費該当値テキスト">
          <a:extLst>
            <a:ext uri="{FF2B5EF4-FFF2-40B4-BE49-F238E27FC236}">
              <a16:creationId xmlns="" xmlns:a16="http://schemas.microsoft.com/office/drawing/2014/main" id="{00000000-0008-0000-0700-00001B020000}"/>
            </a:ext>
          </a:extLst>
        </xdr:cNvPr>
        <xdr:cNvSpPr txBox="1"/>
      </xdr:nvSpPr>
      <xdr:spPr>
        <a:xfrm>
          <a:off x="16370300" y="636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100559</xdr:rowOff>
    </xdr:from>
    <xdr:to>
      <xdr:col>81</xdr:col>
      <xdr:colOff>101600</xdr:colOff>
      <xdr:row>37</xdr:row>
      <xdr:rowOff>30709</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5430500" y="62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47236</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14111" y="6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15565</xdr:rowOff>
    </xdr:from>
    <xdr:to>
      <xdr:col>76</xdr:col>
      <xdr:colOff>165100</xdr:colOff>
      <xdr:row>37</xdr:row>
      <xdr:rowOff>117165</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4541500" y="63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133692</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325111" y="61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36368</xdr:rowOff>
    </xdr:from>
    <xdr:to>
      <xdr:col>72</xdr:col>
      <xdr:colOff>38100</xdr:colOff>
      <xdr:row>37</xdr:row>
      <xdr:rowOff>137968</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3652500" y="63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129095</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3436111" y="64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61880</xdr:rowOff>
    </xdr:from>
    <xdr:to>
      <xdr:col>67</xdr:col>
      <xdr:colOff>101600</xdr:colOff>
      <xdr:row>37</xdr:row>
      <xdr:rowOff>163480</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2763500" y="64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8557</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2547111" y="61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3" name="教育費最小値テキスト">
          <a:extLst>
            <a:ext uri="{FF2B5EF4-FFF2-40B4-BE49-F238E27FC236}">
              <a16:creationId xmlns="" xmlns:a16="http://schemas.microsoft.com/office/drawing/2014/main" id="{00000000-0008-0000-0700-00003D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5" name="教育費最大値テキスト">
          <a:extLst>
            <a:ext uri="{FF2B5EF4-FFF2-40B4-BE49-F238E27FC236}">
              <a16:creationId xmlns="" xmlns:a16="http://schemas.microsoft.com/office/drawing/2014/main" id="{00000000-0008-0000-0700-00003F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122041</xdr:rowOff>
    </xdr:from>
    <xdr:to>
      <xdr:col>85</xdr:col>
      <xdr:colOff>127000</xdr:colOff>
      <xdr:row>56</xdr:row>
      <xdr:rowOff>27419</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5481300" y="9208891"/>
          <a:ext cx="838200" cy="4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8" name="教育費平均値テキスト">
          <a:extLst>
            <a:ext uri="{FF2B5EF4-FFF2-40B4-BE49-F238E27FC236}">
              <a16:creationId xmlns="" xmlns:a16="http://schemas.microsoft.com/office/drawing/2014/main" id="{00000000-0008-0000-0700-000042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122041</xdr:rowOff>
    </xdr:from>
    <xdr:to>
      <xdr:col>81</xdr:col>
      <xdr:colOff>50800</xdr:colOff>
      <xdr:row>53</xdr:row>
      <xdr:rowOff>167056</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4592300" y="9208891"/>
          <a:ext cx="8890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167056</xdr:rowOff>
    </xdr:from>
    <xdr:to>
      <xdr:col>76</xdr:col>
      <xdr:colOff>114300</xdr:colOff>
      <xdr:row>56</xdr:row>
      <xdr:rowOff>81712</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3703300" y="9253906"/>
          <a:ext cx="889000" cy="4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163493</xdr:rowOff>
    </xdr:from>
    <xdr:to>
      <xdr:col>71</xdr:col>
      <xdr:colOff>177800</xdr:colOff>
      <xdr:row>56</xdr:row>
      <xdr:rowOff>81712</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a:off x="12814300" y="9421793"/>
          <a:ext cx="889000" cy="26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148069</xdr:rowOff>
    </xdr:from>
    <xdr:to>
      <xdr:col>85</xdr:col>
      <xdr:colOff>177800</xdr:colOff>
      <xdr:row>56</xdr:row>
      <xdr:rowOff>78219</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6268700" y="95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126496</xdr:rowOff>
    </xdr:from>
    <xdr:ext cx="534377" cy="259045"/>
    <xdr:sp macro="" textlink="">
      <xdr:nvSpPr>
        <xdr:cNvPr id="597" name="教育費該当値テキスト">
          <a:extLst>
            <a:ext uri="{FF2B5EF4-FFF2-40B4-BE49-F238E27FC236}">
              <a16:creationId xmlns="" xmlns:a16="http://schemas.microsoft.com/office/drawing/2014/main" id="{00000000-0008-0000-0700-000055020000}"/>
            </a:ext>
          </a:extLst>
        </xdr:cNvPr>
        <xdr:cNvSpPr txBox="1"/>
      </xdr:nvSpPr>
      <xdr:spPr>
        <a:xfrm>
          <a:off x="16370300" y="95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71241</xdr:rowOff>
    </xdr:from>
    <xdr:to>
      <xdr:col>81</xdr:col>
      <xdr:colOff>101600</xdr:colOff>
      <xdr:row>54</xdr:row>
      <xdr:rowOff>1391</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5430500" y="91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17918</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14111" y="893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116256</xdr:rowOff>
    </xdr:from>
    <xdr:to>
      <xdr:col>76</xdr:col>
      <xdr:colOff>165100</xdr:colOff>
      <xdr:row>54</xdr:row>
      <xdr:rowOff>46406</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4541500" y="92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62933</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4325111" y="897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30912</xdr:rowOff>
    </xdr:from>
    <xdr:to>
      <xdr:col>72</xdr:col>
      <xdr:colOff>38100</xdr:colOff>
      <xdr:row>56</xdr:row>
      <xdr:rowOff>132512</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3652500" y="96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123639</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3436111" y="97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112693</xdr:rowOff>
    </xdr:from>
    <xdr:to>
      <xdr:col>67</xdr:col>
      <xdr:colOff>101600</xdr:colOff>
      <xdr:row>55</xdr:row>
      <xdr:rowOff>42843</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2763500" y="93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59370</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547111" y="914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8" name="災害復旧費最小値テキスト">
          <a:extLst>
            <a:ext uri="{FF2B5EF4-FFF2-40B4-BE49-F238E27FC236}">
              <a16:creationId xmlns="" xmlns:a16="http://schemas.microsoft.com/office/drawing/2014/main" id="{00000000-0008-0000-0700-000074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0" name="災害復旧費最大値テキスト">
          <a:extLst>
            <a:ext uri="{FF2B5EF4-FFF2-40B4-BE49-F238E27FC236}">
              <a16:creationId xmlns="" xmlns:a16="http://schemas.microsoft.com/office/drawing/2014/main" id="{00000000-0008-0000-0700-000076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34269</xdr:rowOff>
    </xdr:from>
    <xdr:to>
      <xdr:col>85</xdr:col>
      <xdr:colOff>127000</xdr:colOff>
      <xdr:row>78</xdr:row>
      <xdr:rowOff>56809</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5481300" y="13407369"/>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20052</xdr:rowOff>
    </xdr:from>
    <xdr:ext cx="469744" cy="259045"/>
    <xdr:sp macro="" textlink="">
      <xdr:nvSpPr>
        <xdr:cNvPr id="633" name="災害復旧費平均値テキスト">
          <a:extLst>
            <a:ext uri="{FF2B5EF4-FFF2-40B4-BE49-F238E27FC236}">
              <a16:creationId xmlns="" xmlns:a16="http://schemas.microsoft.com/office/drawing/2014/main" id="{00000000-0008-0000-0700-000079020000}"/>
            </a:ext>
          </a:extLst>
        </xdr:cNvPr>
        <xdr:cNvSpPr txBox="1"/>
      </xdr:nvSpPr>
      <xdr:spPr>
        <a:xfrm>
          <a:off x="16370300" y="13393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34269</xdr:rowOff>
    </xdr:from>
    <xdr:to>
      <xdr:col>81</xdr:col>
      <xdr:colOff>50800</xdr:colOff>
      <xdr:row>78</xdr:row>
      <xdr:rowOff>80218</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4592300" y="13407369"/>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132387</xdr:rowOff>
    </xdr:from>
    <xdr:ext cx="469744"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46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156753</xdr:rowOff>
    </xdr:from>
    <xdr:to>
      <xdr:col>76</xdr:col>
      <xdr:colOff>114300</xdr:colOff>
      <xdr:row>78</xdr:row>
      <xdr:rowOff>80218</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3703300" y="13358403"/>
          <a:ext cx="889000" cy="9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121138</xdr:rowOff>
    </xdr:from>
    <xdr:to>
      <xdr:col>71</xdr:col>
      <xdr:colOff>177800</xdr:colOff>
      <xdr:row>77</xdr:row>
      <xdr:rowOff>156753</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2814300" y="13322788"/>
          <a:ext cx="889000" cy="3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6009</xdr:rowOff>
    </xdr:from>
    <xdr:to>
      <xdr:col>85</xdr:col>
      <xdr:colOff>177800</xdr:colOff>
      <xdr:row>78</xdr:row>
      <xdr:rowOff>107609</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6268700" y="133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136836</xdr:rowOff>
    </xdr:from>
    <xdr:ext cx="469744" cy="259045"/>
    <xdr:sp macro="" textlink="">
      <xdr:nvSpPr>
        <xdr:cNvPr id="652" name="災害復旧費該当値テキスト">
          <a:extLst>
            <a:ext uri="{FF2B5EF4-FFF2-40B4-BE49-F238E27FC236}">
              <a16:creationId xmlns="" xmlns:a16="http://schemas.microsoft.com/office/drawing/2014/main" id="{00000000-0008-0000-0700-00008C020000}"/>
            </a:ext>
          </a:extLst>
        </xdr:cNvPr>
        <xdr:cNvSpPr txBox="1"/>
      </xdr:nvSpPr>
      <xdr:spPr>
        <a:xfrm>
          <a:off x="16370300" y="1316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154919</xdr:rowOff>
    </xdr:from>
    <xdr:to>
      <xdr:col>81</xdr:col>
      <xdr:colOff>101600</xdr:colOff>
      <xdr:row>78</xdr:row>
      <xdr:rowOff>85069</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5430500" y="133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101596</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246428" y="1313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29418</xdr:rowOff>
    </xdr:from>
    <xdr:to>
      <xdr:col>76</xdr:col>
      <xdr:colOff>165100</xdr:colOff>
      <xdr:row>78</xdr:row>
      <xdr:rowOff>131018</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4541500" y="1340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147545</xdr:rowOff>
    </xdr:from>
    <xdr:ext cx="469744"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357428" y="1317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105953</xdr:rowOff>
    </xdr:from>
    <xdr:to>
      <xdr:col>72</xdr:col>
      <xdr:colOff>38100</xdr:colOff>
      <xdr:row>78</xdr:row>
      <xdr:rowOff>36103</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3652500" y="133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52630</xdr:rowOff>
    </xdr:from>
    <xdr:ext cx="469744"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468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70338</xdr:rowOff>
    </xdr:from>
    <xdr:to>
      <xdr:col>67</xdr:col>
      <xdr:colOff>101600</xdr:colOff>
      <xdr:row>78</xdr:row>
      <xdr:rowOff>488</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2763500" y="132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17015</xdr:rowOff>
    </xdr:from>
    <xdr:ext cx="469744"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579428" y="1304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5" name="公債費最小値テキスト">
          <a:extLst>
            <a:ext uri="{FF2B5EF4-FFF2-40B4-BE49-F238E27FC236}">
              <a16:creationId xmlns="" xmlns:a16="http://schemas.microsoft.com/office/drawing/2014/main" id="{00000000-0008-0000-0700-0000AD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7" name="公債費最大値テキスト">
          <a:extLst>
            <a:ext uri="{FF2B5EF4-FFF2-40B4-BE49-F238E27FC236}">
              <a16:creationId xmlns="" xmlns:a16="http://schemas.microsoft.com/office/drawing/2014/main" id="{00000000-0008-0000-0700-0000AF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74422</xdr:rowOff>
    </xdr:from>
    <xdr:to>
      <xdr:col>85</xdr:col>
      <xdr:colOff>127000</xdr:colOff>
      <xdr:row>97</xdr:row>
      <xdr:rowOff>39281</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5481300" y="16533622"/>
          <a:ext cx="838200" cy="1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0" name="公債費平均値テキスト">
          <a:extLst>
            <a:ext uri="{FF2B5EF4-FFF2-40B4-BE49-F238E27FC236}">
              <a16:creationId xmlns="" xmlns:a16="http://schemas.microsoft.com/office/drawing/2014/main" id="{00000000-0008-0000-0700-0000B2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12370</xdr:rowOff>
    </xdr:from>
    <xdr:to>
      <xdr:col>81</xdr:col>
      <xdr:colOff>50800</xdr:colOff>
      <xdr:row>96</xdr:row>
      <xdr:rowOff>74422</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4592300" y="16471570"/>
          <a:ext cx="8890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12370</xdr:rowOff>
    </xdr:from>
    <xdr:to>
      <xdr:col>76</xdr:col>
      <xdr:colOff>114300</xdr:colOff>
      <xdr:row>97</xdr:row>
      <xdr:rowOff>62294</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3703300" y="16471570"/>
          <a:ext cx="889000" cy="2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62294</xdr:rowOff>
    </xdr:from>
    <xdr:to>
      <xdr:col>71</xdr:col>
      <xdr:colOff>177800</xdr:colOff>
      <xdr:row>97</xdr:row>
      <xdr:rowOff>64185</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flipV="1">
          <a:off x="12814300" y="16692944"/>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159931</xdr:rowOff>
    </xdr:from>
    <xdr:to>
      <xdr:col>85</xdr:col>
      <xdr:colOff>177800</xdr:colOff>
      <xdr:row>97</xdr:row>
      <xdr:rowOff>90081</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6268700" y="166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138358</xdr:rowOff>
    </xdr:from>
    <xdr:ext cx="534377" cy="259045"/>
    <xdr:sp macro="" textlink="">
      <xdr:nvSpPr>
        <xdr:cNvPr id="709" name="公債費該当値テキスト">
          <a:extLst>
            <a:ext uri="{FF2B5EF4-FFF2-40B4-BE49-F238E27FC236}">
              <a16:creationId xmlns="" xmlns:a16="http://schemas.microsoft.com/office/drawing/2014/main" id="{00000000-0008-0000-0700-0000C5020000}"/>
            </a:ext>
          </a:extLst>
        </xdr:cNvPr>
        <xdr:cNvSpPr txBox="1"/>
      </xdr:nvSpPr>
      <xdr:spPr>
        <a:xfrm>
          <a:off x="16370300" y="165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23622</xdr:rowOff>
    </xdr:from>
    <xdr:to>
      <xdr:col>81</xdr:col>
      <xdr:colOff>101600</xdr:colOff>
      <xdr:row>96</xdr:row>
      <xdr:rowOff>125222</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5430500" y="164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141749</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5214111" y="16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133020</xdr:rowOff>
    </xdr:from>
    <xdr:to>
      <xdr:col>76</xdr:col>
      <xdr:colOff>165100</xdr:colOff>
      <xdr:row>96</xdr:row>
      <xdr:rowOff>63170</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4541500" y="164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79697</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325111" y="161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11494</xdr:rowOff>
    </xdr:from>
    <xdr:to>
      <xdr:col>72</xdr:col>
      <xdr:colOff>38100</xdr:colOff>
      <xdr:row>97</xdr:row>
      <xdr:rowOff>113094</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3652500" y="166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104221</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436111" y="167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13385</xdr:rowOff>
    </xdr:from>
    <xdr:to>
      <xdr:col>67</xdr:col>
      <xdr:colOff>101600</xdr:colOff>
      <xdr:row>97</xdr:row>
      <xdr:rowOff>114985</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2763500" y="166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106112</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2547111" y="167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年度の民生費は、</a:t>
          </a:r>
          <a:r>
            <a:rPr kumimoji="1" lang="ja-JP" altLang="en-US" sz="1300" b="0">
              <a:latin typeface="ＭＳ Ｐゴシック" panose="020B0600070205080204" pitchFamily="50" charset="-128"/>
              <a:ea typeface="ＭＳ Ｐゴシック" panose="020B0600070205080204" pitchFamily="50" charset="-128"/>
            </a:rPr>
            <a:t>住民</a:t>
          </a:r>
          <a:r>
            <a:rPr kumimoji="1" lang="en-US" altLang="ja-JP" sz="1300" b="0">
              <a:latin typeface="ＭＳ Ｐゴシック" panose="020B0600070205080204" pitchFamily="50" charset="-128"/>
              <a:ea typeface="ＭＳ Ｐゴシック" panose="020B0600070205080204" pitchFamily="50" charset="-128"/>
            </a:rPr>
            <a:t>1</a:t>
          </a:r>
          <a:r>
            <a:rPr kumimoji="1" lang="ja-JP" altLang="en-US" sz="1300" b="0">
              <a:latin typeface="ＭＳ Ｐゴシック" panose="020B0600070205080204" pitchFamily="50" charset="-128"/>
              <a:ea typeface="ＭＳ Ｐゴシック" panose="020B0600070205080204" pitchFamily="50" charset="-128"/>
            </a:rPr>
            <a:t>人あたり</a:t>
          </a:r>
          <a:r>
            <a:rPr kumimoji="1" lang="en-US" altLang="ja-JP" sz="1300" b="0">
              <a:latin typeface="ＭＳ Ｐゴシック" panose="020B0600070205080204" pitchFamily="50" charset="-128"/>
              <a:ea typeface="ＭＳ Ｐゴシック" panose="020B0600070205080204" pitchFamily="50" charset="-128"/>
            </a:rPr>
            <a:t>178,755</a:t>
          </a:r>
          <a:r>
            <a:rPr kumimoji="1" lang="ja-JP" altLang="en-US" sz="1300" b="0">
              <a:latin typeface="ＭＳ Ｐゴシック" panose="020B0600070205080204" pitchFamily="50" charset="-128"/>
              <a:ea typeface="ＭＳ Ｐゴシック" panose="020B0600070205080204" pitchFamily="50" charset="-128"/>
            </a:rPr>
            <a:t>円で前年度と比較して</a:t>
          </a:r>
          <a:r>
            <a:rPr kumimoji="1" lang="en-US" altLang="ja-JP" sz="1300" b="0">
              <a:latin typeface="ＭＳ Ｐゴシック" panose="020B0600070205080204" pitchFamily="50" charset="-128"/>
              <a:ea typeface="ＭＳ Ｐゴシック" panose="020B0600070205080204" pitchFamily="50" charset="-128"/>
            </a:rPr>
            <a:t>22,378</a:t>
          </a:r>
          <a:r>
            <a:rPr kumimoji="1" lang="ja-JP" altLang="en-US" sz="1300" b="0">
              <a:latin typeface="ＭＳ Ｐゴシック" panose="020B0600070205080204" pitchFamily="50" charset="-128"/>
              <a:ea typeface="ＭＳ Ｐゴシック" panose="020B0600070205080204" pitchFamily="50" charset="-128"/>
            </a:rPr>
            <a:t>円減少</a:t>
          </a:r>
          <a:r>
            <a:rPr kumimoji="1" lang="ja-JP" altLang="en-US" sz="1300">
              <a:latin typeface="ＭＳ Ｐゴシック" panose="020B0600070205080204" pitchFamily="50" charset="-128"/>
              <a:ea typeface="ＭＳ Ｐゴシック" panose="020B0600070205080204" pitchFamily="50" charset="-128"/>
            </a:rPr>
            <a:t>している。これは、生活保護費、および施設型給付事業費（私立保育所運営業務委託料）が</a:t>
          </a:r>
          <a:r>
            <a:rPr kumimoji="1" lang="ja-JP" altLang="en-US" sz="1300" b="0">
              <a:latin typeface="ＭＳ Ｐゴシック" panose="020B0600070205080204" pitchFamily="50" charset="-128"/>
              <a:ea typeface="ＭＳ Ｐゴシック" panose="020B0600070205080204" pitchFamily="50" charset="-128"/>
            </a:rPr>
            <a:t>前年度と比べて減額となったためである</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衛生費については、</a:t>
          </a:r>
          <a:r>
            <a:rPr kumimoji="1" lang="ja-JP" altLang="en-US" sz="1300" b="0">
              <a:latin typeface="ＭＳ Ｐゴシック" panose="020B0600070205080204" pitchFamily="50" charset="-128"/>
              <a:ea typeface="ＭＳ Ｐゴシック" panose="020B0600070205080204" pitchFamily="50" charset="-128"/>
            </a:rPr>
            <a:t>住民</a:t>
          </a:r>
          <a:r>
            <a:rPr kumimoji="1" lang="en-US" altLang="ja-JP" sz="1300" b="0">
              <a:latin typeface="ＭＳ Ｐゴシック" panose="020B0600070205080204" pitchFamily="50" charset="-128"/>
              <a:ea typeface="ＭＳ Ｐゴシック" panose="020B0600070205080204" pitchFamily="50" charset="-128"/>
            </a:rPr>
            <a:t>1</a:t>
          </a:r>
          <a:r>
            <a:rPr kumimoji="1" lang="ja-JP" altLang="en-US" sz="1300" b="0">
              <a:latin typeface="ＭＳ Ｐゴシック" panose="020B0600070205080204" pitchFamily="50" charset="-128"/>
              <a:ea typeface="ＭＳ Ｐゴシック" panose="020B0600070205080204" pitchFamily="50" charset="-128"/>
            </a:rPr>
            <a:t>人あたり</a:t>
          </a:r>
          <a:r>
            <a:rPr kumimoji="1" lang="en-US" altLang="ja-JP" sz="1300" b="0">
              <a:latin typeface="ＭＳ Ｐゴシック" panose="020B0600070205080204" pitchFamily="50" charset="-128"/>
              <a:ea typeface="ＭＳ Ｐゴシック" panose="020B0600070205080204" pitchFamily="50" charset="-128"/>
            </a:rPr>
            <a:t>41,077</a:t>
          </a:r>
          <a:r>
            <a:rPr kumimoji="1" lang="ja-JP" altLang="en-US" sz="1300" b="0">
              <a:latin typeface="ＭＳ Ｐゴシック" panose="020B0600070205080204" pitchFamily="50" charset="-128"/>
              <a:ea typeface="ＭＳ Ｐゴシック" panose="020B0600070205080204" pitchFamily="50" charset="-128"/>
            </a:rPr>
            <a:t>円で前年度と比較して</a:t>
          </a:r>
          <a:r>
            <a:rPr kumimoji="1" lang="en-US" altLang="ja-JP" sz="1300" b="0">
              <a:latin typeface="ＭＳ Ｐゴシック" panose="020B0600070205080204" pitchFamily="50" charset="-128"/>
              <a:ea typeface="ＭＳ Ｐゴシック" panose="020B0600070205080204" pitchFamily="50" charset="-128"/>
            </a:rPr>
            <a:t>6,910</a:t>
          </a:r>
          <a:r>
            <a:rPr kumimoji="1" lang="ja-JP" altLang="en-US" sz="1300" b="0">
              <a:latin typeface="ＭＳ Ｐゴシック" panose="020B0600070205080204" pitchFamily="50" charset="-128"/>
              <a:ea typeface="ＭＳ Ｐゴシック" panose="020B0600070205080204" pitchFamily="50" charset="-128"/>
            </a:rPr>
            <a:t>円増加</a:t>
          </a:r>
          <a:r>
            <a:rPr kumimoji="1" lang="ja-JP" altLang="en-US" sz="1300">
              <a:latin typeface="ＭＳ Ｐゴシック" panose="020B0600070205080204" pitchFamily="50" charset="-128"/>
              <a:ea typeface="ＭＳ Ｐゴシック" panose="020B0600070205080204" pitchFamily="50" charset="-128"/>
            </a:rPr>
            <a:t>している。これは、令和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年度に実施した国の支援策である電力</a:t>
          </a:r>
          <a:r>
            <a:rPr kumimoji="1" lang="ja-JP" altLang="en-US" sz="1300" b="0">
              <a:latin typeface="ＭＳ Ｐゴシック" panose="020B0600070205080204" pitchFamily="50" charset="-128"/>
              <a:ea typeface="ＭＳ Ｐゴシック" panose="020B0600070205080204" pitchFamily="50" charset="-128"/>
            </a:rPr>
            <a:t>・ガス・食料品等価格高騰対策緊急経済支援策として、省エネ家電等買換促進事業を実施した結果、増額</a:t>
          </a:r>
          <a:r>
            <a:rPr kumimoji="1" lang="ja-JP" altLang="en-US" sz="1300">
              <a:latin typeface="ＭＳ Ｐゴシック" panose="020B0600070205080204" pitchFamily="50" charset="-128"/>
              <a:ea typeface="ＭＳ Ｐゴシック" panose="020B0600070205080204" pitchFamily="50" charset="-128"/>
            </a:rPr>
            <a:t>となったためである。</a:t>
          </a:r>
        </a:p>
        <a:p>
          <a:r>
            <a:rPr kumimoji="1" lang="ja-JP" altLang="en-US" sz="1300">
              <a:latin typeface="ＭＳ Ｐゴシック" panose="020B0600070205080204" pitchFamily="50" charset="-128"/>
              <a:ea typeface="ＭＳ Ｐゴシック" panose="020B0600070205080204" pitchFamily="50" charset="-128"/>
            </a:rPr>
            <a:t>　教育費については、</a:t>
          </a:r>
          <a:r>
            <a:rPr kumimoji="1" lang="ja-JP" altLang="en-US" sz="1300" b="0">
              <a:latin typeface="ＭＳ Ｐゴシック" panose="020B0600070205080204" pitchFamily="50" charset="-128"/>
              <a:ea typeface="ＭＳ Ｐゴシック" panose="020B0600070205080204" pitchFamily="50" charset="-128"/>
            </a:rPr>
            <a:t>住民</a:t>
          </a:r>
          <a:r>
            <a:rPr kumimoji="1" lang="en-US" altLang="ja-JP" sz="1300" b="0">
              <a:latin typeface="ＭＳ Ｐゴシック" panose="020B0600070205080204" pitchFamily="50" charset="-128"/>
              <a:ea typeface="ＭＳ Ｐゴシック" panose="020B0600070205080204" pitchFamily="50" charset="-128"/>
            </a:rPr>
            <a:t>1</a:t>
          </a:r>
          <a:r>
            <a:rPr kumimoji="1" lang="ja-JP" altLang="en-US" sz="1300" b="0">
              <a:latin typeface="ＭＳ Ｐゴシック" panose="020B0600070205080204" pitchFamily="50" charset="-128"/>
              <a:ea typeface="ＭＳ Ｐゴシック" panose="020B0600070205080204" pitchFamily="50" charset="-128"/>
            </a:rPr>
            <a:t>人あたり</a:t>
          </a:r>
          <a:r>
            <a:rPr kumimoji="1" lang="en-US" altLang="ja-JP" sz="1300" b="0">
              <a:latin typeface="ＭＳ Ｐゴシック" panose="020B0600070205080204" pitchFamily="50" charset="-128"/>
              <a:ea typeface="ＭＳ Ｐゴシック" panose="020B0600070205080204" pitchFamily="50" charset="-128"/>
            </a:rPr>
            <a:t>47,894</a:t>
          </a:r>
          <a:r>
            <a:rPr kumimoji="1" lang="ja-JP" altLang="en-US" sz="1300" b="0">
              <a:latin typeface="ＭＳ Ｐゴシック" panose="020B0600070205080204" pitchFamily="50" charset="-128"/>
              <a:ea typeface="ＭＳ Ｐゴシック" panose="020B0600070205080204" pitchFamily="50" charset="-128"/>
            </a:rPr>
            <a:t>円と前年と比較して</a:t>
          </a:r>
          <a:r>
            <a:rPr kumimoji="1" lang="en-US" altLang="ja-JP" sz="1300" b="0">
              <a:latin typeface="ＭＳ Ｐゴシック" panose="020B0600070205080204" pitchFamily="50" charset="-128"/>
              <a:ea typeface="ＭＳ Ｐゴシック" panose="020B0600070205080204" pitchFamily="50" charset="-128"/>
            </a:rPr>
            <a:t>22,033</a:t>
          </a:r>
          <a:r>
            <a:rPr kumimoji="1" lang="ja-JP" altLang="en-US" sz="1300" b="0">
              <a:latin typeface="ＭＳ Ｐゴシック" panose="020B0600070205080204" pitchFamily="50" charset="-128"/>
              <a:ea typeface="ＭＳ Ｐゴシック" panose="020B0600070205080204" pitchFamily="50" charset="-128"/>
            </a:rPr>
            <a:t>円減少</a:t>
          </a:r>
          <a:r>
            <a:rPr kumimoji="1" lang="ja-JP" altLang="en-US" sz="1300">
              <a:latin typeface="ＭＳ Ｐゴシック" panose="020B0600070205080204" pitchFamily="50" charset="-128"/>
              <a:ea typeface="ＭＳ Ｐゴシック" panose="020B0600070205080204" pitchFamily="50" charset="-128"/>
            </a:rPr>
            <a:t>している。これは、令和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a:t>
          </a:r>
          <a:r>
            <a:rPr kumimoji="1" lang="ja-JP" altLang="en-US" sz="1300" b="0">
              <a:latin typeface="ＭＳ Ｐゴシック" panose="020B0600070205080204" pitchFamily="50" charset="-128"/>
              <a:ea typeface="ＭＳ Ｐゴシック" panose="020B0600070205080204" pitchFamily="50" charset="-128"/>
            </a:rPr>
            <a:t>就学援助費（小学校就学援助費、中学校就学援助費）が減額</a:t>
          </a:r>
          <a:r>
            <a:rPr kumimoji="1" lang="ja-JP" altLang="en-US" sz="1300">
              <a:latin typeface="ＭＳ Ｐゴシック" panose="020B0600070205080204" pitchFamily="50" charset="-128"/>
              <a:ea typeface="ＭＳ Ｐゴシック" panose="020B0600070205080204" pitchFamily="50" charset="-128"/>
            </a:rPr>
            <a:t>となったためである。</a:t>
          </a:r>
        </a:p>
        <a:p>
          <a:r>
            <a:rPr kumimoji="1" lang="ja-JP" altLang="en-US" sz="1300">
              <a:latin typeface="ＭＳ Ｐゴシック" panose="020B0600070205080204" pitchFamily="50" charset="-128"/>
              <a:ea typeface="ＭＳ Ｐゴシック" panose="020B0600070205080204" pitchFamily="50" charset="-128"/>
            </a:rPr>
            <a:t>　今後も、少子高齢化に伴う社会保障費の増額や、公共施設の老朽化に伴う更新、長寿命化対策等に要する費用の増額等が見込まれるため、これまで以上に必要性、緊急性を精査し、健全な財政運営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財政調整基金残高の標準財政規模比については、令和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18.89</a:t>
          </a:r>
          <a:r>
            <a:rPr kumimoji="1" lang="ja-JP" altLang="en-US" sz="1200">
              <a:latin typeface="ＭＳ ゴシック" pitchFamily="49" charset="-128"/>
              <a:ea typeface="ＭＳ ゴシック" pitchFamily="49" charset="-128"/>
            </a:rPr>
            <a:t>％と令和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年度と比較して</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％の増加となっている。当該基金残高は令和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1,982</a:t>
          </a:r>
          <a:r>
            <a:rPr kumimoji="1" lang="ja-JP" altLang="en-US" sz="1200">
              <a:latin typeface="ＭＳ ゴシック" pitchFamily="49" charset="-128"/>
              <a:ea typeface="ＭＳ ゴシック" pitchFamily="49" charset="-128"/>
            </a:rPr>
            <a:t>百万円と令和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年度の残高</a:t>
          </a:r>
          <a:r>
            <a:rPr kumimoji="1" lang="en-US" altLang="ja-JP" sz="1200">
              <a:latin typeface="ＭＳ ゴシック" pitchFamily="49" charset="-128"/>
              <a:ea typeface="ＭＳ ゴシック" pitchFamily="49" charset="-128"/>
            </a:rPr>
            <a:t>1,751</a:t>
          </a:r>
          <a:r>
            <a:rPr kumimoji="1" lang="ja-JP" altLang="en-US" sz="1200">
              <a:latin typeface="ＭＳ ゴシック" pitchFamily="49" charset="-128"/>
              <a:ea typeface="ＭＳ ゴシック" pitchFamily="49" charset="-128"/>
            </a:rPr>
            <a:t>百万円と比較して</a:t>
          </a:r>
          <a:r>
            <a:rPr kumimoji="1" lang="en-US" altLang="ja-JP" sz="1200">
              <a:latin typeface="ＭＳ ゴシック" pitchFamily="49" charset="-128"/>
              <a:ea typeface="ＭＳ ゴシック" pitchFamily="49" charset="-128"/>
            </a:rPr>
            <a:t>231</a:t>
          </a:r>
          <a:r>
            <a:rPr kumimoji="1" lang="ja-JP" altLang="en-US" sz="1200">
              <a:latin typeface="ＭＳ ゴシック" pitchFamily="49" charset="-128"/>
              <a:ea typeface="ＭＳ ゴシック" pitchFamily="49" charset="-128"/>
            </a:rPr>
            <a:t>百万円の増額となっており、取崩額よりも積立額が大きくなったことによるものである。なお、実質収支額は令和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年度と比較して</a:t>
          </a:r>
          <a:r>
            <a:rPr kumimoji="1" lang="en-US" altLang="ja-JP" sz="1200">
              <a:latin typeface="ＭＳ ゴシック" pitchFamily="49" charset="-128"/>
              <a:ea typeface="ＭＳ ゴシック" pitchFamily="49" charset="-128"/>
            </a:rPr>
            <a:t>0.65</a:t>
          </a:r>
          <a:r>
            <a:rPr kumimoji="1" lang="ja-JP" altLang="en-US" sz="1200">
              <a:latin typeface="ＭＳ ゴシック" pitchFamily="49" charset="-128"/>
              <a:ea typeface="ＭＳ ゴシック" pitchFamily="49" charset="-128"/>
            </a:rPr>
            <a:t>ポイント減少している。</a:t>
          </a:r>
        </a:p>
        <a:p>
          <a:r>
            <a:rPr kumimoji="1" lang="ja-JP" altLang="en-US" sz="1200">
              <a:latin typeface="ＭＳ ゴシック" pitchFamily="49" charset="-128"/>
              <a:ea typeface="ＭＳ ゴシック" pitchFamily="49" charset="-128"/>
            </a:rPr>
            <a:t>　今後は税収増の取り組みと、継続して歳出額の抑制を図り健全な財政運営に努める。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一般会計及び特別会計は全て黒字で推移しているが、黒字額が減少しているため、全体的な比率は令和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年度と比較して減少している。</a:t>
          </a:r>
        </a:p>
        <a:p>
          <a:r>
            <a:rPr kumimoji="1" lang="ja-JP" altLang="en-US" sz="1400">
              <a:latin typeface="ＭＳ ゴシック" pitchFamily="49" charset="-128"/>
              <a:ea typeface="ＭＳ ゴシック" pitchFamily="49" charset="-128"/>
            </a:rPr>
            <a:t>　各特別会計については今後も、市内の高齢化率が高まるとさらに黒字額が減額となることが予測される。そのため、今後も選択と集中による健全な財政運営を行っていく必要がある。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81</v>
      </c>
      <c r="C2" s="182"/>
      <c r="D2" s="183"/>
    </row>
    <row r="3" spans="1:119" ht="18.75" customHeight="1" thickBot="1" x14ac:dyDescent="0.2">
      <c r="A3" s="181"/>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91</v>
      </c>
      <c r="AZ4" s="446"/>
      <c r="BA4" s="446"/>
      <c r="BB4" s="446"/>
      <c r="BC4" s="446"/>
      <c r="BD4" s="446"/>
      <c r="BE4" s="446"/>
      <c r="BF4" s="446"/>
      <c r="BG4" s="446"/>
      <c r="BH4" s="446"/>
      <c r="BI4" s="446"/>
      <c r="BJ4" s="446"/>
      <c r="BK4" s="446"/>
      <c r="BL4" s="446"/>
      <c r="BM4" s="447"/>
      <c r="BN4" s="448">
        <v>20903030</v>
      </c>
      <c r="BO4" s="449"/>
      <c r="BP4" s="449"/>
      <c r="BQ4" s="449"/>
      <c r="BR4" s="449"/>
      <c r="BS4" s="449"/>
      <c r="BT4" s="449"/>
      <c r="BU4" s="450"/>
      <c r="BV4" s="448">
        <v>22961041</v>
      </c>
      <c r="BW4" s="449"/>
      <c r="BX4" s="449"/>
      <c r="BY4" s="449"/>
      <c r="BZ4" s="449"/>
      <c r="CA4" s="449"/>
      <c r="CB4" s="449"/>
      <c r="CC4" s="450"/>
      <c r="CD4" s="585" t="s">
        <v>92</v>
      </c>
      <c r="CE4" s="586"/>
      <c r="CF4" s="586"/>
      <c r="CG4" s="586"/>
      <c r="CH4" s="586"/>
      <c r="CI4" s="586"/>
      <c r="CJ4" s="586"/>
      <c r="CK4" s="586"/>
      <c r="CL4" s="586"/>
      <c r="CM4" s="586"/>
      <c r="CN4" s="586"/>
      <c r="CO4" s="586"/>
      <c r="CP4" s="586"/>
      <c r="CQ4" s="586"/>
      <c r="CR4" s="586"/>
      <c r="CS4" s="587"/>
      <c r="CT4" s="588">
        <v>5.5</v>
      </c>
      <c r="CU4" s="589"/>
      <c r="CV4" s="589"/>
      <c r="CW4" s="589"/>
      <c r="CX4" s="589"/>
      <c r="CY4" s="589"/>
      <c r="CZ4" s="589"/>
      <c r="DA4" s="590"/>
      <c r="DB4" s="588">
        <v>6.2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93</v>
      </c>
      <c r="AN5" s="376"/>
      <c r="AO5" s="376"/>
      <c r="AP5" s="376"/>
      <c r="AQ5" s="376"/>
      <c r="AR5" s="376"/>
      <c r="AS5" s="376"/>
      <c r="AT5" s="377"/>
      <c r="AU5" s="477" t="s">
        <v>94</v>
      </c>
      <c r="AV5" s="478"/>
      <c r="AW5" s="478"/>
      <c r="AX5" s="478"/>
      <c r="AY5" s="433" t="s">
        <v>95</v>
      </c>
      <c r="AZ5" s="434"/>
      <c r="BA5" s="434"/>
      <c r="BB5" s="434"/>
      <c r="BC5" s="434"/>
      <c r="BD5" s="434"/>
      <c r="BE5" s="434"/>
      <c r="BF5" s="434"/>
      <c r="BG5" s="434"/>
      <c r="BH5" s="434"/>
      <c r="BI5" s="434"/>
      <c r="BJ5" s="434"/>
      <c r="BK5" s="434"/>
      <c r="BL5" s="434"/>
      <c r="BM5" s="435"/>
      <c r="BN5" s="419">
        <v>20258051</v>
      </c>
      <c r="BO5" s="420"/>
      <c r="BP5" s="420"/>
      <c r="BQ5" s="420"/>
      <c r="BR5" s="420"/>
      <c r="BS5" s="420"/>
      <c r="BT5" s="420"/>
      <c r="BU5" s="421"/>
      <c r="BV5" s="419">
        <v>22250365</v>
      </c>
      <c r="BW5" s="420"/>
      <c r="BX5" s="420"/>
      <c r="BY5" s="420"/>
      <c r="BZ5" s="420"/>
      <c r="CA5" s="420"/>
      <c r="CB5" s="420"/>
      <c r="CC5" s="421"/>
      <c r="CD5" s="459" t="s">
        <v>96</v>
      </c>
      <c r="CE5" s="379"/>
      <c r="CF5" s="379"/>
      <c r="CG5" s="379"/>
      <c r="CH5" s="379"/>
      <c r="CI5" s="379"/>
      <c r="CJ5" s="379"/>
      <c r="CK5" s="379"/>
      <c r="CL5" s="379"/>
      <c r="CM5" s="379"/>
      <c r="CN5" s="379"/>
      <c r="CO5" s="379"/>
      <c r="CP5" s="379"/>
      <c r="CQ5" s="379"/>
      <c r="CR5" s="379"/>
      <c r="CS5" s="460"/>
      <c r="CT5" s="416">
        <v>90.9</v>
      </c>
      <c r="CU5" s="417"/>
      <c r="CV5" s="417"/>
      <c r="CW5" s="417"/>
      <c r="CX5" s="417"/>
      <c r="CY5" s="417"/>
      <c r="CZ5" s="417"/>
      <c r="DA5" s="418"/>
      <c r="DB5" s="416">
        <v>86.5</v>
      </c>
      <c r="DC5" s="417"/>
      <c r="DD5" s="417"/>
      <c r="DE5" s="417"/>
      <c r="DF5" s="417"/>
      <c r="DG5" s="417"/>
      <c r="DH5" s="417"/>
      <c r="DI5" s="418"/>
    </row>
    <row r="6" spans="1:119" ht="18.75" customHeight="1" x14ac:dyDescent="0.15">
      <c r="A6" s="181"/>
      <c r="B6" s="565" t="s">
        <v>97</v>
      </c>
      <c r="C6" s="406"/>
      <c r="D6" s="406"/>
      <c r="E6" s="566"/>
      <c r="F6" s="566"/>
      <c r="G6" s="566"/>
      <c r="H6" s="566"/>
      <c r="I6" s="566"/>
      <c r="J6" s="566"/>
      <c r="K6" s="566"/>
      <c r="L6" s="566" t="s">
        <v>98</v>
      </c>
      <c r="M6" s="566"/>
      <c r="N6" s="566"/>
      <c r="O6" s="566"/>
      <c r="P6" s="566"/>
      <c r="Q6" s="566"/>
      <c r="R6" s="404"/>
      <c r="S6" s="404"/>
      <c r="T6" s="404"/>
      <c r="U6" s="404"/>
      <c r="V6" s="572"/>
      <c r="W6" s="509" t="s">
        <v>99</v>
      </c>
      <c r="X6" s="405"/>
      <c r="Y6" s="405"/>
      <c r="Z6" s="405"/>
      <c r="AA6" s="405"/>
      <c r="AB6" s="406"/>
      <c r="AC6" s="577" t="s">
        <v>100</v>
      </c>
      <c r="AD6" s="578"/>
      <c r="AE6" s="578"/>
      <c r="AF6" s="578"/>
      <c r="AG6" s="578"/>
      <c r="AH6" s="578"/>
      <c r="AI6" s="578"/>
      <c r="AJ6" s="578"/>
      <c r="AK6" s="578"/>
      <c r="AL6" s="579"/>
      <c r="AM6" s="476" t="s">
        <v>101</v>
      </c>
      <c r="AN6" s="376"/>
      <c r="AO6" s="376"/>
      <c r="AP6" s="376"/>
      <c r="AQ6" s="376"/>
      <c r="AR6" s="376"/>
      <c r="AS6" s="376"/>
      <c r="AT6" s="377"/>
      <c r="AU6" s="477" t="s">
        <v>102</v>
      </c>
      <c r="AV6" s="478"/>
      <c r="AW6" s="478"/>
      <c r="AX6" s="478"/>
      <c r="AY6" s="433" t="s">
        <v>103</v>
      </c>
      <c r="AZ6" s="434"/>
      <c r="BA6" s="434"/>
      <c r="BB6" s="434"/>
      <c r="BC6" s="434"/>
      <c r="BD6" s="434"/>
      <c r="BE6" s="434"/>
      <c r="BF6" s="434"/>
      <c r="BG6" s="434"/>
      <c r="BH6" s="434"/>
      <c r="BI6" s="434"/>
      <c r="BJ6" s="434"/>
      <c r="BK6" s="434"/>
      <c r="BL6" s="434"/>
      <c r="BM6" s="435"/>
      <c r="BN6" s="419">
        <v>644979</v>
      </c>
      <c r="BO6" s="420"/>
      <c r="BP6" s="420"/>
      <c r="BQ6" s="420"/>
      <c r="BR6" s="420"/>
      <c r="BS6" s="420"/>
      <c r="BT6" s="420"/>
      <c r="BU6" s="421"/>
      <c r="BV6" s="419">
        <v>710676</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92.9</v>
      </c>
      <c r="CU6" s="563"/>
      <c r="CV6" s="563"/>
      <c r="CW6" s="563"/>
      <c r="CX6" s="563"/>
      <c r="CY6" s="563"/>
      <c r="CZ6" s="563"/>
      <c r="DA6" s="564"/>
      <c r="DB6" s="562">
        <v>91.6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94</v>
      </c>
      <c r="AV7" s="478"/>
      <c r="AW7" s="478"/>
      <c r="AX7" s="478"/>
      <c r="AY7" s="433" t="s">
        <v>106</v>
      </c>
      <c r="AZ7" s="434"/>
      <c r="BA7" s="434"/>
      <c r="BB7" s="434"/>
      <c r="BC7" s="434"/>
      <c r="BD7" s="434"/>
      <c r="BE7" s="434"/>
      <c r="BF7" s="434"/>
      <c r="BG7" s="434"/>
      <c r="BH7" s="434"/>
      <c r="BI7" s="434"/>
      <c r="BJ7" s="434"/>
      <c r="BK7" s="434"/>
      <c r="BL7" s="434"/>
      <c r="BM7" s="435"/>
      <c r="BN7" s="419">
        <v>66710</v>
      </c>
      <c r="BO7" s="420"/>
      <c r="BP7" s="420"/>
      <c r="BQ7" s="420"/>
      <c r="BR7" s="420"/>
      <c r="BS7" s="420"/>
      <c r="BT7" s="420"/>
      <c r="BU7" s="421"/>
      <c r="BV7" s="419">
        <v>52044</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10493690</v>
      </c>
      <c r="CU7" s="420"/>
      <c r="CV7" s="420"/>
      <c r="CW7" s="420"/>
      <c r="CX7" s="420"/>
      <c r="CY7" s="420"/>
      <c r="CZ7" s="420"/>
      <c r="DA7" s="421"/>
      <c r="DB7" s="419">
        <v>10684888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578269</v>
      </c>
      <c r="BO8" s="420"/>
      <c r="BP8" s="420"/>
      <c r="BQ8" s="420"/>
      <c r="BR8" s="420"/>
      <c r="BS8" s="420"/>
      <c r="BT8" s="420"/>
      <c r="BU8" s="421"/>
      <c r="BV8" s="419">
        <v>658632</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0.71</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50112</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-80308</v>
      </c>
      <c r="BO9" s="420"/>
      <c r="BP9" s="420"/>
      <c r="BQ9" s="420"/>
      <c r="BR9" s="420"/>
      <c r="BS9" s="420"/>
      <c r="BT9" s="420"/>
      <c r="BU9" s="421"/>
      <c r="BV9" s="419">
        <v>402325</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10.4</v>
      </c>
      <c r="CU9" s="417"/>
      <c r="CV9" s="417"/>
      <c r="CW9" s="417"/>
      <c r="CX9" s="417"/>
      <c r="CY9" s="417"/>
      <c r="CZ9" s="417"/>
      <c r="DA9" s="418"/>
      <c r="DB9" s="416">
        <v>14.2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50004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102</v>
      </c>
      <c r="AV10" s="478"/>
      <c r="AW10" s="478"/>
      <c r="AX10" s="478"/>
      <c r="AY10" s="433" t="s">
        <v>121</v>
      </c>
      <c r="AZ10" s="434"/>
      <c r="BA10" s="434"/>
      <c r="BB10" s="434"/>
      <c r="BC10" s="434"/>
      <c r="BD10" s="434"/>
      <c r="BE10" s="434"/>
      <c r="BF10" s="434"/>
      <c r="BG10" s="434"/>
      <c r="BH10" s="434"/>
      <c r="BI10" s="434"/>
      <c r="BJ10" s="434"/>
      <c r="BK10" s="434"/>
      <c r="BL10" s="434"/>
      <c r="BM10" s="435"/>
      <c r="BN10" s="419">
        <v>281300</v>
      </c>
      <c r="BO10" s="420"/>
      <c r="BP10" s="420"/>
      <c r="BQ10" s="420"/>
      <c r="BR10" s="420"/>
      <c r="BS10" s="420"/>
      <c r="BT10" s="420"/>
      <c r="BU10" s="421"/>
      <c r="BV10" s="419">
        <v>405663</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574689</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49994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50000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49662</v>
      </c>
      <c r="S13" s="507"/>
      <c r="T13" s="507"/>
      <c r="U13" s="507"/>
      <c r="V13" s="508"/>
      <c r="W13" s="509" t="s">
        <v>141</v>
      </c>
      <c r="X13" s="405"/>
      <c r="Y13" s="405"/>
      <c r="Z13" s="405"/>
      <c r="AA13" s="405"/>
      <c r="AB13" s="406"/>
      <c r="AC13" s="372">
        <v>340</v>
      </c>
      <c r="AD13" s="373"/>
      <c r="AE13" s="373"/>
      <c r="AF13" s="373"/>
      <c r="AG13" s="374"/>
      <c r="AH13" s="372">
        <v>388</v>
      </c>
      <c r="AI13" s="373"/>
      <c r="AJ13" s="373"/>
      <c r="AK13" s="373"/>
      <c r="AL13" s="432"/>
      <c r="AM13" s="476" t="s">
        <v>142</v>
      </c>
      <c r="AN13" s="376"/>
      <c r="AO13" s="376"/>
      <c r="AP13" s="376"/>
      <c r="AQ13" s="376"/>
      <c r="AR13" s="376"/>
      <c r="AS13" s="376"/>
      <c r="AT13" s="377"/>
      <c r="AU13" s="477" t="s">
        <v>126</v>
      </c>
      <c r="AV13" s="478"/>
      <c r="AW13" s="478"/>
      <c r="AX13" s="478"/>
      <c r="AY13" s="433" t="s">
        <v>143</v>
      </c>
      <c r="AZ13" s="434"/>
      <c r="BA13" s="434"/>
      <c r="BB13" s="434"/>
      <c r="BC13" s="434"/>
      <c r="BD13" s="434"/>
      <c r="BE13" s="434"/>
      <c r="BF13" s="434"/>
      <c r="BG13" s="434"/>
      <c r="BH13" s="434"/>
      <c r="BI13" s="434"/>
      <c r="BJ13" s="434"/>
      <c r="BK13" s="434"/>
      <c r="BL13" s="434"/>
      <c r="BM13" s="435"/>
      <c r="BN13" s="419">
        <v>150992</v>
      </c>
      <c r="BO13" s="420"/>
      <c r="BP13" s="420"/>
      <c r="BQ13" s="420"/>
      <c r="BR13" s="420"/>
      <c r="BS13" s="420"/>
      <c r="BT13" s="420"/>
      <c r="BU13" s="421"/>
      <c r="BV13" s="419">
        <v>1382677</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7.5</v>
      </c>
      <c r="CU13" s="417"/>
      <c r="CV13" s="417"/>
      <c r="CW13" s="417"/>
      <c r="CX13" s="417"/>
      <c r="CY13" s="417"/>
      <c r="CZ13" s="417"/>
      <c r="DA13" s="418"/>
      <c r="DB13" s="416">
        <v>7.4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50228</v>
      </c>
      <c r="S14" s="507"/>
      <c r="T14" s="507"/>
      <c r="U14" s="507"/>
      <c r="V14" s="508"/>
      <c r="W14" s="510"/>
      <c r="X14" s="408"/>
      <c r="Y14" s="408"/>
      <c r="Z14" s="408"/>
      <c r="AA14" s="408"/>
      <c r="AB14" s="409"/>
      <c r="AC14" s="499">
        <v>1.5</v>
      </c>
      <c r="AD14" s="500"/>
      <c r="AE14" s="500"/>
      <c r="AF14" s="500"/>
      <c r="AG14" s="501"/>
      <c r="AH14" s="499">
        <v>1.8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49937</v>
      </c>
      <c r="S15" s="507"/>
      <c r="T15" s="507"/>
      <c r="U15" s="507"/>
      <c r="V15" s="508"/>
      <c r="W15" s="509" t="s">
        <v>148</v>
      </c>
      <c r="X15" s="405"/>
      <c r="Y15" s="405"/>
      <c r="Z15" s="405"/>
      <c r="AA15" s="405"/>
      <c r="AB15" s="406"/>
      <c r="AC15" s="372">
        <v>4720</v>
      </c>
      <c r="AD15" s="373"/>
      <c r="AE15" s="373"/>
      <c r="AF15" s="373"/>
      <c r="AG15" s="374"/>
      <c r="AH15" s="372">
        <v>4997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5982498</v>
      </c>
      <c r="BO15" s="449"/>
      <c r="BP15" s="449"/>
      <c r="BQ15" s="449"/>
      <c r="BR15" s="449"/>
      <c r="BS15" s="449"/>
      <c r="BT15" s="449"/>
      <c r="BU15" s="450"/>
      <c r="BV15" s="448">
        <v>5637423</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21.3</v>
      </c>
      <c r="AD16" s="500"/>
      <c r="AE16" s="500"/>
      <c r="AF16" s="500"/>
      <c r="AG16" s="501"/>
      <c r="AH16" s="499">
        <v>22.6</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8681939</v>
      </c>
      <c r="BO16" s="420"/>
      <c r="BP16" s="420"/>
      <c r="BQ16" s="420"/>
      <c r="BR16" s="420"/>
      <c r="BS16" s="420"/>
      <c r="BT16" s="420"/>
      <c r="BU16" s="421"/>
      <c r="BV16" s="419">
        <v>8332320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17073</v>
      </c>
      <c r="AD17" s="373"/>
      <c r="AE17" s="373"/>
      <c r="AF17" s="373"/>
      <c r="AG17" s="374"/>
      <c r="AH17" s="372">
        <v>16685</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7557647</v>
      </c>
      <c r="BO17" s="420"/>
      <c r="BP17" s="420"/>
      <c r="BQ17" s="420"/>
      <c r="BR17" s="420"/>
      <c r="BS17" s="420"/>
      <c r="BT17" s="420"/>
      <c r="BU17" s="421"/>
      <c r="BV17" s="419">
        <v>7130935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74.95</v>
      </c>
      <c r="M18" s="472"/>
      <c r="N18" s="472"/>
      <c r="O18" s="472"/>
      <c r="P18" s="472"/>
      <c r="Q18" s="472"/>
      <c r="R18" s="473"/>
      <c r="S18" s="473"/>
      <c r="T18" s="473"/>
      <c r="U18" s="473"/>
      <c r="V18" s="474"/>
      <c r="W18" s="490"/>
      <c r="X18" s="491"/>
      <c r="Y18" s="491"/>
      <c r="Z18" s="491"/>
      <c r="AA18" s="491"/>
      <c r="AB18" s="515"/>
      <c r="AC18" s="389">
        <v>77.099999999999994</v>
      </c>
      <c r="AD18" s="390"/>
      <c r="AE18" s="390"/>
      <c r="AF18" s="390"/>
      <c r="AG18" s="475"/>
      <c r="AH18" s="389">
        <v>75.599999999999994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10023491</v>
      </c>
      <c r="BO18" s="420"/>
      <c r="BP18" s="420"/>
      <c r="BQ18" s="420"/>
      <c r="BR18" s="420"/>
      <c r="BS18" s="420"/>
      <c r="BT18" s="420"/>
      <c r="BU18" s="421"/>
      <c r="BV18" s="419">
        <v>9707738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669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13179527</v>
      </c>
      <c r="BO19" s="420"/>
      <c r="BP19" s="420"/>
      <c r="BQ19" s="420"/>
      <c r="BR19" s="420"/>
      <c r="BS19" s="420"/>
      <c r="BT19" s="420"/>
      <c r="BU19" s="421"/>
      <c r="BV19" s="419">
        <v>13314099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19078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13327459</v>
      </c>
      <c r="BO22" s="449"/>
      <c r="BP22" s="449"/>
      <c r="BQ22" s="449"/>
      <c r="BR22" s="449"/>
      <c r="BS22" s="449"/>
      <c r="BT22" s="449"/>
      <c r="BU22" s="450"/>
      <c r="BV22" s="448">
        <v>14004799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11787120</v>
      </c>
      <c r="BO23" s="420"/>
      <c r="BP23" s="420"/>
      <c r="BQ23" s="420"/>
      <c r="BR23" s="420"/>
      <c r="BS23" s="420"/>
      <c r="BT23" s="420"/>
      <c r="BU23" s="421"/>
      <c r="BV23" s="419">
        <v>12248318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8480</v>
      </c>
      <c r="R24" s="373"/>
      <c r="S24" s="373"/>
      <c r="T24" s="373"/>
      <c r="U24" s="373"/>
      <c r="V24" s="374"/>
      <c r="W24" s="462"/>
      <c r="X24" s="399"/>
      <c r="Y24" s="400"/>
      <c r="Z24" s="375" t="s">
        <v>173</v>
      </c>
      <c r="AA24" s="376"/>
      <c r="AB24" s="376"/>
      <c r="AC24" s="376"/>
      <c r="AD24" s="376"/>
      <c r="AE24" s="376"/>
      <c r="AF24" s="376"/>
      <c r="AG24" s="377"/>
      <c r="AH24" s="372">
        <v>243</v>
      </c>
      <c r="AI24" s="373"/>
      <c r="AJ24" s="373"/>
      <c r="AK24" s="373"/>
      <c r="AL24" s="374"/>
      <c r="AM24" s="372">
        <v>728271</v>
      </c>
      <c r="AN24" s="373"/>
      <c r="AO24" s="373"/>
      <c r="AP24" s="373"/>
      <c r="AQ24" s="373"/>
      <c r="AR24" s="374"/>
      <c r="AS24" s="372">
        <v>2997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7380398</v>
      </c>
      <c r="BO24" s="420"/>
      <c r="BP24" s="420"/>
      <c r="BQ24" s="420"/>
      <c r="BR24" s="420"/>
      <c r="BS24" s="420"/>
      <c r="BT24" s="420"/>
      <c r="BU24" s="421"/>
      <c r="BV24" s="419">
        <v>7648214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6920</v>
      </c>
      <c r="R25" s="373"/>
      <c r="S25" s="373"/>
      <c r="T25" s="373"/>
      <c r="U25" s="373"/>
      <c r="V25" s="374"/>
      <c r="W25" s="462"/>
      <c r="X25" s="399"/>
      <c r="Y25" s="400"/>
      <c r="Z25" s="375" t="s">
        <v>176</v>
      </c>
      <c r="AA25" s="376"/>
      <c r="AB25" s="376"/>
      <c r="AC25" s="376"/>
      <c r="AD25" s="376"/>
      <c r="AE25" s="376"/>
      <c r="AF25" s="376"/>
      <c r="AG25" s="377"/>
      <c r="AH25" s="372" t="s">
        <v>147</v>
      </c>
      <c r="AI25" s="373"/>
      <c r="AJ25" s="373"/>
      <c r="AK25" s="373"/>
      <c r="AL25" s="374"/>
      <c r="AM25" s="372" t="s">
        <v>147</v>
      </c>
      <c r="AN25" s="373"/>
      <c r="AO25" s="373"/>
      <c r="AP25" s="373"/>
      <c r="AQ25" s="373"/>
      <c r="AR25" s="374"/>
      <c r="AS25" s="372" t="s">
        <v>130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5531322</v>
      </c>
      <c r="BO25" s="449"/>
      <c r="BP25" s="449"/>
      <c r="BQ25" s="449"/>
      <c r="BR25" s="449"/>
      <c r="BS25" s="449"/>
      <c r="BT25" s="449"/>
      <c r="BU25" s="450"/>
      <c r="BV25" s="448">
        <v>4622827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6320</v>
      </c>
      <c r="R26" s="373"/>
      <c r="S26" s="373"/>
      <c r="T26" s="373"/>
      <c r="U26" s="373"/>
      <c r="V26" s="374"/>
      <c r="W26" s="462"/>
      <c r="X26" s="399"/>
      <c r="Y26" s="400"/>
      <c r="Z26" s="375" t="s">
        <v>179</v>
      </c>
      <c r="AA26" s="430"/>
      <c r="AB26" s="430"/>
      <c r="AC26" s="430"/>
      <c r="AD26" s="430"/>
      <c r="AE26" s="430"/>
      <c r="AF26" s="430"/>
      <c r="AG26" s="431"/>
      <c r="AH26" s="372">
        <v>6</v>
      </c>
      <c r="AI26" s="373"/>
      <c r="AJ26" s="373"/>
      <c r="AK26" s="373"/>
      <c r="AL26" s="374"/>
      <c r="AM26" s="372">
        <v>20430</v>
      </c>
      <c r="AN26" s="373"/>
      <c r="AO26" s="373"/>
      <c r="AP26" s="373"/>
      <c r="AQ26" s="373"/>
      <c r="AR26" s="374"/>
      <c r="AS26" s="372">
        <v>3405</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147</v>
      </c>
      <c r="BO26" s="420"/>
      <c r="BP26" s="420"/>
      <c r="BQ26" s="420"/>
      <c r="BR26" s="420"/>
      <c r="BS26" s="420"/>
      <c r="BT26" s="420"/>
      <c r="BU26" s="421"/>
      <c r="BV26" s="419" t="s">
        <v>147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3660</v>
      </c>
      <c r="R27" s="373"/>
      <c r="S27" s="373"/>
      <c r="T27" s="373"/>
      <c r="U27" s="373"/>
      <c r="V27" s="374"/>
      <c r="W27" s="462"/>
      <c r="X27" s="399"/>
      <c r="Y27" s="400"/>
      <c r="Z27" s="375" t="s">
        <v>182</v>
      </c>
      <c r="AA27" s="376"/>
      <c r="AB27" s="376"/>
      <c r="AC27" s="376"/>
      <c r="AD27" s="376"/>
      <c r="AE27" s="376"/>
      <c r="AF27" s="376"/>
      <c r="AG27" s="377"/>
      <c r="AH27" s="372">
        <v>7</v>
      </c>
      <c r="AI27" s="373"/>
      <c r="AJ27" s="373"/>
      <c r="AK27" s="373"/>
      <c r="AL27" s="374"/>
      <c r="AM27" s="372">
        <v>23429</v>
      </c>
      <c r="AN27" s="373"/>
      <c r="AO27" s="373"/>
      <c r="AP27" s="373"/>
      <c r="AQ27" s="373"/>
      <c r="AR27" s="374"/>
      <c r="AS27" s="372">
        <v>3347</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147</v>
      </c>
      <c r="BO27" s="454"/>
      <c r="BP27" s="454"/>
      <c r="BQ27" s="454"/>
      <c r="BR27" s="454"/>
      <c r="BS27" s="454"/>
      <c r="BT27" s="454"/>
      <c r="BU27" s="455"/>
      <c r="BV27" s="453" t="s">
        <v>147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3180</v>
      </c>
      <c r="R28" s="373"/>
      <c r="S28" s="373"/>
      <c r="T28" s="373"/>
      <c r="U28" s="373"/>
      <c r="V28" s="374"/>
      <c r="W28" s="462"/>
      <c r="X28" s="399"/>
      <c r="Y28" s="400"/>
      <c r="Z28" s="375" t="s">
        <v>185</v>
      </c>
      <c r="AA28" s="376"/>
      <c r="AB28" s="376"/>
      <c r="AC28" s="376"/>
      <c r="AD28" s="376"/>
      <c r="AE28" s="376"/>
      <c r="AF28" s="376"/>
      <c r="AG28" s="377"/>
      <c r="AH28" s="372" t="s">
        <v>147</v>
      </c>
      <c r="AI28" s="373"/>
      <c r="AJ28" s="373"/>
      <c r="AK28" s="373"/>
      <c r="AL28" s="374"/>
      <c r="AM28" s="372" t="s">
        <v>147</v>
      </c>
      <c r="AN28" s="373"/>
      <c r="AO28" s="373"/>
      <c r="AP28" s="373"/>
      <c r="AQ28" s="373"/>
      <c r="AR28" s="374"/>
      <c r="AS28" s="372" t="s">
        <v>147</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1982369</v>
      </c>
      <c r="BO28" s="449"/>
      <c r="BP28" s="449"/>
      <c r="BQ28" s="449"/>
      <c r="BR28" s="449"/>
      <c r="BS28" s="449"/>
      <c r="BT28" s="449"/>
      <c r="BU28" s="450"/>
      <c r="BV28" s="448">
        <v>1751069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15</v>
      </c>
      <c r="M29" s="373"/>
      <c r="N29" s="373"/>
      <c r="O29" s="373"/>
      <c r="P29" s="374"/>
      <c r="Q29" s="372">
        <v>3000</v>
      </c>
      <c r="R29" s="373"/>
      <c r="S29" s="373"/>
      <c r="T29" s="373"/>
      <c r="U29" s="373"/>
      <c r="V29" s="374"/>
      <c r="W29" s="463"/>
      <c r="X29" s="464"/>
      <c r="Y29" s="465"/>
      <c r="Z29" s="375" t="s">
        <v>188</v>
      </c>
      <c r="AA29" s="376"/>
      <c r="AB29" s="376"/>
      <c r="AC29" s="376"/>
      <c r="AD29" s="376"/>
      <c r="AE29" s="376"/>
      <c r="AF29" s="376"/>
      <c r="AG29" s="377"/>
      <c r="AH29" s="372">
        <v>250</v>
      </c>
      <c r="AI29" s="373"/>
      <c r="AJ29" s="373"/>
      <c r="AK29" s="373"/>
      <c r="AL29" s="374"/>
      <c r="AM29" s="372">
        <v>751700</v>
      </c>
      <c r="AN29" s="373"/>
      <c r="AO29" s="373"/>
      <c r="AP29" s="373"/>
      <c r="AQ29" s="373"/>
      <c r="AR29" s="374"/>
      <c r="AS29" s="372">
        <v>3007</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1183965</v>
      </c>
      <c r="BO29" s="420"/>
      <c r="BP29" s="420"/>
      <c r="BQ29" s="420"/>
      <c r="BR29" s="420"/>
      <c r="BS29" s="420"/>
      <c r="BT29" s="420"/>
      <c r="BU29" s="421"/>
      <c r="BV29" s="419">
        <v>1352165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100.3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4552097</v>
      </c>
      <c r="BO30" s="454"/>
      <c r="BP30" s="454"/>
      <c r="BQ30" s="454"/>
      <c r="BR30" s="454"/>
      <c r="BS30" s="454"/>
      <c r="BT30" s="454"/>
      <c r="BU30" s="455"/>
      <c r="BV30" s="453">
        <v>4368980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199</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那珂川市下水道事業会計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福岡県市町村消防団員等公務災害補償組合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（公財）那珂川市教育文化振興財団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公共用地先行取得事業特別会計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筑紫自治振興組合(一般会計）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（公財）那珂川市土地開発公社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筑紫自治振興組合(筑紫公平委員会特別会計）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春日・大野城・那珂川消防組合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春日那珂川水道企業団</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福岡県自治振興組合（一般会計）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福岡県自治振興組合（公文書館事業特別会計）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福岡都市圏広域行政事業組合（一般会計）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福岡都市圏広域行政事業組合（流域連携事業特別会計）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福岡都市圏広域行政事業組合（競艇事業特別会計）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RfDbXtidFtZJ2QMVXnFcx/2MlOh47KMoDU4krHKqCPzcNJithEeVSRU6DDDQtmsW0Z4z7tyM6ACP6k+S8dvyw==" saltValue="Ebk8+S2nOgRoYutrG5Rd2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5" t="s">
        <v>566</v>
      </c>
      <c r="D34" s="1155"/>
      <c r="E34" s="1156"/>
      <c r="F34" s="32">
        <v>8.9</v>
      </c>
      <c r="G34" s="33">
        <v>9.81</v>
      </c>
      <c r="H34" s="33">
        <v>10.43</v>
      </c>
      <c r="I34" s="33">
        <v>10.210000000000001</v>
      </c>
      <c r="J34" s="34">
        <v>10.73</v>
      </c>
      <c r="K34" s="22"/>
      <c r="L34" s="22"/>
      <c r="M34" s="22"/>
      <c r="N34" s="22"/>
      <c r="O34" s="22"/>
      <c r="P34" s="22"/>
    </row>
    <row r="35" spans="1:16" ht="39" customHeight="1" x14ac:dyDescent="0.15">
      <c r="A35" s="22"/>
      <c r="B35" s="35"/>
      <c r="C35" s="1149" t="s">
        <v>567</v>
      </c>
      <c r="D35" s="1150"/>
      <c r="E35" s="1151"/>
      <c r="F35" s="36">
        <v>1.22</v>
      </c>
      <c r="G35" s="37">
        <v>1.41</v>
      </c>
      <c r="H35" s="37">
        <v>2.56</v>
      </c>
      <c r="I35" s="37">
        <v>11.54</v>
      </c>
      <c r="J35" s="38">
        <v>5.51</v>
      </c>
      <c r="K35" s="22"/>
      <c r="L35" s="22"/>
      <c r="M35" s="22"/>
      <c r="N35" s="22"/>
      <c r="O35" s="22"/>
      <c r="P35" s="22"/>
    </row>
    <row r="36" spans="1:16" ht="39" customHeight="1" x14ac:dyDescent="0.15">
      <c r="A36" s="22"/>
      <c r="B36" s="35"/>
      <c r="C36" s="1149" t="s">
        <v>568</v>
      </c>
      <c r="D36" s="1150"/>
      <c r="E36" s="1151"/>
      <c r="F36" s="36" t="s">
        <v>569</v>
      </c>
      <c r="G36" s="37">
        <v>0.68</v>
      </c>
      <c r="H36" s="37">
        <v>0.59</v>
      </c>
      <c r="I36" s="37">
        <v>1.07</v>
      </c>
      <c r="J36" s="38">
        <v>0.62</v>
      </c>
      <c r="K36" s="22"/>
      <c r="L36" s="22"/>
      <c r="M36" s="22"/>
      <c r="N36" s="22"/>
      <c r="O36" s="22"/>
      <c r="P36" s="22"/>
    </row>
    <row r="37" spans="1:16" ht="39" customHeight="1" x14ac:dyDescent="0.15">
      <c r="A37" s="22"/>
      <c r="B37" s="35"/>
      <c r="C37" s="1149" t="s">
        <v>570</v>
      </c>
      <c r="D37" s="1150"/>
      <c r="E37" s="1151"/>
      <c r="F37" s="36">
        <v>0.22</v>
      </c>
      <c r="G37" s="37">
        <v>0.22</v>
      </c>
      <c r="H37" s="37">
        <v>0.23</v>
      </c>
      <c r="I37" s="37">
        <v>0.2</v>
      </c>
      <c r="J37" s="38">
        <v>0.22</v>
      </c>
      <c r="K37" s="22"/>
      <c r="L37" s="22"/>
      <c r="M37" s="22"/>
      <c r="N37" s="22"/>
      <c r="O37" s="22"/>
      <c r="P37" s="22"/>
    </row>
    <row r="38" spans="1:16" ht="39" customHeight="1" x14ac:dyDescent="0.15">
      <c r="A38" s="22"/>
      <c r="B38" s="35"/>
      <c r="C38" s="1149" t="s">
        <v>571</v>
      </c>
      <c r="D38" s="1150"/>
      <c r="E38" s="1151"/>
      <c r="F38" s="36">
        <v>1.2</v>
      </c>
      <c r="G38" s="37" t="s">
        <v>572</v>
      </c>
      <c r="H38" s="37">
        <v>0.8</v>
      </c>
      <c r="I38" s="37">
        <v>0.3</v>
      </c>
      <c r="J38" s="38">
        <v>0.04</v>
      </c>
      <c r="K38" s="22"/>
      <c r="L38" s="22"/>
      <c r="M38" s="22"/>
      <c r="N38" s="22"/>
      <c r="O38" s="22"/>
      <c r="P38" s="22"/>
    </row>
    <row r="39" spans="1:16" ht="39" customHeight="1" x14ac:dyDescent="0.15">
      <c r="A39" s="22"/>
      <c r="B39" s="35"/>
      <c r="C39" s="1149" t="s">
        <v>573</v>
      </c>
      <c r="D39" s="1150"/>
      <c r="E39" s="1151"/>
      <c r="F39" s="36" t="s">
        <v>569</v>
      </c>
      <c r="G39" s="37">
        <v>0</v>
      </c>
      <c r="H39" s="37">
        <v>0</v>
      </c>
      <c r="I39" s="37" t="s">
        <v>574</v>
      </c>
      <c r="J39" s="38">
        <v>0</v>
      </c>
      <c r="K39" s="22"/>
      <c r="L39" s="22"/>
      <c r="M39" s="22"/>
      <c r="N39" s="22"/>
      <c r="O39" s="22"/>
      <c r="P39" s="22"/>
    </row>
    <row r="40" spans="1:16" ht="39" customHeight="1" x14ac:dyDescent="0.15">
      <c r="A40" s="22"/>
      <c r="B40" s="35"/>
      <c r="C40" s="1149"/>
      <c r="D40" s="1150"/>
      <c r="E40" s="1151"/>
      <c r="F40" s="36"/>
      <c r="G40" s="37"/>
      <c r="H40" s="37"/>
      <c r="I40" s="37"/>
      <c r="J40" s="38"/>
      <c r="K40" s="22"/>
      <c r="L40" s="22"/>
      <c r="M40" s="22"/>
      <c r="N40" s="22"/>
      <c r="O40" s="22"/>
      <c r="P40" s="22"/>
    </row>
    <row r="41" spans="1:16" ht="39" customHeight="1" x14ac:dyDescent="0.15">
      <c r="A41" s="22"/>
      <c r="B41" s="35"/>
      <c r="C41" s="1149"/>
      <c r="D41" s="1150"/>
      <c r="E41" s="1151"/>
      <c r="F41" s="36"/>
      <c r="G41" s="37"/>
      <c r="H41" s="37"/>
      <c r="I41" s="37"/>
      <c r="J41" s="38"/>
      <c r="K41" s="22"/>
      <c r="L41" s="22"/>
      <c r="M41" s="22"/>
      <c r="N41" s="22"/>
      <c r="O41" s="22"/>
      <c r="P41" s="22"/>
    </row>
    <row r="42" spans="1:16" ht="39" customHeight="1" x14ac:dyDescent="0.15">
      <c r="A42" s="22"/>
      <c r="B42" s="39"/>
      <c r="C42" s="1149" t="s">
        <v>575</v>
      </c>
      <c r="D42" s="1150"/>
      <c r="E42" s="1151"/>
      <c r="F42" s="36" t="s">
        <v>519</v>
      </c>
      <c r="G42" s="37" t="s">
        <v>519</v>
      </c>
      <c r="H42" s="37" t="s">
        <v>519</v>
      </c>
      <c r="I42" s="37" t="s">
        <v>519</v>
      </c>
      <c r="J42" s="38" t="s">
        <v>519</v>
      </c>
      <c r="K42" s="22"/>
      <c r="L42" s="22"/>
      <c r="M42" s="22"/>
      <c r="N42" s="22"/>
      <c r="O42" s="22"/>
      <c r="P42" s="22"/>
    </row>
    <row r="43" spans="1:16" ht="39" customHeight="1" thickBot="1" x14ac:dyDescent="0.2">
      <c r="A43" s="22"/>
      <c r="B43" s="40"/>
      <c r="C43" s="1152" t="s">
        <v>576</v>
      </c>
      <c r="D43" s="1153"/>
      <c r="E43" s="1154"/>
      <c r="F43" s="41">
        <v>0</v>
      </c>
      <c r="G43" s="42">
        <v>0</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MpSeNLT0AMeO3nXtRV65Ii2aqG6xXvyAtrLPM4+j6KbBVk1a5LFFY7rwAz0WGPBuin3E8EjGFQdqDQRDaWFfw==" saltValue="37DasWcLVG5qq2oRvEhL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80" t="s">
        <v>10</v>
      </c>
      <c r="C45" s="1181"/>
      <c r="D45" s="58"/>
      <c r="E45" s="1186" t="s">
        <v>11</v>
      </c>
      <c r="F45" s="1186"/>
      <c r="G45" s="1186"/>
      <c r="H45" s="1186"/>
      <c r="I45" s="1186"/>
      <c r="J45" s="1187"/>
      <c r="K45" s="59">
        <v>1283</v>
      </c>
      <c r="L45" s="60">
        <v>1288</v>
      </c>
      <c r="M45" s="60">
        <v>1328</v>
      </c>
      <c r="N45" s="60">
        <v>1341</v>
      </c>
      <c r="O45" s="61">
        <v>1370</v>
      </c>
      <c r="P45" s="48"/>
      <c r="Q45" s="48"/>
      <c r="R45" s="48"/>
      <c r="S45" s="48"/>
      <c r="T45" s="48"/>
      <c r="U45" s="48"/>
    </row>
    <row r="46" spans="1:21" ht="30.75" customHeight="1" x14ac:dyDescent="0.15">
      <c r="A46" s="48"/>
      <c r="B46" s="1182"/>
      <c r="C46" s="1183"/>
      <c r="D46" s="62"/>
      <c r="E46" s="1159" t="s">
        <v>12</v>
      </c>
      <c r="F46" s="1159"/>
      <c r="G46" s="1159"/>
      <c r="H46" s="1159"/>
      <c r="I46" s="1159"/>
      <c r="J46" s="1160"/>
      <c r="K46" s="63" t="s">
        <v>519</v>
      </c>
      <c r="L46" s="64" t="s">
        <v>519</v>
      </c>
      <c r="M46" s="64" t="s">
        <v>519</v>
      </c>
      <c r="N46" s="64" t="s">
        <v>519</v>
      </c>
      <c r="O46" s="65" t="s">
        <v>519</v>
      </c>
      <c r="P46" s="48"/>
      <c r="Q46" s="48"/>
      <c r="R46" s="48"/>
      <c r="S46" s="48"/>
      <c r="T46" s="48"/>
      <c r="U46" s="48"/>
    </row>
    <row r="47" spans="1:21" ht="30.75" customHeight="1" x14ac:dyDescent="0.15">
      <c r="A47" s="48"/>
      <c r="B47" s="1182"/>
      <c r="C47" s="1183"/>
      <c r="D47" s="62"/>
      <c r="E47" s="1159" t="s">
        <v>13</v>
      </c>
      <c r="F47" s="1159"/>
      <c r="G47" s="1159"/>
      <c r="H47" s="1159"/>
      <c r="I47" s="1159"/>
      <c r="J47" s="1160"/>
      <c r="K47" s="63" t="s">
        <v>519</v>
      </c>
      <c r="L47" s="64" t="s">
        <v>519</v>
      </c>
      <c r="M47" s="64" t="s">
        <v>519</v>
      </c>
      <c r="N47" s="64" t="s">
        <v>519</v>
      </c>
      <c r="O47" s="65" t="s">
        <v>519</v>
      </c>
      <c r="P47" s="48"/>
      <c r="Q47" s="48"/>
      <c r="R47" s="48"/>
      <c r="S47" s="48"/>
      <c r="T47" s="48"/>
      <c r="U47" s="48"/>
    </row>
    <row r="48" spans="1:21" ht="30.75" customHeight="1" x14ac:dyDescent="0.15">
      <c r="A48" s="48"/>
      <c r="B48" s="1182"/>
      <c r="C48" s="1183"/>
      <c r="D48" s="62"/>
      <c r="E48" s="1159" t="s">
        <v>14</v>
      </c>
      <c r="F48" s="1159"/>
      <c r="G48" s="1159"/>
      <c r="H48" s="1159"/>
      <c r="I48" s="1159"/>
      <c r="J48" s="1160"/>
      <c r="K48" s="63">
        <v>23</v>
      </c>
      <c r="L48" s="64">
        <v>13</v>
      </c>
      <c r="M48" s="64">
        <v>16</v>
      </c>
      <c r="N48" s="64">
        <v>16</v>
      </c>
      <c r="O48" s="65">
        <v>14</v>
      </c>
      <c r="P48" s="48"/>
      <c r="Q48" s="48"/>
      <c r="R48" s="48"/>
      <c r="S48" s="48"/>
      <c r="T48" s="48"/>
      <c r="U48" s="48"/>
    </row>
    <row r="49" spans="1:21" ht="30.75" customHeight="1" x14ac:dyDescent="0.15">
      <c r="A49" s="48"/>
      <c r="B49" s="1182"/>
      <c r="C49" s="1183"/>
      <c r="D49" s="62"/>
      <c r="E49" s="1159" t="s">
        <v>15</v>
      </c>
      <c r="F49" s="1159"/>
      <c r="G49" s="1159"/>
      <c r="H49" s="1159"/>
      <c r="I49" s="1159"/>
      <c r="J49" s="1160"/>
      <c r="K49" s="63">
        <v>52</v>
      </c>
      <c r="L49" s="64">
        <v>145</v>
      </c>
      <c r="M49" s="64">
        <v>157</v>
      </c>
      <c r="N49" s="64">
        <v>172</v>
      </c>
      <c r="O49" s="65">
        <v>164</v>
      </c>
      <c r="P49" s="48"/>
      <c r="Q49" s="48"/>
      <c r="R49" s="48"/>
      <c r="S49" s="48"/>
      <c r="T49" s="48"/>
      <c r="U49" s="48"/>
    </row>
    <row r="50" spans="1:21" ht="30.75" customHeight="1" x14ac:dyDescent="0.15">
      <c r="A50" s="48"/>
      <c r="B50" s="1182"/>
      <c r="C50" s="1183"/>
      <c r="D50" s="62"/>
      <c r="E50" s="1159" t="s">
        <v>16</v>
      </c>
      <c r="F50" s="1159"/>
      <c r="G50" s="1159"/>
      <c r="H50" s="1159"/>
      <c r="I50" s="1159"/>
      <c r="J50" s="1160"/>
      <c r="K50" s="63">
        <v>122</v>
      </c>
      <c r="L50" s="64">
        <v>234</v>
      </c>
      <c r="M50" s="64">
        <v>242</v>
      </c>
      <c r="N50" s="64">
        <v>193</v>
      </c>
      <c r="O50" s="65">
        <v>207</v>
      </c>
      <c r="P50" s="48"/>
      <c r="Q50" s="48"/>
      <c r="R50" s="48"/>
      <c r="S50" s="48"/>
      <c r="T50" s="48"/>
      <c r="U50" s="48"/>
    </row>
    <row r="51" spans="1:21" ht="30.75" customHeight="1" x14ac:dyDescent="0.15">
      <c r="A51" s="48"/>
      <c r="B51" s="1184"/>
      <c r="C51" s="1185"/>
      <c r="D51" s="66"/>
      <c r="E51" s="1159" t="s">
        <v>17</v>
      </c>
      <c r="F51" s="1159"/>
      <c r="G51" s="1159"/>
      <c r="H51" s="1159"/>
      <c r="I51" s="1159"/>
      <c r="J51" s="1160"/>
      <c r="K51" s="63" t="s">
        <v>519</v>
      </c>
      <c r="L51" s="64" t="s">
        <v>519</v>
      </c>
      <c r="M51" s="64" t="s">
        <v>519</v>
      </c>
      <c r="N51" s="64" t="s">
        <v>519</v>
      </c>
      <c r="O51" s="65" t="s">
        <v>519</v>
      </c>
      <c r="P51" s="48"/>
      <c r="Q51" s="48"/>
      <c r="R51" s="48"/>
      <c r="S51" s="48"/>
      <c r="T51" s="48"/>
      <c r="U51" s="48"/>
    </row>
    <row r="52" spans="1:21" ht="30.75" customHeight="1" x14ac:dyDescent="0.15">
      <c r="A52" s="48"/>
      <c r="B52" s="1157" t="s">
        <v>18</v>
      </c>
      <c r="C52" s="1158"/>
      <c r="D52" s="66"/>
      <c r="E52" s="1159" t="s">
        <v>19</v>
      </c>
      <c r="F52" s="1159"/>
      <c r="G52" s="1159"/>
      <c r="H52" s="1159"/>
      <c r="I52" s="1159"/>
      <c r="J52" s="1160"/>
      <c r="K52" s="63">
        <v>1065</v>
      </c>
      <c r="L52" s="64">
        <v>1045</v>
      </c>
      <c r="M52" s="64">
        <v>1025</v>
      </c>
      <c r="N52" s="64">
        <v>1046</v>
      </c>
      <c r="O52" s="65">
        <v>1026</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415</v>
      </c>
      <c r="L53" s="69">
        <v>635</v>
      </c>
      <c r="M53" s="69">
        <v>718</v>
      </c>
      <c r="N53" s="69">
        <v>676</v>
      </c>
      <c r="O53" s="70">
        <v>729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5" t="s">
        <v>25</v>
      </c>
      <c r="C58" s="1166"/>
      <c r="D58" s="1171" t="s">
        <v>26</v>
      </c>
      <c r="E58" s="1172"/>
      <c r="F58" s="1172"/>
      <c r="G58" s="1172"/>
      <c r="H58" s="1172"/>
      <c r="I58" s="1172"/>
      <c r="J58" s="1173"/>
      <c r="K58" s="83" t="s">
        <v>585</v>
      </c>
      <c r="L58" s="84" t="s">
        <v>585</v>
      </c>
      <c r="M58" s="84" t="s">
        <v>585</v>
      </c>
      <c r="N58" s="84" t="s">
        <v>585</v>
      </c>
      <c r="O58" s="85" t="s">
        <v>585</v>
      </c>
    </row>
    <row r="59" spans="1:21" ht="31.5" customHeight="1" x14ac:dyDescent="0.15">
      <c r="B59" s="1167"/>
      <c r="C59" s="1168"/>
      <c r="D59" s="1174" t="s">
        <v>27</v>
      </c>
      <c r="E59" s="1175"/>
      <c r="F59" s="1175"/>
      <c r="G59" s="1175"/>
      <c r="H59" s="1175"/>
      <c r="I59" s="1175"/>
      <c r="J59" s="1176"/>
      <c r="K59" s="86" t="s">
        <v>585</v>
      </c>
      <c r="L59" s="87" t="s">
        <v>585</v>
      </c>
      <c r="M59" s="87" t="s">
        <v>585</v>
      </c>
      <c r="N59" s="87" t="s">
        <v>585</v>
      </c>
      <c r="O59" s="88" t="s">
        <v>585</v>
      </c>
    </row>
    <row r="60" spans="1:21" ht="31.5" customHeight="1" thickBot="1" x14ac:dyDescent="0.2">
      <c r="B60" s="1169"/>
      <c r="C60" s="1170"/>
      <c r="D60" s="1177" t="s">
        <v>28</v>
      </c>
      <c r="E60" s="1178"/>
      <c r="F60" s="1178"/>
      <c r="G60" s="1178"/>
      <c r="H60" s="1178"/>
      <c r="I60" s="1178"/>
      <c r="J60" s="1179"/>
      <c r="K60" s="89" t="s">
        <v>585</v>
      </c>
      <c r="L60" s="90" t="s">
        <v>585</v>
      </c>
      <c r="M60" s="90" t="s">
        <v>585</v>
      </c>
      <c r="N60" s="90" t="s">
        <v>585</v>
      </c>
      <c r="O60" s="91" t="s">
        <v>585</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WUWNBXcI9Gu7VmlhcDUunURelDbU/tLWkCohxeq/twy+7EsHAy4aqK/sQ4BMXgjwggPoMGlSr0dQxuZJWV4Qw==" saltValue="JQhtVOL+kU3so+huHnU8U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560</v>
      </c>
      <c r="J40" s="103" t="s">
        <v>561</v>
      </c>
      <c r="K40" s="103" t="s">
        <v>562</v>
      </c>
      <c r="L40" s="103" t="s">
        <v>563</v>
      </c>
      <c r="M40" s="104" t="s">
        <v>564</v>
      </c>
    </row>
    <row r="41" spans="2:13" ht="27.75" customHeight="1" x14ac:dyDescent="0.15">
      <c r="B41" s="1200" t="s">
        <v>31</v>
      </c>
      <c r="C41" s="1201"/>
      <c r="D41" s="105"/>
      <c r="E41" s="1202" t="s">
        <v>32</v>
      </c>
      <c r="F41" s="1202"/>
      <c r="G41" s="1202"/>
      <c r="H41" s="1203"/>
      <c r="I41" s="355">
        <v>12026</v>
      </c>
      <c r="J41" s="356">
        <v>13059</v>
      </c>
      <c r="K41" s="356">
        <v>13900</v>
      </c>
      <c r="L41" s="356">
        <v>14005</v>
      </c>
      <c r="M41" s="357">
        <v>13327</v>
      </c>
    </row>
    <row r="42" spans="2:13" ht="27.75" customHeight="1" x14ac:dyDescent="0.15">
      <c r="B42" s="1190"/>
      <c r="C42" s="1191"/>
      <c r="D42" s="106"/>
      <c r="E42" s="1194" t="s">
        <v>33</v>
      </c>
      <c r="F42" s="1194"/>
      <c r="G42" s="1194"/>
      <c r="H42" s="1195"/>
      <c r="I42" s="358" t="s">
        <v>519</v>
      </c>
      <c r="J42" s="359" t="s">
        <v>519</v>
      </c>
      <c r="K42" s="359" t="s">
        <v>519</v>
      </c>
      <c r="L42" s="359" t="s">
        <v>519</v>
      </c>
      <c r="M42" s="360" t="s">
        <v>519</v>
      </c>
    </row>
    <row r="43" spans="2:13" ht="27.75" customHeight="1" x14ac:dyDescent="0.15">
      <c r="B43" s="1190"/>
      <c r="C43" s="1191"/>
      <c r="D43" s="106"/>
      <c r="E43" s="1194" t="s">
        <v>34</v>
      </c>
      <c r="F43" s="1194"/>
      <c r="G43" s="1194"/>
      <c r="H43" s="1195"/>
      <c r="I43" s="358">
        <v>190</v>
      </c>
      <c r="J43" s="359">
        <v>203</v>
      </c>
      <c r="K43" s="359">
        <v>220</v>
      </c>
      <c r="L43" s="359">
        <v>228</v>
      </c>
      <c r="M43" s="360">
        <v>196</v>
      </c>
    </row>
    <row r="44" spans="2:13" ht="27.75" customHeight="1" x14ac:dyDescent="0.15">
      <c r="B44" s="1190"/>
      <c r="C44" s="1191"/>
      <c r="D44" s="106"/>
      <c r="E44" s="1194" t="s">
        <v>35</v>
      </c>
      <c r="F44" s="1194"/>
      <c r="G44" s="1194"/>
      <c r="H44" s="1195"/>
      <c r="I44" s="358">
        <v>2420</v>
      </c>
      <c r="J44" s="359">
        <v>2244</v>
      </c>
      <c r="K44" s="359">
        <v>2062</v>
      </c>
      <c r="L44" s="359">
        <v>1819</v>
      </c>
      <c r="M44" s="360">
        <v>1574</v>
      </c>
    </row>
    <row r="45" spans="2:13" ht="27.75" customHeight="1" x14ac:dyDescent="0.15">
      <c r="B45" s="1190"/>
      <c r="C45" s="1191"/>
      <c r="D45" s="106"/>
      <c r="E45" s="1194" t="s">
        <v>36</v>
      </c>
      <c r="F45" s="1194"/>
      <c r="G45" s="1194"/>
      <c r="H45" s="1195"/>
      <c r="I45" s="358">
        <v>1038</v>
      </c>
      <c r="J45" s="359">
        <v>1067</v>
      </c>
      <c r="K45" s="359">
        <v>1072</v>
      </c>
      <c r="L45" s="359">
        <v>1078</v>
      </c>
      <c r="M45" s="360">
        <v>1088</v>
      </c>
    </row>
    <row r="46" spans="2:13" ht="27.75" customHeight="1" x14ac:dyDescent="0.15">
      <c r="B46" s="1190"/>
      <c r="C46" s="1191"/>
      <c r="D46" s="107"/>
      <c r="E46" s="1194" t="s">
        <v>37</v>
      </c>
      <c r="F46" s="1194"/>
      <c r="G46" s="1194"/>
      <c r="H46" s="1195"/>
      <c r="I46" s="358" t="s">
        <v>519</v>
      </c>
      <c r="J46" s="359" t="s">
        <v>519</v>
      </c>
      <c r="K46" s="359" t="s">
        <v>519</v>
      </c>
      <c r="L46" s="359" t="s">
        <v>519</v>
      </c>
      <c r="M46" s="360" t="s">
        <v>519</v>
      </c>
    </row>
    <row r="47" spans="2:13" ht="27.75" customHeight="1" x14ac:dyDescent="0.15">
      <c r="B47" s="1190"/>
      <c r="C47" s="1191"/>
      <c r="D47" s="108"/>
      <c r="E47" s="1204" t="s">
        <v>38</v>
      </c>
      <c r="F47" s="1205"/>
      <c r="G47" s="1205"/>
      <c r="H47" s="1206"/>
      <c r="I47" s="358" t="s">
        <v>519</v>
      </c>
      <c r="J47" s="359" t="s">
        <v>519</v>
      </c>
      <c r="K47" s="359" t="s">
        <v>519</v>
      </c>
      <c r="L47" s="359" t="s">
        <v>519</v>
      </c>
      <c r="M47" s="360" t="s">
        <v>519</v>
      </c>
    </row>
    <row r="48" spans="2:13" ht="27.75" customHeight="1" x14ac:dyDescent="0.15">
      <c r="B48" s="1190"/>
      <c r="C48" s="1191"/>
      <c r="D48" s="106"/>
      <c r="E48" s="1194" t="s">
        <v>39</v>
      </c>
      <c r="F48" s="1194"/>
      <c r="G48" s="1194"/>
      <c r="H48" s="1195"/>
      <c r="I48" s="358" t="s">
        <v>519</v>
      </c>
      <c r="J48" s="359" t="s">
        <v>519</v>
      </c>
      <c r="K48" s="359" t="s">
        <v>519</v>
      </c>
      <c r="L48" s="359" t="s">
        <v>519</v>
      </c>
      <c r="M48" s="360" t="s">
        <v>519</v>
      </c>
    </row>
    <row r="49" spans="2:13" ht="27.75" customHeight="1" x14ac:dyDescent="0.15">
      <c r="B49" s="1192"/>
      <c r="C49" s="1193"/>
      <c r="D49" s="106"/>
      <c r="E49" s="1194" t="s">
        <v>40</v>
      </c>
      <c r="F49" s="1194"/>
      <c r="G49" s="1194"/>
      <c r="H49" s="1195"/>
      <c r="I49" s="358" t="s">
        <v>519</v>
      </c>
      <c r="J49" s="359" t="s">
        <v>519</v>
      </c>
      <c r="K49" s="359" t="s">
        <v>519</v>
      </c>
      <c r="L49" s="359" t="s">
        <v>519</v>
      </c>
      <c r="M49" s="360" t="s">
        <v>519</v>
      </c>
    </row>
    <row r="50" spans="2:13" ht="27.75" customHeight="1" x14ac:dyDescent="0.15">
      <c r="B50" s="1188" t="s">
        <v>41</v>
      </c>
      <c r="C50" s="1189"/>
      <c r="D50" s="109"/>
      <c r="E50" s="1194" t="s">
        <v>42</v>
      </c>
      <c r="F50" s="1194"/>
      <c r="G50" s="1194"/>
      <c r="H50" s="1195"/>
      <c r="I50" s="358">
        <v>8383</v>
      </c>
      <c r="J50" s="359">
        <v>8139</v>
      </c>
      <c r="K50" s="359">
        <v>6974</v>
      </c>
      <c r="L50" s="359">
        <v>7216</v>
      </c>
      <c r="M50" s="360">
        <v>7464</v>
      </c>
    </row>
    <row r="51" spans="2:13" ht="27.75" customHeight="1" x14ac:dyDescent="0.15">
      <c r="B51" s="1190"/>
      <c r="C51" s="1191"/>
      <c r="D51" s="106"/>
      <c r="E51" s="1194" t="s">
        <v>43</v>
      </c>
      <c r="F51" s="1194"/>
      <c r="G51" s="1194"/>
      <c r="H51" s="1195"/>
      <c r="I51" s="358" t="s">
        <v>519</v>
      </c>
      <c r="J51" s="359" t="s">
        <v>519</v>
      </c>
      <c r="K51" s="359">
        <v>185</v>
      </c>
      <c r="L51" s="359">
        <v>162</v>
      </c>
      <c r="M51" s="360">
        <v>139</v>
      </c>
    </row>
    <row r="52" spans="2:13" ht="27.75" customHeight="1" x14ac:dyDescent="0.15">
      <c r="B52" s="1192"/>
      <c r="C52" s="1193"/>
      <c r="D52" s="106"/>
      <c r="E52" s="1194" t="s">
        <v>44</v>
      </c>
      <c r="F52" s="1194"/>
      <c r="G52" s="1194"/>
      <c r="H52" s="1195"/>
      <c r="I52" s="358">
        <v>12455</v>
      </c>
      <c r="J52" s="359">
        <v>12375</v>
      </c>
      <c r="K52" s="359">
        <v>13654</v>
      </c>
      <c r="L52" s="359">
        <v>13551</v>
      </c>
      <c r="M52" s="360">
        <v>13052</v>
      </c>
    </row>
    <row r="53" spans="2:13" ht="27.75" customHeight="1" thickBot="1" x14ac:dyDescent="0.2">
      <c r="B53" s="1196" t="s">
        <v>45</v>
      </c>
      <c r="C53" s="1197"/>
      <c r="D53" s="110"/>
      <c r="E53" s="1198" t="s">
        <v>46</v>
      </c>
      <c r="F53" s="1198"/>
      <c r="G53" s="1198"/>
      <c r="H53" s="1199"/>
      <c r="I53" s="361">
        <v>-5165</v>
      </c>
      <c r="J53" s="362">
        <v>-3941</v>
      </c>
      <c r="K53" s="362">
        <v>-3559</v>
      </c>
      <c r="L53" s="362">
        <v>-3799</v>
      </c>
      <c r="M53" s="363">
        <v>-4469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3Jj/5aMpHl7BOtLYYB6acoWLiFGgEUU/UdR4F6cqvnDt6lNW7wGW/nPWGEAlI5tCCDRPN6KjQs+o9yizRXsatw==" saltValue="WBa7vVLdK3q3F21rhUyS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5" t="s">
        <v>49</v>
      </c>
      <c r="D55" s="1215"/>
      <c r="E55" s="1216"/>
      <c r="F55" s="122">
        <v>1345</v>
      </c>
      <c r="G55" s="122">
        <v>1751</v>
      </c>
      <c r="H55" s="123">
        <v>1982</v>
      </c>
    </row>
    <row r="56" spans="2:8" ht="52.5" customHeight="1" x14ac:dyDescent="0.15">
      <c r="B56" s="124"/>
      <c r="C56" s="1217" t="s">
        <v>50</v>
      </c>
      <c r="D56" s="1217"/>
      <c r="E56" s="1218"/>
      <c r="F56" s="125">
        <v>1347</v>
      </c>
      <c r="G56" s="125">
        <v>1352</v>
      </c>
      <c r="H56" s="126">
        <v>1184</v>
      </c>
    </row>
    <row r="57" spans="2:8" ht="53.25" customHeight="1" x14ac:dyDescent="0.15">
      <c r="B57" s="124"/>
      <c r="C57" s="1219" t="s">
        <v>51</v>
      </c>
      <c r="D57" s="1219"/>
      <c r="E57" s="1220"/>
      <c r="F57" s="127">
        <v>4522</v>
      </c>
      <c r="G57" s="127">
        <v>4369</v>
      </c>
      <c r="H57" s="128">
        <v>4552</v>
      </c>
    </row>
    <row r="58" spans="2:8" ht="45.75" customHeight="1" x14ac:dyDescent="0.15">
      <c r="B58" s="129"/>
      <c r="C58" s="1207" t="s">
        <v>583</v>
      </c>
      <c r="D58" s="1208"/>
      <c r="E58" s="1209"/>
      <c r="F58" s="130">
        <v>1532</v>
      </c>
      <c r="G58" s="130">
        <v>1483</v>
      </c>
      <c r="H58" s="131">
        <v>1455</v>
      </c>
    </row>
    <row r="59" spans="2:8" ht="45.75" customHeight="1" x14ac:dyDescent="0.15">
      <c r="B59" s="129"/>
      <c r="C59" s="1207" t="s">
        <v>584</v>
      </c>
      <c r="D59" s="1208"/>
      <c r="E59" s="1209"/>
      <c r="F59" s="130">
        <v>912</v>
      </c>
      <c r="G59" s="130">
        <v>917</v>
      </c>
      <c r="H59" s="131">
        <v>982</v>
      </c>
    </row>
    <row r="60" spans="2:8" ht="45.75" customHeight="1" x14ac:dyDescent="0.15">
      <c r="B60" s="129"/>
      <c r="C60" s="1207" t="s">
        <v>590</v>
      </c>
      <c r="D60" s="1208"/>
      <c r="E60" s="1209"/>
      <c r="F60" s="130">
        <v>597</v>
      </c>
      <c r="G60" s="130">
        <v>623</v>
      </c>
      <c r="H60" s="131">
        <v>779</v>
      </c>
    </row>
    <row r="61" spans="2:8" ht="45.75" customHeight="1" x14ac:dyDescent="0.15">
      <c r="B61" s="129"/>
      <c r="C61" s="1207" t="s">
        <v>589</v>
      </c>
      <c r="D61" s="1208"/>
      <c r="E61" s="1209"/>
      <c r="F61" s="130">
        <v>463</v>
      </c>
      <c r="G61" s="130">
        <v>425</v>
      </c>
      <c r="H61" s="131">
        <v>416</v>
      </c>
    </row>
    <row r="62" spans="2:8" ht="45.75" customHeight="1" thickBot="1" x14ac:dyDescent="0.2">
      <c r="B62" s="132"/>
      <c r="C62" s="1210" t="s">
        <v>588</v>
      </c>
      <c r="D62" s="1211"/>
      <c r="E62" s="1212"/>
      <c r="F62" s="133">
        <v>390</v>
      </c>
      <c r="G62" s="133">
        <v>290</v>
      </c>
      <c r="H62" s="134">
        <v>290</v>
      </c>
    </row>
    <row r="63" spans="2:8" ht="52.5" customHeight="1" thickBot="1" x14ac:dyDescent="0.2">
      <c r="B63" s="135"/>
      <c r="C63" s="1213" t="s">
        <v>52</v>
      </c>
      <c r="D63" s="1213"/>
      <c r="E63" s="1214"/>
      <c r="F63" s="136">
        <v>7215</v>
      </c>
      <c r="G63" s="136">
        <v>7472</v>
      </c>
      <c r="H63" s="137">
        <v>7718</v>
      </c>
    </row>
    <row r="64" spans="2:8" x14ac:dyDescent="0.15"/>
  </sheetData>
  <sheetProtection algorithmName="SHA-512" hashValue="0W5M/sPuiFXd2H4ke6L0RnTiIAOtRbhoObV/Pr/W5syK4KH8PwMW0Ao9FX2nxeKKRXNs1IceY7WIwSWPnHG0kQ==" saltValue="LrRoADys7aWkZLKsa+3h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557</v>
      </c>
      <c r="G2" s="151"/>
      <c r="H2" s="152"/>
    </row>
    <row r="3" spans="1:8" x14ac:dyDescent="0.15">
      <c r="A3" s="148" t="s">
        <v>550</v>
      </c>
      <c r="B3" s="153"/>
      <c r="C3" s="154"/>
      <c r="D3" s="155">
        <v>60716</v>
      </c>
      <c r="E3" s="156"/>
      <c r="F3" s="157">
        <v>41934</v>
      </c>
      <c r="G3" s="158"/>
      <c r="H3" s="159"/>
    </row>
    <row r="4" spans="1:8" x14ac:dyDescent="0.15">
      <c r="A4" s="160"/>
      <c r="B4" s="161"/>
      <c r="C4" s="162"/>
      <c r="D4" s="163">
        <v>45735</v>
      </c>
      <c r="E4" s="164"/>
      <c r="F4" s="165">
        <v>23352</v>
      </c>
      <c r="G4" s="166"/>
      <c r="H4" s="167"/>
    </row>
    <row r="5" spans="1:8" x14ac:dyDescent="0.15">
      <c r="A5" s="148" t="s">
        <v>552</v>
      </c>
      <c r="B5" s="153"/>
      <c r="C5" s="154"/>
      <c r="D5" s="155">
        <v>51592</v>
      </c>
      <c r="E5" s="156"/>
      <c r="F5" s="157">
        <v>45588</v>
      </c>
      <c r="G5" s="158"/>
      <c r="H5" s="159"/>
    </row>
    <row r="6" spans="1:8" x14ac:dyDescent="0.15">
      <c r="A6" s="160"/>
      <c r="B6" s="161"/>
      <c r="C6" s="162"/>
      <c r="D6" s="163">
        <v>40710</v>
      </c>
      <c r="E6" s="164"/>
      <c r="F6" s="165">
        <v>24150</v>
      </c>
      <c r="G6" s="166"/>
      <c r="H6" s="167"/>
    </row>
    <row r="7" spans="1:8" x14ac:dyDescent="0.15">
      <c r="A7" s="148" t="s">
        <v>553</v>
      </c>
      <c r="B7" s="153"/>
      <c r="C7" s="154"/>
      <c r="D7" s="155">
        <v>62193</v>
      </c>
      <c r="E7" s="156"/>
      <c r="F7" s="157">
        <v>45483</v>
      </c>
      <c r="G7" s="158"/>
      <c r="H7" s="159"/>
    </row>
    <row r="8" spans="1:8" x14ac:dyDescent="0.15">
      <c r="A8" s="160"/>
      <c r="B8" s="161"/>
      <c r="C8" s="162"/>
      <c r="D8" s="163">
        <v>32682</v>
      </c>
      <c r="E8" s="164"/>
      <c r="F8" s="165">
        <v>24241</v>
      </c>
      <c r="G8" s="166"/>
      <c r="H8" s="167"/>
    </row>
    <row r="9" spans="1:8" x14ac:dyDescent="0.15">
      <c r="A9" s="148" t="s">
        <v>554</v>
      </c>
      <c r="B9" s="153"/>
      <c r="C9" s="154"/>
      <c r="D9" s="155">
        <v>52273</v>
      </c>
      <c r="E9" s="156"/>
      <c r="F9" s="157">
        <v>45945</v>
      </c>
      <c r="G9" s="158"/>
      <c r="H9" s="159"/>
    </row>
    <row r="10" spans="1:8" x14ac:dyDescent="0.15">
      <c r="A10" s="160"/>
      <c r="B10" s="161"/>
      <c r="C10" s="162"/>
      <c r="D10" s="163">
        <v>36552</v>
      </c>
      <c r="E10" s="164"/>
      <c r="F10" s="165">
        <v>25180</v>
      </c>
      <c r="G10" s="166"/>
      <c r="H10" s="167"/>
    </row>
    <row r="11" spans="1:8" x14ac:dyDescent="0.15">
      <c r="A11" s="148" t="s">
        <v>555</v>
      </c>
      <c r="B11" s="153"/>
      <c r="C11" s="154"/>
      <c r="D11" s="155">
        <v>21525</v>
      </c>
      <c r="E11" s="156"/>
      <c r="F11" s="157">
        <v>44475</v>
      </c>
      <c r="G11" s="158"/>
      <c r="H11" s="159"/>
    </row>
    <row r="12" spans="1:8" x14ac:dyDescent="0.15">
      <c r="A12" s="160"/>
      <c r="B12" s="161"/>
      <c r="C12" s="168"/>
      <c r="D12" s="163">
        <v>16717</v>
      </c>
      <c r="E12" s="164"/>
      <c r="F12" s="165">
        <v>24780</v>
      </c>
      <c r="G12" s="166"/>
      <c r="H12" s="167"/>
    </row>
    <row r="13" spans="1:8" x14ac:dyDescent="0.15">
      <c r="A13" s="148"/>
      <c r="B13" s="153"/>
      <c r="C13" s="169"/>
      <c r="D13" s="170">
        <v>49660</v>
      </c>
      <c r="E13" s="171"/>
      <c r="F13" s="172">
        <v>44685</v>
      </c>
      <c r="G13" s="173"/>
      <c r="H13" s="159"/>
    </row>
    <row r="14" spans="1:8" x14ac:dyDescent="0.15">
      <c r="A14" s="160"/>
      <c r="B14" s="161"/>
      <c r="C14" s="162"/>
      <c r="D14" s="163">
        <v>34479</v>
      </c>
      <c r="E14" s="164"/>
      <c r="F14" s="165">
        <v>24341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1.23</v>
      </c>
      <c r="C19" s="174">
        <f>ROUND(VALUE(SUBSTITUTE(実質収支比率等に係る経年分析!G$48,"▲","-")),2)</f>
        <v>1.42</v>
      </c>
      <c r="D19" s="174">
        <f>ROUND(VALUE(SUBSTITUTE(実質収支比率等に係る経年分析!H$48,"▲","-")),2)</f>
        <v>2.57</v>
      </c>
      <c r="E19" s="174">
        <f>ROUND(VALUE(SUBSTITUTE(実質収支比率等に係る経年分析!I$48,"▲","-")),2)</f>
        <v>6.16</v>
      </c>
      <c r="F19" s="174">
        <f>ROUND(VALUE(SUBSTITUTE(実質収支比率等に係る経年分析!J$48,"▲","-")),2)</f>
        <v>5.51</v>
      </c>
    </row>
    <row r="20" spans="1:11" x14ac:dyDescent="0.15">
      <c r="A20" s="174" t="s">
        <v>56</v>
      </c>
      <c r="B20" s="174">
        <f>ROUND(VALUE(SUBSTITUTE(実質収支比率等に係る経年分析!F$47,"▲","-")),2)</f>
        <v>18.190000000000001</v>
      </c>
      <c r="C20" s="174">
        <f>ROUND(VALUE(SUBSTITUTE(実質収支比率等に係る経年分析!G$47,"▲","-")),2)</f>
        <v>17.2</v>
      </c>
      <c r="D20" s="174">
        <f>ROUND(VALUE(SUBSTITUTE(実質収支比率等に係る経年分析!H$47,"▲","-")),2)</f>
        <v>13.49</v>
      </c>
      <c r="E20" s="174">
        <f>ROUND(VALUE(SUBSTITUTE(実質収支比率等に係る経年分析!I$47,"▲","-")),2)</f>
        <v>16.39</v>
      </c>
      <c r="F20" s="174">
        <f>ROUND(VALUE(SUBSTITUTE(実質収支比率等に係る経年分析!J$47,"▲","-")),2)</f>
        <v>18.89</v>
      </c>
    </row>
    <row r="21" spans="1:11" x14ac:dyDescent="0.15">
      <c r="A21" s="174" t="s">
        <v>57</v>
      </c>
      <c r="B21" s="174">
        <f>IF(ISNUMBER(VALUE(SUBSTITUTE(実質収支比率等に係る経年分析!F$49,"▲","-"))),ROUND(VALUE(SUBSTITUTE(実質収支比率等に係る経年分析!F$49,"▲","-")),2),NA())</f>
        <v>-1.41</v>
      </c>
      <c r="C21" s="174">
        <f>IF(ISNUMBER(VALUE(SUBSTITUTE(実質収支比率等に係る経年分析!G$49,"▲","-"))),ROUND(VALUE(SUBSTITUTE(実質収支比率等に係る経年分析!G$49,"▲","-")),2),NA())</f>
        <v>0.46</v>
      </c>
      <c r="D21" s="174">
        <f>IF(ISNUMBER(VALUE(SUBSTITUTE(実質収支比率等に係る経年分析!H$49,"▲","-"))),ROUND(VALUE(SUBSTITUTE(実質収支比率等に係る経年分析!H$49,"▲","-")),2),NA())</f>
        <v>6.45</v>
      </c>
      <c r="E21" s="174">
        <f>IF(ISNUMBER(VALUE(SUBSTITUTE(実質収支比率等に係る経年分析!I$49,"▲","-"))),ROUND(VALUE(SUBSTITUTE(実質収支比率等に係る経年分析!I$49,"▲","-")),2),NA())</f>
        <v>12.94</v>
      </c>
      <c r="F21" s="174">
        <f>IF(ISNUMBER(VALUE(SUBSTITUTE(実質収支比率等に係る経年分析!J$49,"▲","-"))),ROUND(VALUE(SUBSTITUTE(実質収支比率等に係る経年分析!J$49,"▲","-")),2),NA())</f>
        <v>1.44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公共用地先行取得事業特別会計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f>IF(ROUND(VALUE(SUBSTITUTE(連結実質赤字比率に係る赤字・黒字の構成分析!I$39,"▲", "-")), 2) &lt; 0, ABS(ROUND(VALUE(SUBSTITUTE(連結実質赤字比率に係る赤字・黒字の構成分析!I$39,"▲", "-")), 2)), NA())</f>
        <v>5.38</v>
      </c>
      <c r="I31" s="175" t="e">
        <f>IF(ROUND(VALUE(SUBSTITUTE(連結実質赤字比率に係る赤字・黒字の構成分析!I$39,"▲", "-")), 2) &gt;= 0, ABS(ROUND(VALUE(SUBSTITUTE(連結実質赤字比率に係る赤字・黒字の構成分析!I$39,"▲", "-")), 2)), NA())</f>
        <v>#N/A</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介護保険事業特別会計（保険事業勘定）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v>
      </c>
      <c r="D32" s="175">
        <f>IF(ROUND(VALUE(SUBSTITUTE(連結実質赤字比率に係る赤字・黒字の構成分析!G$38,"▲", "-")), 2) &lt; 0, ABS(ROUND(VALUE(SUBSTITUTE(連結実質赤字比率に係る赤字・黒字の構成分析!G$38,"▲", "-")), 2)), NA())</f>
        <v>0.33</v>
      </c>
      <c r="E32" s="175" t="e">
        <f>IF(ROUND(VALUE(SUBSTITUTE(連結実質赤字比率に係る赤字・黒字の構成分析!G$38,"▲", "-")), 2) &gt;= 0, ABS(ROUND(VALUE(SUBSTITUTE(連結実質赤字比率に係る赤字・黒字の構成分析!G$38,"▲", "-")), 2)), NA())</f>
        <v>#N/A</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0.22</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11.54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5.51</v>
      </c>
    </row>
    <row r="36" spans="1:16" x14ac:dyDescent="0.15">
      <c r="A36" s="175" t="str">
        <f>IF(連結実質赤字比率に係る赤字・黒字の構成分析!C$34="",NA(),連結実質赤字比率に係る赤字・黒字の構成分析!C$34)</f>
        <v>那珂川市下水道事業会計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10.210000000000001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10.73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1065</v>
      </c>
      <c r="E42" s="176"/>
      <c r="F42" s="176"/>
      <c r="G42" s="176">
        <f>'実質公債費比率（分子）の構造'!L$52</f>
        <v>1045</v>
      </c>
      <c r="H42" s="176"/>
      <c r="I42" s="176"/>
      <c r="J42" s="176">
        <f>'実質公債費比率（分子）の構造'!M$52</f>
        <v>1025</v>
      </c>
      <c r="K42" s="176"/>
      <c r="L42" s="176"/>
      <c r="M42" s="176">
        <f>'実質公債費比率（分子）の構造'!N$52</f>
        <v>1046</v>
      </c>
      <c r="N42" s="176"/>
      <c r="O42" s="176"/>
      <c r="P42" s="176">
        <f>'実質公債費比率（分子）の構造'!O$52</f>
        <v>1026</v>
      </c>
    </row>
    <row r="43" spans="1:16" x14ac:dyDescent="0.15">
      <c r="A43" s="176" t="s">
        <v>17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f>'実質公債費比率（分子）の構造'!K$50</f>
        <v>122</v>
      </c>
      <c r="C44" s="176"/>
      <c r="D44" s="176"/>
      <c r="E44" s="176">
        <f>'実質公債費比率（分子）の構造'!L$50</f>
        <v>234</v>
      </c>
      <c r="F44" s="176"/>
      <c r="G44" s="176"/>
      <c r="H44" s="176">
        <f>'実質公債費比率（分子）の構造'!M$50</f>
        <v>242</v>
      </c>
      <c r="I44" s="176"/>
      <c r="J44" s="176"/>
      <c r="K44" s="176">
        <f>'実質公債費比率（分子）の構造'!N$50</f>
        <v>193</v>
      </c>
      <c r="L44" s="176"/>
      <c r="M44" s="176"/>
      <c r="N44" s="176">
        <f>'実質公債費比率（分子）の構造'!O$50</f>
        <v>207</v>
      </c>
      <c r="O44" s="176"/>
      <c r="P44" s="176"/>
    </row>
    <row r="45" spans="1:16" x14ac:dyDescent="0.15">
      <c r="A45" s="176" t="s">
        <v>66</v>
      </c>
      <c r="B45" s="176">
        <f>'実質公債費比率（分子）の構造'!K$49</f>
        <v>52</v>
      </c>
      <c r="C45" s="176"/>
      <c r="D45" s="176"/>
      <c r="E45" s="176">
        <f>'実質公債費比率（分子）の構造'!L$49</f>
        <v>145</v>
      </c>
      <c r="F45" s="176"/>
      <c r="G45" s="176"/>
      <c r="H45" s="176">
        <f>'実質公債費比率（分子）の構造'!M$49</f>
        <v>157</v>
      </c>
      <c r="I45" s="176"/>
      <c r="J45" s="176"/>
      <c r="K45" s="176">
        <f>'実質公債費比率（分子）の構造'!N$49</f>
        <v>172</v>
      </c>
      <c r="L45" s="176"/>
      <c r="M45" s="176"/>
      <c r="N45" s="176">
        <f>'実質公債費比率（分子）の構造'!O$49</f>
        <v>164</v>
      </c>
      <c r="O45" s="176"/>
      <c r="P45" s="176"/>
    </row>
    <row r="46" spans="1:16" x14ac:dyDescent="0.15">
      <c r="A46" s="176" t="s">
        <v>67</v>
      </c>
      <c r="B46" s="176">
        <f>'実質公債費比率（分子）の構造'!K$48</f>
        <v>23</v>
      </c>
      <c r="C46" s="176"/>
      <c r="D46" s="176"/>
      <c r="E46" s="176">
        <f>'実質公債費比率（分子）の構造'!L$48</f>
        <v>13</v>
      </c>
      <c r="F46" s="176"/>
      <c r="G46" s="176"/>
      <c r="H46" s="176">
        <f>'実質公債費比率（分子）の構造'!M$48</f>
        <v>16</v>
      </c>
      <c r="I46" s="176"/>
      <c r="J46" s="176"/>
      <c r="K46" s="176">
        <f>'実質公債費比率（分子）の構造'!N$48</f>
        <v>16</v>
      </c>
      <c r="L46" s="176"/>
      <c r="M46" s="176"/>
      <c r="N46" s="176">
        <f>'実質公債費比率（分子）の構造'!O$48</f>
        <v>14</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1283</v>
      </c>
      <c r="C49" s="176"/>
      <c r="D49" s="176"/>
      <c r="E49" s="176">
        <f>'実質公債費比率（分子）の構造'!L$45</f>
        <v>1288</v>
      </c>
      <c r="F49" s="176"/>
      <c r="G49" s="176"/>
      <c r="H49" s="176">
        <f>'実質公債費比率（分子）の構造'!M$45</f>
        <v>1328</v>
      </c>
      <c r="I49" s="176"/>
      <c r="J49" s="176"/>
      <c r="K49" s="176">
        <f>'実質公債費比率（分子）の構造'!N$45</f>
        <v>1341</v>
      </c>
      <c r="L49" s="176"/>
      <c r="M49" s="176"/>
      <c r="N49" s="176">
        <f>'実質公債費比率（分子）の構造'!O$45</f>
        <v>1370</v>
      </c>
      <c r="O49" s="176"/>
      <c r="P49" s="176"/>
    </row>
    <row r="50" spans="1:16" x14ac:dyDescent="0.15">
      <c r="A50" s="176" t="s">
        <v>71</v>
      </c>
      <c r="B50" s="176" t="e">
        <f>NA()</f>
        <v>#N/A</v>
      </c>
      <c r="C50" s="176">
        <f>IF(ISNUMBER('実質公債費比率（分子）の構造'!K$53),'実質公債費比率（分子）の構造'!K$53,NA())</f>
        <v>415</v>
      </c>
      <c r="D50" s="176" t="e">
        <f>NA()</f>
        <v>#N/A</v>
      </c>
      <c r="E50" s="176" t="e">
        <f>NA()</f>
        <v>#N/A</v>
      </c>
      <c r="F50" s="176">
        <f>IF(ISNUMBER('実質公債費比率（分子）の構造'!L$53),'実質公債費比率（分子）の構造'!L$53,NA())</f>
        <v>635</v>
      </c>
      <c r="G50" s="176" t="e">
        <f>NA()</f>
        <v>#N/A</v>
      </c>
      <c r="H50" s="176" t="e">
        <f>NA()</f>
        <v>#N/A</v>
      </c>
      <c r="I50" s="176">
        <f>IF(ISNUMBER('実質公債費比率（分子）の構造'!M$53),'実質公債費比率（分子）の構造'!M$53,NA())</f>
        <v>718</v>
      </c>
      <c r="J50" s="176" t="e">
        <f>NA()</f>
        <v>#N/A</v>
      </c>
      <c r="K50" s="176" t="e">
        <f>NA()</f>
        <v>#N/A</v>
      </c>
      <c r="L50" s="176">
        <f>IF(ISNUMBER('実質公債費比率（分子）の構造'!N$53),'実質公債費比率（分子）の構造'!N$53,NA())</f>
        <v>676</v>
      </c>
      <c r="M50" s="176" t="e">
        <f>NA()</f>
        <v>#N/A</v>
      </c>
      <c r="N50" s="176" t="e">
        <f>NA()</f>
        <v>#N/A</v>
      </c>
      <c r="O50" s="176">
        <f>IF(ISNUMBER('実質公債費比率（分子）の構造'!O$53),'実質公債費比率（分子）の構造'!O$53,NA())</f>
        <v>729</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44</v>
      </c>
      <c r="B56" s="175"/>
      <c r="C56" s="175"/>
      <c r="D56" s="175">
        <f>'将来負担比率（分子）の構造'!I$52</f>
        <v>12455</v>
      </c>
      <c r="E56" s="175"/>
      <c r="F56" s="175"/>
      <c r="G56" s="175">
        <f>'将来負担比率（分子）の構造'!J$52</f>
        <v>12375</v>
      </c>
      <c r="H56" s="175"/>
      <c r="I56" s="175"/>
      <c r="J56" s="175">
        <f>'将来負担比率（分子）の構造'!K$52</f>
        <v>13654</v>
      </c>
      <c r="K56" s="175"/>
      <c r="L56" s="175"/>
      <c r="M56" s="175">
        <f>'将来負担比率（分子）の構造'!L$52</f>
        <v>13551</v>
      </c>
      <c r="N56" s="175"/>
      <c r="O56" s="175"/>
      <c r="P56" s="175">
        <f>'将来負担比率（分子）の構造'!M$52</f>
        <v>13052</v>
      </c>
    </row>
    <row r="57" spans="1:16" x14ac:dyDescent="0.15">
      <c r="A57" s="175" t="s">
        <v>43</v>
      </c>
      <c r="B57" s="175"/>
      <c r="C57" s="175"/>
      <c r="D57" s="175" t="str">
        <f>'将来負担比率（分子）の構造'!I$51</f>
        <v>-</v>
      </c>
      <c r="E57" s="175"/>
      <c r="F57" s="175"/>
      <c r="G57" s="175" t="str">
        <f>'将来負担比率（分子）の構造'!J$51</f>
        <v>-</v>
      </c>
      <c r="H57" s="175"/>
      <c r="I57" s="175"/>
      <c r="J57" s="175">
        <f>'将来負担比率（分子）の構造'!K$51</f>
        <v>185</v>
      </c>
      <c r="K57" s="175"/>
      <c r="L57" s="175"/>
      <c r="M57" s="175">
        <f>'将来負担比率（分子）の構造'!L$51</f>
        <v>162</v>
      </c>
      <c r="N57" s="175"/>
      <c r="O57" s="175"/>
      <c r="P57" s="175">
        <f>'将来負担比率（分子）の構造'!M$51</f>
        <v>139</v>
      </c>
    </row>
    <row r="58" spans="1:16" x14ac:dyDescent="0.15">
      <c r="A58" s="175" t="s">
        <v>42</v>
      </c>
      <c r="B58" s="175"/>
      <c r="C58" s="175"/>
      <c r="D58" s="175">
        <f>'将来負担比率（分子）の構造'!I$50</f>
        <v>8383</v>
      </c>
      <c r="E58" s="175"/>
      <c r="F58" s="175"/>
      <c r="G58" s="175">
        <f>'将来負担比率（分子）の構造'!J$50</f>
        <v>8139</v>
      </c>
      <c r="H58" s="175"/>
      <c r="I58" s="175"/>
      <c r="J58" s="175">
        <f>'将来負担比率（分子）の構造'!K$50</f>
        <v>6974</v>
      </c>
      <c r="K58" s="175"/>
      <c r="L58" s="175"/>
      <c r="M58" s="175">
        <f>'将来負担比率（分子）の構造'!L$50</f>
        <v>7216</v>
      </c>
      <c r="N58" s="175"/>
      <c r="O58" s="175"/>
      <c r="P58" s="175">
        <f>'将来負担比率（分子）の構造'!M$50</f>
        <v>7464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1038</v>
      </c>
      <c r="C62" s="175"/>
      <c r="D62" s="175"/>
      <c r="E62" s="175">
        <f>'将来負担比率（分子）の構造'!J$45</f>
        <v>1067</v>
      </c>
      <c r="F62" s="175"/>
      <c r="G62" s="175"/>
      <c r="H62" s="175">
        <f>'将来負担比率（分子）の構造'!K$45</f>
        <v>1072</v>
      </c>
      <c r="I62" s="175"/>
      <c r="J62" s="175"/>
      <c r="K62" s="175">
        <f>'将来負担比率（分子）の構造'!L$45</f>
        <v>1078</v>
      </c>
      <c r="L62" s="175"/>
      <c r="M62" s="175"/>
      <c r="N62" s="175">
        <f>'将来負担比率（分子）の構造'!M$45</f>
        <v>1088</v>
      </c>
      <c r="O62" s="175"/>
      <c r="P62" s="175"/>
    </row>
    <row r="63" spans="1:16" x14ac:dyDescent="0.15">
      <c r="A63" s="175" t="s">
        <v>35</v>
      </c>
      <c r="B63" s="175">
        <f>'将来負担比率（分子）の構造'!I$44</f>
        <v>2420</v>
      </c>
      <c r="C63" s="175"/>
      <c r="D63" s="175"/>
      <c r="E63" s="175">
        <f>'将来負担比率（分子）の構造'!J$44</f>
        <v>2244</v>
      </c>
      <c r="F63" s="175"/>
      <c r="G63" s="175"/>
      <c r="H63" s="175">
        <f>'将来負担比率（分子）の構造'!K$44</f>
        <v>2062</v>
      </c>
      <c r="I63" s="175"/>
      <c r="J63" s="175"/>
      <c r="K63" s="175">
        <f>'将来負担比率（分子）の構造'!L$44</f>
        <v>1819</v>
      </c>
      <c r="L63" s="175"/>
      <c r="M63" s="175"/>
      <c r="N63" s="175">
        <f>'将来負担比率（分子）の構造'!M$44</f>
        <v>1574</v>
      </c>
      <c r="O63" s="175"/>
      <c r="P63" s="175"/>
    </row>
    <row r="64" spans="1:16" x14ac:dyDescent="0.15">
      <c r="A64" s="175" t="s">
        <v>34</v>
      </c>
      <c r="B64" s="175">
        <f>'将来負担比率（分子）の構造'!I$43</f>
        <v>190</v>
      </c>
      <c r="C64" s="175"/>
      <c r="D64" s="175"/>
      <c r="E64" s="175">
        <f>'将来負担比率（分子）の構造'!J$43</f>
        <v>203</v>
      </c>
      <c r="F64" s="175"/>
      <c r="G64" s="175"/>
      <c r="H64" s="175">
        <f>'将来負担比率（分子）の構造'!K$43</f>
        <v>220</v>
      </c>
      <c r="I64" s="175"/>
      <c r="J64" s="175"/>
      <c r="K64" s="175">
        <f>'将来負担比率（分子）の構造'!L$43</f>
        <v>228</v>
      </c>
      <c r="L64" s="175"/>
      <c r="M64" s="175"/>
      <c r="N64" s="175">
        <f>'将来負担比率（分子）の構造'!M$43</f>
        <v>196</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12026</v>
      </c>
      <c r="C66" s="175"/>
      <c r="D66" s="175"/>
      <c r="E66" s="175">
        <f>'将来負担比率（分子）の構造'!J$41</f>
        <v>13059</v>
      </c>
      <c r="F66" s="175"/>
      <c r="G66" s="175"/>
      <c r="H66" s="175">
        <f>'将来負担比率（分子）の構造'!K$41</f>
        <v>13900</v>
      </c>
      <c r="I66" s="175"/>
      <c r="J66" s="175"/>
      <c r="K66" s="175">
        <f>'将来負担比率（分子）の構造'!L$41</f>
        <v>14005</v>
      </c>
      <c r="L66" s="175"/>
      <c r="M66" s="175"/>
      <c r="N66" s="175">
        <f>'将来負担比率（分子）の構造'!M$41</f>
        <v>13327</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1345</v>
      </c>
      <c r="C72" s="179">
        <f>基金残高に係る経年分析!G55</f>
        <v>1751</v>
      </c>
      <c r="D72" s="179">
        <f>基金残高に係る経年分析!H55</f>
        <v>1982</v>
      </c>
    </row>
    <row r="73" spans="1:16" x14ac:dyDescent="0.15">
      <c r="A73" s="178" t="s">
        <v>78</v>
      </c>
      <c r="B73" s="179">
        <f>基金残高に係る経年分析!F56</f>
        <v>1347</v>
      </c>
      <c r="C73" s="179">
        <f>基金残高に係る経年分析!G56</f>
        <v>1352</v>
      </c>
      <c r="D73" s="179">
        <f>基金残高に係る経年分析!H56</f>
        <v>1184</v>
      </c>
    </row>
    <row r="74" spans="1:16" x14ac:dyDescent="0.15">
      <c r="A74" s="178" t="s">
        <v>79</v>
      </c>
      <c r="B74" s="179">
        <f>基金残高に係る経年分析!F57</f>
        <v>4522</v>
      </c>
      <c r="C74" s="179">
        <f>基金残高に係る経年分析!G57</f>
        <v>4369</v>
      </c>
      <c r="D74" s="179">
        <f>基金残高に係る経年分析!H57</f>
        <v>4552</v>
      </c>
    </row>
  </sheetData>
  <sheetProtection algorithmName="SHA-512" hashValue="Us6NReTRBcC5VnYX8/6DE66N2oSlWKF387qST43A46ibK/3n797ntEyVEVqFxgDtp+WNrydaIuHQikiMiDyNXw==" saltValue="U2qgJVMD2Zexv8renpawD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6543926</v>
      </c>
      <c r="S5" s="677"/>
      <c r="T5" s="677"/>
      <c r="U5" s="677"/>
      <c r="V5" s="677"/>
      <c r="W5" s="677"/>
      <c r="X5" s="677"/>
      <c r="Y5" s="702"/>
      <c r="Z5" s="715">
        <v>31.3</v>
      </c>
      <c r="AA5" s="715"/>
      <c r="AB5" s="715"/>
      <c r="AC5" s="715"/>
      <c r="AD5" s="716">
        <v>6543926</v>
      </c>
      <c r="AE5" s="716"/>
      <c r="AF5" s="716"/>
      <c r="AG5" s="716"/>
      <c r="AH5" s="716"/>
      <c r="AI5" s="716"/>
      <c r="AJ5" s="716"/>
      <c r="AK5" s="716"/>
      <c r="AL5" s="703">
        <v>60.6</v>
      </c>
      <c r="AM5" s="685"/>
      <c r="AN5" s="685"/>
      <c r="AO5" s="704"/>
      <c r="AP5" s="679" t="s">
        <v>228</v>
      </c>
      <c r="AQ5" s="680"/>
      <c r="AR5" s="680"/>
      <c r="AS5" s="680"/>
      <c r="AT5" s="680"/>
      <c r="AU5" s="680"/>
      <c r="AV5" s="680"/>
      <c r="AW5" s="680"/>
      <c r="AX5" s="680"/>
      <c r="AY5" s="680"/>
      <c r="AZ5" s="680"/>
      <c r="BA5" s="680"/>
      <c r="BB5" s="680"/>
      <c r="BC5" s="680"/>
      <c r="BD5" s="680"/>
      <c r="BE5" s="680"/>
      <c r="BF5" s="681"/>
      <c r="BG5" s="621">
        <v>6539771</v>
      </c>
      <c r="BH5" s="622"/>
      <c r="BI5" s="622"/>
      <c r="BJ5" s="622"/>
      <c r="BK5" s="622"/>
      <c r="BL5" s="622"/>
      <c r="BM5" s="622"/>
      <c r="BN5" s="623"/>
      <c r="BO5" s="659">
        <v>99.9</v>
      </c>
      <c r="BP5" s="659"/>
      <c r="BQ5" s="659"/>
      <c r="BR5" s="659"/>
      <c r="BS5" s="660">
        <v>272938</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136025</v>
      </c>
      <c r="S6" s="622"/>
      <c r="T6" s="622"/>
      <c r="U6" s="622"/>
      <c r="V6" s="622"/>
      <c r="W6" s="622"/>
      <c r="X6" s="622"/>
      <c r="Y6" s="623"/>
      <c r="Z6" s="659">
        <v>0.7</v>
      </c>
      <c r="AA6" s="659"/>
      <c r="AB6" s="659"/>
      <c r="AC6" s="659"/>
      <c r="AD6" s="660">
        <v>136025</v>
      </c>
      <c r="AE6" s="660"/>
      <c r="AF6" s="660"/>
      <c r="AG6" s="660"/>
      <c r="AH6" s="660"/>
      <c r="AI6" s="660"/>
      <c r="AJ6" s="660"/>
      <c r="AK6" s="660"/>
      <c r="AL6" s="624">
        <v>1.3</v>
      </c>
      <c r="AM6" s="625"/>
      <c r="AN6" s="625"/>
      <c r="AO6" s="661"/>
      <c r="AP6" s="618" t="s">
        <v>233</v>
      </c>
      <c r="AQ6" s="619"/>
      <c r="AR6" s="619"/>
      <c r="AS6" s="619"/>
      <c r="AT6" s="619"/>
      <c r="AU6" s="619"/>
      <c r="AV6" s="619"/>
      <c r="AW6" s="619"/>
      <c r="AX6" s="619"/>
      <c r="AY6" s="619"/>
      <c r="AZ6" s="619"/>
      <c r="BA6" s="619"/>
      <c r="BB6" s="619"/>
      <c r="BC6" s="619"/>
      <c r="BD6" s="619"/>
      <c r="BE6" s="619"/>
      <c r="BF6" s="620"/>
      <c r="BG6" s="621">
        <v>6539771</v>
      </c>
      <c r="BH6" s="622"/>
      <c r="BI6" s="622"/>
      <c r="BJ6" s="622"/>
      <c r="BK6" s="622"/>
      <c r="BL6" s="622"/>
      <c r="BM6" s="622"/>
      <c r="BN6" s="623"/>
      <c r="BO6" s="659">
        <v>99.9</v>
      </c>
      <c r="BP6" s="659"/>
      <c r="BQ6" s="659"/>
      <c r="BR6" s="659"/>
      <c r="BS6" s="660">
        <v>272938</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155764</v>
      </c>
      <c r="CS6" s="622"/>
      <c r="CT6" s="622"/>
      <c r="CU6" s="622"/>
      <c r="CV6" s="622"/>
      <c r="CW6" s="622"/>
      <c r="CX6" s="622"/>
      <c r="CY6" s="623"/>
      <c r="CZ6" s="703">
        <v>0.8</v>
      </c>
      <c r="DA6" s="685"/>
      <c r="DB6" s="685"/>
      <c r="DC6" s="705"/>
      <c r="DD6" s="627" t="s">
        <v>235</v>
      </c>
      <c r="DE6" s="622"/>
      <c r="DF6" s="622"/>
      <c r="DG6" s="622"/>
      <c r="DH6" s="622"/>
      <c r="DI6" s="622"/>
      <c r="DJ6" s="622"/>
      <c r="DK6" s="622"/>
      <c r="DL6" s="622"/>
      <c r="DM6" s="622"/>
      <c r="DN6" s="622"/>
      <c r="DO6" s="622"/>
      <c r="DP6" s="623"/>
      <c r="DQ6" s="627">
        <v>155764</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1757</v>
      </c>
      <c r="S7" s="622"/>
      <c r="T7" s="622"/>
      <c r="U7" s="622"/>
      <c r="V7" s="622"/>
      <c r="W7" s="622"/>
      <c r="X7" s="622"/>
      <c r="Y7" s="623"/>
      <c r="Z7" s="659">
        <v>0</v>
      </c>
      <c r="AA7" s="659"/>
      <c r="AB7" s="659"/>
      <c r="AC7" s="659"/>
      <c r="AD7" s="660">
        <v>1757</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2769658</v>
      </c>
      <c r="BH7" s="622"/>
      <c r="BI7" s="622"/>
      <c r="BJ7" s="622"/>
      <c r="BK7" s="622"/>
      <c r="BL7" s="622"/>
      <c r="BM7" s="622"/>
      <c r="BN7" s="623"/>
      <c r="BO7" s="659">
        <v>42.3</v>
      </c>
      <c r="BP7" s="659"/>
      <c r="BQ7" s="659"/>
      <c r="BR7" s="659"/>
      <c r="BS7" s="660">
        <v>64403</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3205949</v>
      </c>
      <c r="CS7" s="622"/>
      <c r="CT7" s="622"/>
      <c r="CU7" s="622"/>
      <c r="CV7" s="622"/>
      <c r="CW7" s="622"/>
      <c r="CX7" s="622"/>
      <c r="CY7" s="623"/>
      <c r="CZ7" s="659">
        <v>15.8</v>
      </c>
      <c r="DA7" s="659"/>
      <c r="DB7" s="659"/>
      <c r="DC7" s="659"/>
      <c r="DD7" s="627">
        <v>283848</v>
      </c>
      <c r="DE7" s="622"/>
      <c r="DF7" s="622"/>
      <c r="DG7" s="622"/>
      <c r="DH7" s="622"/>
      <c r="DI7" s="622"/>
      <c r="DJ7" s="622"/>
      <c r="DK7" s="622"/>
      <c r="DL7" s="622"/>
      <c r="DM7" s="622"/>
      <c r="DN7" s="622"/>
      <c r="DO7" s="622"/>
      <c r="DP7" s="623"/>
      <c r="DQ7" s="627">
        <v>2142175</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28294</v>
      </c>
      <c r="S8" s="622"/>
      <c r="T8" s="622"/>
      <c r="U8" s="622"/>
      <c r="V8" s="622"/>
      <c r="W8" s="622"/>
      <c r="X8" s="622"/>
      <c r="Y8" s="623"/>
      <c r="Z8" s="659">
        <v>0.1</v>
      </c>
      <c r="AA8" s="659"/>
      <c r="AB8" s="659"/>
      <c r="AC8" s="659"/>
      <c r="AD8" s="660">
        <v>28294</v>
      </c>
      <c r="AE8" s="660"/>
      <c r="AF8" s="660"/>
      <c r="AG8" s="660"/>
      <c r="AH8" s="660"/>
      <c r="AI8" s="660"/>
      <c r="AJ8" s="660"/>
      <c r="AK8" s="660"/>
      <c r="AL8" s="624">
        <v>0.3</v>
      </c>
      <c r="AM8" s="625"/>
      <c r="AN8" s="625"/>
      <c r="AO8" s="661"/>
      <c r="AP8" s="618" t="s">
        <v>240</v>
      </c>
      <c r="AQ8" s="619"/>
      <c r="AR8" s="619"/>
      <c r="AS8" s="619"/>
      <c r="AT8" s="619"/>
      <c r="AU8" s="619"/>
      <c r="AV8" s="619"/>
      <c r="AW8" s="619"/>
      <c r="AX8" s="619"/>
      <c r="AY8" s="619"/>
      <c r="AZ8" s="619"/>
      <c r="BA8" s="619"/>
      <c r="BB8" s="619"/>
      <c r="BC8" s="619"/>
      <c r="BD8" s="619"/>
      <c r="BE8" s="619"/>
      <c r="BF8" s="620"/>
      <c r="BG8" s="621">
        <v>82303</v>
      </c>
      <c r="BH8" s="622"/>
      <c r="BI8" s="622"/>
      <c r="BJ8" s="622"/>
      <c r="BK8" s="622"/>
      <c r="BL8" s="622"/>
      <c r="BM8" s="622"/>
      <c r="BN8" s="623"/>
      <c r="BO8" s="659">
        <v>1.3</v>
      </c>
      <c r="BP8" s="659"/>
      <c r="BQ8" s="659"/>
      <c r="BR8" s="659"/>
      <c r="BS8" s="660" t="s">
        <v>235</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8936660</v>
      </c>
      <c r="CS8" s="622"/>
      <c r="CT8" s="622"/>
      <c r="CU8" s="622"/>
      <c r="CV8" s="622"/>
      <c r="CW8" s="622"/>
      <c r="CX8" s="622"/>
      <c r="CY8" s="623"/>
      <c r="CZ8" s="659">
        <v>44.1</v>
      </c>
      <c r="DA8" s="659"/>
      <c r="DB8" s="659"/>
      <c r="DC8" s="659"/>
      <c r="DD8" s="627">
        <v>9533</v>
      </c>
      <c r="DE8" s="622"/>
      <c r="DF8" s="622"/>
      <c r="DG8" s="622"/>
      <c r="DH8" s="622"/>
      <c r="DI8" s="622"/>
      <c r="DJ8" s="622"/>
      <c r="DK8" s="622"/>
      <c r="DL8" s="622"/>
      <c r="DM8" s="622"/>
      <c r="DN8" s="622"/>
      <c r="DO8" s="622"/>
      <c r="DP8" s="623"/>
      <c r="DQ8" s="627">
        <v>3888059</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23481</v>
      </c>
      <c r="S9" s="622"/>
      <c r="T9" s="622"/>
      <c r="U9" s="622"/>
      <c r="V9" s="622"/>
      <c r="W9" s="622"/>
      <c r="X9" s="622"/>
      <c r="Y9" s="623"/>
      <c r="Z9" s="659">
        <v>0.1</v>
      </c>
      <c r="AA9" s="659"/>
      <c r="AB9" s="659"/>
      <c r="AC9" s="659"/>
      <c r="AD9" s="660">
        <v>23481</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2397734</v>
      </c>
      <c r="BH9" s="622"/>
      <c r="BI9" s="622"/>
      <c r="BJ9" s="622"/>
      <c r="BK9" s="622"/>
      <c r="BL9" s="622"/>
      <c r="BM9" s="622"/>
      <c r="BN9" s="623"/>
      <c r="BO9" s="659">
        <v>36.6</v>
      </c>
      <c r="BP9" s="659"/>
      <c r="BQ9" s="659"/>
      <c r="BR9" s="659"/>
      <c r="BS9" s="660" t="s">
        <v>147</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2053611</v>
      </c>
      <c r="CS9" s="622"/>
      <c r="CT9" s="622"/>
      <c r="CU9" s="622"/>
      <c r="CV9" s="622"/>
      <c r="CW9" s="622"/>
      <c r="CX9" s="622"/>
      <c r="CY9" s="623"/>
      <c r="CZ9" s="659">
        <v>10.1</v>
      </c>
      <c r="DA9" s="659"/>
      <c r="DB9" s="659"/>
      <c r="DC9" s="659"/>
      <c r="DD9" s="627">
        <v>3513</v>
      </c>
      <c r="DE9" s="622"/>
      <c r="DF9" s="622"/>
      <c r="DG9" s="622"/>
      <c r="DH9" s="622"/>
      <c r="DI9" s="622"/>
      <c r="DJ9" s="622"/>
      <c r="DK9" s="622"/>
      <c r="DL9" s="622"/>
      <c r="DM9" s="622"/>
      <c r="DN9" s="622"/>
      <c r="DO9" s="622"/>
      <c r="DP9" s="623"/>
      <c r="DQ9" s="627">
        <v>1438399</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147</v>
      </c>
      <c r="AA10" s="659"/>
      <c r="AB10" s="659"/>
      <c r="AC10" s="659"/>
      <c r="AD10" s="660" t="s">
        <v>235</v>
      </c>
      <c r="AE10" s="660"/>
      <c r="AF10" s="660"/>
      <c r="AG10" s="660"/>
      <c r="AH10" s="660"/>
      <c r="AI10" s="660"/>
      <c r="AJ10" s="660"/>
      <c r="AK10" s="660"/>
      <c r="AL10" s="624" t="s">
        <v>235</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152616</v>
      </c>
      <c r="BH10" s="622"/>
      <c r="BI10" s="622"/>
      <c r="BJ10" s="622"/>
      <c r="BK10" s="622"/>
      <c r="BL10" s="622"/>
      <c r="BM10" s="622"/>
      <c r="BN10" s="623"/>
      <c r="BO10" s="659">
        <v>2.2999999999999998</v>
      </c>
      <c r="BP10" s="659"/>
      <c r="BQ10" s="659"/>
      <c r="BR10" s="659"/>
      <c r="BS10" s="660">
        <v>25361</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26143</v>
      </c>
      <c r="CS10" s="622"/>
      <c r="CT10" s="622"/>
      <c r="CU10" s="622"/>
      <c r="CV10" s="622"/>
      <c r="CW10" s="622"/>
      <c r="CX10" s="622"/>
      <c r="CY10" s="623"/>
      <c r="CZ10" s="659">
        <v>0.1</v>
      </c>
      <c r="DA10" s="659"/>
      <c r="DB10" s="659"/>
      <c r="DC10" s="659"/>
      <c r="DD10" s="627" t="s">
        <v>235</v>
      </c>
      <c r="DE10" s="622"/>
      <c r="DF10" s="622"/>
      <c r="DG10" s="622"/>
      <c r="DH10" s="622"/>
      <c r="DI10" s="622"/>
      <c r="DJ10" s="622"/>
      <c r="DK10" s="622"/>
      <c r="DL10" s="622"/>
      <c r="DM10" s="622"/>
      <c r="DN10" s="622"/>
      <c r="DO10" s="622"/>
      <c r="DP10" s="623"/>
      <c r="DQ10" s="627">
        <v>16138</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1145096</v>
      </c>
      <c r="S11" s="622"/>
      <c r="T11" s="622"/>
      <c r="U11" s="622"/>
      <c r="V11" s="622"/>
      <c r="W11" s="622"/>
      <c r="X11" s="622"/>
      <c r="Y11" s="623"/>
      <c r="Z11" s="624">
        <v>5.5</v>
      </c>
      <c r="AA11" s="625"/>
      <c r="AB11" s="625"/>
      <c r="AC11" s="626"/>
      <c r="AD11" s="627">
        <v>1145096</v>
      </c>
      <c r="AE11" s="622"/>
      <c r="AF11" s="622"/>
      <c r="AG11" s="622"/>
      <c r="AH11" s="622"/>
      <c r="AI11" s="622"/>
      <c r="AJ11" s="622"/>
      <c r="AK11" s="623"/>
      <c r="AL11" s="624">
        <v>10.6</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137005</v>
      </c>
      <c r="BH11" s="622"/>
      <c r="BI11" s="622"/>
      <c r="BJ11" s="622"/>
      <c r="BK11" s="622"/>
      <c r="BL11" s="622"/>
      <c r="BM11" s="622"/>
      <c r="BN11" s="623"/>
      <c r="BO11" s="659">
        <v>2.1</v>
      </c>
      <c r="BP11" s="659"/>
      <c r="BQ11" s="659"/>
      <c r="BR11" s="659"/>
      <c r="BS11" s="660">
        <v>39042</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214255</v>
      </c>
      <c r="CS11" s="622"/>
      <c r="CT11" s="622"/>
      <c r="CU11" s="622"/>
      <c r="CV11" s="622"/>
      <c r="CW11" s="622"/>
      <c r="CX11" s="622"/>
      <c r="CY11" s="623"/>
      <c r="CZ11" s="659">
        <v>1.1000000000000001</v>
      </c>
      <c r="DA11" s="659"/>
      <c r="DB11" s="659"/>
      <c r="DC11" s="659"/>
      <c r="DD11" s="627">
        <v>45363</v>
      </c>
      <c r="DE11" s="622"/>
      <c r="DF11" s="622"/>
      <c r="DG11" s="622"/>
      <c r="DH11" s="622"/>
      <c r="DI11" s="622"/>
      <c r="DJ11" s="622"/>
      <c r="DK11" s="622"/>
      <c r="DL11" s="622"/>
      <c r="DM11" s="622"/>
      <c r="DN11" s="622"/>
      <c r="DO11" s="622"/>
      <c r="DP11" s="623"/>
      <c r="DQ11" s="627">
        <v>133571</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44786</v>
      </c>
      <c r="S12" s="622"/>
      <c r="T12" s="622"/>
      <c r="U12" s="622"/>
      <c r="V12" s="622"/>
      <c r="W12" s="622"/>
      <c r="X12" s="622"/>
      <c r="Y12" s="623"/>
      <c r="Z12" s="659">
        <v>0.2</v>
      </c>
      <c r="AA12" s="659"/>
      <c r="AB12" s="659"/>
      <c r="AC12" s="659"/>
      <c r="AD12" s="660">
        <v>44786</v>
      </c>
      <c r="AE12" s="660"/>
      <c r="AF12" s="660"/>
      <c r="AG12" s="660"/>
      <c r="AH12" s="660"/>
      <c r="AI12" s="660"/>
      <c r="AJ12" s="660"/>
      <c r="AK12" s="660"/>
      <c r="AL12" s="624">
        <v>0.4</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3223468</v>
      </c>
      <c r="BH12" s="622"/>
      <c r="BI12" s="622"/>
      <c r="BJ12" s="622"/>
      <c r="BK12" s="622"/>
      <c r="BL12" s="622"/>
      <c r="BM12" s="622"/>
      <c r="BN12" s="623"/>
      <c r="BO12" s="659">
        <v>49.3</v>
      </c>
      <c r="BP12" s="659"/>
      <c r="BQ12" s="659"/>
      <c r="BR12" s="659"/>
      <c r="BS12" s="660">
        <v>208535</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228361</v>
      </c>
      <c r="CS12" s="622"/>
      <c r="CT12" s="622"/>
      <c r="CU12" s="622"/>
      <c r="CV12" s="622"/>
      <c r="CW12" s="622"/>
      <c r="CX12" s="622"/>
      <c r="CY12" s="623"/>
      <c r="CZ12" s="659">
        <v>1.1000000000000001</v>
      </c>
      <c r="DA12" s="659"/>
      <c r="DB12" s="659"/>
      <c r="DC12" s="659"/>
      <c r="DD12" s="627">
        <v>8950</v>
      </c>
      <c r="DE12" s="622"/>
      <c r="DF12" s="622"/>
      <c r="DG12" s="622"/>
      <c r="DH12" s="622"/>
      <c r="DI12" s="622"/>
      <c r="DJ12" s="622"/>
      <c r="DK12" s="622"/>
      <c r="DL12" s="622"/>
      <c r="DM12" s="622"/>
      <c r="DN12" s="622"/>
      <c r="DO12" s="622"/>
      <c r="DP12" s="623"/>
      <c r="DQ12" s="627">
        <v>186287</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235</v>
      </c>
      <c r="AA13" s="659"/>
      <c r="AB13" s="659"/>
      <c r="AC13" s="659"/>
      <c r="AD13" s="660" t="s">
        <v>235</v>
      </c>
      <c r="AE13" s="660"/>
      <c r="AF13" s="660"/>
      <c r="AG13" s="660"/>
      <c r="AH13" s="660"/>
      <c r="AI13" s="660"/>
      <c r="AJ13" s="660"/>
      <c r="AK13" s="660"/>
      <c r="AL13" s="624" t="s">
        <v>235</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3126736</v>
      </c>
      <c r="BH13" s="622"/>
      <c r="BI13" s="622"/>
      <c r="BJ13" s="622"/>
      <c r="BK13" s="622"/>
      <c r="BL13" s="622"/>
      <c r="BM13" s="622"/>
      <c r="BN13" s="623"/>
      <c r="BO13" s="659">
        <v>47.8</v>
      </c>
      <c r="BP13" s="659"/>
      <c r="BQ13" s="659"/>
      <c r="BR13" s="659"/>
      <c r="BS13" s="660">
        <v>208535</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847059</v>
      </c>
      <c r="CS13" s="622"/>
      <c r="CT13" s="622"/>
      <c r="CU13" s="622"/>
      <c r="CV13" s="622"/>
      <c r="CW13" s="622"/>
      <c r="CX13" s="622"/>
      <c r="CY13" s="623"/>
      <c r="CZ13" s="659">
        <v>4.2</v>
      </c>
      <c r="DA13" s="659"/>
      <c r="DB13" s="659"/>
      <c r="DC13" s="659"/>
      <c r="DD13" s="627">
        <v>416105</v>
      </c>
      <c r="DE13" s="622"/>
      <c r="DF13" s="622"/>
      <c r="DG13" s="622"/>
      <c r="DH13" s="622"/>
      <c r="DI13" s="622"/>
      <c r="DJ13" s="622"/>
      <c r="DK13" s="622"/>
      <c r="DL13" s="622"/>
      <c r="DM13" s="622"/>
      <c r="DN13" s="622"/>
      <c r="DO13" s="622"/>
      <c r="DP13" s="623"/>
      <c r="DQ13" s="627">
        <v>553497</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235</v>
      </c>
      <c r="S14" s="622"/>
      <c r="T14" s="622"/>
      <c r="U14" s="622"/>
      <c r="V14" s="622"/>
      <c r="W14" s="622"/>
      <c r="X14" s="622"/>
      <c r="Y14" s="623"/>
      <c r="Z14" s="659" t="s">
        <v>147</v>
      </c>
      <c r="AA14" s="659"/>
      <c r="AB14" s="659"/>
      <c r="AC14" s="659"/>
      <c r="AD14" s="660" t="s">
        <v>235</v>
      </c>
      <c r="AE14" s="660"/>
      <c r="AF14" s="660"/>
      <c r="AG14" s="660"/>
      <c r="AH14" s="660"/>
      <c r="AI14" s="660"/>
      <c r="AJ14" s="660"/>
      <c r="AK14" s="660"/>
      <c r="AL14" s="624" t="s">
        <v>235</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130820</v>
      </c>
      <c r="BH14" s="622"/>
      <c r="BI14" s="622"/>
      <c r="BJ14" s="622"/>
      <c r="BK14" s="622"/>
      <c r="BL14" s="622"/>
      <c r="BM14" s="622"/>
      <c r="BN14" s="623"/>
      <c r="BO14" s="659">
        <v>2</v>
      </c>
      <c r="BP14" s="659"/>
      <c r="BQ14" s="659"/>
      <c r="BR14" s="659"/>
      <c r="BS14" s="660" t="s">
        <v>235</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735002</v>
      </c>
      <c r="CS14" s="622"/>
      <c r="CT14" s="622"/>
      <c r="CU14" s="622"/>
      <c r="CV14" s="622"/>
      <c r="CW14" s="622"/>
      <c r="CX14" s="622"/>
      <c r="CY14" s="623"/>
      <c r="CZ14" s="659">
        <v>3.6</v>
      </c>
      <c r="DA14" s="659"/>
      <c r="DB14" s="659"/>
      <c r="DC14" s="659"/>
      <c r="DD14" s="627">
        <v>2298</v>
      </c>
      <c r="DE14" s="622"/>
      <c r="DF14" s="622"/>
      <c r="DG14" s="622"/>
      <c r="DH14" s="622"/>
      <c r="DI14" s="622"/>
      <c r="DJ14" s="622"/>
      <c r="DK14" s="622"/>
      <c r="DL14" s="622"/>
      <c r="DM14" s="622"/>
      <c r="DN14" s="622"/>
      <c r="DO14" s="622"/>
      <c r="DP14" s="623"/>
      <c r="DQ14" s="627">
        <v>730890</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235</v>
      </c>
      <c r="AA15" s="659"/>
      <c r="AB15" s="659"/>
      <c r="AC15" s="659"/>
      <c r="AD15" s="660" t="s">
        <v>235</v>
      </c>
      <c r="AE15" s="660"/>
      <c r="AF15" s="660"/>
      <c r="AG15" s="660"/>
      <c r="AH15" s="660"/>
      <c r="AI15" s="660"/>
      <c r="AJ15" s="660"/>
      <c r="AK15" s="660"/>
      <c r="AL15" s="624" t="s">
        <v>235</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415825</v>
      </c>
      <c r="BH15" s="622"/>
      <c r="BI15" s="622"/>
      <c r="BJ15" s="622"/>
      <c r="BK15" s="622"/>
      <c r="BL15" s="622"/>
      <c r="BM15" s="622"/>
      <c r="BN15" s="623"/>
      <c r="BO15" s="659">
        <v>6.4</v>
      </c>
      <c r="BP15" s="659"/>
      <c r="BQ15" s="659"/>
      <c r="BR15" s="659"/>
      <c r="BS15" s="660" t="s">
        <v>235</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2394431</v>
      </c>
      <c r="CS15" s="622"/>
      <c r="CT15" s="622"/>
      <c r="CU15" s="622"/>
      <c r="CV15" s="622"/>
      <c r="CW15" s="622"/>
      <c r="CX15" s="622"/>
      <c r="CY15" s="623"/>
      <c r="CZ15" s="659">
        <v>11.8</v>
      </c>
      <c r="DA15" s="659"/>
      <c r="DB15" s="659"/>
      <c r="DC15" s="659"/>
      <c r="DD15" s="627">
        <v>306519</v>
      </c>
      <c r="DE15" s="622"/>
      <c r="DF15" s="622"/>
      <c r="DG15" s="622"/>
      <c r="DH15" s="622"/>
      <c r="DI15" s="622"/>
      <c r="DJ15" s="622"/>
      <c r="DK15" s="622"/>
      <c r="DL15" s="622"/>
      <c r="DM15" s="622"/>
      <c r="DN15" s="622"/>
      <c r="DO15" s="622"/>
      <c r="DP15" s="623"/>
      <c r="DQ15" s="627">
        <v>1902379</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18478</v>
      </c>
      <c r="S16" s="622"/>
      <c r="T16" s="622"/>
      <c r="U16" s="622"/>
      <c r="V16" s="622"/>
      <c r="W16" s="622"/>
      <c r="X16" s="622"/>
      <c r="Y16" s="623"/>
      <c r="Z16" s="659">
        <v>0.1</v>
      </c>
      <c r="AA16" s="659"/>
      <c r="AB16" s="659"/>
      <c r="AC16" s="659"/>
      <c r="AD16" s="660">
        <v>18478</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235</v>
      </c>
      <c r="BP16" s="659"/>
      <c r="BQ16" s="659"/>
      <c r="BR16" s="659"/>
      <c r="BS16" s="660" t="s">
        <v>235</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90654</v>
      </c>
      <c r="CS16" s="622"/>
      <c r="CT16" s="622"/>
      <c r="CU16" s="622"/>
      <c r="CV16" s="622"/>
      <c r="CW16" s="622"/>
      <c r="CX16" s="622"/>
      <c r="CY16" s="623"/>
      <c r="CZ16" s="659">
        <v>0.4</v>
      </c>
      <c r="DA16" s="659"/>
      <c r="DB16" s="659"/>
      <c r="DC16" s="659"/>
      <c r="DD16" s="627" t="s">
        <v>235</v>
      </c>
      <c r="DE16" s="622"/>
      <c r="DF16" s="622"/>
      <c r="DG16" s="622"/>
      <c r="DH16" s="622"/>
      <c r="DI16" s="622"/>
      <c r="DJ16" s="622"/>
      <c r="DK16" s="622"/>
      <c r="DL16" s="622"/>
      <c r="DM16" s="622"/>
      <c r="DN16" s="622"/>
      <c r="DO16" s="622"/>
      <c r="DP16" s="623"/>
      <c r="DQ16" s="627">
        <v>17541</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72445</v>
      </c>
      <c r="S17" s="622"/>
      <c r="T17" s="622"/>
      <c r="U17" s="622"/>
      <c r="V17" s="622"/>
      <c r="W17" s="622"/>
      <c r="X17" s="622"/>
      <c r="Y17" s="623"/>
      <c r="Z17" s="659">
        <v>0.3</v>
      </c>
      <c r="AA17" s="659"/>
      <c r="AB17" s="659"/>
      <c r="AC17" s="659"/>
      <c r="AD17" s="660">
        <v>72445</v>
      </c>
      <c r="AE17" s="660"/>
      <c r="AF17" s="660"/>
      <c r="AG17" s="660"/>
      <c r="AH17" s="660"/>
      <c r="AI17" s="660"/>
      <c r="AJ17" s="660"/>
      <c r="AK17" s="660"/>
      <c r="AL17" s="624">
        <v>0.7</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147</v>
      </c>
      <c r="BH17" s="622"/>
      <c r="BI17" s="622"/>
      <c r="BJ17" s="622"/>
      <c r="BK17" s="622"/>
      <c r="BL17" s="622"/>
      <c r="BM17" s="622"/>
      <c r="BN17" s="623"/>
      <c r="BO17" s="659" t="s">
        <v>235</v>
      </c>
      <c r="BP17" s="659"/>
      <c r="BQ17" s="659"/>
      <c r="BR17" s="659"/>
      <c r="BS17" s="660" t="s">
        <v>235</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1370162</v>
      </c>
      <c r="CS17" s="622"/>
      <c r="CT17" s="622"/>
      <c r="CU17" s="622"/>
      <c r="CV17" s="622"/>
      <c r="CW17" s="622"/>
      <c r="CX17" s="622"/>
      <c r="CY17" s="623"/>
      <c r="CZ17" s="659">
        <v>6.8</v>
      </c>
      <c r="DA17" s="659"/>
      <c r="DB17" s="659"/>
      <c r="DC17" s="659"/>
      <c r="DD17" s="627" t="s">
        <v>235</v>
      </c>
      <c r="DE17" s="622"/>
      <c r="DF17" s="622"/>
      <c r="DG17" s="622"/>
      <c r="DH17" s="622"/>
      <c r="DI17" s="622"/>
      <c r="DJ17" s="622"/>
      <c r="DK17" s="622"/>
      <c r="DL17" s="622"/>
      <c r="DM17" s="622"/>
      <c r="DN17" s="622"/>
      <c r="DO17" s="622"/>
      <c r="DP17" s="623"/>
      <c r="DQ17" s="627">
        <v>1369848</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57396</v>
      </c>
      <c r="S18" s="622"/>
      <c r="T18" s="622"/>
      <c r="U18" s="622"/>
      <c r="V18" s="622"/>
      <c r="W18" s="622"/>
      <c r="X18" s="622"/>
      <c r="Y18" s="623"/>
      <c r="Z18" s="659">
        <v>0.3</v>
      </c>
      <c r="AA18" s="659"/>
      <c r="AB18" s="659"/>
      <c r="AC18" s="659"/>
      <c r="AD18" s="660">
        <v>57396</v>
      </c>
      <c r="AE18" s="660"/>
      <c r="AF18" s="660"/>
      <c r="AG18" s="660"/>
      <c r="AH18" s="660"/>
      <c r="AI18" s="660"/>
      <c r="AJ18" s="660"/>
      <c r="AK18" s="660"/>
      <c r="AL18" s="624">
        <v>0.5</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235</v>
      </c>
      <c r="BP18" s="659"/>
      <c r="BQ18" s="659"/>
      <c r="BR18" s="659"/>
      <c r="BS18" s="660" t="s">
        <v>235</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235</v>
      </c>
      <c r="CS18" s="622"/>
      <c r="CT18" s="622"/>
      <c r="CU18" s="622"/>
      <c r="CV18" s="622"/>
      <c r="CW18" s="622"/>
      <c r="CX18" s="622"/>
      <c r="CY18" s="623"/>
      <c r="CZ18" s="659" t="s">
        <v>235</v>
      </c>
      <c r="DA18" s="659"/>
      <c r="DB18" s="659"/>
      <c r="DC18" s="659"/>
      <c r="DD18" s="627" t="s">
        <v>235</v>
      </c>
      <c r="DE18" s="622"/>
      <c r="DF18" s="622"/>
      <c r="DG18" s="622"/>
      <c r="DH18" s="622"/>
      <c r="DI18" s="622"/>
      <c r="DJ18" s="622"/>
      <c r="DK18" s="622"/>
      <c r="DL18" s="622"/>
      <c r="DM18" s="622"/>
      <c r="DN18" s="622"/>
      <c r="DO18" s="622"/>
      <c r="DP18" s="623"/>
      <c r="DQ18" s="627" t="s">
        <v>235</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55764</v>
      </c>
      <c r="S19" s="622"/>
      <c r="T19" s="622"/>
      <c r="U19" s="622"/>
      <c r="V19" s="622"/>
      <c r="W19" s="622"/>
      <c r="X19" s="622"/>
      <c r="Y19" s="623"/>
      <c r="Z19" s="659">
        <v>0.3</v>
      </c>
      <c r="AA19" s="659"/>
      <c r="AB19" s="659"/>
      <c r="AC19" s="659"/>
      <c r="AD19" s="660">
        <v>55764</v>
      </c>
      <c r="AE19" s="660"/>
      <c r="AF19" s="660"/>
      <c r="AG19" s="660"/>
      <c r="AH19" s="660"/>
      <c r="AI19" s="660"/>
      <c r="AJ19" s="660"/>
      <c r="AK19" s="660"/>
      <c r="AL19" s="624">
        <v>0.5</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4155</v>
      </c>
      <c r="BH19" s="622"/>
      <c r="BI19" s="622"/>
      <c r="BJ19" s="622"/>
      <c r="BK19" s="622"/>
      <c r="BL19" s="622"/>
      <c r="BM19" s="622"/>
      <c r="BN19" s="623"/>
      <c r="BO19" s="659">
        <v>0.1</v>
      </c>
      <c r="BP19" s="659"/>
      <c r="BQ19" s="659"/>
      <c r="BR19" s="659"/>
      <c r="BS19" s="660" t="s">
        <v>147</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235</v>
      </c>
      <c r="DA19" s="659"/>
      <c r="DB19" s="659"/>
      <c r="DC19" s="659"/>
      <c r="DD19" s="627" t="s">
        <v>235</v>
      </c>
      <c r="DE19" s="622"/>
      <c r="DF19" s="622"/>
      <c r="DG19" s="622"/>
      <c r="DH19" s="622"/>
      <c r="DI19" s="622"/>
      <c r="DJ19" s="622"/>
      <c r="DK19" s="622"/>
      <c r="DL19" s="622"/>
      <c r="DM19" s="622"/>
      <c r="DN19" s="622"/>
      <c r="DO19" s="622"/>
      <c r="DP19" s="623"/>
      <c r="DQ19" s="627" t="s">
        <v>235</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1632</v>
      </c>
      <c r="S20" s="622"/>
      <c r="T20" s="622"/>
      <c r="U20" s="622"/>
      <c r="V20" s="622"/>
      <c r="W20" s="622"/>
      <c r="X20" s="622"/>
      <c r="Y20" s="623"/>
      <c r="Z20" s="659">
        <v>0</v>
      </c>
      <c r="AA20" s="659"/>
      <c r="AB20" s="659"/>
      <c r="AC20" s="659"/>
      <c r="AD20" s="660">
        <v>1632</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4155</v>
      </c>
      <c r="BH20" s="622"/>
      <c r="BI20" s="622"/>
      <c r="BJ20" s="622"/>
      <c r="BK20" s="622"/>
      <c r="BL20" s="622"/>
      <c r="BM20" s="622"/>
      <c r="BN20" s="623"/>
      <c r="BO20" s="659">
        <v>0.1</v>
      </c>
      <c r="BP20" s="659"/>
      <c r="BQ20" s="659"/>
      <c r="BR20" s="659"/>
      <c r="BS20" s="660" t="s">
        <v>235</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20258051</v>
      </c>
      <c r="CS20" s="622"/>
      <c r="CT20" s="622"/>
      <c r="CU20" s="622"/>
      <c r="CV20" s="622"/>
      <c r="CW20" s="622"/>
      <c r="CX20" s="622"/>
      <c r="CY20" s="623"/>
      <c r="CZ20" s="659">
        <v>100</v>
      </c>
      <c r="DA20" s="659"/>
      <c r="DB20" s="659"/>
      <c r="DC20" s="659"/>
      <c r="DD20" s="627">
        <v>1076129</v>
      </c>
      <c r="DE20" s="622"/>
      <c r="DF20" s="622"/>
      <c r="DG20" s="622"/>
      <c r="DH20" s="622"/>
      <c r="DI20" s="622"/>
      <c r="DJ20" s="622"/>
      <c r="DK20" s="622"/>
      <c r="DL20" s="622"/>
      <c r="DM20" s="622"/>
      <c r="DN20" s="622"/>
      <c r="DO20" s="622"/>
      <c r="DP20" s="623"/>
      <c r="DQ20" s="627">
        <v>12534548</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2939816</v>
      </c>
      <c r="S21" s="622"/>
      <c r="T21" s="622"/>
      <c r="U21" s="622"/>
      <c r="V21" s="622"/>
      <c r="W21" s="622"/>
      <c r="X21" s="622"/>
      <c r="Y21" s="623"/>
      <c r="Z21" s="659">
        <v>14.1</v>
      </c>
      <c r="AA21" s="659"/>
      <c r="AB21" s="659"/>
      <c r="AC21" s="659"/>
      <c r="AD21" s="660">
        <v>2697853</v>
      </c>
      <c r="AE21" s="660"/>
      <c r="AF21" s="660"/>
      <c r="AG21" s="660"/>
      <c r="AH21" s="660"/>
      <c r="AI21" s="660"/>
      <c r="AJ21" s="660"/>
      <c r="AK21" s="660"/>
      <c r="AL21" s="624">
        <v>25</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4155</v>
      </c>
      <c r="BH21" s="622"/>
      <c r="BI21" s="622"/>
      <c r="BJ21" s="622"/>
      <c r="BK21" s="622"/>
      <c r="BL21" s="622"/>
      <c r="BM21" s="622"/>
      <c r="BN21" s="623"/>
      <c r="BO21" s="659">
        <v>0.1</v>
      </c>
      <c r="BP21" s="659"/>
      <c r="BQ21" s="659"/>
      <c r="BR21" s="659"/>
      <c r="BS21" s="660" t="s">
        <v>147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2697853</v>
      </c>
      <c r="S22" s="622"/>
      <c r="T22" s="622"/>
      <c r="U22" s="622"/>
      <c r="V22" s="622"/>
      <c r="W22" s="622"/>
      <c r="X22" s="622"/>
      <c r="Y22" s="623"/>
      <c r="Z22" s="659">
        <v>12.9</v>
      </c>
      <c r="AA22" s="659"/>
      <c r="AB22" s="659"/>
      <c r="AC22" s="659"/>
      <c r="AD22" s="660">
        <v>2697853</v>
      </c>
      <c r="AE22" s="660"/>
      <c r="AF22" s="660"/>
      <c r="AG22" s="660"/>
      <c r="AH22" s="660"/>
      <c r="AI22" s="660"/>
      <c r="AJ22" s="660"/>
      <c r="AK22" s="660"/>
      <c r="AL22" s="624">
        <v>25</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235</v>
      </c>
      <c r="BH22" s="622"/>
      <c r="BI22" s="622"/>
      <c r="BJ22" s="622"/>
      <c r="BK22" s="622"/>
      <c r="BL22" s="622"/>
      <c r="BM22" s="622"/>
      <c r="BN22" s="623"/>
      <c r="BO22" s="659" t="s">
        <v>235</v>
      </c>
      <c r="BP22" s="659"/>
      <c r="BQ22" s="659"/>
      <c r="BR22" s="659"/>
      <c r="BS22" s="660" t="s">
        <v>235</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241963</v>
      </c>
      <c r="S23" s="622"/>
      <c r="T23" s="622"/>
      <c r="U23" s="622"/>
      <c r="V23" s="622"/>
      <c r="W23" s="622"/>
      <c r="X23" s="622"/>
      <c r="Y23" s="623"/>
      <c r="Z23" s="659">
        <v>1.2</v>
      </c>
      <c r="AA23" s="659"/>
      <c r="AB23" s="659"/>
      <c r="AC23" s="659"/>
      <c r="AD23" s="660" t="s">
        <v>235</v>
      </c>
      <c r="AE23" s="660"/>
      <c r="AF23" s="660"/>
      <c r="AG23" s="660"/>
      <c r="AH23" s="660"/>
      <c r="AI23" s="660"/>
      <c r="AJ23" s="660"/>
      <c r="AK23" s="660"/>
      <c r="AL23" s="624" t="s">
        <v>235</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235</v>
      </c>
      <c r="BH23" s="622"/>
      <c r="BI23" s="622"/>
      <c r="BJ23" s="622"/>
      <c r="BK23" s="622"/>
      <c r="BL23" s="622"/>
      <c r="BM23" s="622"/>
      <c r="BN23" s="623"/>
      <c r="BO23" s="659" t="s">
        <v>235</v>
      </c>
      <c r="BP23" s="659"/>
      <c r="BQ23" s="659"/>
      <c r="BR23" s="659"/>
      <c r="BS23" s="660" t="s">
        <v>235</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235</v>
      </c>
      <c r="S24" s="622"/>
      <c r="T24" s="622"/>
      <c r="U24" s="622"/>
      <c r="V24" s="622"/>
      <c r="W24" s="622"/>
      <c r="X24" s="622"/>
      <c r="Y24" s="623"/>
      <c r="Z24" s="659" t="s">
        <v>235</v>
      </c>
      <c r="AA24" s="659"/>
      <c r="AB24" s="659"/>
      <c r="AC24" s="659"/>
      <c r="AD24" s="660" t="s">
        <v>235</v>
      </c>
      <c r="AE24" s="660"/>
      <c r="AF24" s="660"/>
      <c r="AG24" s="660"/>
      <c r="AH24" s="660"/>
      <c r="AI24" s="660"/>
      <c r="AJ24" s="660"/>
      <c r="AK24" s="660"/>
      <c r="AL24" s="624" t="s">
        <v>235</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235</v>
      </c>
      <c r="BH24" s="622"/>
      <c r="BI24" s="622"/>
      <c r="BJ24" s="622"/>
      <c r="BK24" s="622"/>
      <c r="BL24" s="622"/>
      <c r="BM24" s="622"/>
      <c r="BN24" s="623"/>
      <c r="BO24" s="659" t="s">
        <v>235</v>
      </c>
      <c r="BP24" s="659"/>
      <c r="BQ24" s="659"/>
      <c r="BR24" s="659"/>
      <c r="BS24" s="660" t="s">
        <v>235</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10128524</v>
      </c>
      <c r="CS24" s="677"/>
      <c r="CT24" s="677"/>
      <c r="CU24" s="677"/>
      <c r="CV24" s="677"/>
      <c r="CW24" s="677"/>
      <c r="CX24" s="677"/>
      <c r="CY24" s="702"/>
      <c r="CZ24" s="703">
        <v>50</v>
      </c>
      <c r="DA24" s="685"/>
      <c r="DB24" s="685"/>
      <c r="DC24" s="705"/>
      <c r="DD24" s="701">
        <v>5533417</v>
      </c>
      <c r="DE24" s="677"/>
      <c r="DF24" s="677"/>
      <c r="DG24" s="677"/>
      <c r="DH24" s="677"/>
      <c r="DI24" s="677"/>
      <c r="DJ24" s="677"/>
      <c r="DK24" s="702"/>
      <c r="DL24" s="701">
        <v>5359142</v>
      </c>
      <c r="DM24" s="677"/>
      <c r="DN24" s="677"/>
      <c r="DO24" s="677"/>
      <c r="DP24" s="677"/>
      <c r="DQ24" s="677"/>
      <c r="DR24" s="677"/>
      <c r="DS24" s="677"/>
      <c r="DT24" s="677"/>
      <c r="DU24" s="677"/>
      <c r="DV24" s="702"/>
      <c r="DW24" s="703">
        <v>48.6</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11011500</v>
      </c>
      <c r="S25" s="622"/>
      <c r="T25" s="622"/>
      <c r="U25" s="622"/>
      <c r="V25" s="622"/>
      <c r="W25" s="622"/>
      <c r="X25" s="622"/>
      <c r="Y25" s="623"/>
      <c r="Z25" s="659">
        <v>52.7</v>
      </c>
      <c r="AA25" s="659"/>
      <c r="AB25" s="659"/>
      <c r="AC25" s="659"/>
      <c r="AD25" s="660">
        <v>10769537</v>
      </c>
      <c r="AE25" s="660"/>
      <c r="AF25" s="660"/>
      <c r="AG25" s="660"/>
      <c r="AH25" s="660"/>
      <c r="AI25" s="660"/>
      <c r="AJ25" s="660"/>
      <c r="AK25" s="660"/>
      <c r="AL25" s="624">
        <v>99.8</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235</v>
      </c>
      <c r="BH25" s="622"/>
      <c r="BI25" s="622"/>
      <c r="BJ25" s="622"/>
      <c r="BK25" s="622"/>
      <c r="BL25" s="622"/>
      <c r="BM25" s="622"/>
      <c r="BN25" s="623"/>
      <c r="BO25" s="659" t="s">
        <v>147</v>
      </c>
      <c r="BP25" s="659"/>
      <c r="BQ25" s="659"/>
      <c r="BR25" s="659"/>
      <c r="BS25" s="660" t="s">
        <v>235</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2726626</v>
      </c>
      <c r="CS25" s="634"/>
      <c r="CT25" s="634"/>
      <c r="CU25" s="634"/>
      <c r="CV25" s="634"/>
      <c r="CW25" s="634"/>
      <c r="CX25" s="634"/>
      <c r="CY25" s="635"/>
      <c r="CZ25" s="624">
        <v>13.5</v>
      </c>
      <c r="DA25" s="636"/>
      <c r="DB25" s="636"/>
      <c r="DC25" s="637"/>
      <c r="DD25" s="627">
        <v>2497740</v>
      </c>
      <c r="DE25" s="634"/>
      <c r="DF25" s="634"/>
      <c r="DG25" s="634"/>
      <c r="DH25" s="634"/>
      <c r="DI25" s="634"/>
      <c r="DJ25" s="634"/>
      <c r="DK25" s="635"/>
      <c r="DL25" s="627">
        <v>2339394</v>
      </c>
      <c r="DM25" s="634"/>
      <c r="DN25" s="634"/>
      <c r="DO25" s="634"/>
      <c r="DP25" s="634"/>
      <c r="DQ25" s="634"/>
      <c r="DR25" s="634"/>
      <c r="DS25" s="634"/>
      <c r="DT25" s="634"/>
      <c r="DU25" s="634"/>
      <c r="DV25" s="635"/>
      <c r="DW25" s="624">
        <v>21.2</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8912</v>
      </c>
      <c r="S26" s="622"/>
      <c r="T26" s="622"/>
      <c r="U26" s="622"/>
      <c r="V26" s="622"/>
      <c r="W26" s="622"/>
      <c r="X26" s="622"/>
      <c r="Y26" s="623"/>
      <c r="Z26" s="659">
        <v>0</v>
      </c>
      <c r="AA26" s="659"/>
      <c r="AB26" s="659"/>
      <c r="AC26" s="659"/>
      <c r="AD26" s="660">
        <v>8912</v>
      </c>
      <c r="AE26" s="660"/>
      <c r="AF26" s="660"/>
      <c r="AG26" s="660"/>
      <c r="AH26" s="660"/>
      <c r="AI26" s="660"/>
      <c r="AJ26" s="660"/>
      <c r="AK26" s="660"/>
      <c r="AL26" s="624">
        <v>0.1</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235</v>
      </c>
      <c r="BH26" s="622"/>
      <c r="BI26" s="622"/>
      <c r="BJ26" s="622"/>
      <c r="BK26" s="622"/>
      <c r="BL26" s="622"/>
      <c r="BM26" s="622"/>
      <c r="BN26" s="623"/>
      <c r="BO26" s="659" t="s">
        <v>235</v>
      </c>
      <c r="BP26" s="659"/>
      <c r="BQ26" s="659"/>
      <c r="BR26" s="659"/>
      <c r="BS26" s="660" t="s">
        <v>235</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1868626</v>
      </c>
      <c r="CS26" s="622"/>
      <c r="CT26" s="622"/>
      <c r="CU26" s="622"/>
      <c r="CV26" s="622"/>
      <c r="CW26" s="622"/>
      <c r="CX26" s="622"/>
      <c r="CY26" s="623"/>
      <c r="CZ26" s="624">
        <v>9.1999999999999993</v>
      </c>
      <c r="DA26" s="636"/>
      <c r="DB26" s="636"/>
      <c r="DC26" s="637"/>
      <c r="DD26" s="627">
        <v>1669451</v>
      </c>
      <c r="DE26" s="622"/>
      <c r="DF26" s="622"/>
      <c r="DG26" s="622"/>
      <c r="DH26" s="622"/>
      <c r="DI26" s="622"/>
      <c r="DJ26" s="622"/>
      <c r="DK26" s="623"/>
      <c r="DL26" s="627" t="s">
        <v>147</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152575</v>
      </c>
      <c r="S27" s="622"/>
      <c r="T27" s="622"/>
      <c r="U27" s="622"/>
      <c r="V27" s="622"/>
      <c r="W27" s="622"/>
      <c r="X27" s="622"/>
      <c r="Y27" s="623"/>
      <c r="Z27" s="659">
        <v>0.7</v>
      </c>
      <c r="AA27" s="659"/>
      <c r="AB27" s="659"/>
      <c r="AC27" s="659"/>
      <c r="AD27" s="660" t="s">
        <v>235</v>
      </c>
      <c r="AE27" s="660"/>
      <c r="AF27" s="660"/>
      <c r="AG27" s="660"/>
      <c r="AH27" s="660"/>
      <c r="AI27" s="660"/>
      <c r="AJ27" s="660"/>
      <c r="AK27" s="660"/>
      <c r="AL27" s="624" t="s">
        <v>235</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6543926</v>
      </c>
      <c r="BH27" s="622"/>
      <c r="BI27" s="622"/>
      <c r="BJ27" s="622"/>
      <c r="BK27" s="622"/>
      <c r="BL27" s="622"/>
      <c r="BM27" s="622"/>
      <c r="BN27" s="623"/>
      <c r="BO27" s="659">
        <v>100</v>
      </c>
      <c r="BP27" s="659"/>
      <c r="BQ27" s="659"/>
      <c r="BR27" s="659"/>
      <c r="BS27" s="660">
        <v>272938</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6031736</v>
      </c>
      <c r="CS27" s="634"/>
      <c r="CT27" s="634"/>
      <c r="CU27" s="634"/>
      <c r="CV27" s="634"/>
      <c r="CW27" s="634"/>
      <c r="CX27" s="634"/>
      <c r="CY27" s="635"/>
      <c r="CZ27" s="624">
        <v>29.8</v>
      </c>
      <c r="DA27" s="636"/>
      <c r="DB27" s="636"/>
      <c r="DC27" s="637"/>
      <c r="DD27" s="627">
        <v>1665829</v>
      </c>
      <c r="DE27" s="634"/>
      <c r="DF27" s="634"/>
      <c r="DG27" s="634"/>
      <c r="DH27" s="634"/>
      <c r="DI27" s="634"/>
      <c r="DJ27" s="634"/>
      <c r="DK27" s="635"/>
      <c r="DL27" s="627">
        <v>1649900</v>
      </c>
      <c r="DM27" s="634"/>
      <c r="DN27" s="634"/>
      <c r="DO27" s="634"/>
      <c r="DP27" s="634"/>
      <c r="DQ27" s="634"/>
      <c r="DR27" s="634"/>
      <c r="DS27" s="634"/>
      <c r="DT27" s="634"/>
      <c r="DU27" s="634"/>
      <c r="DV27" s="635"/>
      <c r="DW27" s="624">
        <v>15</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76095</v>
      </c>
      <c r="S28" s="622"/>
      <c r="T28" s="622"/>
      <c r="U28" s="622"/>
      <c r="V28" s="622"/>
      <c r="W28" s="622"/>
      <c r="X28" s="622"/>
      <c r="Y28" s="623"/>
      <c r="Z28" s="659">
        <v>0.4</v>
      </c>
      <c r="AA28" s="659"/>
      <c r="AB28" s="659"/>
      <c r="AC28" s="659"/>
      <c r="AD28" s="660">
        <v>12163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1370162</v>
      </c>
      <c r="CS28" s="622"/>
      <c r="CT28" s="622"/>
      <c r="CU28" s="622"/>
      <c r="CV28" s="622"/>
      <c r="CW28" s="622"/>
      <c r="CX28" s="622"/>
      <c r="CY28" s="623"/>
      <c r="CZ28" s="624">
        <v>6.8</v>
      </c>
      <c r="DA28" s="636"/>
      <c r="DB28" s="636"/>
      <c r="DC28" s="637"/>
      <c r="DD28" s="627">
        <v>1369848</v>
      </c>
      <c r="DE28" s="622"/>
      <c r="DF28" s="622"/>
      <c r="DG28" s="622"/>
      <c r="DH28" s="622"/>
      <c r="DI28" s="622"/>
      <c r="DJ28" s="622"/>
      <c r="DK28" s="623"/>
      <c r="DL28" s="627">
        <v>1369848</v>
      </c>
      <c r="DM28" s="622"/>
      <c r="DN28" s="622"/>
      <c r="DO28" s="622"/>
      <c r="DP28" s="622"/>
      <c r="DQ28" s="622"/>
      <c r="DR28" s="622"/>
      <c r="DS28" s="622"/>
      <c r="DT28" s="622"/>
      <c r="DU28" s="622"/>
      <c r="DV28" s="623"/>
      <c r="DW28" s="624">
        <v>12.4</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166917</v>
      </c>
      <c r="S29" s="622"/>
      <c r="T29" s="622"/>
      <c r="U29" s="622"/>
      <c r="V29" s="622"/>
      <c r="W29" s="622"/>
      <c r="X29" s="622"/>
      <c r="Y29" s="623"/>
      <c r="Z29" s="659">
        <v>0.8</v>
      </c>
      <c r="AA29" s="659"/>
      <c r="AB29" s="659"/>
      <c r="AC29" s="659"/>
      <c r="AD29" s="660" t="s">
        <v>235</v>
      </c>
      <c r="AE29" s="660"/>
      <c r="AF29" s="660"/>
      <c r="AG29" s="660"/>
      <c r="AH29" s="660"/>
      <c r="AI29" s="660"/>
      <c r="AJ29" s="660"/>
      <c r="AK29" s="660"/>
      <c r="AL29" s="624" t="s">
        <v>235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306</v>
      </c>
      <c r="CG29" s="619"/>
      <c r="CH29" s="619"/>
      <c r="CI29" s="619"/>
      <c r="CJ29" s="619"/>
      <c r="CK29" s="619"/>
      <c r="CL29" s="619"/>
      <c r="CM29" s="619"/>
      <c r="CN29" s="619"/>
      <c r="CO29" s="619"/>
      <c r="CP29" s="619"/>
      <c r="CQ29" s="620"/>
      <c r="CR29" s="621">
        <v>1370162</v>
      </c>
      <c r="CS29" s="634"/>
      <c r="CT29" s="634"/>
      <c r="CU29" s="634"/>
      <c r="CV29" s="634"/>
      <c r="CW29" s="634"/>
      <c r="CX29" s="634"/>
      <c r="CY29" s="635"/>
      <c r="CZ29" s="624">
        <v>6.8</v>
      </c>
      <c r="DA29" s="636"/>
      <c r="DB29" s="636"/>
      <c r="DC29" s="637"/>
      <c r="DD29" s="627">
        <v>1369848</v>
      </c>
      <c r="DE29" s="634"/>
      <c r="DF29" s="634"/>
      <c r="DG29" s="634"/>
      <c r="DH29" s="634"/>
      <c r="DI29" s="634"/>
      <c r="DJ29" s="634"/>
      <c r="DK29" s="635"/>
      <c r="DL29" s="627">
        <v>1369848</v>
      </c>
      <c r="DM29" s="634"/>
      <c r="DN29" s="634"/>
      <c r="DO29" s="634"/>
      <c r="DP29" s="634"/>
      <c r="DQ29" s="634"/>
      <c r="DR29" s="634"/>
      <c r="DS29" s="634"/>
      <c r="DT29" s="634"/>
      <c r="DU29" s="634"/>
      <c r="DV29" s="635"/>
      <c r="DW29" s="624">
        <v>12.4</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4966521</v>
      </c>
      <c r="S30" s="622"/>
      <c r="T30" s="622"/>
      <c r="U30" s="622"/>
      <c r="V30" s="622"/>
      <c r="W30" s="622"/>
      <c r="X30" s="622"/>
      <c r="Y30" s="623"/>
      <c r="Z30" s="659">
        <v>23.8</v>
      </c>
      <c r="AA30" s="659"/>
      <c r="AB30" s="659"/>
      <c r="AC30" s="659"/>
      <c r="AD30" s="660" t="s">
        <v>235</v>
      </c>
      <c r="AE30" s="660"/>
      <c r="AF30" s="660"/>
      <c r="AG30" s="660"/>
      <c r="AH30" s="660"/>
      <c r="AI30" s="660"/>
      <c r="AJ30" s="660"/>
      <c r="AK30" s="660"/>
      <c r="AL30" s="624" t="s">
        <v>235</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1312729</v>
      </c>
      <c r="CS30" s="622"/>
      <c r="CT30" s="622"/>
      <c r="CU30" s="622"/>
      <c r="CV30" s="622"/>
      <c r="CW30" s="622"/>
      <c r="CX30" s="622"/>
      <c r="CY30" s="623"/>
      <c r="CZ30" s="624">
        <v>6.5</v>
      </c>
      <c r="DA30" s="636"/>
      <c r="DB30" s="636"/>
      <c r="DC30" s="637"/>
      <c r="DD30" s="627">
        <v>1312729</v>
      </c>
      <c r="DE30" s="622"/>
      <c r="DF30" s="622"/>
      <c r="DG30" s="622"/>
      <c r="DH30" s="622"/>
      <c r="DI30" s="622"/>
      <c r="DJ30" s="622"/>
      <c r="DK30" s="623"/>
      <c r="DL30" s="627">
        <v>1312729</v>
      </c>
      <c r="DM30" s="622"/>
      <c r="DN30" s="622"/>
      <c r="DO30" s="622"/>
      <c r="DP30" s="622"/>
      <c r="DQ30" s="622"/>
      <c r="DR30" s="622"/>
      <c r="DS30" s="622"/>
      <c r="DT30" s="622"/>
      <c r="DU30" s="622"/>
      <c r="DV30" s="623"/>
      <c r="DW30" s="624">
        <v>11.9</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235</v>
      </c>
      <c r="S31" s="622"/>
      <c r="T31" s="622"/>
      <c r="U31" s="622"/>
      <c r="V31" s="622"/>
      <c r="W31" s="622"/>
      <c r="X31" s="622"/>
      <c r="Y31" s="623"/>
      <c r="Z31" s="659" t="s">
        <v>235</v>
      </c>
      <c r="AA31" s="659"/>
      <c r="AB31" s="659"/>
      <c r="AC31" s="659"/>
      <c r="AD31" s="660" t="s">
        <v>235</v>
      </c>
      <c r="AE31" s="660"/>
      <c r="AF31" s="660"/>
      <c r="AG31" s="660"/>
      <c r="AH31" s="660"/>
      <c r="AI31" s="660"/>
      <c r="AJ31" s="660"/>
      <c r="AK31" s="660"/>
      <c r="AL31" s="624" t="s">
        <v>235</v>
      </c>
      <c r="AM31" s="625"/>
      <c r="AN31" s="625"/>
      <c r="AO31" s="661"/>
      <c r="AP31" s="693" t="s">
        <v>312</v>
      </c>
      <c r="AQ31" s="694"/>
      <c r="AR31" s="694"/>
      <c r="AS31" s="694"/>
      <c r="AT31" s="695" t="s">
        <v>313</v>
      </c>
      <c r="AU31" s="218"/>
      <c r="AV31" s="218"/>
      <c r="AW31" s="218"/>
      <c r="AX31" s="679" t="s">
        <v>188</v>
      </c>
      <c r="AY31" s="680"/>
      <c r="AZ31" s="680"/>
      <c r="BA31" s="680"/>
      <c r="BB31" s="680"/>
      <c r="BC31" s="680"/>
      <c r="BD31" s="680"/>
      <c r="BE31" s="680"/>
      <c r="BF31" s="681"/>
      <c r="BG31" s="683">
        <v>99.3</v>
      </c>
      <c r="BH31" s="684"/>
      <c r="BI31" s="684"/>
      <c r="BJ31" s="684"/>
      <c r="BK31" s="684"/>
      <c r="BL31" s="684"/>
      <c r="BM31" s="685">
        <v>97.3</v>
      </c>
      <c r="BN31" s="684"/>
      <c r="BO31" s="684"/>
      <c r="BP31" s="684"/>
      <c r="BQ31" s="686"/>
      <c r="BR31" s="683">
        <v>99.2</v>
      </c>
      <c r="BS31" s="684"/>
      <c r="BT31" s="684"/>
      <c r="BU31" s="684"/>
      <c r="BV31" s="684"/>
      <c r="BW31" s="684"/>
      <c r="BX31" s="685">
        <v>97.1</v>
      </c>
      <c r="BY31" s="684"/>
      <c r="BZ31" s="684"/>
      <c r="CA31" s="684"/>
      <c r="CB31" s="686"/>
      <c r="CD31" s="642"/>
      <c r="CE31" s="643"/>
      <c r="CF31" s="618" t="s">
        <v>314</v>
      </c>
      <c r="CG31" s="619"/>
      <c r="CH31" s="619"/>
      <c r="CI31" s="619"/>
      <c r="CJ31" s="619"/>
      <c r="CK31" s="619"/>
      <c r="CL31" s="619"/>
      <c r="CM31" s="619"/>
      <c r="CN31" s="619"/>
      <c r="CO31" s="619"/>
      <c r="CP31" s="619"/>
      <c r="CQ31" s="620"/>
      <c r="CR31" s="621">
        <v>57433</v>
      </c>
      <c r="CS31" s="634"/>
      <c r="CT31" s="634"/>
      <c r="CU31" s="634"/>
      <c r="CV31" s="634"/>
      <c r="CW31" s="634"/>
      <c r="CX31" s="634"/>
      <c r="CY31" s="635"/>
      <c r="CZ31" s="624">
        <v>0.3</v>
      </c>
      <c r="DA31" s="636"/>
      <c r="DB31" s="636"/>
      <c r="DC31" s="637"/>
      <c r="DD31" s="627">
        <v>57119</v>
      </c>
      <c r="DE31" s="634"/>
      <c r="DF31" s="634"/>
      <c r="DG31" s="634"/>
      <c r="DH31" s="634"/>
      <c r="DI31" s="634"/>
      <c r="DJ31" s="634"/>
      <c r="DK31" s="635"/>
      <c r="DL31" s="627">
        <v>57119</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1562168</v>
      </c>
      <c r="S32" s="622"/>
      <c r="T32" s="622"/>
      <c r="U32" s="622"/>
      <c r="V32" s="622"/>
      <c r="W32" s="622"/>
      <c r="X32" s="622"/>
      <c r="Y32" s="623"/>
      <c r="Z32" s="659">
        <v>7.5</v>
      </c>
      <c r="AA32" s="659"/>
      <c r="AB32" s="659"/>
      <c r="AC32" s="659"/>
      <c r="AD32" s="660" t="s">
        <v>235</v>
      </c>
      <c r="AE32" s="660"/>
      <c r="AF32" s="660"/>
      <c r="AG32" s="660"/>
      <c r="AH32" s="660"/>
      <c r="AI32" s="660"/>
      <c r="AJ32" s="660"/>
      <c r="AK32" s="660"/>
      <c r="AL32" s="624" t="s">
        <v>235</v>
      </c>
      <c r="AM32" s="625"/>
      <c r="AN32" s="625"/>
      <c r="AO32" s="661"/>
      <c r="AP32" s="662"/>
      <c r="AQ32" s="663"/>
      <c r="AR32" s="663"/>
      <c r="AS32" s="663"/>
      <c r="AT32" s="696"/>
      <c r="AU32" s="214" t="s">
        <v>316</v>
      </c>
      <c r="AX32" s="618" t="s">
        <v>317</v>
      </c>
      <c r="AY32" s="619"/>
      <c r="AZ32" s="619"/>
      <c r="BA32" s="619"/>
      <c r="BB32" s="619"/>
      <c r="BC32" s="619"/>
      <c r="BD32" s="619"/>
      <c r="BE32" s="619"/>
      <c r="BF32" s="620"/>
      <c r="BG32" s="687">
        <v>98.8</v>
      </c>
      <c r="BH32" s="634"/>
      <c r="BI32" s="634"/>
      <c r="BJ32" s="634"/>
      <c r="BK32" s="634"/>
      <c r="BL32" s="634"/>
      <c r="BM32" s="625">
        <v>96.3</v>
      </c>
      <c r="BN32" s="634"/>
      <c r="BO32" s="634"/>
      <c r="BP32" s="634"/>
      <c r="BQ32" s="657"/>
      <c r="BR32" s="687">
        <v>98.9</v>
      </c>
      <c r="BS32" s="634"/>
      <c r="BT32" s="634"/>
      <c r="BU32" s="634"/>
      <c r="BV32" s="634"/>
      <c r="BW32" s="634"/>
      <c r="BX32" s="625">
        <v>96.2</v>
      </c>
      <c r="BY32" s="634"/>
      <c r="BZ32" s="634"/>
      <c r="CA32" s="634"/>
      <c r="CB32" s="657"/>
      <c r="CD32" s="644"/>
      <c r="CE32" s="645"/>
      <c r="CF32" s="618" t="s">
        <v>318</v>
      </c>
      <c r="CG32" s="619"/>
      <c r="CH32" s="619"/>
      <c r="CI32" s="619"/>
      <c r="CJ32" s="619"/>
      <c r="CK32" s="619"/>
      <c r="CL32" s="619"/>
      <c r="CM32" s="619"/>
      <c r="CN32" s="619"/>
      <c r="CO32" s="619"/>
      <c r="CP32" s="619"/>
      <c r="CQ32" s="620"/>
      <c r="CR32" s="621" t="s">
        <v>235</v>
      </c>
      <c r="CS32" s="622"/>
      <c r="CT32" s="622"/>
      <c r="CU32" s="622"/>
      <c r="CV32" s="622"/>
      <c r="CW32" s="622"/>
      <c r="CX32" s="622"/>
      <c r="CY32" s="623"/>
      <c r="CZ32" s="624" t="s">
        <v>235</v>
      </c>
      <c r="DA32" s="636"/>
      <c r="DB32" s="636"/>
      <c r="DC32" s="637"/>
      <c r="DD32" s="627" t="s">
        <v>235</v>
      </c>
      <c r="DE32" s="622"/>
      <c r="DF32" s="622"/>
      <c r="DG32" s="622"/>
      <c r="DH32" s="622"/>
      <c r="DI32" s="622"/>
      <c r="DJ32" s="622"/>
      <c r="DK32" s="623"/>
      <c r="DL32" s="627" t="s">
        <v>235</v>
      </c>
      <c r="DM32" s="622"/>
      <c r="DN32" s="622"/>
      <c r="DO32" s="622"/>
      <c r="DP32" s="622"/>
      <c r="DQ32" s="622"/>
      <c r="DR32" s="622"/>
      <c r="DS32" s="622"/>
      <c r="DT32" s="622"/>
      <c r="DU32" s="622"/>
      <c r="DV32" s="623"/>
      <c r="DW32" s="624" t="s">
        <v>235</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21311</v>
      </c>
      <c r="S33" s="622"/>
      <c r="T33" s="622"/>
      <c r="U33" s="622"/>
      <c r="V33" s="622"/>
      <c r="W33" s="622"/>
      <c r="X33" s="622"/>
      <c r="Y33" s="623"/>
      <c r="Z33" s="659">
        <v>0.1</v>
      </c>
      <c r="AA33" s="659"/>
      <c r="AB33" s="659"/>
      <c r="AC33" s="659"/>
      <c r="AD33" s="660">
        <v>744</v>
      </c>
      <c r="AE33" s="660"/>
      <c r="AF33" s="660"/>
      <c r="AG33" s="660"/>
      <c r="AH33" s="660"/>
      <c r="AI33" s="660"/>
      <c r="AJ33" s="660"/>
      <c r="AK33" s="660"/>
      <c r="AL33" s="624">
        <v>0</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99.5</v>
      </c>
      <c r="BH33" s="606"/>
      <c r="BI33" s="606"/>
      <c r="BJ33" s="606"/>
      <c r="BK33" s="606"/>
      <c r="BL33" s="606"/>
      <c r="BM33" s="652">
        <v>97.8</v>
      </c>
      <c r="BN33" s="606"/>
      <c r="BO33" s="606"/>
      <c r="BP33" s="606"/>
      <c r="BQ33" s="669"/>
      <c r="BR33" s="682">
        <v>99.4</v>
      </c>
      <c r="BS33" s="606"/>
      <c r="BT33" s="606"/>
      <c r="BU33" s="606"/>
      <c r="BV33" s="606"/>
      <c r="BW33" s="606"/>
      <c r="BX33" s="652">
        <v>97.6</v>
      </c>
      <c r="BY33" s="606"/>
      <c r="BZ33" s="606"/>
      <c r="CA33" s="606"/>
      <c r="CB33" s="669"/>
      <c r="CD33" s="618" t="s">
        <v>321</v>
      </c>
      <c r="CE33" s="619"/>
      <c r="CF33" s="619"/>
      <c r="CG33" s="619"/>
      <c r="CH33" s="619"/>
      <c r="CI33" s="619"/>
      <c r="CJ33" s="619"/>
      <c r="CK33" s="619"/>
      <c r="CL33" s="619"/>
      <c r="CM33" s="619"/>
      <c r="CN33" s="619"/>
      <c r="CO33" s="619"/>
      <c r="CP33" s="619"/>
      <c r="CQ33" s="620"/>
      <c r="CR33" s="621">
        <v>8962744</v>
      </c>
      <c r="CS33" s="634"/>
      <c r="CT33" s="634"/>
      <c r="CU33" s="634"/>
      <c r="CV33" s="634"/>
      <c r="CW33" s="634"/>
      <c r="CX33" s="634"/>
      <c r="CY33" s="635"/>
      <c r="CZ33" s="624">
        <v>44.2</v>
      </c>
      <c r="DA33" s="636"/>
      <c r="DB33" s="636"/>
      <c r="DC33" s="637"/>
      <c r="DD33" s="627">
        <v>6698254</v>
      </c>
      <c r="DE33" s="634"/>
      <c r="DF33" s="634"/>
      <c r="DG33" s="634"/>
      <c r="DH33" s="634"/>
      <c r="DI33" s="634"/>
      <c r="DJ33" s="634"/>
      <c r="DK33" s="635"/>
      <c r="DL33" s="627">
        <v>4664349</v>
      </c>
      <c r="DM33" s="634"/>
      <c r="DN33" s="634"/>
      <c r="DO33" s="634"/>
      <c r="DP33" s="634"/>
      <c r="DQ33" s="634"/>
      <c r="DR33" s="634"/>
      <c r="DS33" s="634"/>
      <c r="DT33" s="634"/>
      <c r="DU33" s="634"/>
      <c r="DV33" s="635"/>
      <c r="DW33" s="624">
        <v>42.3</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473394</v>
      </c>
      <c r="S34" s="622"/>
      <c r="T34" s="622"/>
      <c r="U34" s="622"/>
      <c r="V34" s="622"/>
      <c r="W34" s="622"/>
      <c r="X34" s="622"/>
      <c r="Y34" s="623"/>
      <c r="Z34" s="659">
        <v>2.2999999999999998</v>
      </c>
      <c r="AA34" s="659"/>
      <c r="AB34" s="659"/>
      <c r="AC34" s="659"/>
      <c r="AD34" s="660" t="s">
        <v>235</v>
      </c>
      <c r="AE34" s="660"/>
      <c r="AF34" s="660"/>
      <c r="AG34" s="660"/>
      <c r="AH34" s="660"/>
      <c r="AI34" s="660"/>
      <c r="AJ34" s="660"/>
      <c r="AK34" s="660"/>
      <c r="AL34" s="624" t="s">
        <v>235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3422801</v>
      </c>
      <c r="CS34" s="622"/>
      <c r="CT34" s="622"/>
      <c r="CU34" s="622"/>
      <c r="CV34" s="622"/>
      <c r="CW34" s="622"/>
      <c r="CX34" s="622"/>
      <c r="CY34" s="623"/>
      <c r="CZ34" s="624">
        <v>16.899999999999999</v>
      </c>
      <c r="DA34" s="636"/>
      <c r="DB34" s="636"/>
      <c r="DC34" s="637"/>
      <c r="DD34" s="627">
        <v>2346654</v>
      </c>
      <c r="DE34" s="622"/>
      <c r="DF34" s="622"/>
      <c r="DG34" s="622"/>
      <c r="DH34" s="622"/>
      <c r="DI34" s="622"/>
      <c r="DJ34" s="622"/>
      <c r="DK34" s="623"/>
      <c r="DL34" s="627">
        <v>2126245</v>
      </c>
      <c r="DM34" s="622"/>
      <c r="DN34" s="622"/>
      <c r="DO34" s="622"/>
      <c r="DP34" s="622"/>
      <c r="DQ34" s="622"/>
      <c r="DR34" s="622"/>
      <c r="DS34" s="622"/>
      <c r="DT34" s="622"/>
      <c r="DU34" s="622"/>
      <c r="DV34" s="623"/>
      <c r="DW34" s="624">
        <v>19.3</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881379</v>
      </c>
      <c r="S35" s="622"/>
      <c r="T35" s="622"/>
      <c r="U35" s="622"/>
      <c r="V35" s="622"/>
      <c r="W35" s="622"/>
      <c r="X35" s="622"/>
      <c r="Y35" s="623"/>
      <c r="Z35" s="659">
        <v>4.2</v>
      </c>
      <c r="AA35" s="659"/>
      <c r="AB35" s="659"/>
      <c r="AC35" s="659"/>
      <c r="AD35" s="660" t="s">
        <v>235</v>
      </c>
      <c r="AE35" s="660"/>
      <c r="AF35" s="660"/>
      <c r="AG35" s="660"/>
      <c r="AH35" s="660"/>
      <c r="AI35" s="660"/>
      <c r="AJ35" s="660"/>
      <c r="AK35" s="660"/>
      <c r="AL35" s="624" t="s">
        <v>235</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140095</v>
      </c>
      <c r="CS35" s="634"/>
      <c r="CT35" s="634"/>
      <c r="CU35" s="634"/>
      <c r="CV35" s="634"/>
      <c r="CW35" s="634"/>
      <c r="CX35" s="634"/>
      <c r="CY35" s="635"/>
      <c r="CZ35" s="624">
        <v>0.7</v>
      </c>
      <c r="DA35" s="636"/>
      <c r="DB35" s="636"/>
      <c r="DC35" s="637"/>
      <c r="DD35" s="627">
        <v>131247</v>
      </c>
      <c r="DE35" s="634"/>
      <c r="DF35" s="634"/>
      <c r="DG35" s="634"/>
      <c r="DH35" s="634"/>
      <c r="DI35" s="634"/>
      <c r="DJ35" s="634"/>
      <c r="DK35" s="635"/>
      <c r="DL35" s="627">
        <v>131247</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710676</v>
      </c>
      <c r="S36" s="622"/>
      <c r="T36" s="622"/>
      <c r="U36" s="622"/>
      <c r="V36" s="622"/>
      <c r="W36" s="622"/>
      <c r="X36" s="622"/>
      <c r="Y36" s="623"/>
      <c r="Z36" s="659">
        <v>3.4</v>
      </c>
      <c r="AA36" s="659"/>
      <c r="AB36" s="659"/>
      <c r="AC36" s="659"/>
      <c r="AD36" s="660" t="s">
        <v>235</v>
      </c>
      <c r="AE36" s="660"/>
      <c r="AF36" s="660"/>
      <c r="AG36" s="660"/>
      <c r="AH36" s="660"/>
      <c r="AI36" s="660"/>
      <c r="AJ36" s="660"/>
      <c r="AK36" s="660"/>
      <c r="AL36" s="624" t="s">
        <v>235</v>
      </c>
      <c r="AM36" s="625"/>
      <c r="AN36" s="625"/>
      <c r="AO36" s="661"/>
      <c r="AP36" s="222"/>
      <c r="AQ36" s="670" t="s">
        <v>329</v>
      </c>
      <c r="AR36" s="671"/>
      <c r="AS36" s="671"/>
      <c r="AT36" s="671"/>
      <c r="AU36" s="671"/>
      <c r="AV36" s="671"/>
      <c r="AW36" s="671"/>
      <c r="AX36" s="671"/>
      <c r="AY36" s="672"/>
      <c r="AZ36" s="676">
        <v>1823546</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66052</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2504620</v>
      </c>
      <c r="CS36" s="622"/>
      <c r="CT36" s="622"/>
      <c r="CU36" s="622"/>
      <c r="CV36" s="622"/>
      <c r="CW36" s="622"/>
      <c r="CX36" s="622"/>
      <c r="CY36" s="623"/>
      <c r="CZ36" s="624">
        <v>12.4</v>
      </c>
      <c r="DA36" s="636"/>
      <c r="DB36" s="636"/>
      <c r="DC36" s="637"/>
      <c r="DD36" s="627">
        <v>2038588</v>
      </c>
      <c r="DE36" s="622"/>
      <c r="DF36" s="622"/>
      <c r="DG36" s="622"/>
      <c r="DH36" s="622"/>
      <c r="DI36" s="622"/>
      <c r="DJ36" s="622"/>
      <c r="DK36" s="623"/>
      <c r="DL36" s="627">
        <v>1204935</v>
      </c>
      <c r="DM36" s="622"/>
      <c r="DN36" s="622"/>
      <c r="DO36" s="622"/>
      <c r="DP36" s="622"/>
      <c r="DQ36" s="622"/>
      <c r="DR36" s="622"/>
      <c r="DS36" s="622"/>
      <c r="DT36" s="622"/>
      <c r="DU36" s="622"/>
      <c r="DV36" s="623"/>
      <c r="DW36" s="624">
        <v>10.9</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236192</v>
      </c>
      <c r="S37" s="622"/>
      <c r="T37" s="622"/>
      <c r="U37" s="622"/>
      <c r="V37" s="622"/>
      <c r="W37" s="622"/>
      <c r="X37" s="622"/>
      <c r="Y37" s="623"/>
      <c r="Z37" s="659">
        <v>1.1000000000000001</v>
      </c>
      <c r="AA37" s="659"/>
      <c r="AB37" s="659"/>
      <c r="AC37" s="659"/>
      <c r="AD37" s="660" t="s">
        <v>235</v>
      </c>
      <c r="AE37" s="660"/>
      <c r="AF37" s="660"/>
      <c r="AG37" s="660"/>
      <c r="AH37" s="660"/>
      <c r="AI37" s="660"/>
      <c r="AJ37" s="660"/>
      <c r="AK37" s="660"/>
      <c r="AL37" s="624" t="s">
        <v>235</v>
      </c>
      <c r="AM37" s="625"/>
      <c r="AN37" s="625"/>
      <c r="AO37" s="661"/>
      <c r="AQ37" s="654" t="s">
        <v>333</v>
      </c>
      <c r="AR37" s="655"/>
      <c r="AS37" s="655"/>
      <c r="AT37" s="655"/>
      <c r="AU37" s="655"/>
      <c r="AV37" s="655"/>
      <c r="AW37" s="655"/>
      <c r="AX37" s="655"/>
      <c r="AY37" s="656"/>
      <c r="AZ37" s="621">
        <v>88893</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-91085</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845141</v>
      </c>
      <c r="CS37" s="634"/>
      <c r="CT37" s="634"/>
      <c r="CU37" s="634"/>
      <c r="CV37" s="634"/>
      <c r="CW37" s="634"/>
      <c r="CX37" s="634"/>
      <c r="CY37" s="635"/>
      <c r="CZ37" s="624">
        <v>4.2</v>
      </c>
      <c r="DA37" s="636"/>
      <c r="DB37" s="636"/>
      <c r="DC37" s="637"/>
      <c r="DD37" s="627">
        <v>773151</v>
      </c>
      <c r="DE37" s="634"/>
      <c r="DF37" s="634"/>
      <c r="DG37" s="634"/>
      <c r="DH37" s="634"/>
      <c r="DI37" s="634"/>
      <c r="DJ37" s="634"/>
      <c r="DK37" s="635"/>
      <c r="DL37" s="627">
        <v>773151</v>
      </c>
      <c r="DM37" s="634"/>
      <c r="DN37" s="634"/>
      <c r="DO37" s="634"/>
      <c r="DP37" s="634"/>
      <c r="DQ37" s="634"/>
      <c r="DR37" s="634"/>
      <c r="DS37" s="634"/>
      <c r="DT37" s="634"/>
      <c r="DU37" s="634"/>
      <c r="DV37" s="635"/>
      <c r="DW37" s="624">
        <v>7</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635390</v>
      </c>
      <c r="S38" s="622"/>
      <c r="T38" s="622"/>
      <c r="U38" s="622"/>
      <c r="V38" s="622"/>
      <c r="W38" s="622"/>
      <c r="X38" s="622"/>
      <c r="Y38" s="623"/>
      <c r="Z38" s="659">
        <v>3</v>
      </c>
      <c r="AA38" s="659"/>
      <c r="AB38" s="659"/>
      <c r="AC38" s="659"/>
      <c r="AD38" s="660" t="s">
        <v>235</v>
      </c>
      <c r="AE38" s="660"/>
      <c r="AF38" s="660"/>
      <c r="AG38" s="660"/>
      <c r="AH38" s="660"/>
      <c r="AI38" s="660"/>
      <c r="AJ38" s="660"/>
      <c r="AK38" s="660"/>
      <c r="AL38" s="624" t="s">
        <v>147</v>
      </c>
      <c r="AM38" s="625"/>
      <c r="AN38" s="625"/>
      <c r="AO38" s="661"/>
      <c r="AQ38" s="654" t="s">
        <v>337</v>
      </c>
      <c r="AR38" s="655"/>
      <c r="AS38" s="655"/>
      <c r="AT38" s="655"/>
      <c r="AU38" s="655"/>
      <c r="AV38" s="655"/>
      <c r="AW38" s="655"/>
      <c r="AX38" s="655"/>
      <c r="AY38" s="656"/>
      <c r="AZ38" s="621">
        <v>12449</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6215</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1722204</v>
      </c>
      <c r="CS38" s="622"/>
      <c r="CT38" s="622"/>
      <c r="CU38" s="622"/>
      <c r="CV38" s="622"/>
      <c r="CW38" s="622"/>
      <c r="CX38" s="622"/>
      <c r="CY38" s="623"/>
      <c r="CZ38" s="624">
        <v>8.5</v>
      </c>
      <c r="DA38" s="636"/>
      <c r="DB38" s="636"/>
      <c r="DC38" s="637"/>
      <c r="DD38" s="627">
        <v>1369767</v>
      </c>
      <c r="DE38" s="622"/>
      <c r="DF38" s="622"/>
      <c r="DG38" s="622"/>
      <c r="DH38" s="622"/>
      <c r="DI38" s="622"/>
      <c r="DJ38" s="622"/>
      <c r="DK38" s="623"/>
      <c r="DL38" s="627">
        <v>1201922</v>
      </c>
      <c r="DM38" s="622"/>
      <c r="DN38" s="622"/>
      <c r="DO38" s="622"/>
      <c r="DP38" s="622"/>
      <c r="DQ38" s="622"/>
      <c r="DR38" s="622"/>
      <c r="DS38" s="622"/>
      <c r="DT38" s="622"/>
      <c r="DU38" s="622"/>
      <c r="DV38" s="623"/>
      <c r="DW38" s="624">
        <v>10.9</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147</v>
      </c>
      <c r="S39" s="622"/>
      <c r="T39" s="622"/>
      <c r="U39" s="622"/>
      <c r="V39" s="622"/>
      <c r="W39" s="622"/>
      <c r="X39" s="622"/>
      <c r="Y39" s="623"/>
      <c r="Z39" s="659" t="s">
        <v>235</v>
      </c>
      <c r="AA39" s="659"/>
      <c r="AB39" s="659"/>
      <c r="AC39" s="659"/>
      <c r="AD39" s="660" t="s">
        <v>235</v>
      </c>
      <c r="AE39" s="660"/>
      <c r="AF39" s="660"/>
      <c r="AG39" s="660"/>
      <c r="AH39" s="660"/>
      <c r="AI39" s="660"/>
      <c r="AJ39" s="660"/>
      <c r="AK39" s="660"/>
      <c r="AL39" s="624" t="s">
        <v>235</v>
      </c>
      <c r="AM39" s="625"/>
      <c r="AN39" s="625"/>
      <c r="AO39" s="661"/>
      <c r="AQ39" s="654" t="s">
        <v>341</v>
      </c>
      <c r="AR39" s="655"/>
      <c r="AS39" s="655"/>
      <c r="AT39" s="655"/>
      <c r="AU39" s="655"/>
      <c r="AV39" s="655"/>
      <c r="AW39" s="655"/>
      <c r="AX39" s="655"/>
      <c r="AY39" s="656"/>
      <c r="AZ39" s="621" t="s">
        <v>235</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10102</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1122513</v>
      </c>
      <c r="CS39" s="634"/>
      <c r="CT39" s="634"/>
      <c r="CU39" s="634"/>
      <c r="CV39" s="634"/>
      <c r="CW39" s="634"/>
      <c r="CX39" s="634"/>
      <c r="CY39" s="635"/>
      <c r="CZ39" s="624">
        <v>5.5</v>
      </c>
      <c r="DA39" s="636"/>
      <c r="DB39" s="636"/>
      <c r="DC39" s="637"/>
      <c r="DD39" s="627">
        <v>806687</v>
      </c>
      <c r="DE39" s="634"/>
      <c r="DF39" s="634"/>
      <c r="DG39" s="634"/>
      <c r="DH39" s="634"/>
      <c r="DI39" s="634"/>
      <c r="DJ39" s="634"/>
      <c r="DK39" s="635"/>
      <c r="DL39" s="627" t="s">
        <v>235</v>
      </c>
      <c r="DM39" s="634"/>
      <c r="DN39" s="634"/>
      <c r="DO39" s="634"/>
      <c r="DP39" s="634"/>
      <c r="DQ39" s="634"/>
      <c r="DR39" s="634"/>
      <c r="DS39" s="634"/>
      <c r="DT39" s="634"/>
      <c r="DU39" s="634"/>
      <c r="DV39" s="635"/>
      <c r="DW39" s="624" t="s">
        <v>147</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238190</v>
      </c>
      <c r="S40" s="622"/>
      <c r="T40" s="622"/>
      <c r="U40" s="622"/>
      <c r="V40" s="622"/>
      <c r="W40" s="622"/>
      <c r="X40" s="622"/>
      <c r="Y40" s="623"/>
      <c r="Z40" s="659">
        <v>1.1000000000000001</v>
      </c>
      <c r="AA40" s="659"/>
      <c r="AB40" s="659"/>
      <c r="AC40" s="659"/>
      <c r="AD40" s="660" t="s">
        <v>235</v>
      </c>
      <c r="AE40" s="660"/>
      <c r="AF40" s="660"/>
      <c r="AG40" s="660"/>
      <c r="AH40" s="660"/>
      <c r="AI40" s="660"/>
      <c r="AJ40" s="660"/>
      <c r="AK40" s="660"/>
      <c r="AL40" s="624" t="s">
        <v>235</v>
      </c>
      <c r="AM40" s="625"/>
      <c r="AN40" s="625"/>
      <c r="AO40" s="661"/>
      <c r="AQ40" s="654" t="s">
        <v>345</v>
      </c>
      <c r="AR40" s="655"/>
      <c r="AS40" s="655"/>
      <c r="AT40" s="655"/>
      <c r="AU40" s="655"/>
      <c r="AV40" s="655"/>
      <c r="AW40" s="655"/>
      <c r="AX40" s="655"/>
      <c r="AY40" s="656"/>
      <c r="AZ40" s="621" t="s">
        <v>235</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95</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50511</v>
      </c>
      <c r="CS40" s="622"/>
      <c r="CT40" s="622"/>
      <c r="CU40" s="622"/>
      <c r="CV40" s="622"/>
      <c r="CW40" s="622"/>
      <c r="CX40" s="622"/>
      <c r="CY40" s="623"/>
      <c r="CZ40" s="624">
        <v>0.2</v>
      </c>
      <c r="DA40" s="636"/>
      <c r="DB40" s="636"/>
      <c r="DC40" s="637"/>
      <c r="DD40" s="627">
        <v>5311</v>
      </c>
      <c r="DE40" s="622"/>
      <c r="DF40" s="622"/>
      <c r="DG40" s="622"/>
      <c r="DH40" s="622"/>
      <c r="DI40" s="622"/>
      <c r="DJ40" s="622"/>
      <c r="DK40" s="623"/>
      <c r="DL40" s="627" t="s">
        <v>235</v>
      </c>
      <c r="DM40" s="622"/>
      <c r="DN40" s="622"/>
      <c r="DO40" s="622"/>
      <c r="DP40" s="622"/>
      <c r="DQ40" s="622"/>
      <c r="DR40" s="622"/>
      <c r="DS40" s="622"/>
      <c r="DT40" s="622"/>
      <c r="DU40" s="622"/>
      <c r="DV40" s="623"/>
      <c r="DW40" s="624" t="s">
        <v>235</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20903030</v>
      </c>
      <c r="S41" s="646"/>
      <c r="T41" s="646"/>
      <c r="U41" s="646"/>
      <c r="V41" s="646"/>
      <c r="W41" s="646"/>
      <c r="X41" s="646"/>
      <c r="Y41" s="649"/>
      <c r="Z41" s="650">
        <v>100</v>
      </c>
      <c r="AA41" s="650"/>
      <c r="AB41" s="650"/>
      <c r="AC41" s="650"/>
      <c r="AD41" s="651">
        <v>10791356</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529939</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235</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130</v>
      </c>
      <c r="DA41" s="636"/>
      <c r="DB41" s="636"/>
      <c r="DC41" s="637"/>
      <c r="DD41" s="627" t="s">
        <v>235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1192265</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341</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1166783</v>
      </c>
      <c r="CS42" s="634"/>
      <c r="CT42" s="634"/>
      <c r="CU42" s="634"/>
      <c r="CV42" s="634"/>
      <c r="CW42" s="634"/>
      <c r="CX42" s="634"/>
      <c r="CY42" s="635"/>
      <c r="CZ42" s="624">
        <v>5.8</v>
      </c>
      <c r="DA42" s="636"/>
      <c r="DB42" s="636"/>
      <c r="DC42" s="637"/>
      <c r="DD42" s="627">
        <v>302877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73962</v>
      </c>
      <c r="CS43" s="634"/>
      <c r="CT43" s="634"/>
      <c r="CU43" s="634"/>
      <c r="CV43" s="634"/>
      <c r="CW43" s="634"/>
      <c r="CX43" s="634"/>
      <c r="CY43" s="635"/>
      <c r="CZ43" s="624">
        <v>0.4</v>
      </c>
      <c r="DA43" s="636"/>
      <c r="DB43" s="636"/>
      <c r="DC43" s="637"/>
      <c r="DD43" s="627">
        <v>37227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1076129</v>
      </c>
      <c r="CS44" s="622"/>
      <c r="CT44" s="622"/>
      <c r="CU44" s="622"/>
      <c r="CV44" s="622"/>
      <c r="CW44" s="622"/>
      <c r="CX44" s="622"/>
      <c r="CY44" s="623"/>
      <c r="CZ44" s="624">
        <v>5.3</v>
      </c>
      <c r="DA44" s="625"/>
      <c r="DB44" s="625"/>
      <c r="DC44" s="626"/>
      <c r="DD44" s="627">
        <v>285336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235378</v>
      </c>
      <c r="CS45" s="634"/>
      <c r="CT45" s="634"/>
      <c r="CU45" s="634"/>
      <c r="CV45" s="634"/>
      <c r="CW45" s="634"/>
      <c r="CX45" s="634"/>
      <c r="CY45" s="635"/>
      <c r="CZ45" s="624">
        <v>1.2</v>
      </c>
      <c r="DA45" s="636"/>
      <c r="DB45" s="636"/>
      <c r="DC45" s="637"/>
      <c r="DD45" s="627">
        <v>19880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835751</v>
      </c>
      <c r="CS46" s="622"/>
      <c r="CT46" s="622"/>
      <c r="CU46" s="622"/>
      <c r="CV46" s="622"/>
      <c r="CW46" s="622"/>
      <c r="CX46" s="622"/>
      <c r="CY46" s="623"/>
      <c r="CZ46" s="624">
        <v>4.0999999999999996</v>
      </c>
      <c r="DA46" s="625"/>
      <c r="DB46" s="625"/>
      <c r="DC46" s="626"/>
      <c r="DD46" s="627">
        <v>260456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90654</v>
      </c>
      <c r="CS47" s="634"/>
      <c r="CT47" s="634"/>
      <c r="CU47" s="634"/>
      <c r="CV47" s="634"/>
      <c r="CW47" s="634"/>
      <c r="CX47" s="634"/>
      <c r="CY47" s="635"/>
      <c r="CZ47" s="624">
        <v>0.4</v>
      </c>
      <c r="DA47" s="636"/>
      <c r="DB47" s="636"/>
      <c r="DC47" s="637"/>
      <c r="DD47" s="627">
        <v>17541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235</v>
      </c>
      <c r="CS48" s="622"/>
      <c r="CT48" s="622"/>
      <c r="CU48" s="622"/>
      <c r="CV48" s="622"/>
      <c r="CW48" s="622"/>
      <c r="CX48" s="622"/>
      <c r="CY48" s="623"/>
      <c r="CZ48" s="624" t="s">
        <v>235</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20258051</v>
      </c>
      <c r="CS49" s="606"/>
      <c r="CT49" s="606"/>
      <c r="CU49" s="606"/>
      <c r="CV49" s="606"/>
      <c r="CW49" s="606"/>
      <c r="CX49" s="606"/>
      <c r="CY49" s="607"/>
      <c r="CZ49" s="608">
        <v>100</v>
      </c>
      <c r="DA49" s="609"/>
      <c r="DB49" s="609"/>
      <c r="DC49" s="610"/>
      <c r="DD49" s="611">
        <v>12534548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7b71ZQfSaTirsDsYxFxVlyvINcMNRj89hjwZl9nCDEdPaPBJ89yJDtTG8Rjl1JRT6BZD6xuQ9NRMeSiOW+jA==" saltValue="2dmhIyOtRjHAQX4olonxg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4" t="s">
        <v>366</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5" t="s">
        <v>367</v>
      </c>
      <c r="DK2" s="1096"/>
      <c r="DL2" s="1096"/>
      <c r="DM2" s="1096"/>
      <c r="DN2" s="1096"/>
      <c r="DO2" s="1097"/>
      <c r="DP2" s="228"/>
      <c r="DQ2" s="1095" t="s">
        <v>368</v>
      </c>
      <c r="DR2" s="1096"/>
      <c r="DS2" s="1096"/>
      <c r="DT2" s="1096"/>
      <c r="DU2" s="1096"/>
      <c r="DV2" s="1096"/>
      <c r="DW2" s="1096"/>
      <c r="DX2" s="1096"/>
      <c r="DY2" s="1096"/>
      <c r="DZ2" s="1097"/>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3" t="s">
        <v>369</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7" t="s">
        <v>371</v>
      </c>
      <c r="B5" s="998"/>
      <c r="C5" s="998"/>
      <c r="D5" s="998"/>
      <c r="E5" s="998"/>
      <c r="F5" s="998"/>
      <c r="G5" s="998"/>
      <c r="H5" s="998"/>
      <c r="I5" s="998"/>
      <c r="J5" s="998"/>
      <c r="K5" s="998"/>
      <c r="L5" s="998"/>
      <c r="M5" s="998"/>
      <c r="N5" s="998"/>
      <c r="O5" s="998"/>
      <c r="P5" s="999"/>
      <c r="Q5" s="1003" t="s">
        <v>372</v>
      </c>
      <c r="R5" s="1004"/>
      <c r="S5" s="1004"/>
      <c r="T5" s="1004"/>
      <c r="U5" s="1005"/>
      <c r="V5" s="1003" t="s">
        <v>373</v>
      </c>
      <c r="W5" s="1004"/>
      <c r="X5" s="1004"/>
      <c r="Y5" s="1004"/>
      <c r="Z5" s="1005"/>
      <c r="AA5" s="1003" t="s">
        <v>374</v>
      </c>
      <c r="AB5" s="1004"/>
      <c r="AC5" s="1004"/>
      <c r="AD5" s="1004"/>
      <c r="AE5" s="1004"/>
      <c r="AF5" s="1098" t="s">
        <v>375</v>
      </c>
      <c r="AG5" s="1004"/>
      <c r="AH5" s="1004"/>
      <c r="AI5" s="1004"/>
      <c r="AJ5" s="1017"/>
      <c r="AK5" s="1004" t="s">
        <v>376</v>
      </c>
      <c r="AL5" s="1004"/>
      <c r="AM5" s="1004"/>
      <c r="AN5" s="1004"/>
      <c r="AO5" s="1005"/>
      <c r="AP5" s="1003" t="s">
        <v>377</v>
      </c>
      <c r="AQ5" s="1004"/>
      <c r="AR5" s="1004"/>
      <c r="AS5" s="1004"/>
      <c r="AT5" s="1005"/>
      <c r="AU5" s="1003" t="s">
        <v>378</v>
      </c>
      <c r="AV5" s="1004"/>
      <c r="AW5" s="1004"/>
      <c r="AX5" s="1004"/>
      <c r="AY5" s="1017"/>
      <c r="AZ5" s="232"/>
      <c r="BA5" s="232"/>
      <c r="BB5" s="232"/>
      <c r="BC5" s="232"/>
      <c r="BD5" s="232"/>
      <c r="BE5" s="233"/>
      <c r="BF5" s="233"/>
      <c r="BG5" s="233"/>
      <c r="BH5" s="233"/>
      <c r="BI5" s="233"/>
      <c r="BJ5" s="233"/>
      <c r="BK5" s="233"/>
      <c r="BL5" s="233"/>
      <c r="BM5" s="233"/>
      <c r="BN5" s="233"/>
      <c r="BO5" s="233"/>
      <c r="BP5" s="233"/>
      <c r="BQ5" s="997" t="s">
        <v>379</v>
      </c>
      <c r="BR5" s="998"/>
      <c r="BS5" s="998"/>
      <c r="BT5" s="998"/>
      <c r="BU5" s="998"/>
      <c r="BV5" s="998"/>
      <c r="BW5" s="998"/>
      <c r="BX5" s="998"/>
      <c r="BY5" s="998"/>
      <c r="BZ5" s="998"/>
      <c r="CA5" s="998"/>
      <c r="CB5" s="998"/>
      <c r="CC5" s="998"/>
      <c r="CD5" s="998"/>
      <c r="CE5" s="998"/>
      <c r="CF5" s="998"/>
      <c r="CG5" s="999"/>
      <c r="CH5" s="1003" t="s">
        <v>380</v>
      </c>
      <c r="CI5" s="1004"/>
      <c r="CJ5" s="1004"/>
      <c r="CK5" s="1004"/>
      <c r="CL5" s="1005"/>
      <c r="CM5" s="1003" t="s">
        <v>381</v>
      </c>
      <c r="CN5" s="1004"/>
      <c r="CO5" s="1004"/>
      <c r="CP5" s="1004"/>
      <c r="CQ5" s="1005"/>
      <c r="CR5" s="1003" t="s">
        <v>382</v>
      </c>
      <c r="CS5" s="1004"/>
      <c r="CT5" s="1004"/>
      <c r="CU5" s="1004"/>
      <c r="CV5" s="1005"/>
      <c r="CW5" s="1003" t="s">
        <v>383</v>
      </c>
      <c r="CX5" s="1004"/>
      <c r="CY5" s="1004"/>
      <c r="CZ5" s="1004"/>
      <c r="DA5" s="1005"/>
      <c r="DB5" s="1003" t="s">
        <v>384</v>
      </c>
      <c r="DC5" s="1004"/>
      <c r="DD5" s="1004"/>
      <c r="DE5" s="1004"/>
      <c r="DF5" s="1005"/>
      <c r="DG5" s="1088" t="s">
        <v>385</v>
      </c>
      <c r="DH5" s="1089"/>
      <c r="DI5" s="1089"/>
      <c r="DJ5" s="1089"/>
      <c r="DK5" s="1090"/>
      <c r="DL5" s="1088" t="s">
        <v>386</v>
      </c>
      <c r="DM5" s="1089"/>
      <c r="DN5" s="1089"/>
      <c r="DO5" s="1089"/>
      <c r="DP5" s="1090"/>
      <c r="DQ5" s="1003" t="s">
        <v>387</v>
      </c>
      <c r="DR5" s="1004"/>
      <c r="DS5" s="1004"/>
      <c r="DT5" s="1004"/>
      <c r="DU5" s="1005"/>
      <c r="DV5" s="1003" t="s">
        <v>378</v>
      </c>
      <c r="DW5" s="1004"/>
      <c r="DX5" s="1004"/>
      <c r="DY5" s="1004"/>
      <c r="DZ5" s="1017"/>
      <c r="EA5" s="234"/>
    </row>
    <row r="6" spans="1:131" s="235"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9"/>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91"/>
      <c r="DH6" s="1092"/>
      <c r="DI6" s="1092"/>
      <c r="DJ6" s="1092"/>
      <c r="DK6" s="1093"/>
      <c r="DL6" s="1091"/>
      <c r="DM6" s="1092"/>
      <c r="DN6" s="1092"/>
      <c r="DO6" s="1092"/>
      <c r="DP6" s="1093"/>
      <c r="DQ6" s="1006"/>
      <c r="DR6" s="1007"/>
      <c r="DS6" s="1007"/>
      <c r="DT6" s="1007"/>
      <c r="DU6" s="1008"/>
      <c r="DV6" s="1006"/>
      <c r="DW6" s="1007"/>
      <c r="DX6" s="1007"/>
      <c r="DY6" s="1007"/>
      <c r="DZ6" s="1018"/>
      <c r="EA6" s="234"/>
    </row>
    <row r="7" spans="1:131" s="235" customFormat="1" ht="26.25" customHeight="1" thickTop="1" x14ac:dyDescent="0.15">
      <c r="A7" s="236">
        <v>1</v>
      </c>
      <c r="B7" s="1051" t="s">
        <v>388</v>
      </c>
      <c r="C7" s="1052"/>
      <c r="D7" s="1052"/>
      <c r="E7" s="1052"/>
      <c r="F7" s="1052"/>
      <c r="G7" s="1052"/>
      <c r="H7" s="1052"/>
      <c r="I7" s="1052"/>
      <c r="J7" s="1052"/>
      <c r="K7" s="1052"/>
      <c r="L7" s="1052"/>
      <c r="M7" s="1052"/>
      <c r="N7" s="1052"/>
      <c r="O7" s="1052"/>
      <c r="P7" s="1053"/>
      <c r="Q7" s="1106">
        <v>20889</v>
      </c>
      <c r="R7" s="1107"/>
      <c r="S7" s="1107"/>
      <c r="T7" s="1107"/>
      <c r="U7" s="1107"/>
      <c r="V7" s="1107">
        <v>20244</v>
      </c>
      <c r="W7" s="1107"/>
      <c r="X7" s="1107"/>
      <c r="Y7" s="1107"/>
      <c r="Z7" s="1107"/>
      <c r="AA7" s="1107">
        <v>645</v>
      </c>
      <c r="AB7" s="1107"/>
      <c r="AC7" s="1107"/>
      <c r="AD7" s="1107"/>
      <c r="AE7" s="1108"/>
      <c r="AF7" s="1109">
        <v>578</v>
      </c>
      <c r="AG7" s="1110"/>
      <c r="AH7" s="1110"/>
      <c r="AI7" s="1110"/>
      <c r="AJ7" s="1111"/>
      <c r="AK7" s="1112">
        <v>881</v>
      </c>
      <c r="AL7" s="1113"/>
      <c r="AM7" s="1113"/>
      <c r="AN7" s="1113"/>
      <c r="AO7" s="1113"/>
      <c r="AP7" s="1113">
        <v>13313</v>
      </c>
      <c r="AQ7" s="1113"/>
      <c r="AR7" s="1113"/>
      <c r="AS7" s="1113"/>
      <c r="AT7" s="1113"/>
      <c r="AU7" s="1114"/>
      <c r="AV7" s="1114"/>
      <c r="AW7" s="1114"/>
      <c r="AX7" s="1114"/>
      <c r="AY7" s="1115"/>
      <c r="AZ7" s="232"/>
      <c r="BA7" s="232"/>
      <c r="BB7" s="232"/>
      <c r="BC7" s="232"/>
      <c r="BD7" s="232"/>
      <c r="BE7" s="233"/>
      <c r="BF7" s="233"/>
      <c r="BG7" s="233"/>
      <c r="BH7" s="233"/>
      <c r="BI7" s="233"/>
      <c r="BJ7" s="233"/>
      <c r="BK7" s="233"/>
      <c r="BL7" s="233"/>
      <c r="BM7" s="233"/>
      <c r="BN7" s="233"/>
      <c r="BO7" s="233"/>
      <c r="BP7" s="233"/>
      <c r="BQ7" s="236">
        <v>1</v>
      </c>
      <c r="BR7" s="237"/>
      <c r="BS7" s="1103" t="s">
        <v>586</v>
      </c>
      <c r="BT7" s="1104"/>
      <c r="BU7" s="1104"/>
      <c r="BV7" s="1104"/>
      <c r="BW7" s="1104"/>
      <c r="BX7" s="1104"/>
      <c r="BY7" s="1104"/>
      <c r="BZ7" s="1104"/>
      <c r="CA7" s="1104"/>
      <c r="CB7" s="1104"/>
      <c r="CC7" s="1104"/>
      <c r="CD7" s="1104"/>
      <c r="CE7" s="1104"/>
      <c r="CF7" s="1104"/>
      <c r="CG7" s="1116"/>
      <c r="CH7" s="1100">
        <v>12</v>
      </c>
      <c r="CI7" s="1101"/>
      <c r="CJ7" s="1101"/>
      <c r="CK7" s="1101"/>
      <c r="CL7" s="1102"/>
      <c r="CM7" s="1100">
        <v>231</v>
      </c>
      <c r="CN7" s="1101"/>
      <c r="CO7" s="1101"/>
      <c r="CP7" s="1101"/>
      <c r="CQ7" s="1102"/>
      <c r="CR7" s="1100">
        <v>200</v>
      </c>
      <c r="CS7" s="1101"/>
      <c r="CT7" s="1101"/>
      <c r="CU7" s="1101"/>
      <c r="CV7" s="1102"/>
      <c r="CW7" s="1100" t="s">
        <v>585</v>
      </c>
      <c r="CX7" s="1101"/>
      <c r="CY7" s="1101"/>
      <c r="CZ7" s="1101"/>
      <c r="DA7" s="1102"/>
      <c r="DB7" s="1100" t="s">
        <v>585</v>
      </c>
      <c r="DC7" s="1101"/>
      <c r="DD7" s="1101"/>
      <c r="DE7" s="1101"/>
      <c r="DF7" s="1102"/>
      <c r="DG7" s="1100" t="s">
        <v>585</v>
      </c>
      <c r="DH7" s="1101"/>
      <c r="DI7" s="1101"/>
      <c r="DJ7" s="1101"/>
      <c r="DK7" s="1102"/>
      <c r="DL7" s="1100" t="s">
        <v>585</v>
      </c>
      <c r="DM7" s="1101"/>
      <c r="DN7" s="1101"/>
      <c r="DO7" s="1101"/>
      <c r="DP7" s="1102"/>
      <c r="DQ7" s="1100" t="s">
        <v>585</v>
      </c>
      <c r="DR7" s="1101"/>
      <c r="DS7" s="1101"/>
      <c r="DT7" s="1101"/>
      <c r="DU7" s="1102"/>
      <c r="DV7" s="1103"/>
      <c r="DW7" s="1104"/>
      <c r="DX7" s="1104"/>
      <c r="DY7" s="1104"/>
      <c r="DZ7" s="1105"/>
      <c r="EA7" s="234"/>
    </row>
    <row r="8" spans="1:131" s="235" customFormat="1" ht="26.25" customHeight="1" x14ac:dyDescent="0.15">
      <c r="A8" s="238">
        <v>2</v>
      </c>
      <c r="B8" s="1032" t="s">
        <v>389</v>
      </c>
      <c r="C8" s="1033"/>
      <c r="D8" s="1033"/>
      <c r="E8" s="1033"/>
      <c r="F8" s="1033"/>
      <c r="G8" s="1033"/>
      <c r="H8" s="1033"/>
      <c r="I8" s="1033"/>
      <c r="J8" s="1033"/>
      <c r="K8" s="1033"/>
      <c r="L8" s="1033"/>
      <c r="M8" s="1033"/>
      <c r="N8" s="1033"/>
      <c r="O8" s="1033"/>
      <c r="P8" s="1034"/>
      <c r="Q8" s="1040">
        <v>14</v>
      </c>
      <c r="R8" s="1041"/>
      <c r="S8" s="1041"/>
      <c r="T8" s="1041"/>
      <c r="U8" s="1041"/>
      <c r="V8" s="1041">
        <v>14</v>
      </c>
      <c r="W8" s="1041"/>
      <c r="X8" s="1041"/>
      <c r="Y8" s="1041"/>
      <c r="Z8" s="1041"/>
      <c r="AA8" s="1041" t="s">
        <v>519</v>
      </c>
      <c r="AB8" s="1041"/>
      <c r="AC8" s="1041"/>
      <c r="AD8" s="1041"/>
      <c r="AE8" s="1042"/>
      <c r="AF8" s="1037" t="s">
        <v>130</v>
      </c>
      <c r="AG8" s="1038"/>
      <c r="AH8" s="1038"/>
      <c r="AI8" s="1038"/>
      <c r="AJ8" s="1039"/>
      <c r="AK8" s="1084" t="s">
        <v>585</v>
      </c>
      <c r="AL8" s="1085"/>
      <c r="AM8" s="1085"/>
      <c r="AN8" s="1085"/>
      <c r="AO8" s="1085"/>
      <c r="AP8" s="1085">
        <v>14</v>
      </c>
      <c r="AQ8" s="1085"/>
      <c r="AR8" s="1085"/>
      <c r="AS8" s="1085"/>
      <c r="AT8" s="1085"/>
      <c r="AU8" s="1086"/>
      <c r="AV8" s="1086"/>
      <c r="AW8" s="1086"/>
      <c r="AX8" s="1086"/>
      <c r="AY8" s="1087"/>
      <c r="AZ8" s="232"/>
      <c r="BA8" s="232"/>
      <c r="BB8" s="232"/>
      <c r="BC8" s="232"/>
      <c r="BD8" s="232"/>
      <c r="BE8" s="233"/>
      <c r="BF8" s="233"/>
      <c r="BG8" s="233"/>
      <c r="BH8" s="233"/>
      <c r="BI8" s="233"/>
      <c r="BJ8" s="233"/>
      <c r="BK8" s="233"/>
      <c r="BL8" s="233"/>
      <c r="BM8" s="233"/>
      <c r="BN8" s="233"/>
      <c r="BO8" s="233"/>
      <c r="BP8" s="233"/>
      <c r="BQ8" s="238">
        <v>2</v>
      </c>
      <c r="BR8" s="239"/>
      <c r="BS8" s="994" t="s">
        <v>587</v>
      </c>
      <c r="BT8" s="995"/>
      <c r="BU8" s="995"/>
      <c r="BV8" s="995"/>
      <c r="BW8" s="995"/>
      <c r="BX8" s="995"/>
      <c r="BY8" s="995"/>
      <c r="BZ8" s="995"/>
      <c r="CA8" s="995"/>
      <c r="CB8" s="995"/>
      <c r="CC8" s="995"/>
      <c r="CD8" s="995"/>
      <c r="CE8" s="995"/>
      <c r="CF8" s="995"/>
      <c r="CG8" s="1016"/>
      <c r="CH8" s="991" t="s">
        <v>585</v>
      </c>
      <c r="CI8" s="992"/>
      <c r="CJ8" s="992"/>
      <c r="CK8" s="992"/>
      <c r="CL8" s="993"/>
      <c r="CM8" s="991">
        <v>16</v>
      </c>
      <c r="CN8" s="992"/>
      <c r="CO8" s="992"/>
      <c r="CP8" s="992"/>
      <c r="CQ8" s="993"/>
      <c r="CR8" s="991">
        <v>5</v>
      </c>
      <c r="CS8" s="992"/>
      <c r="CT8" s="992"/>
      <c r="CU8" s="992"/>
      <c r="CV8" s="993"/>
      <c r="CW8" s="991" t="s">
        <v>585</v>
      </c>
      <c r="CX8" s="992"/>
      <c r="CY8" s="992"/>
      <c r="CZ8" s="992"/>
      <c r="DA8" s="993"/>
      <c r="DB8" s="991" t="s">
        <v>585</v>
      </c>
      <c r="DC8" s="992"/>
      <c r="DD8" s="992"/>
      <c r="DE8" s="992"/>
      <c r="DF8" s="993"/>
      <c r="DG8" s="991" t="s">
        <v>585</v>
      </c>
      <c r="DH8" s="992"/>
      <c r="DI8" s="992"/>
      <c r="DJ8" s="992"/>
      <c r="DK8" s="993"/>
      <c r="DL8" s="991" t="s">
        <v>585</v>
      </c>
      <c r="DM8" s="992"/>
      <c r="DN8" s="992"/>
      <c r="DO8" s="992"/>
      <c r="DP8" s="993"/>
      <c r="DQ8" s="991" t="s">
        <v>585</v>
      </c>
      <c r="DR8" s="992"/>
      <c r="DS8" s="992"/>
      <c r="DT8" s="992"/>
      <c r="DU8" s="993"/>
      <c r="DV8" s="994"/>
      <c r="DW8" s="995"/>
      <c r="DX8" s="995"/>
      <c r="DY8" s="995"/>
      <c r="DZ8" s="996"/>
      <c r="EA8" s="234"/>
    </row>
    <row r="9" spans="1:131" s="235" customFormat="1" ht="26.25" customHeight="1" x14ac:dyDescent="0.15">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4"/>
      <c r="AL9" s="1085"/>
      <c r="AM9" s="1085"/>
      <c r="AN9" s="1085"/>
      <c r="AO9" s="1085"/>
      <c r="AP9" s="1085"/>
      <c r="AQ9" s="1085"/>
      <c r="AR9" s="1085"/>
      <c r="AS9" s="1085"/>
      <c r="AT9" s="1085"/>
      <c r="AU9" s="1086"/>
      <c r="AV9" s="1086"/>
      <c r="AW9" s="1086"/>
      <c r="AX9" s="1086"/>
      <c r="AY9" s="1087"/>
      <c r="AZ9" s="232"/>
      <c r="BA9" s="232"/>
      <c r="BB9" s="232"/>
      <c r="BC9" s="232"/>
      <c r="BD9" s="232"/>
      <c r="BE9" s="233"/>
      <c r="BF9" s="233"/>
      <c r="BG9" s="233"/>
      <c r="BH9" s="233"/>
      <c r="BI9" s="233"/>
      <c r="BJ9" s="233"/>
      <c r="BK9" s="233"/>
      <c r="BL9" s="233"/>
      <c r="BM9" s="233"/>
      <c r="BN9" s="233"/>
      <c r="BO9" s="233"/>
      <c r="BP9" s="233"/>
      <c r="BQ9" s="238">
        <v>3</v>
      </c>
      <c r="BR9" s="239"/>
      <c r="BS9" s="994"/>
      <c r="BT9" s="995"/>
      <c r="BU9" s="995"/>
      <c r="BV9" s="995"/>
      <c r="BW9" s="995"/>
      <c r="BX9" s="995"/>
      <c r="BY9" s="995"/>
      <c r="BZ9" s="995"/>
      <c r="CA9" s="995"/>
      <c r="CB9" s="995"/>
      <c r="CC9" s="995"/>
      <c r="CD9" s="995"/>
      <c r="CE9" s="995"/>
      <c r="CF9" s="995"/>
      <c r="CG9" s="1016"/>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4"/>
    </row>
    <row r="10" spans="1:131" s="235" customFormat="1" ht="26.25" customHeight="1" x14ac:dyDescent="0.15">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4"/>
      <c r="AL10" s="1085"/>
      <c r="AM10" s="1085"/>
      <c r="AN10" s="1085"/>
      <c r="AO10" s="1085"/>
      <c r="AP10" s="1085"/>
      <c r="AQ10" s="1085"/>
      <c r="AR10" s="1085"/>
      <c r="AS10" s="1085"/>
      <c r="AT10" s="1085"/>
      <c r="AU10" s="1086"/>
      <c r="AV10" s="1086"/>
      <c r="AW10" s="1086"/>
      <c r="AX10" s="1086"/>
      <c r="AY10" s="1087"/>
      <c r="AZ10" s="232"/>
      <c r="BA10" s="232"/>
      <c r="BB10" s="232"/>
      <c r="BC10" s="232"/>
      <c r="BD10" s="232"/>
      <c r="BE10" s="233"/>
      <c r="BF10" s="233"/>
      <c r="BG10" s="233"/>
      <c r="BH10" s="233"/>
      <c r="BI10" s="233"/>
      <c r="BJ10" s="233"/>
      <c r="BK10" s="233"/>
      <c r="BL10" s="233"/>
      <c r="BM10" s="233"/>
      <c r="BN10" s="233"/>
      <c r="BO10" s="233"/>
      <c r="BP10" s="233"/>
      <c r="BQ10" s="238">
        <v>4</v>
      </c>
      <c r="BR10" s="239"/>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4"/>
    </row>
    <row r="11" spans="1:131" s="235" customFormat="1" ht="26.25" customHeight="1" x14ac:dyDescent="0.15">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4"/>
      <c r="AL11" s="1085"/>
      <c r="AM11" s="1085"/>
      <c r="AN11" s="1085"/>
      <c r="AO11" s="1085"/>
      <c r="AP11" s="1085"/>
      <c r="AQ11" s="1085"/>
      <c r="AR11" s="1085"/>
      <c r="AS11" s="1085"/>
      <c r="AT11" s="1085"/>
      <c r="AU11" s="1086"/>
      <c r="AV11" s="1086"/>
      <c r="AW11" s="1086"/>
      <c r="AX11" s="1086"/>
      <c r="AY11" s="1087"/>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15">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4"/>
      <c r="AL12" s="1085"/>
      <c r="AM12" s="1085"/>
      <c r="AN12" s="1085"/>
      <c r="AO12" s="1085"/>
      <c r="AP12" s="1085"/>
      <c r="AQ12" s="1085"/>
      <c r="AR12" s="1085"/>
      <c r="AS12" s="1085"/>
      <c r="AT12" s="1085"/>
      <c r="AU12" s="1086"/>
      <c r="AV12" s="1086"/>
      <c r="AW12" s="1086"/>
      <c r="AX12" s="1086"/>
      <c r="AY12" s="1087"/>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15">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4"/>
      <c r="AL13" s="1085"/>
      <c r="AM13" s="1085"/>
      <c r="AN13" s="1085"/>
      <c r="AO13" s="1085"/>
      <c r="AP13" s="1085"/>
      <c r="AQ13" s="1085"/>
      <c r="AR13" s="1085"/>
      <c r="AS13" s="1085"/>
      <c r="AT13" s="1085"/>
      <c r="AU13" s="1086"/>
      <c r="AV13" s="1086"/>
      <c r="AW13" s="1086"/>
      <c r="AX13" s="1086"/>
      <c r="AY13" s="1087"/>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15">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4"/>
      <c r="AL14" s="1085"/>
      <c r="AM14" s="1085"/>
      <c r="AN14" s="1085"/>
      <c r="AO14" s="1085"/>
      <c r="AP14" s="1085"/>
      <c r="AQ14" s="1085"/>
      <c r="AR14" s="1085"/>
      <c r="AS14" s="1085"/>
      <c r="AT14" s="1085"/>
      <c r="AU14" s="1086"/>
      <c r="AV14" s="1086"/>
      <c r="AW14" s="1086"/>
      <c r="AX14" s="1086"/>
      <c r="AY14" s="1087"/>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15">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4"/>
      <c r="AL15" s="1085"/>
      <c r="AM15" s="1085"/>
      <c r="AN15" s="1085"/>
      <c r="AO15" s="1085"/>
      <c r="AP15" s="1085"/>
      <c r="AQ15" s="1085"/>
      <c r="AR15" s="1085"/>
      <c r="AS15" s="1085"/>
      <c r="AT15" s="1085"/>
      <c r="AU15" s="1086"/>
      <c r="AV15" s="1086"/>
      <c r="AW15" s="1086"/>
      <c r="AX15" s="1086"/>
      <c r="AY15" s="1087"/>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15">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4"/>
      <c r="AL16" s="1085"/>
      <c r="AM16" s="1085"/>
      <c r="AN16" s="1085"/>
      <c r="AO16" s="1085"/>
      <c r="AP16" s="1085"/>
      <c r="AQ16" s="1085"/>
      <c r="AR16" s="1085"/>
      <c r="AS16" s="1085"/>
      <c r="AT16" s="1085"/>
      <c r="AU16" s="1086"/>
      <c r="AV16" s="1086"/>
      <c r="AW16" s="1086"/>
      <c r="AX16" s="1086"/>
      <c r="AY16" s="1087"/>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15">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4"/>
      <c r="AL17" s="1085"/>
      <c r="AM17" s="1085"/>
      <c r="AN17" s="1085"/>
      <c r="AO17" s="1085"/>
      <c r="AP17" s="1085"/>
      <c r="AQ17" s="1085"/>
      <c r="AR17" s="1085"/>
      <c r="AS17" s="1085"/>
      <c r="AT17" s="1085"/>
      <c r="AU17" s="1086"/>
      <c r="AV17" s="1086"/>
      <c r="AW17" s="1086"/>
      <c r="AX17" s="1086"/>
      <c r="AY17" s="1087"/>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15">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4"/>
      <c r="AL18" s="1085"/>
      <c r="AM18" s="1085"/>
      <c r="AN18" s="1085"/>
      <c r="AO18" s="1085"/>
      <c r="AP18" s="1085"/>
      <c r="AQ18" s="1085"/>
      <c r="AR18" s="1085"/>
      <c r="AS18" s="1085"/>
      <c r="AT18" s="1085"/>
      <c r="AU18" s="1086"/>
      <c r="AV18" s="1086"/>
      <c r="AW18" s="1086"/>
      <c r="AX18" s="1086"/>
      <c r="AY18" s="1087"/>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15">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4"/>
      <c r="AL19" s="1085"/>
      <c r="AM19" s="1085"/>
      <c r="AN19" s="1085"/>
      <c r="AO19" s="1085"/>
      <c r="AP19" s="1085"/>
      <c r="AQ19" s="1085"/>
      <c r="AR19" s="1085"/>
      <c r="AS19" s="1085"/>
      <c r="AT19" s="1085"/>
      <c r="AU19" s="1086"/>
      <c r="AV19" s="1086"/>
      <c r="AW19" s="1086"/>
      <c r="AX19" s="1086"/>
      <c r="AY19" s="1087"/>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15">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4"/>
      <c r="AL20" s="1085"/>
      <c r="AM20" s="1085"/>
      <c r="AN20" s="1085"/>
      <c r="AO20" s="1085"/>
      <c r="AP20" s="1085"/>
      <c r="AQ20" s="1085"/>
      <c r="AR20" s="1085"/>
      <c r="AS20" s="1085"/>
      <c r="AT20" s="1085"/>
      <c r="AU20" s="1086"/>
      <c r="AV20" s="1086"/>
      <c r="AW20" s="1086"/>
      <c r="AX20" s="1086"/>
      <c r="AY20" s="1087"/>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4"/>
      <c r="AL21" s="1085"/>
      <c r="AM21" s="1085"/>
      <c r="AN21" s="1085"/>
      <c r="AO21" s="1085"/>
      <c r="AP21" s="1085"/>
      <c r="AQ21" s="1085"/>
      <c r="AR21" s="1085"/>
      <c r="AS21" s="1085"/>
      <c r="AT21" s="1085"/>
      <c r="AU21" s="1086"/>
      <c r="AV21" s="1086"/>
      <c r="AW21" s="1086"/>
      <c r="AX21" s="1086"/>
      <c r="AY21" s="1087"/>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15">
      <c r="A22" s="238">
        <v>16</v>
      </c>
      <c r="B22" s="1032"/>
      <c r="C22" s="1033"/>
      <c r="D22" s="1033"/>
      <c r="E22" s="1033"/>
      <c r="F22" s="1033"/>
      <c r="G22" s="1033"/>
      <c r="H22" s="1033"/>
      <c r="I22" s="1033"/>
      <c r="J22" s="1033"/>
      <c r="K22" s="1033"/>
      <c r="L22" s="1033"/>
      <c r="M22" s="1033"/>
      <c r="N22" s="1033"/>
      <c r="O22" s="1033"/>
      <c r="P22" s="1034"/>
      <c r="Q22" s="1077"/>
      <c r="R22" s="1078"/>
      <c r="S22" s="1078"/>
      <c r="T22" s="1078"/>
      <c r="U22" s="1078"/>
      <c r="V22" s="1078"/>
      <c r="W22" s="1078"/>
      <c r="X22" s="1078"/>
      <c r="Y22" s="1078"/>
      <c r="Z22" s="1078"/>
      <c r="AA22" s="1078"/>
      <c r="AB22" s="1078"/>
      <c r="AC22" s="1078"/>
      <c r="AD22" s="1078"/>
      <c r="AE22" s="1079"/>
      <c r="AF22" s="1037"/>
      <c r="AG22" s="1038"/>
      <c r="AH22" s="1038"/>
      <c r="AI22" s="1038"/>
      <c r="AJ22" s="1039"/>
      <c r="AK22" s="1080"/>
      <c r="AL22" s="1081"/>
      <c r="AM22" s="1081"/>
      <c r="AN22" s="1081"/>
      <c r="AO22" s="1081"/>
      <c r="AP22" s="1081"/>
      <c r="AQ22" s="1081"/>
      <c r="AR22" s="1081"/>
      <c r="AS22" s="1081"/>
      <c r="AT22" s="1081"/>
      <c r="AU22" s="1082"/>
      <c r="AV22" s="1082"/>
      <c r="AW22" s="1082"/>
      <c r="AX22" s="1082"/>
      <c r="AY22" s="1083"/>
      <c r="AZ22" s="1030" t="s">
        <v>390</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71">
        <v>20903</v>
      </c>
      <c r="R23" s="1065"/>
      <c r="S23" s="1065"/>
      <c r="T23" s="1065"/>
      <c r="U23" s="1065"/>
      <c r="V23" s="1065">
        <v>20258</v>
      </c>
      <c r="W23" s="1065"/>
      <c r="X23" s="1065"/>
      <c r="Y23" s="1065"/>
      <c r="Z23" s="1065"/>
      <c r="AA23" s="1065">
        <v>645</v>
      </c>
      <c r="AB23" s="1065"/>
      <c r="AC23" s="1065"/>
      <c r="AD23" s="1065"/>
      <c r="AE23" s="1072"/>
      <c r="AF23" s="1073">
        <v>578</v>
      </c>
      <c r="AG23" s="1065"/>
      <c r="AH23" s="1065"/>
      <c r="AI23" s="1065"/>
      <c r="AJ23" s="1074"/>
      <c r="AK23" s="1075"/>
      <c r="AL23" s="1076"/>
      <c r="AM23" s="1076"/>
      <c r="AN23" s="1076"/>
      <c r="AO23" s="1076"/>
      <c r="AP23" s="1065">
        <f>SUM(AP7:AT8)</f>
        <v>13327</v>
      </c>
      <c r="AQ23" s="1065"/>
      <c r="AR23" s="1065"/>
      <c r="AS23" s="1065"/>
      <c r="AT23" s="1065"/>
      <c r="AU23" s="1066"/>
      <c r="AV23" s="1066"/>
      <c r="AW23" s="1066"/>
      <c r="AX23" s="1066"/>
      <c r="AY23" s="1067"/>
      <c r="AZ23" s="1068" t="s">
        <v>130</v>
      </c>
      <c r="BA23" s="1069"/>
      <c r="BB23" s="1069"/>
      <c r="BC23" s="1069"/>
      <c r="BD23" s="1070"/>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15">
      <c r="A24" s="1064" t="s">
        <v>393</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
      <c r="A25" s="1063" t="s">
        <v>394</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15">
      <c r="A26" s="997" t="s">
        <v>371</v>
      </c>
      <c r="B26" s="998"/>
      <c r="C26" s="998"/>
      <c r="D26" s="998"/>
      <c r="E26" s="998"/>
      <c r="F26" s="998"/>
      <c r="G26" s="998"/>
      <c r="H26" s="998"/>
      <c r="I26" s="998"/>
      <c r="J26" s="998"/>
      <c r="K26" s="998"/>
      <c r="L26" s="998"/>
      <c r="M26" s="998"/>
      <c r="N26" s="998"/>
      <c r="O26" s="998"/>
      <c r="P26" s="999"/>
      <c r="Q26" s="1003" t="s">
        <v>395</v>
      </c>
      <c r="R26" s="1004"/>
      <c r="S26" s="1004"/>
      <c r="T26" s="1004"/>
      <c r="U26" s="1005"/>
      <c r="V26" s="1003" t="s">
        <v>396</v>
      </c>
      <c r="W26" s="1004"/>
      <c r="X26" s="1004"/>
      <c r="Y26" s="1004"/>
      <c r="Z26" s="1005"/>
      <c r="AA26" s="1003" t="s">
        <v>397</v>
      </c>
      <c r="AB26" s="1004"/>
      <c r="AC26" s="1004"/>
      <c r="AD26" s="1004"/>
      <c r="AE26" s="1004"/>
      <c r="AF26" s="1059" t="s">
        <v>398</v>
      </c>
      <c r="AG26" s="1010"/>
      <c r="AH26" s="1010"/>
      <c r="AI26" s="1010"/>
      <c r="AJ26" s="1060"/>
      <c r="AK26" s="1004" t="s">
        <v>399</v>
      </c>
      <c r="AL26" s="1004"/>
      <c r="AM26" s="1004"/>
      <c r="AN26" s="1004"/>
      <c r="AO26" s="1005"/>
      <c r="AP26" s="1003" t="s">
        <v>400</v>
      </c>
      <c r="AQ26" s="1004"/>
      <c r="AR26" s="1004"/>
      <c r="AS26" s="1004"/>
      <c r="AT26" s="1005"/>
      <c r="AU26" s="1003" t="s">
        <v>401</v>
      </c>
      <c r="AV26" s="1004"/>
      <c r="AW26" s="1004"/>
      <c r="AX26" s="1004"/>
      <c r="AY26" s="1005"/>
      <c r="AZ26" s="1003" t="s">
        <v>402</v>
      </c>
      <c r="BA26" s="1004"/>
      <c r="BB26" s="1004"/>
      <c r="BC26" s="1004"/>
      <c r="BD26" s="1005"/>
      <c r="BE26" s="1003" t="s">
        <v>378</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61"/>
      <c r="AG27" s="1013"/>
      <c r="AH27" s="1013"/>
      <c r="AI27" s="1013"/>
      <c r="AJ27" s="1062"/>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15">
      <c r="A28" s="242">
        <v>1</v>
      </c>
      <c r="B28" s="1051" t="s">
        <v>403</v>
      </c>
      <c r="C28" s="1052"/>
      <c r="D28" s="1052"/>
      <c r="E28" s="1052"/>
      <c r="F28" s="1052"/>
      <c r="G28" s="1052"/>
      <c r="H28" s="1052"/>
      <c r="I28" s="1052"/>
      <c r="J28" s="1052"/>
      <c r="K28" s="1052"/>
      <c r="L28" s="1052"/>
      <c r="M28" s="1052"/>
      <c r="N28" s="1052"/>
      <c r="O28" s="1052"/>
      <c r="P28" s="1053"/>
      <c r="Q28" s="1054">
        <v>5222</v>
      </c>
      <c r="R28" s="1055"/>
      <c r="S28" s="1055"/>
      <c r="T28" s="1055"/>
      <c r="U28" s="1055"/>
      <c r="V28" s="1055">
        <v>5156</v>
      </c>
      <c r="W28" s="1055"/>
      <c r="X28" s="1055"/>
      <c r="Y28" s="1055"/>
      <c r="Z28" s="1055"/>
      <c r="AA28" s="1055">
        <v>66</v>
      </c>
      <c r="AB28" s="1055"/>
      <c r="AC28" s="1055"/>
      <c r="AD28" s="1055"/>
      <c r="AE28" s="1056"/>
      <c r="AF28" s="1057">
        <v>66</v>
      </c>
      <c r="AG28" s="1055"/>
      <c r="AH28" s="1055"/>
      <c r="AI28" s="1055"/>
      <c r="AJ28" s="1058"/>
      <c r="AK28" s="1047">
        <v>530</v>
      </c>
      <c r="AL28" s="1048"/>
      <c r="AM28" s="1048"/>
      <c r="AN28" s="1048"/>
      <c r="AO28" s="1048"/>
      <c r="AP28" s="1048" t="s">
        <v>585</v>
      </c>
      <c r="AQ28" s="1048"/>
      <c r="AR28" s="1048"/>
      <c r="AS28" s="1048"/>
      <c r="AT28" s="1048"/>
      <c r="AU28" s="1048" t="s">
        <v>585</v>
      </c>
      <c r="AV28" s="1048"/>
      <c r="AW28" s="1048"/>
      <c r="AX28" s="1048"/>
      <c r="AY28" s="1048"/>
      <c r="AZ28" s="1048" t="s">
        <v>585</v>
      </c>
      <c r="BA28" s="1048"/>
      <c r="BB28" s="1048"/>
      <c r="BC28" s="1048"/>
      <c r="BD28" s="1048"/>
      <c r="BE28" s="1049"/>
      <c r="BF28" s="1049"/>
      <c r="BG28" s="1049"/>
      <c r="BH28" s="1049"/>
      <c r="BI28" s="1050"/>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15">
      <c r="A29" s="242">
        <v>2</v>
      </c>
      <c r="B29" s="1032" t="s">
        <v>404</v>
      </c>
      <c r="C29" s="1033"/>
      <c r="D29" s="1033"/>
      <c r="E29" s="1033"/>
      <c r="F29" s="1033"/>
      <c r="G29" s="1033"/>
      <c r="H29" s="1033"/>
      <c r="I29" s="1033"/>
      <c r="J29" s="1033"/>
      <c r="K29" s="1033"/>
      <c r="L29" s="1033"/>
      <c r="M29" s="1033"/>
      <c r="N29" s="1033"/>
      <c r="O29" s="1033"/>
      <c r="P29" s="1034"/>
      <c r="Q29" s="1040">
        <v>3351</v>
      </c>
      <c r="R29" s="1041"/>
      <c r="S29" s="1041"/>
      <c r="T29" s="1041"/>
      <c r="U29" s="1041"/>
      <c r="V29" s="1041">
        <v>3346</v>
      </c>
      <c r="W29" s="1041"/>
      <c r="X29" s="1041"/>
      <c r="Y29" s="1041"/>
      <c r="Z29" s="1041"/>
      <c r="AA29" s="1041">
        <v>5</v>
      </c>
      <c r="AB29" s="1041"/>
      <c r="AC29" s="1041"/>
      <c r="AD29" s="1041"/>
      <c r="AE29" s="1042"/>
      <c r="AF29" s="1037">
        <v>5</v>
      </c>
      <c r="AG29" s="1038"/>
      <c r="AH29" s="1038"/>
      <c r="AI29" s="1038"/>
      <c r="AJ29" s="1039"/>
      <c r="AK29" s="982">
        <v>540</v>
      </c>
      <c r="AL29" s="973"/>
      <c r="AM29" s="973"/>
      <c r="AN29" s="973"/>
      <c r="AO29" s="973"/>
      <c r="AP29" s="980" t="s">
        <v>585</v>
      </c>
      <c r="AQ29" s="981"/>
      <c r="AR29" s="981"/>
      <c r="AS29" s="981"/>
      <c r="AT29" s="982"/>
      <c r="AU29" s="980" t="s">
        <v>585</v>
      </c>
      <c r="AV29" s="981"/>
      <c r="AW29" s="981"/>
      <c r="AX29" s="981"/>
      <c r="AY29" s="982"/>
      <c r="AZ29" s="1044" t="s">
        <v>585</v>
      </c>
      <c r="BA29" s="1045"/>
      <c r="BB29" s="1045"/>
      <c r="BC29" s="1045"/>
      <c r="BD29" s="1046"/>
      <c r="BE29" s="974"/>
      <c r="BF29" s="974"/>
      <c r="BG29" s="974"/>
      <c r="BH29" s="974"/>
      <c r="BI29" s="975"/>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15">
      <c r="A30" s="242">
        <v>3</v>
      </c>
      <c r="B30" s="1032" t="s">
        <v>405</v>
      </c>
      <c r="C30" s="1033"/>
      <c r="D30" s="1033"/>
      <c r="E30" s="1033"/>
      <c r="F30" s="1033"/>
      <c r="G30" s="1033"/>
      <c r="H30" s="1033"/>
      <c r="I30" s="1033"/>
      <c r="J30" s="1033"/>
      <c r="K30" s="1033"/>
      <c r="L30" s="1033"/>
      <c r="M30" s="1033"/>
      <c r="N30" s="1033"/>
      <c r="O30" s="1033"/>
      <c r="P30" s="1034"/>
      <c r="Q30" s="1040">
        <v>709</v>
      </c>
      <c r="R30" s="1041"/>
      <c r="S30" s="1041"/>
      <c r="T30" s="1041"/>
      <c r="U30" s="1041"/>
      <c r="V30" s="1041">
        <v>685</v>
      </c>
      <c r="W30" s="1041"/>
      <c r="X30" s="1041"/>
      <c r="Y30" s="1041"/>
      <c r="Z30" s="1041"/>
      <c r="AA30" s="1041">
        <v>24</v>
      </c>
      <c r="AB30" s="1041"/>
      <c r="AC30" s="1041"/>
      <c r="AD30" s="1041"/>
      <c r="AE30" s="1042"/>
      <c r="AF30" s="1037">
        <v>24</v>
      </c>
      <c r="AG30" s="1038"/>
      <c r="AH30" s="1038"/>
      <c r="AI30" s="1038"/>
      <c r="AJ30" s="1039"/>
      <c r="AK30" s="982">
        <v>159</v>
      </c>
      <c r="AL30" s="973"/>
      <c r="AM30" s="973"/>
      <c r="AN30" s="973"/>
      <c r="AO30" s="973"/>
      <c r="AP30" s="980" t="s">
        <v>585</v>
      </c>
      <c r="AQ30" s="981"/>
      <c r="AR30" s="981"/>
      <c r="AS30" s="981"/>
      <c r="AT30" s="982"/>
      <c r="AU30" s="980" t="s">
        <v>585</v>
      </c>
      <c r="AV30" s="981"/>
      <c r="AW30" s="981"/>
      <c r="AX30" s="981"/>
      <c r="AY30" s="982"/>
      <c r="AZ30" s="1044" t="s">
        <v>585</v>
      </c>
      <c r="BA30" s="1045"/>
      <c r="BB30" s="1045"/>
      <c r="BC30" s="1045"/>
      <c r="BD30" s="1046"/>
      <c r="BE30" s="974"/>
      <c r="BF30" s="974"/>
      <c r="BG30" s="974"/>
      <c r="BH30" s="974"/>
      <c r="BI30" s="975"/>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15">
      <c r="A31" s="242">
        <v>4</v>
      </c>
      <c r="B31" s="1032" t="s">
        <v>406</v>
      </c>
      <c r="C31" s="1033"/>
      <c r="D31" s="1033"/>
      <c r="E31" s="1033"/>
      <c r="F31" s="1033"/>
      <c r="G31" s="1033"/>
      <c r="H31" s="1033"/>
      <c r="I31" s="1033"/>
      <c r="J31" s="1033"/>
      <c r="K31" s="1033"/>
      <c r="L31" s="1033"/>
      <c r="M31" s="1033"/>
      <c r="N31" s="1033"/>
      <c r="O31" s="1033"/>
      <c r="P31" s="1034"/>
      <c r="Q31" s="1040">
        <v>963</v>
      </c>
      <c r="R31" s="1041"/>
      <c r="S31" s="1041"/>
      <c r="T31" s="1041"/>
      <c r="U31" s="1041"/>
      <c r="V31" s="1041">
        <v>852</v>
      </c>
      <c r="W31" s="1041"/>
      <c r="X31" s="1041"/>
      <c r="Y31" s="1041"/>
      <c r="Z31" s="1041"/>
      <c r="AA31" s="1041">
        <v>111</v>
      </c>
      <c r="AB31" s="1041"/>
      <c r="AC31" s="1041"/>
      <c r="AD31" s="1041"/>
      <c r="AE31" s="1042"/>
      <c r="AF31" s="1037">
        <v>1127</v>
      </c>
      <c r="AG31" s="1038"/>
      <c r="AH31" s="1038"/>
      <c r="AI31" s="1038"/>
      <c r="AJ31" s="1039"/>
      <c r="AK31" s="982">
        <v>23</v>
      </c>
      <c r="AL31" s="973"/>
      <c r="AM31" s="973"/>
      <c r="AN31" s="973"/>
      <c r="AO31" s="973"/>
      <c r="AP31" s="973">
        <v>4179</v>
      </c>
      <c r="AQ31" s="973"/>
      <c r="AR31" s="973"/>
      <c r="AS31" s="973"/>
      <c r="AT31" s="973"/>
      <c r="AU31" s="973">
        <v>196</v>
      </c>
      <c r="AV31" s="973"/>
      <c r="AW31" s="973"/>
      <c r="AX31" s="973"/>
      <c r="AY31" s="973"/>
      <c r="AZ31" s="1044" t="s">
        <v>585</v>
      </c>
      <c r="BA31" s="1045"/>
      <c r="BB31" s="1045"/>
      <c r="BC31" s="1045"/>
      <c r="BD31" s="1046"/>
      <c r="BE31" s="974" t="s">
        <v>407</v>
      </c>
      <c r="BF31" s="974"/>
      <c r="BG31" s="974"/>
      <c r="BH31" s="974"/>
      <c r="BI31" s="975"/>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15">
      <c r="A32" s="242">
        <v>5</v>
      </c>
      <c r="B32" s="1032"/>
      <c r="C32" s="1033"/>
      <c r="D32" s="1033"/>
      <c r="E32" s="1033"/>
      <c r="F32" s="1033"/>
      <c r="G32" s="1033"/>
      <c r="H32" s="1033"/>
      <c r="I32" s="1033"/>
      <c r="J32" s="1033"/>
      <c r="K32" s="1033"/>
      <c r="L32" s="1033"/>
      <c r="M32" s="1033"/>
      <c r="N32" s="1033"/>
      <c r="O32" s="1033"/>
      <c r="P32" s="1034"/>
      <c r="Q32" s="1040"/>
      <c r="R32" s="1041"/>
      <c r="S32" s="1041"/>
      <c r="T32" s="1041"/>
      <c r="U32" s="1041"/>
      <c r="V32" s="1041"/>
      <c r="W32" s="1041"/>
      <c r="X32" s="1041"/>
      <c r="Y32" s="1041"/>
      <c r="Z32" s="1041"/>
      <c r="AA32" s="1041"/>
      <c r="AB32" s="1041"/>
      <c r="AC32" s="1041"/>
      <c r="AD32" s="1041"/>
      <c r="AE32" s="1042"/>
      <c r="AF32" s="1037"/>
      <c r="AG32" s="1038"/>
      <c r="AH32" s="1038"/>
      <c r="AI32" s="1038"/>
      <c r="AJ32" s="1039"/>
      <c r="AK32" s="982"/>
      <c r="AL32" s="973"/>
      <c r="AM32" s="973"/>
      <c r="AN32" s="973"/>
      <c r="AO32" s="973"/>
      <c r="AP32" s="973"/>
      <c r="AQ32" s="973"/>
      <c r="AR32" s="973"/>
      <c r="AS32" s="973"/>
      <c r="AT32" s="973"/>
      <c r="AU32" s="973"/>
      <c r="AV32" s="973"/>
      <c r="AW32" s="973"/>
      <c r="AX32" s="973"/>
      <c r="AY32" s="973"/>
      <c r="AZ32" s="1043"/>
      <c r="BA32" s="1043"/>
      <c r="BB32" s="1043"/>
      <c r="BC32" s="1043"/>
      <c r="BD32" s="1043"/>
      <c r="BE32" s="974"/>
      <c r="BF32" s="974"/>
      <c r="BG32" s="974"/>
      <c r="BH32" s="974"/>
      <c r="BI32" s="975"/>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15">
      <c r="A33" s="242">
        <v>6</v>
      </c>
      <c r="B33" s="1032"/>
      <c r="C33" s="1033"/>
      <c r="D33" s="1033"/>
      <c r="E33" s="1033"/>
      <c r="F33" s="1033"/>
      <c r="G33" s="1033"/>
      <c r="H33" s="1033"/>
      <c r="I33" s="1033"/>
      <c r="J33" s="1033"/>
      <c r="K33" s="1033"/>
      <c r="L33" s="1033"/>
      <c r="M33" s="1033"/>
      <c r="N33" s="1033"/>
      <c r="O33" s="1033"/>
      <c r="P33" s="1034"/>
      <c r="Q33" s="1040"/>
      <c r="R33" s="1041"/>
      <c r="S33" s="1041"/>
      <c r="T33" s="1041"/>
      <c r="U33" s="1041"/>
      <c r="V33" s="1041"/>
      <c r="W33" s="1041"/>
      <c r="X33" s="1041"/>
      <c r="Y33" s="1041"/>
      <c r="Z33" s="1041"/>
      <c r="AA33" s="1041"/>
      <c r="AB33" s="1041"/>
      <c r="AC33" s="1041"/>
      <c r="AD33" s="1041"/>
      <c r="AE33" s="1042"/>
      <c r="AF33" s="1037"/>
      <c r="AG33" s="1038"/>
      <c r="AH33" s="1038"/>
      <c r="AI33" s="1038"/>
      <c r="AJ33" s="1039"/>
      <c r="AK33" s="982"/>
      <c r="AL33" s="973"/>
      <c r="AM33" s="973"/>
      <c r="AN33" s="973"/>
      <c r="AO33" s="973"/>
      <c r="AP33" s="973"/>
      <c r="AQ33" s="973"/>
      <c r="AR33" s="973"/>
      <c r="AS33" s="973"/>
      <c r="AT33" s="973"/>
      <c r="AU33" s="973"/>
      <c r="AV33" s="973"/>
      <c r="AW33" s="973"/>
      <c r="AX33" s="973"/>
      <c r="AY33" s="973"/>
      <c r="AZ33" s="1043"/>
      <c r="BA33" s="1043"/>
      <c r="BB33" s="1043"/>
      <c r="BC33" s="1043"/>
      <c r="BD33" s="1043"/>
      <c r="BE33" s="974"/>
      <c r="BF33" s="974"/>
      <c r="BG33" s="974"/>
      <c r="BH33" s="974"/>
      <c r="BI33" s="975"/>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15">
      <c r="A34" s="242">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2"/>
      <c r="AL34" s="973"/>
      <c r="AM34" s="973"/>
      <c r="AN34" s="973"/>
      <c r="AO34" s="973"/>
      <c r="AP34" s="973"/>
      <c r="AQ34" s="973"/>
      <c r="AR34" s="973"/>
      <c r="AS34" s="973"/>
      <c r="AT34" s="973"/>
      <c r="AU34" s="973"/>
      <c r="AV34" s="973"/>
      <c r="AW34" s="973"/>
      <c r="AX34" s="973"/>
      <c r="AY34" s="973"/>
      <c r="AZ34" s="1043"/>
      <c r="BA34" s="1043"/>
      <c r="BB34" s="1043"/>
      <c r="BC34" s="1043"/>
      <c r="BD34" s="1043"/>
      <c r="BE34" s="974"/>
      <c r="BF34" s="974"/>
      <c r="BG34" s="974"/>
      <c r="BH34" s="974"/>
      <c r="BI34" s="975"/>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15">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2"/>
      <c r="AL35" s="973"/>
      <c r="AM35" s="973"/>
      <c r="AN35" s="973"/>
      <c r="AO35" s="973"/>
      <c r="AP35" s="973"/>
      <c r="AQ35" s="973"/>
      <c r="AR35" s="973"/>
      <c r="AS35" s="973"/>
      <c r="AT35" s="973"/>
      <c r="AU35" s="973"/>
      <c r="AV35" s="973"/>
      <c r="AW35" s="973"/>
      <c r="AX35" s="973"/>
      <c r="AY35" s="973"/>
      <c r="AZ35" s="1043"/>
      <c r="BA35" s="1043"/>
      <c r="BB35" s="1043"/>
      <c r="BC35" s="1043"/>
      <c r="BD35" s="1043"/>
      <c r="BE35" s="974"/>
      <c r="BF35" s="974"/>
      <c r="BG35" s="974"/>
      <c r="BH35" s="974"/>
      <c r="BI35" s="975"/>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15">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2"/>
      <c r="AL36" s="973"/>
      <c r="AM36" s="973"/>
      <c r="AN36" s="973"/>
      <c r="AO36" s="973"/>
      <c r="AP36" s="973"/>
      <c r="AQ36" s="973"/>
      <c r="AR36" s="973"/>
      <c r="AS36" s="973"/>
      <c r="AT36" s="973"/>
      <c r="AU36" s="973"/>
      <c r="AV36" s="973"/>
      <c r="AW36" s="973"/>
      <c r="AX36" s="973"/>
      <c r="AY36" s="973"/>
      <c r="AZ36" s="1043"/>
      <c r="BA36" s="1043"/>
      <c r="BB36" s="1043"/>
      <c r="BC36" s="1043"/>
      <c r="BD36" s="1043"/>
      <c r="BE36" s="974"/>
      <c r="BF36" s="974"/>
      <c r="BG36" s="974"/>
      <c r="BH36" s="974"/>
      <c r="BI36" s="975"/>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15">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2"/>
      <c r="AL37" s="973"/>
      <c r="AM37" s="973"/>
      <c r="AN37" s="973"/>
      <c r="AO37" s="973"/>
      <c r="AP37" s="973"/>
      <c r="AQ37" s="973"/>
      <c r="AR37" s="973"/>
      <c r="AS37" s="973"/>
      <c r="AT37" s="973"/>
      <c r="AU37" s="973"/>
      <c r="AV37" s="973"/>
      <c r="AW37" s="973"/>
      <c r="AX37" s="973"/>
      <c r="AY37" s="973"/>
      <c r="AZ37" s="1043"/>
      <c r="BA37" s="1043"/>
      <c r="BB37" s="1043"/>
      <c r="BC37" s="1043"/>
      <c r="BD37" s="1043"/>
      <c r="BE37" s="974"/>
      <c r="BF37" s="974"/>
      <c r="BG37" s="974"/>
      <c r="BH37" s="974"/>
      <c r="BI37" s="975"/>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15">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2"/>
      <c r="AL38" s="973"/>
      <c r="AM38" s="973"/>
      <c r="AN38" s="973"/>
      <c r="AO38" s="973"/>
      <c r="AP38" s="973"/>
      <c r="AQ38" s="973"/>
      <c r="AR38" s="973"/>
      <c r="AS38" s="973"/>
      <c r="AT38" s="973"/>
      <c r="AU38" s="973"/>
      <c r="AV38" s="973"/>
      <c r="AW38" s="973"/>
      <c r="AX38" s="973"/>
      <c r="AY38" s="973"/>
      <c r="AZ38" s="1043"/>
      <c r="BA38" s="1043"/>
      <c r="BB38" s="1043"/>
      <c r="BC38" s="1043"/>
      <c r="BD38" s="1043"/>
      <c r="BE38" s="974"/>
      <c r="BF38" s="974"/>
      <c r="BG38" s="974"/>
      <c r="BH38" s="974"/>
      <c r="BI38" s="975"/>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15">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2"/>
      <c r="AL39" s="973"/>
      <c r="AM39" s="973"/>
      <c r="AN39" s="973"/>
      <c r="AO39" s="973"/>
      <c r="AP39" s="973"/>
      <c r="AQ39" s="973"/>
      <c r="AR39" s="973"/>
      <c r="AS39" s="973"/>
      <c r="AT39" s="973"/>
      <c r="AU39" s="973"/>
      <c r="AV39" s="973"/>
      <c r="AW39" s="973"/>
      <c r="AX39" s="973"/>
      <c r="AY39" s="973"/>
      <c r="AZ39" s="1043"/>
      <c r="BA39" s="1043"/>
      <c r="BB39" s="1043"/>
      <c r="BC39" s="1043"/>
      <c r="BD39" s="1043"/>
      <c r="BE39" s="974"/>
      <c r="BF39" s="974"/>
      <c r="BG39" s="974"/>
      <c r="BH39" s="974"/>
      <c r="BI39" s="975"/>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15">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2"/>
      <c r="AL40" s="973"/>
      <c r="AM40" s="973"/>
      <c r="AN40" s="973"/>
      <c r="AO40" s="973"/>
      <c r="AP40" s="973"/>
      <c r="AQ40" s="973"/>
      <c r="AR40" s="973"/>
      <c r="AS40" s="973"/>
      <c r="AT40" s="973"/>
      <c r="AU40" s="973"/>
      <c r="AV40" s="973"/>
      <c r="AW40" s="973"/>
      <c r="AX40" s="973"/>
      <c r="AY40" s="973"/>
      <c r="AZ40" s="1043"/>
      <c r="BA40" s="1043"/>
      <c r="BB40" s="1043"/>
      <c r="BC40" s="1043"/>
      <c r="BD40" s="1043"/>
      <c r="BE40" s="974"/>
      <c r="BF40" s="974"/>
      <c r="BG40" s="974"/>
      <c r="BH40" s="974"/>
      <c r="BI40" s="975"/>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15">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2"/>
      <c r="AL41" s="973"/>
      <c r="AM41" s="973"/>
      <c r="AN41" s="973"/>
      <c r="AO41" s="973"/>
      <c r="AP41" s="973"/>
      <c r="AQ41" s="973"/>
      <c r="AR41" s="973"/>
      <c r="AS41" s="973"/>
      <c r="AT41" s="973"/>
      <c r="AU41" s="973"/>
      <c r="AV41" s="973"/>
      <c r="AW41" s="973"/>
      <c r="AX41" s="973"/>
      <c r="AY41" s="973"/>
      <c r="AZ41" s="1043"/>
      <c r="BA41" s="1043"/>
      <c r="BB41" s="1043"/>
      <c r="BC41" s="1043"/>
      <c r="BD41" s="1043"/>
      <c r="BE41" s="974"/>
      <c r="BF41" s="974"/>
      <c r="BG41" s="974"/>
      <c r="BH41" s="974"/>
      <c r="BI41" s="975"/>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15">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2"/>
      <c r="AL42" s="973"/>
      <c r="AM42" s="973"/>
      <c r="AN42" s="973"/>
      <c r="AO42" s="973"/>
      <c r="AP42" s="973"/>
      <c r="AQ42" s="973"/>
      <c r="AR42" s="973"/>
      <c r="AS42" s="973"/>
      <c r="AT42" s="973"/>
      <c r="AU42" s="973"/>
      <c r="AV42" s="973"/>
      <c r="AW42" s="973"/>
      <c r="AX42" s="973"/>
      <c r="AY42" s="973"/>
      <c r="AZ42" s="1043"/>
      <c r="BA42" s="1043"/>
      <c r="BB42" s="1043"/>
      <c r="BC42" s="1043"/>
      <c r="BD42" s="1043"/>
      <c r="BE42" s="974"/>
      <c r="BF42" s="974"/>
      <c r="BG42" s="974"/>
      <c r="BH42" s="974"/>
      <c r="BI42" s="975"/>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15">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2"/>
      <c r="AL43" s="973"/>
      <c r="AM43" s="973"/>
      <c r="AN43" s="973"/>
      <c r="AO43" s="973"/>
      <c r="AP43" s="973"/>
      <c r="AQ43" s="973"/>
      <c r="AR43" s="973"/>
      <c r="AS43" s="973"/>
      <c r="AT43" s="973"/>
      <c r="AU43" s="973"/>
      <c r="AV43" s="973"/>
      <c r="AW43" s="973"/>
      <c r="AX43" s="973"/>
      <c r="AY43" s="973"/>
      <c r="AZ43" s="1043"/>
      <c r="BA43" s="1043"/>
      <c r="BB43" s="1043"/>
      <c r="BC43" s="1043"/>
      <c r="BD43" s="1043"/>
      <c r="BE43" s="974"/>
      <c r="BF43" s="974"/>
      <c r="BG43" s="974"/>
      <c r="BH43" s="974"/>
      <c r="BI43" s="975"/>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15">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2"/>
      <c r="AL44" s="973"/>
      <c r="AM44" s="973"/>
      <c r="AN44" s="973"/>
      <c r="AO44" s="973"/>
      <c r="AP44" s="973"/>
      <c r="AQ44" s="973"/>
      <c r="AR44" s="973"/>
      <c r="AS44" s="973"/>
      <c r="AT44" s="973"/>
      <c r="AU44" s="973"/>
      <c r="AV44" s="973"/>
      <c r="AW44" s="973"/>
      <c r="AX44" s="973"/>
      <c r="AY44" s="973"/>
      <c r="AZ44" s="1043"/>
      <c r="BA44" s="1043"/>
      <c r="BB44" s="1043"/>
      <c r="BC44" s="1043"/>
      <c r="BD44" s="1043"/>
      <c r="BE44" s="974"/>
      <c r="BF44" s="974"/>
      <c r="BG44" s="974"/>
      <c r="BH44" s="974"/>
      <c r="BI44" s="975"/>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15">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2"/>
      <c r="AL45" s="973"/>
      <c r="AM45" s="973"/>
      <c r="AN45" s="973"/>
      <c r="AO45" s="973"/>
      <c r="AP45" s="973"/>
      <c r="AQ45" s="973"/>
      <c r="AR45" s="973"/>
      <c r="AS45" s="973"/>
      <c r="AT45" s="973"/>
      <c r="AU45" s="973"/>
      <c r="AV45" s="973"/>
      <c r="AW45" s="973"/>
      <c r="AX45" s="973"/>
      <c r="AY45" s="973"/>
      <c r="AZ45" s="1043"/>
      <c r="BA45" s="1043"/>
      <c r="BB45" s="1043"/>
      <c r="BC45" s="1043"/>
      <c r="BD45" s="1043"/>
      <c r="BE45" s="974"/>
      <c r="BF45" s="974"/>
      <c r="BG45" s="974"/>
      <c r="BH45" s="974"/>
      <c r="BI45" s="975"/>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15">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2"/>
      <c r="AL46" s="973"/>
      <c r="AM46" s="973"/>
      <c r="AN46" s="973"/>
      <c r="AO46" s="973"/>
      <c r="AP46" s="973"/>
      <c r="AQ46" s="973"/>
      <c r="AR46" s="973"/>
      <c r="AS46" s="973"/>
      <c r="AT46" s="973"/>
      <c r="AU46" s="973"/>
      <c r="AV46" s="973"/>
      <c r="AW46" s="973"/>
      <c r="AX46" s="973"/>
      <c r="AY46" s="973"/>
      <c r="AZ46" s="1043"/>
      <c r="BA46" s="1043"/>
      <c r="BB46" s="1043"/>
      <c r="BC46" s="1043"/>
      <c r="BD46" s="1043"/>
      <c r="BE46" s="974"/>
      <c r="BF46" s="974"/>
      <c r="BG46" s="974"/>
      <c r="BH46" s="974"/>
      <c r="BI46" s="975"/>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15">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2"/>
      <c r="AL47" s="973"/>
      <c r="AM47" s="973"/>
      <c r="AN47" s="973"/>
      <c r="AO47" s="973"/>
      <c r="AP47" s="973"/>
      <c r="AQ47" s="973"/>
      <c r="AR47" s="973"/>
      <c r="AS47" s="973"/>
      <c r="AT47" s="973"/>
      <c r="AU47" s="973"/>
      <c r="AV47" s="973"/>
      <c r="AW47" s="973"/>
      <c r="AX47" s="973"/>
      <c r="AY47" s="973"/>
      <c r="AZ47" s="1043"/>
      <c r="BA47" s="1043"/>
      <c r="BB47" s="1043"/>
      <c r="BC47" s="1043"/>
      <c r="BD47" s="1043"/>
      <c r="BE47" s="974"/>
      <c r="BF47" s="974"/>
      <c r="BG47" s="974"/>
      <c r="BH47" s="974"/>
      <c r="BI47" s="975"/>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15">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2"/>
      <c r="AL48" s="973"/>
      <c r="AM48" s="973"/>
      <c r="AN48" s="973"/>
      <c r="AO48" s="973"/>
      <c r="AP48" s="973"/>
      <c r="AQ48" s="973"/>
      <c r="AR48" s="973"/>
      <c r="AS48" s="973"/>
      <c r="AT48" s="973"/>
      <c r="AU48" s="973"/>
      <c r="AV48" s="973"/>
      <c r="AW48" s="973"/>
      <c r="AX48" s="973"/>
      <c r="AY48" s="973"/>
      <c r="AZ48" s="1043"/>
      <c r="BA48" s="1043"/>
      <c r="BB48" s="1043"/>
      <c r="BC48" s="1043"/>
      <c r="BD48" s="1043"/>
      <c r="BE48" s="974"/>
      <c r="BF48" s="974"/>
      <c r="BG48" s="974"/>
      <c r="BH48" s="974"/>
      <c r="BI48" s="975"/>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15">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2"/>
      <c r="AL49" s="973"/>
      <c r="AM49" s="973"/>
      <c r="AN49" s="973"/>
      <c r="AO49" s="973"/>
      <c r="AP49" s="973"/>
      <c r="AQ49" s="973"/>
      <c r="AR49" s="973"/>
      <c r="AS49" s="973"/>
      <c r="AT49" s="973"/>
      <c r="AU49" s="973"/>
      <c r="AV49" s="973"/>
      <c r="AW49" s="973"/>
      <c r="AX49" s="973"/>
      <c r="AY49" s="973"/>
      <c r="AZ49" s="1043"/>
      <c r="BA49" s="1043"/>
      <c r="BB49" s="1043"/>
      <c r="BC49" s="1043"/>
      <c r="BD49" s="1043"/>
      <c r="BE49" s="974"/>
      <c r="BF49" s="974"/>
      <c r="BG49" s="974"/>
      <c r="BH49" s="974"/>
      <c r="BI49" s="975"/>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15">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4"/>
      <c r="BF50" s="974"/>
      <c r="BG50" s="974"/>
      <c r="BH50" s="974"/>
      <c r="BI50" s="975"/>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15">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4"/>
      <c r="BF51" s="974"/>
      <c r="BG51" s="974"/>
      <c r="BH51" s="974"/>
      <c r="BI51" s="975"/>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15">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4"/>
      <c r="BF52" s="974"/>
      <c r="BG52" s="974"/>
      <c r="BH52" s="974"/>
      <c r="BI52" s="975"/>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15">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4"/>
      <c r="BF53" s="974"/>
      <c r="BG53" s="974"/>
      <c r="BH53" s="974"/>
      <c r="BI53" s="975"/>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15">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4"/>
      <c r="BF54" s="974"/>
      <c r="BG54" s="974"/>
      <c r="BH54" s="974"/>
      <c r="BI54" s="975"/>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15">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4"/>
      <c r="BF55" s="974"/>
      <c r="BG55" s="974"/>
      <c r="BH55" s="974"/>
      <c r="BI55" s="975"/>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15">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4"/>
      <c r="BF56" s="974"/>
      <c r="BG56" s="974"/>
      <c r="BH56" s="974"/>
      <c r="BI56" s="975"/>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15">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4"/>
      <c r="BF57" s="974"/>
      <c r="BG57" s="974"/>
      <c r="BH57" s="974"/>
      <c r="BI57" s="975"/>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15">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4"/>
      <c r="BF58" s="974"/>
      <c r="BG58" s="974"/>
      <c r="BH58" s="974"/>
      <c r="BI58" s="975"/>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15">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4"/>
      <c r="BF59" s="974"/>
      <c r="BG59" s="974"/>
      <c r="BH59" s="974"/>
      <c r="BI59" s="975"/>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15">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4"/>
      <c r="BF60" s="974"/>
      <c r="BG60" s="974"/>
      <c r="BH60" s="974"/>
      <c r="BI60" s="975"/>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4"/>
      <c r="BF61" s="974"/>
      <c r="BG61" s="974"/>
      <c r="BH61" s="974"/>
      <c r="BI61" s="975"/>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15">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4"/>
      <c r="BF62" s="974"/>
      <c r="BG62" s="974"/>
      <c r="BH62" s="974"/>
      <c r="BI62" s="975"/>
      <c r="BJ62" s="1029" t="s">
        <v>408</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
      <c r="A63" s="240" t="s">
        <v>391</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1222</v>
      </c>
      <c r="AG63" s="959"/>
      <c r="AH63" s="959"/>
      <c r="AI63" s="959"/>
      <c r="AJ63" s="1024"/>
      <c r="AK63" s="1025"/>
      <c r="AL63" s="963"/>
      <c r="AM63" s="963"/>
      <c r="AN63" s="963"/>
      <c r="AO63" s="963"/>
      <c r="AP63" s="959">
        <v>4179</v>
      </c>
      <c r="AQ63" s="959"/>
      <c r="AR63" s="959"/>
      <c r="AS63" s="959"/>
      <c r="AT63" s="959"/>
      <c r="AU63" s="959">
        <v>196</v>
      </c>
      <c r="AV63" s="959"/>
      <c r="AW63" s="959"/>
      <c r="AX63" s="959"/>
      <c r="AY63" s="959"/>
      <c r="AZ63" s="1019"/>
      <c r="BA63" s="1019"/>
      <c r="BB63" s="1019"/>
      <c r="BC63" s="1019"/>
      <c r="BD63" s="1019"/>
      <c r="BE63" s="960"/>
      <c r="BF63" s="960"/>
      <c r="BG63" s="960"/>
      <c r="BH63" s="960"/>
      <c r="BI63" s="961"/>
      <c r="BJ63" s="1020" t="s">
        <v>410</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15">
      <c r="A66" s="997" t="s">
        <v>412</v>
      </c>
      <c r="B66" s="998"/>
      <c r="C66" s="998"/>
      <c r="D66" s="998"/>
      <c r="E66" s="998"/>
      <c r="F66" s="998"/>
      <c r="G66" s="998"/>
      <c r="H66" s="998"/>
      <c r="I66" s="998"/>
      <c r="J66" s="998"/>
      <c r="K66" s="998"/>
      <c r="L66" s="998"/>
      <c r="M66" s="998"/>
      <c r="N66" s="998"/>
      <c r="O66" s="998"/>
      <c r="P66" s="999"/>
      <c r="Q66" s="1003" t="s">
        <v>413</v>
      </c>
      <c r="R66" s="1004"/>
      <c r="S66" s="1004"/>
      <c r="T66" s="1004"/>
      <c r="U66" s="1005"/>
      <c r="V66" s="1003" t="s">
        <v>414</v>
      </c>
      <c r="W66" s="1004"/>
      <c r="X66" s="1004"/>
      <c r="Y66" s="1004"/>
      <c r="Z66" s="1005"/>
      <c r="AA66" s="1003" t="s">
        <v>415</v>
      </c>
      <c r="AB66" s="1004"/>
      <c r="AC66" s="1004"/>
      <c r="AD66" s="1004"/>
      <c r="AE66" s="1005"/>
      <c r="AF66" s="1009" t="s">
        <v>416</v>
      </c>
      <c r="AG66" s="1010"/>
      <c r="AH66" s="1010"/>
      <c r="AI66" s="1010"/>
      <c r="AJ66" s="1011"/>
      <c r="AK66" s="1003" t="s">
        <v>417</v>
      </c>
      <c r="AL66" s="998"/>
      <c r="AM66" s="998"/>
      <c r="AN66" s="998"/>
      <c r="AO66" s="999"/>
      <c r="AP66" s="1003" t="s">
        <v>418</v>
      </c>
      <c r="AQ66" s="1004"/>
      <c r="AR66" s="1004"/>
      <c r="AS66" s="1004"/>
      <c r="AT66" s="1005"/>
      <c r="AU66" s="1003" t="s">
        <v>419</v>
      </c>
      <c r="AV66" s="1004"/>
      <c r="AW66" s="1004"/>
      <c r="AX66" s="1004"/>
      <c r="AY66" s="1005"/>
      <c r="AZ66" s="1003" t="s">
        <v>378</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7" t="s">
        <v>591</v>
      </c>
      <c r="C68" s="988"/>
      <c r="D68" s="988"/>
      <c r="E68" s="988"/>
      <c r="F68" s="988"/>
      <c r="G68" s="988"/>
      <c r="H68" s="988"/>
      <c r="I68" s="988"/>
      <c r="J68" s="988"/>
      <c r="K68" s="988"/>
      <c r="L68" s="988"/>
      <c r="M68" s="988"/>
      <c r="N68" s="988"/>
      <c r="O68" s="988"/>
      <c r="P68" s="989"/>
      <c r="Q68" s="990">
        <v>88</v>
      </c>
      <c r="R68" s="984"/>
      <c r="S68" s="984"/>
      <c r="T68" s="984"/>
      <c r="U68" s="984"/>
      <c r="V68" s="984">
        <v>86</v>
      </c>
      <c r="W68" s="984"/>
      <c r="X68" s="984"/>
      <c r="Y68" s="984"/>
      <c r="Z68" s="984"/>
      <c r="AA68" s="984">
        <v>3</v>
      </c>
      <c r="AB68" s="984"/>
      <c r="AC68" s="984"/>
      <c r="AD68" s="984"/>
      <c r="AE68" s="984"/>
      <c r="AF68" s="984">
        <v>3</v>
      </c>
      <c r="AG68" s="984"/>
      <c r="AH68" s="984"/>
      <c r="AI68" s="984"/>
      <c r="AJ68" s="984"/>
      <c r="AK68" s="984" t="s">
        <v>592</v>
      </c>
      <c r="AL68" s="984"/>
      <c r="AM68" s="984"/>
      <c r="AN68" s="984"/>
      <c r="AO68" s="984"/>
      <c r="AP68" s="984" t="s">
        <v>592</v>
      </c>
      <c r="AQ68" s="984"/>
      <c r="AR68" s="984"/>
      <c r="AS68" s="984"/>
      <c r="AT68" s="984"/>
      <c r="AU68" s="984" t="s">
        <v>585</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6" t="s">
        <v>593</v>
      </c>
      <c r="C69" s="977"/>
      <c r="D69" s="977"/>
      <c r="E69" s="977"/>
      <c r="F69" s="977"/>
      <c r="G69" s="977"/>
      <c r="H69" s="977"/>
      <c r="I69" s="977"/>
      <c r="J69" s="977"/>
      <c r="K69" s="977"/>
      <c r="L69" s="977"/>
      <c r="M69" s="977"/>
      <c r="N69" s="977"/>
      <c r="O69" s="977"/>
      <c r="P69" s="978"/>
      <c r="Q69" s="979">
        <v>46</v>
      </c>
      <c r="R69" s="973"/>
      <c r="S69" s="973"/>
      <c r="T69" s="973"/>
      <c r="U69" s="973"/>
      <c r="V69" s="973">
        <v>44</v>
      </c>
      <c r="W69" s="973"/>
      <c r="X69" s="973"/>
      <c r="Y69" s="973"/>
      <c r="Z69" s="973"/>
      <c r="AA69" s="973">
        <v>2</v>
      </c>
      <c r="AB69" s="973"/>
      <c r="AC69" s="973"/>
      <c r="AD69" s="973"/>
      <c r="AE69" s="973"/>
      <c r="AF69" s="973">
        <v>2</v>
      </c>
      <c r="AG69" s="973"/>
      <c r="AH69" s="973"/>
      <c r="AI69" s="973"/>
      <c r="AJ69" s="973"/>
      <c r="AK69" s="973" t="s">
        <v>594</v>
      </c>
      <c r="AL69" s="973"/>
      <c r="AM69" s="973"/>
      <c r="AN69" s="973"/>
      <c r="AO69" s="973"/>
      <c r="AP69" s="973">
        <v>5</v>
      </c>
      <c r="AQ69" s="973"/>
      <c r="AR69" s="973"/>
      <c r="AS69" s="973"/>
      <c r="AT69" s="973"/>
      <c r="AU69" s="980">
        <v>1</v>
      </c>
      <c r="AV69" s="981"/>
      <c r="AW69" s="981"/>
      <c r="AX69" s="981"/>
      <c r="AY69" s="982"/>
      <c r="AZ69" s="974"/>
      <c r="BA69" s="974"/>
      <c r="BB69" s="974"/>
      <c r="BC69" s="974"/>
      <c r="BD69" s="975"/>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6" t="s">
        <v>595</v>
      </c>
      <c r="C70" s="977"/>
      <c r="D70" s="977"/>
      <c r="E70" s="977"/>
      <c r="F70" s="977"/>
      <c r="G70" s="977"/>
      <c r="H70" s="977"/>
      <c r="I70" s="977"/>
      <c r="J70" s="977"/>
      <c r="K70" s="977"/>
      <c r="L70" s="977"/>
      <c r="M70" s="977"/>
      <c r="N70" s="977"/>
      <c r="O70" s="977"/>
      <c r="P70" s="978"/>
      <c r="Q70" s="979">
        <v>1</v>
      </c>
      <c r="R70" s="973"/>
      <c r="S70" s="973"/>
      <c r="T70" s="973"/>
      <c r="U70" s="973"/>
      <c r="V70" s="973">
        <v>0</v>
      </c>
      <c r="W70" s="973"/>
      <c r="X70" s="973"/>
      <c r="Y70" s="973"/>
      <c r="Z70" s="973"/>
      <c r="AA70" s="973">
        <v>1</v>
      </c>
      <c r="AB70" s="973"/>
      <c r="AC70" s="973"/>
      <c r="AD70" s="973"/>
      <c r="AE70" s="973"/>
      <c r="AF70" s="973">
        <v>1</v>
      </c>
      <c r="AG70" s="973"/>
      <c r="AH70" s="973"/>
      <c r="AI70" s="973"/>
      <c r="AJ70" s="973"/>
      <c r="AK70" s="973" t="s">
        <v>592</v>
      </c>
      <c r="AL70" s="973"/>
      <c r="AM70" s="973"/>
      <c r="AN70" s="973"/>
      <c r="AO70" s="973"/>
      <c r="AP70" s="973" t="s">
        <v>592</v>
      </c>
      <c r="AQ70" s="973"/>
      <c r="AR70" s="973"/>
      <c r="AS70" s="973"/>
      <c r="AT70" s="973"/>
      <c r="AU70" s="980" t="s">
        <v>585</v>
      </c>
      <c r="AV70" s="981"/>
      <c r="AW70" s="981"/>
      <c r="AX70" s="981"/>
      <c r="AY70" s="982"/>
      <c r="AZ70" s="974"/>
      <c r="BA70" s="974"/>
      <c r="BB70" s="974"/>
      <c r="BC70" s="974"/>
      <c r="BD70" s="975"/>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6" t="s">
        <v>596</v>
      </c>
      <c r="C71" s="977"/>
      <c r="D71" s="977"/>
      <c r="E71" s="977"/>
      <c r="F71" s="977"/>
      <c r="G71" s="977"/>
      <c r="H71" s="977"/>
      <c r="I71" s="977"/>
      <c r="J71" s="977"/>
      <c r="K71" s="977"/>
      <c r="L71" s="977"/>
      <c r="M71" s="977"/>
      <c r="N71" s="977"/>
      <c r="O71" s="977"/>
      <c r="P71" s="978"/>
      <c r="Q71" s="979">
        <v>2666</v>
      </c>
      <c r="R71" s="973"/>
      <c r="S71" s="973"/>
      <c r="T71" s="973"/>
      <c r="U71" s="973"/>
      <c r="V71" s="973">
        <v>2644</v>
      </c>
      <c r="W71" s="973"/>
      <c r="X71" s="973"/>
      <c r="Y71" s="973"/>
      <c r="Z71" s="973"/>
      <c r="AA71" s="973">
        <v>23</v>
      </c>
      <c r="AB71" s="973"/>
      <c r="AC71" s="973"/>
      <c r="AD71" s="973"/>
      <c r="AE71" s="973"/>
      <c r="AF71" s="973">
        <v>23</v>
      </c>
      <c r="AG71" s="973"/>
      <c r="AH71" s="973"/>
      <c r="AI71" s="973"/>
      <c r="AJ71" s="973"/>
      <c r="AK71" s="973">
        <v>35</v>
      </c>
      <c r="AL71" s="973"/>
      <c r="AM71" s="973"/>
      <c r="AN71" s="973"/>
      <c r="AO71" s="973"/>
      <c r="AP71" s="973">
        <v>606</v>
      </c>
      <c r="AQ71" s="973"/>
      <c r="AR71" s="973"/>
      <c r="AS71" s="973"/>
      <c r="AT71" s="973"/>
      <c r="AU71" s="980">
        <v>160</v>
      </c>
      <c r="AV71" s="981"/>
      <c r="AW71" s="981"/>
      <c r="AX71" s="981"/>
      <c r="AY71" s="982"/>
      <c r="AZ71" s="974"/>
      <c r="BA71" s="974"/>
      <c r="BB71" s="974"/>
      <c r="BC71" s="974"/>
      <c r="BD71" s="975"/>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6" t="s">
        <v>597</v>
      </c>
      <c r="C72" s="977"/>
      <c r="D72" s="977"/>
      <c r="E72" s="977"/>
      <c r="F72" s="977"/>
      <c r="G72" s="977"/>
      <c r="H72" s="977"/>
      <c r="I72" s="977"/>
      <c r="J72" s="977"/>
      <c r="K72" s="977"/>
      <c r="L72" s="977"/>
      <c r="M72" s="977"/>
      <c r="N72" s="977"/>
      <c r="O72" s="977"/>
      <c r="P72" s="978"/>
      <c r="Q72" s="979">
        <v>2924</v>
      </c>
      <c r="R72" s="973"/>
      <c r="S72" s="973"/>
      <c r="T72" s="973"/>
      <c r="U72" s="973"/>
      <c r="V72" s="973">
        <v>2573</v>
      </c>
      <c r="W72" s="973"/>
      <c r="X72" s="973"/>
      <c r="Y72" s="973"/>
      <c r="Z72" s="973"/>
      <c r="AA72" s="973">
        <v>351</v>
      </c>
      <c r="AB72" s="973"/>
      <c r="AC72" s="973"/>
      <c r="AD72" s="973"/>
      <c r="AE72" s="973"/>
      <c r="AF72" s="973">
        <v>4955</v>
      </c>
      <c r="AG72" s="973"/>
      <c r="AH72" s="973"/>
      <c r="AI72" s="973"/>
      <c r="AJ72" s="973"/>
      <c r="AK72" s="973">
        <v>73</v>
      </c>
      <c r="AL72" s="973"/>
      <c r="AM72" s="973"/>
      <c r="AN72" s="973"/>
      <c r="AO72" s="973"/>
      <c r="AP72" s="973">
        <v>5731</v>
      </c>
      <c r="AQ72" s="973"/>
      <c r="AR72" s="973"/>
      <c r="AS72" s="973"/>
      <c r="AT72" s="973"/>
      <c r="AU72" s="980" t="s">
        <v>585</v>
      </c>
      <c r="AV72" s="981"/>
      <c r="AW72" s="981"/>
      <c r="AX72" s="981"/>
      <c r="AY72" s="982"/>
      <c r="AZ72" s="974" t="s">
        <v>612</v>
      </c>
      <c r="BA72" s="974"/>
      <c r="BB72" s="974"/>
      <c r="BC72" s="974"/>
      <c r="BD72" s="975"/>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6" t="s">
        <v>598</v>
      </c>
      <c r="C73" s="977"/>
      <c r="D73" s="977"/>
      <c r="E73" s="977"/>
      <c r="F73" s="977"/>
      <c r="G73" s="977"/>
      <c r="H73" s="977"/>
      <c r="I73" s="977"/>
      <c r="J73" s="977"/>
      <c r="K73" s="977"/>
      <c r="L73" s="977"/>
      <c r="M73" s="977"/>
      <c r="N73" s="977"/>
      <c r="O73" s="977"/>
      <c r="P73" s="978"/>
      <c r="Q73" s="979">
        <v>495</v>
      </c>
      <c r="R73" s="973"/>
      <c r="S73" s="973"/>
      <c r="T73" s="973"/>
      <c r="U73" s="973"/>
      <c r="V73" s="973">
        <v>493</v>
      </c>
      <c r="W73" s="973"/>
      <c r="X73" s="973"/>
      <c r="Y73" s="973"/>
      <c r="Z73" s="973"/>
      <c r="AA73" s="973">
        <v>1</v>
      </c>
      <c r="AB73" s="973"/>
      <c r="AC73" s="973"/>
      <c r="AD73" s="973"/>
      <c r="AE73" s="973"/>
      <c r="AF73" s="973">
        <v>1</v>
      </c>
      <c r="AG73" s="973"/>
      <c r="AH73" s="973"/>
      <c r="AI73" s="973"/>
      <c r="AJ73" s="973"/>
      <c r="AK73" s="973">
        <v>298</v>
      </c>
      <c r="AL73" s="973"/>
      <c r="AM73" s="973"/>
      <c r="AN73" s="973"/>
      <c r="AO73" s="973"/>
      <c r="AP73" s="973" t="s">
        <v>599</v>
      </c>
      <c r="AQ73" s="973"/>
      <c r="AR73" s="973"/>
      <c r="AS73" s="973"/>
      <c r="AT73" s="973"/>
      <c r="AU73" s="980" t="s">
        <v>585</v>
      </c>
      <c r="AV73" s="981"/>
      <c r="AW73" s="981"/>
      <c r="AX73" s="981"/>
      <c r="AY73" s="982"/>
      <c r="AZ73" s="974"/>
      <c r="BA73" s="974"/>
      <c r="BB73" s="974"/>
      <c r="BC73" s="974"/>
      <c r="BD73" s="975"/>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6" t="s">
        <v>600</v>
      </c>
      <c r="C74" s="977"/>
      <c r="D74" s="977"/>
      <c r="E74" s="977"/>
      <c r="F74" s="977"/>
      <c r="G74" s="977"/>
      <c r="H74" s="977"/>
      <c r="I74" s="977"/>
      <c r="J74" s="977"/>
      <c r="K74" s="977"/>
      <c r="L74" s="977"/>
      <c r="M74" s="977"/>
      <c r="N74" s="977"/>
      <c r="O74" s="977"/>
      <c r="P74" s="978"/>
      <c r="Q74" s="979">
        <v>68</v>
      </c>
      <c r="R74" s="973"/>
      <c r="S74" s="973"/>
      <c r="T74" s="973"/>
      <c r="U74" s="973"/>
      <c r="V74" s="973">
        <v>68</v>
      </c>
      <c r="W74" s="973"/>
      <c r="X74" s="973"/>
      <c r="Y74" s="973"/>
      <c r="Z74" s="973"/>
      <c r="AA74" s="973">
        <v>0</v>
      </c>
      <c r="AB74" s="973"/>
      <c r="AC74" s="973"/>
      <c r="AD74" s="973"/>
      <c r="AE74" s="973"/>
      <c r="AF74" s="973">
        <v>0</v>
      </c>
      <c r="AG74" s="973"/>
      <c r="AH74" s="973"/>
      <c r="AI74" s="973"/>
      <c r="AJ74" s="973"/>
      <c r="AK74" s="973" t="s">
        <v>592</v>
      </c>
      <c r="AL74" s="973"/>
      <c r="AM74" s="973"/>
      <c r="AN74" s="973"/>
      <c r="AO74" s="973"/>
      <c r="AP74" s="973" t="s">
        <v>592</v>
      </c>
      <c r="AQ74" s="973"/>
      <c r="AR74" s="973"/>
      <c r="AS74" s="973"/>
      <c r="AT74" s="973"/>
      <c r="AU74" s="980" t="s">
        <v>585</v>
      </c>
      <c r="AV74" s="981"/>
      <c r="AW74" s="981"/>
      <c r="AX74" s="981"/>
      <c r="AY74" s="982"/>
      <c r="AZ74" s="974"/>
      <c r="BA74" s="974"/>
      <c r="BB74" s="974"/>
      <c r="BC74" s="974"/>
      <c r="BD74" s="975"/>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6" t="s">
        <v>601</v>
      </c>
      <c r="C75" s="977"/>
      <c r="D75" s="977"/>
      <c r="E75" s="977"/>
      <c r="F75" s="977"/>
      <c r="G75" s="977"/>
      <c r="H75" s="977"/>
      <c r="I75" s="977"/>
      <c r="J75" s="977"/>
      <c r="K75" s="977"/>
      <c r="L75" s="977"/>
      <c r="M75" s="977"/>
      <c r="N75" s="977"/>
      <c r="O75" s="977"/>
      <c r="P75" s="978"/>
      <c r="Q75" s="983">
        <v>284</v>
      </c>
      <c r="R75" s="981"/>
      <c r="S75" s="981"/>
      <c r="T75" s="981"/>
      <c r="U75" s="982"/>
      <c r="V75" s="980">
        <v>202</v>
      </c>
      <c r="W75" s="981"/>
      <c r="X75" s="981"/>
      <c r="Y75" s="981"/>
      <c r="Z75" s="982"/>
      <c r="AA75" s="980">
        <v>82</v>
      </c>
      <c r="AB75" s="981"/>
      <c r="AC75" s="981"/>
      <c r="AD75" s="981"/>
      <c r="AE75" s="982"/>
      <c r="AF75" s="980">
        <v>82</v>
      </c>
      <c r="AG75" s="981"/>
      <c r="AH75" s="981"/>
      <c r="AI75" s="981"/>
      <c r="AJ75" s="982"/>
      <c r="AK75" s="980" t="s">
        <v>602</v>
      </c>
      <c r="AL75" s="981"/>
      <c r="AM75" s="981"/>
      <c r="AN75" s="981"/>
      <c r="AO75" s="982"/>
      <c r="AP75" s="980" t="s">
        <v>592</v>
      </c>
      <c r="AQ75" s="981"/>
      <c r="AR75" s="981"/>
      <c r="AS75" s="981"/>
      <c r="AT75" s="982"/>
      <c r="AU75" s="980" t="s">
        <v>585</v>
      </c>
      <c r="AV75" s="981"/>
      <c r="AW75" s="981"/>
      <c r="AX75" s="981"/>
      <c r="AY75" s="982"/>
      <c r="AZ75" s="974"/>
      <c r="BA75" s="974"/>
      <c r="BB75" s="974"/>
      <c r="BC75" s="974"/>
      <c r="BD75" s="975"/>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6" t="s">
        <v>603</v>
      </c>
      <c r="C76" s="977"/>
      <c r="D76" s="977"/>
      <c r="E76" s="977"/>
      <c r="F76" s="977"/>
      <c r="G76" s="977"/>
      <c r="H76" s="977"/>
      <c r="I76" s="977"/>
      <c r="J76" s="977"/>
      <c r="K76" s="977"/>
      <c r="L76" s="977"/>
      <c r="M76" s="977"/>
      <c r="N76" s="977"/>
      <c r="O76" s="977"/>
      <c r="P76" s="978"/>
      <c r="Q76" s="983">
        <v>28</v>
      </c>
      <c r="R76" s="981"/>
      <c r="S76" s="981"/>
      <c r="T76" s="981"/>
      <c r="U76" s="982"/>
      <c r="V76" s="980">
        <v>28</v>
      </c>
      <c r="W76" s="981"/>
      <c r="X76" s="981"/>
      <c r="Y76" s="981"/>
      <c r="Z76" s="982"/>
      <c r="AA76" s="980">
        <v>0</v>
      </c>
      <c r="AB76" s="981"/>
      <c r="AC76" s="981"/>
      <c r="AD76" s="981"/>
      <c r="AE76" s="982"/>
      <c r="AF76" s="980">
        <v>0</v>
      </c>
      <c r="AG76" s="981"/>
      <c r="AH76" s="981"/>
      <c r="AI76" s="981"/>
      <c r="AJ76" s="982"/>
      <c r="AK76" s="980">
        <v>27</v>
      </c>
      <c r="AL76" s="981"/>
      <c r="AM76" s="981"/>
      <c r="AN76" s="981"/>
      <c r="AO76" s="982"/>
      <c r="AP76" s="980" t="s">
        <v>604</v>
      </c>
      <c r="AQ76" s="981"/>
      <c r="AR76" s="981"/>
      <c r="AS76" s="981"/>
      <c r="AT76" s="982"/>
      <c r="AU76" s="980" t="s">
        <v>585</v>
      </c>
      <c r="AV76" s="981"/>
      <c r="AW76" s="981"/>
      <c r="AX76" s="981"/>
      <c r="AY76" s="982"/>
      <c r="AZ76" s="974"/>
      <c r="BA76" s="974"/>
      <c r="BB76" s="974"/>
      <c r="BC76" s="974"/>
      <c r="BD76" s="975"/>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6" t="s">
        <v>605</v>
      </c>
      <c r="C77" s="977"/>
      <c r="D77" s="977"/>
      <c r="E77" s="977"/>
      <c r="F77" s="977"/>
      <c r="G77" s="977"/>
      <c r="H77" s="977"/>
      <c r="I77" s="977"/>
      <c r="J77" s="977"/>
      <c r="K77" s="977"/>
      <c r="L77" s="977"/>
      <c r="M77" s="977"/>
      <c r="N77" s="977"/>
      <c r="O77" s="977"/>
      <c r="P77" s="978"/>
      <c r="Q77" s="983">
        <v>6200</v>
      </c>
      <c r="R77" s="981"/>
      <c r="S77" s="981"/>
      <c r="T77" s="981"/>
      <c r="U77" s="982"/>
      <c r="V77" s="980">
        <v>5968</v>
      </c>
      <c r="W77" s="981"/>
      <c r="X77" s="981"/>
      <c r="Y77" s="981"/>
      <c r="Z77" s="982"/>
      <c r="AA77" s="980">
        <v>232</v>
      </c>
      <c r="AB77" s="981"/>
      <c r="AC77" s="981"/>
      <c r="AD77" s="981"/>
      <c r="AE77" s="982"/>
      <c r="AF77" s="980">
        <v>232</v>
      </c>
      <c r="AG77" s="981"/>
      <c r="AH77" s="981"/>
      <c r="AI77" s="981"/>
      <c r="AJ77" s="982"/>
      <c r="AK77" s="980" t="s">
        <v>606</v>
      </c>
      <c r="AL77" s="981"/>
      <c r="AM77" s="981"/>
      <c r="AN77" s="981"/>
      <c r="AO77" s="982"/>
      <c r="AP77" s="980" t="s">
        <v>592</v>
      </c>
      <c r="AQ77" s="981"/>
      <c r="AR77" s="981"/>
      <c r="AS77" s="981"/>
      <c r="AT77" s="982"/>
      <c r="AU77" s="980" t="s">
        <v>585</v>
      </c>
      <c r="AV77" s="981"/>
      <c r="AW77" s="981"/>
      <c r="AX77" s="981"/>
      <c r="AY77" s="982"/>
      <c r="AZ77" s="974"/>
      <c r="BA77" s="974"/>
      <c r="BB77" s="974"/>
      <c r="BC77" s="974"/>
      <c r="BD77" s="975"/>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6" t="s">
        <v>607</v>
      </c>
      <c r="C78" s="977"/>
      <c r="D78" s="977"/>
      <c r="E78" s="977"/>
      <c r="F78" s="977"/>
      <c r="G78" s="977"/>
      <c r="H78" s="977"/>
      <c r="I78" s="977"/>
      <c r="J78" s="977"/>
      <c r="K78" s="977"/>
      <c r="L78" s="977"/>
      <c r="M78" s="977"/>
      <c r="N78" s="977"/>
      <c r="O78" s="977"/>
      <c r="P78" s="978"/>
      <c r="Q78" s="979">
        <v>2843</v>
      </c>
      <c r="R78" s="973"/>
      <c r="S78" s="973"/>
      <c r="T78" s="973"/>
      <c r="U78" s="973"/>
      <c r="V78" s="973">
        <v>2770</v>
      </c>
      <c r="W78" s="973"/>
      <c r="X78" s="973"/>
      <c r="Y78" s="973"/>
      <c r="Z78" s="973"/>
      <c r="AA78" s="973">
        <v>72</v>
      </c>
      <c r="AB78" s="973"/>
      <c r="AC78" s="973"/>
      <c r="AD78" s="973"/>
      <c r="AE78" s="973"/>
      <c r="AF78" s="973">
        <v>72</v>
      </c>
      <c r="AG78" s="973"/>
      <c r="AH78" s="973"/>
      <c r="AI78" s="973"/>
      <c r="AJ78" s="973"/>
      <c r="AK78" s="973">
        <v>358</v>
      </c>
      <c r="AL78" s="973"/>
      <c r="AM78" s="973"/>
      <c r="AN78" s="973"/>
      <c r="AO78" s="973"/>
      <c r="AP78" s="973">
        <v>9679</v>
      </c>
      <c r="AQ78" s="973"/>
      <c r="AR78" s="973"/>
      <c r="AS78" s="973"/>
      <c r="AT78" s="973"/>
      <c r="AU78" s="980">
        <v>1413</v>
      </c>
      <c r="AV78" s="981"/>
      <c r="AW78" s="981"/>
      <c r="AX78" s="981"/>
      <c r="AY78" s="982"/>
      <c r="AZ78" s="974"/>
      <c r="BA78" s="974"/>
      <c r="BB78" s="974"/>
      <c r="BC78" s="974"/>
      <c r="BD78" s="975"/>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6" t="s">
        <v>608</v>
      </c>
      <c r="C79" s="977"/>
      <c r="D79" s="977"/>
      <c r="E79" s="977"/>
      <c r="F79" s="977"/>
      <c r="G79" s="977"/>
      <c r="H79" s="977"/>
      <c r="I79" s="977"/>
      <c r="J79" s="977"/>
      <c r="K79" s="977"/>
      <c r="L79" s="977"/>
      <c r="M79" s="977"/>
      <c r="N79" s="977"/>
      <c r="O79" s="977"/>
      <c r="P79" s="978"/>
      <c r="Q79" s="979">
        <v>217</v>
      </c>
      <c r="R79" s="973"/>
      <c r="S79" s="973"/>
      <c r="T79" s="973"/>
      <c r="U79" s="973"/>
      <c r="V79" s="973">
        <v>191</v>
      </c>
      <c r="W79" s="973"/>
      <c r="X79" s="973"/>
      <c r="Y79" s="973"/>
      <c r="Z79" s="973"/>
      <c r="AA79" s="973">
        <v>25</v>
      </c>
      <c r="AB79" s="973"/>
      <c r="AC79" s="973"/>
      <c r="AD79" s="973"/>
      <c r="AE79" s="973"/>
      <c r="AF79" s="973">
        <v>25</v>
      </c>
      <c r="AG79" s="973"/>
      <c r="AH79" s="973"/>
      <c r="AI79" s="973"/>
      <c r="AJ79" s="973"/>
      <c r="AK79" s="973" t="s">
        <v>592</v>
      </c>
      <c r="AL79" s="973"/>
      <c r="AM79" s="973"/>
      <c r="AN79" s="973"/>
      <c r="AO79" s="973"/>
      <c r="AP79" s="973" t="s">
        <v>609</v>
      </c>
      <c r="AQ79" s="973"/>
      <c r="AR79" s="973"/>
      <c r="AS79" s="973"/>
      <c r="AT79" s="973"/>
      <c r="AU79" s="980" t="s">
        <v>585</v>
      </c>
      <c r="AV79" s="981"/>
      <c r="AW79" s="981"/>
      <c r="AX79" s="981"/>
      <c r="AY79" s="982"/>
      <c r="AZ79" s="974"/>
      <c r="BA79" s="974"/>
      <c r="BB79" s="974"/>
      <c r="BC79" s="974"/>
      <c r="BD79" s="975"/>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6" t="s">
        <v>610</v>
      </c>
      <c r="C80" s="977"/>
      <c r="D80" s="977"/>
      <c r="E80" s="977"/>
      <c r="F80" s="977"/>
      <c r="G80" s="977"/>
      <c r="H80" s="977"/>
      <c r="I80" s="977"/>
      <c r="J80" s="977"/>
      <c r="K80" s="977"/>
      <c r="L80" s="977"/>
      <c r="M80" s="977"/>
      <c r="N80" s="977"/>
      <c r="O80" s="977"/>
      <c r="P80" s="978"/>
      <c r="Q80" s="979">
        <v>823874</v>
      </c>
      <c r="R80" s="973"/>
      <c r="S80" s="973"/>
      <c r="T80" s="973"/>
      <c r="U80" s="973"/>
      <c r="V80" s="973">
        <v>808406</v>
      </c>
      <c r="W80" s="973"/>
      <c r="X80" s="973"/>
      <c r="Y80" s="973"/>
      <c r="Z80" s="973"/>
      <c r="AA80" s="973">
        <v>15468</v>
      </c>
      <c r="AB80" s="973"/>
      <c r="AC80" s="973"/>
      <c r="AD80" s="973"/>
      <c r="AE80" s="973"/>
      <c r="AF80" s="973">
        <v>15468</v>
      </c>
      <c r="AG80" s="973"/>
      <c r="AH80" s="973"/>
      <c r="AI80" s="973"/>
      <c r="AJ80" s="973"/>
      <c r="AK80" s="973" t="s">
        <v>592</v>
      </c>
      <c r="AL80" s="973"/>
      <c r="AM80" s="973"/>
      <c r="AN80" s="973"/>
      <c r="AO80" s="973"/>
      <c r="AP80" s="973" t="s">
        <v>611</v>
      </c>
      <c r="AQ80" s="973"/>
      <c r="AR80" s="973"/>
      <c r="AS80" s="973"/>
      <c r="AT80" s="973"/>
      <c r="AU80" s="980" t="s">
        <v>585</v>
      </c>
      <c r="AV80" s="981"/>
      <c r="AW80" s="981"/>
      <c r="AX80" s="981"/>
      <c r="AY80" s="982"/>
      <c r="AZ80" s="974"/>
      <c r="BA80" s="974"/>
      <c r="BB80" s="974"/>
      <c r="BC80" s="974"/>
      <c r="BD80" s="975"/>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6"/>
      <c r="C81" s="977"/>
      <c r="D81" s="977"/>
      <c r="E81" s="977"/>
      <c r="F81" s="977"/>
      <c r="G81" s="977"/>
      <c r="H81" s="977"/>
      <c r="I81" s="977"/>
      <c r="J81" s="977"/>
      <c r="K81" s="977"/>
      <c r="L81" s="977"/>
      <c r="M81" s="977"/>
      <c r="N81" s="977"/>
      <c r="O81" s="977"/>
      <c r="P81" s="978"/>
      <c r="Q81" s="979"/>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6"/>
      <c r="C82" s="977"/>
      <c r="D82" s="977"/>
      <c r="E82" s="977"/>
      <c r="F82" s="977"/>
      <c r="G82" s="977"/>
      <c r="H82" s="977"/>
      <c r="I82" s="977"/>
      <c r="J82" s="977"/>
      <c r="K82" s="977"/>
      <c r="L82" s="977"/>
      <c r="M82" s="977"/>
      <c r="N82" s="977"/>
      <c r="O82" s="977"/>
      <c r="P82" s="978"/>
      <c r="Q82" s="979"/>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6"/>
      <c r="C83" s="977"/>
      <c r="D83" s="977"/>
      <c r="E83" s="977"/>
      <c r="F83" s="977"/>
      <c r="G83" s="977"/>
      <c r="H83" s="977"/>
      <c r="I83" s="977"/>
      <c r="J83" s="977"/>
      <c r="K83" s="977"/>
      <c r="L83" s="977"/>
      <c r="M83" s="977"/>
      <c r="N83" s="977"/>
      <c r="O83" s="977"/>
      <c r="P83" s="978"/>
      <c r="Q83" s="979"/>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6"/>
      <c r="C84" s="977"/>
      <c r="D84" s="977"/>
      <c r="E84" s="977"/>
      <c r="F84" s="977"/>
      <c r="G84" s="977"/>
      <c r="H84" s="977"/>
      <c r="I84" s="977"/>
      <c r="J84" s="977"/>
      <c r="K84" s="977"/>
      <c r="L84" s="977"/>
      <c r="M84" s="977"/>
      <c r="N84" s="977"/>
      <c r="O84" s="977"/>
      <c r="P84" s="978"/>
      <c r="Q84" s="979"/>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6"/>
      <c r="C85" s="977"/>
      <c r="D85" s="977"/>
      <c r="E85" s="977"/>
      <c r="F85" s="977"/>
      <c r="G85" s="977"/>
      <c r="H85" s="977"/>
      <c r="I85" s="977"/>
      <c r="J85" s="977"/>
      <c r="K85" s="977"/>
      <c r="L85" s="977"/>
      <c r="M85" s="977"/>
      <c r="N85" s="977"/>
      <c r="O85" s="977"/>
      <c r="P85" s="978"/>
      <c r="Q85" s="979"/>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6"/>
      <c r="C86" s="977"/>
      <c r="D86" s="977"/>
      <c r="E86" s="977"/>
      <c r="F86" s="977"/>
      <c r="G86" s="977"/>
      <c r="H86" s="977"/>
      <c r="I86" s="977"/>
      <c r="J86" s="977"/>
      <c r="K86" s="977"/>
      <c r="L86" s="977"/>
      <c r="M86" s="977"/>
      <c r="N86" s="977"/>
      <c r="O86" s="977"/>
      <c r="P86" s="978"/>
      <c r="Q86" s="979"/>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64">
        <v>20864</v>
      </c>
      <c r="AG88" s="953"/>
      <c r="AH88" s="953"/>
      <c r="AI88" s="953"/>
      <c r="AJ88" s="965"/>
      <c r="AK88" s="963"/>
      <c r="AL88" s="963"/>
      <c r="AM88" s="963"/>
      <c r="AN88" s="963"/>
      <c r="AO88" s="963"/>
      <c r="AP88" s="959">
        <v>16021</v>
      </c>
      <c r="AQ88" s="959"/>
      <c r="AR88" s="959"/>
      <c r="AS88" s="959"/>
      <c r="AT88" s="959"/>
      <c r="AU88" s="959">
        <f>SUM(AU68:AY87)</f>
        <v>1574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205</v>
      </c>
      <c r="CS102" s="953"/>
      <c r="CT102" s="953"/>
      <c r="CU102" s="953"/>
      <c r="CV102" s="954"/>
      <c r="CW102" s="952" t="s">
        <v>585</v>
      </c>
      <c r="CX102" s="953"/>
      <c r="CY102" s="953"/>
      <c r="CZ102" s="953"/>
      <c r="DA102" s="954"/>
      <c r="DB102" s="952" t="s">
        <v>585</v>
      </c>
      <c r="DC102" s="953"/>
      <c r="DD102" s="953"/>
      <c r="DE102" s="953"/>
      <c r="DF102" s="954"/>
      <c r="DG102" s="952" t="s">
        <v>585</v>
      </c>
      <c r="DH102" s="953"/>
      <c r="DI102" s="953"/>
      <c r="DJ102" s="953"/>
      <c r="DK102" s="954"/>
      <c r="DL102" s="952" t="s">
        <v>585</v>
      </c>
      <c r="DM102" s="953"/>
      <c r="DN102" s="953"/>
      <c r="DO102" s="953"/>
      <c r="DP102" s="954"/>
      <c r="DQ102" s="952" t="s">
        <v>585</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308</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308</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308</v>
      </c>
      <c r="DR109" s="896"/>
      <c r="DS109" s="896"/>
      <c r="DT109" s="896"/>
      <c r="DU109" s="897"/>
      <c r="DV109" s="898" t="s">
        <v>431</v>
      </c>
      <c r="DW109" s="896"/>
      <c r="DX109" s="896"/>
      <c r="DY109" s="896"/>
      <c r="DZ109" s="929"/>
    </row>
    <row r="110" spans="1:131" s="230" customFormat="1" ht="26.25" customHeight="1" x14ac:dyDescent="0.15">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1328144</v>
      </c>
      <c r="AB110" s="889"/>
      <c r="AC110" s="889"/>
      <c r="AD110" s="889"/>
      <c r="AE110" s="890"/>
      <c r="AF110" s="891">
        <v>1340997</v>
      </c>
      <c r="AG110" s="889"/>
      <c r="AH110" s="889"/>
      <c r="AI110" s="889"/>
      <c r="AJ110" s="890"/>
      <c r="AK110" s="891">
        <v>1370162</v>
      </c>
      <c r="AL110" s="889"/>
      <c r="AM110" s="889"/>
      <c r="AN110" s="889"/>
      <c r="AO110" s="890"/>
      <c r="AP110" s="892">
        <v>14.5</v>
      </c>
      <c r="AQ110" s="893"/>
      <c r="AR110" s="893"/>
      <c r="AS110" s="893"/>
      <c r="AT110" s="894"/>
      <c r="AU110" s="930" t="s">
        <v>73</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13900371</v>
      </c>
      <c r="BR110" s="842"/>
      <c r="BS110" s="842"/>
      <c r="BT110" s="842"/>
      <c r="BU110" s="842"/>
      <c r="BV110" s="842">
        <v>14004799</v>
      </c>
      <c r="BW110" s="842"/>
      <c r="BX110" s="842"/>
      <c r="BY110" s="842"/>
      <c r="BZ110" s="842"/>
      <c r="CA110" s="842">
        <v>13327459</v>
      </c>
      <c r="CB110" s="842"/>
      <c r="CC110" s="842"/>
      <c r="CD110" s="842"/>
      <c r="CE110" s="842"/>
      <c r="CF110" s="866">
        <v>140.80000000000001</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437</v>
      </c>
      <c r="DH110" s="842"/>
      <c r="DI110" s="842"/>
      <c r="DJ110" s="842"/>
      <c r="DK110" s="842"/>
      <c r="DL110" s="842" t="s">
        <v>438</v>
      </c>
      <c r="DM110" s="842"/>
      <c r="DN110" s="842"/>
      <c r="DO110" s="842"/>
      <c r="DP110" s="842"/>
      <c r="DQ110" s="842" t="s">
        <v>130</v>
      </c>
      <c r="DR110" s="842"/>
      <c r="DS110" s="842"/>
      <c r="DT110" s="842"/>
      <c r="DU110" s="842"/>
      <c r="DV110" s="843" t="s">
        <v>437</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410</v>
      </c>
      <c r="AG111" s="919"/>
      <c r="AH111" s="919"/>
      <c r="AI111" s="919"/>
      <c r="AJ111" s="920"/>
      <c r="AK111" s="921" t="s">
        <v>437</v>
      </c>
      <c r="AL111" s="919"/>
      <c r="AM111" s="919"/>
      <c r="AN111" s="919"/>
      <c r="AO111" s="920"/>
      <c r="AP111" s="922" t="s">
        <v>437</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442</v>
      </c>
      <c r="BW111" s="817"/>
      <c r="BX111" s="817"/>
      <c r="BY111" s="817"/>
      <c r="BZ111" s="817"/>
      <c r="CA111" s="817" t="s">
        <v>438</v>
      </c>
      <c r="CB111" s="817"/>
      <c r="CC111" s="817"/>
      <c r="CD111" s="817"/>
      <c r="CE111" s="817"/>
      <c r="CF111" s="875" t="s">
        <v>442</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410</v>
      </c>
      <c r="DH111" s="817"/>
      <c r="DI111" s="817"/>
      <c r="DJ111" s="817"/>
      <c r="DK111" s="817"/>
      <c r="DL111" s="817" t="s">
        <v>444</v>
      </c>
      <c r="DM111" s="817"/>
      <c r="DN111" s="817"/>
      <c r="DO111" s="817"/>
      <c r="DP111" s="817"/>
      <c r="DQ111" s="817" t="s">
        <v>410</v>
      </c>
      <c r="DR111" s="817"/>
      <c r="DS111" s="817"/>
      <c r="DT111" s="817"/>
      <c r="DU111" s="817"/>
      <c r="DV111" s="794" t="s">
        <v>445</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410</v>
      </c>
      <c r="AG112" s="780"/>
      <c r="AH112" s="780"/>
      <c r="AI112" s="780"/>
      <c r="AJ112" s="781"/>
      <c r="AK112" s="782" t="s">
        <v>438</v>
      </c>
      <c r="AL112" s="780"/>
      <c r="AM112" s="780"/>
      <c r="AN112" s="780"/>
      <c r="AO112" s="781"/>
      <c r="AP112" s="824" t="s">
        <v>410</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219603</v>
      </c>
      <c r="BR112" s="817"/>
      <c r="BS112" s="817"/>
      <c r="BT112" s="817"/>
      <c r="BU112" s="817"/>
      <c r="BV112" s="817">
        <v>228157</v>
      </c>
      <c r="BW112" s="817"/>
      <c r="BX112" s="817"/>
      <c r="BY112" s="817"/>
      <c r="BZ112" s="817"/>
      <c r="CA112" s="817">
        <v>196406</v>
      </c>
      <c r="CB112" s="817"/>
      <c r="CC112" s="817"/>
      <c r="CD112" s="817"/>
      <c r="CE112" s="817"/>
      <c r="CF112" s="875">
        <v>2.1</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410</v>
      </c>
      <c r="DH112" s="817"/>
      <c r="DI112" s="817"/>
      <c r="DJ112" s="817"/>
      <c r="DK112" s="817"/>
      <c r="DL112" s="817" t="s">
        <v>445</v>
      </c>
      <c r="DM112" s="817"/>
      <c r="DN112" s="817"/>
      <c r="DO112" s="817"/>
      <c r="DP112" s="817"/>
      <c r="DQ112" s="817" t="s">
        <v>438</v>
      </c>
      <c r="DR112" s="817"/>
      <c r="DS112" s="817"/>
      <c r="DT112" s="817"/>
      <c r="DU112" s="817"/>
      <c r="DV112" s="794" t="s">
        <v>130</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16143</v>
      </c>
      <c r="AB113" s="919"/>
      <c r="AC113" s="919"/>
      <c r="AD113" s="919"/>
      <c r="AE113" s="920"/>
      <c r="AF113" s="921">
        <v>16138</v>
      </c>
      <c r="AG113" s="919"/>
      <c r="AH113" s="919"/>
      <c r="AI113" s="919"/>
      <c r="AJ113" s="920"/>
      <c r="AK113" s="921">
        <v>13844</v>
      </c>
      <c r="AL113" s="919"/>
      <c r="AM113" s="919"/>
      <c r="AN113" s="919"/>
      <c r="AO113" s="920"/>
      <c r="AP113" s="922">
        <v>0.1</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2061775</v>
      </c>
      <c r="BR113" s="817"/>
      <c r="BS113" s="817"/>
      <c r="BT113" s="817"/>
      <c r="BU113" s="817"/>
      <c r="BV113" s="817">
        <v>1818886</v>
      </c>
      <c r="BW113" s="817"/>
      <c r="BX113" s="817"/>
      <c r="BY113" s="817"/>
      <c r="BZ113" s="817"/>
      <c r="CA113" s="817">
        <v>1573918</v>
      </c>
      <c r="CB113" s="817"/>
      <c r="CC113" s="817"/>
      <c r="CD113" s="817"/>
      <c r="CE113" s="817"/>
      <c r="CF113" s="875">
        <v>16.600000000000001</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445</v>
      </c>
      <c r="DM113" s="780"/>
      <c r="DN113" s="780"/>
      <c r="DO113" s="780"/>
      <c r="DP113" s="781"/>
      <c r="DQ113" s="782" t="s">
        <v>410</v>
      </c>
      <c r="DR113" s="780"/>
      <c r="DS113" s="780"/>
      <c r="DT113" s="780"/>
      <c r="DU113" s="781"/>
      <c r="DV113" s="824" t="s">
        <v>442</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156882</v>
      </c>
      <c r="AB114" s="780"/>
      <c r="AC114" s="780"/>
      <c r="AD114" s="780"/>
      <c r="AE114" s="781"/>
      <c r="AF114" s="782">
        <v>172266</v>
      </c>
      <c r="AG114" s="780"/>
      <c r="AH114" s="780"/>
      <c r="AI114" s="780"/>
      <c r="AJ114" s="781"/>
      <c r="AK114" s="782">
        <v>163641</v>
      </c>
      <c r="AL114" s="780"/>
      <c r="AM114" s="780"/>
      <c r="AN114" s="780"/>
      <c r="AO114" s="781"/>
      <c r="AP114" s="824">
        <v>1.7</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1072449</v>
      </c>
      <c r="BR114" s="817"/>
      <c r="BS114" s="817"/>
      <c r="BT114" s="817"/>
      <c r="BU114" s="817"/>
      <c r="BV114" s="817">
        <v>1077664</v>
      </c>
      <c r="BW114" s="817"/>
      <c r="BX114" s="817"/>
      <c r="BY114" s="817"/>
      <c r="BZ114" s="817"/>
      <c r="CA114" s="817">
        <v>1088492</v>
      </c>
      <c r="CB114" s="817"/>
      <c r="CC114" s="817"/>
      <c r="CD114" s="817"/>
      <c r="CE114" s="817"/>
      <c r="CF114" s="875">
        <v>11.5</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438</v>
      </c>
      <c r="DH114" s="780"/>
      <c r="DI114" s="780"/>
      <c r="DJ114" s="780"/>
      <c r="DK114" s="781"/>
      <c r="DL114" s="782" t="s">
        <v>438</v>
      </c>
      <c r="DM114" s="780"/>
      <c r="DN114" s="780"/>
      <c r="DO114" s="780"/>
      <c r="DP114" s="781"/>
      <c r="DQ114" s="782" t="s">
        <v>441</v>
      </c>
      <c r="DR114" s="780"/>
      <c r="DS114" s="780"/>
      <c r="DT114" s="780"/>
      <c r="DU114" s="781"/>
      <c r="DV114" s="824" t="s">
        <v>438</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242460</v>
      </c>
      <c r="AB115" s="919"/>
      <c r="AC115" s="919"/>
      <c r="AD115" s="919"/>
      <c r="AE115" s="920"/>
      <c r="AF115" s="921">
        <v>192818</v>
      </c>
      <c r="AG115" s="919"/>
      <c r="AH115" s="919"/>
      <c r="AI115" s="919"/>
      <c r="AJ115" s="920"/>
      <c r="AK115" s="921">
        <v>207478</v>
      </c>
      <c r="AL115" s="919"/>
      <c r="AM115" s="919"/>
      <c r="AN115" s="919"/>
      <c r="AO115" s="920"/>
      <c r="AP115" s="922">
        <v>2.2000000000000002</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410</v>
      </c>
      <c r="BR115" s="817"/>
      <c r="BS115" s="817"/>
      <c r="BT115" s="817"/>
      <c r="BU115" s="817"/>
      <c r="BV115" s="817" t="s">
        <v>444</v>
      </c>
      <c r="BW115" s="817"/>
      <c r="BX115" s="817"/>
      <c r="BY115" s="817"/>
      <c r="BZ115" s="817"/>
      <c r="CA115" s="817" t="s">
        <v>410</v>
      </c>
      <c r="CB115" s="817"/>
      <c r="CC115" s="817"/>
      <c r="CD115" s="817"/>
      <c r="CE115" s="817"/>
      <c r="CF115" s="875" t="s">
        <v>410</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442</v>
      </c>
      <c r="DM115" s="780"/>
      <c r="DN115" s="780"/>
      <c r="DO115" s="780"/>
      <c r="DP115" s="781"/>
      <c r="DQ115" s="782" t="s">
        <v>459</v>
      </c>
      <c r="DR115" s="780"/>
      <c r="DS115" s="780"/>
      <c r="DT115" s="780"/>
      <c r="DU115" s="781"/>
      <c r="DV115" s="824" t="s">
        <v>442</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438</v>
      </c>
      <c r="AB116" s="780"/>
      <c r="AC116" s="780"/>
      <c r="AD116" s="780"/>
      <c r="AE116" s="781"/>
      <c r="AF116" s="782" t="s">
        <v>410</v>
      </c>
      <c r="AG116" s="780"/>
      <c r="AH116" s="780"/>
      <c r="AI116" s="780"/>
      <c r="AJ116" s="781"/>
      <c r="AK116" s="782" t="s">
        <v>442</v>
      </c>
      <c r="AL116" s="780"/>
      <c r="AM116" s="780"/>
      <c r="AN116" s="780"/>
      <c r="AO116" s="781"/>
      <c r="AP116" s="824" t="s">
        <v>444</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442</v>
      </c>
      <c r="BW116" s="817"/>
      <c r="BX116" s="817"/>
      <c r="BY116" s="817"/>
      <c r="BZ116" s="817"/>
      <c r="CA116" s="817" t="s">
        <v>441</v>
      </c>
      <c r="CB116" s="817"/>
      <c r="CC116" s="817"/>
      <c r="CD116" s="817"/>
      <c r="CE116" s="817"/>
      <c r="CF116" s="875" t="s">
        <v>438</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438</v>
      </c>
      <c r="DM116" s="780"/>
      <c r="DN116" s="780"/>
      <c r="DO116" s="780"/>
      <c r="DP116" s="781"/>
      <c r="DQ116" s="782" t="s">
        <v>442</v>
      </c>
      <c r="DR116" s="780"/>
      <c r="DS116" s="780"/>
      <c r="DT116" s="780"/>
      <c r="DU116" s="781"/>
      <c r="DV116" s="824" t="s">
        <v>130</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1743629</v>
      </c>
      <c r="AB117" s="903"/>
      <c r="AC117" s="903"/>
      <c r="AD117" s="903"/>
      <c r="AE117" s="904"/>
      <c r="AF117" s="905">
        <v>1722219</v>
      </c>
      <c r="AG117" s="903"/>
      <c r="AH117" s="903"/>
      <c r="AI117" s="903"/>
      <c r="AJ117" s="904"/>
      <c r="AK117" s="905">
        <v>1755125</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445</v>
      </c>
      <c r="BW117" s="817"/>
      <c r="BX117" s="817"/>
      <c r="BY117" s="817"/>
      <c r="BZ117" s="817"/>
      <c r="CA117" s="817" t="s">
        <v>445</v>
      </c>
      <c r="CB117" s="817"/>
      <c r="CC117" s="817"/>
      <c r="CD117" s="817"/>
      <c r="CE117" s="817"/>
      <c r="CF117" s="875" t="s">
        <v>445</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438</v>
      </c>
      <c r="DH117" s="780"/>
      <c r="DI117" s="780"/>
      <c r="DJ117" s="780"/>
      <c r="DK117" s="781"/>
      <c r="DL117" s="782" t="s">
        <v>445</v>
      </c>
      <c r="DM117" s="780"/>
      <c r="DN117" s="780"/>
      <c r="DO117" s="780"/>
      <c r="DP117" s="781"/>
      <c r="DQ117" s="782" t="s">
        <v>445</v>
      </c>
      <c r="DR117" s="780"/>
      <c r="DS117" s="780"/>
      <c r="DT117" s="780"/>
      <c r="DU117" s="781"/>
      <c r="DV117" s="824" t="s">
        <v>445</v>
      </c>
      <c r="DW117" s="825"/>
      <c r="DX117" s="825"/>
      <c r="DY117" s="825"/>
      <c r="DZ117" s="826"/>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308</v>
      </c>
      <c r="AL118" s="896"/>
      <c r="AM118" s="896"/>
      <c r="AN118" s="896"/>
      <c r="AO118" s="897"/>
      <c r="AP118" s="899" t="s">
        <v>431</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459</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441</v>
      </c>
      <c r="DH118" s="780"/>
      <c r="DI118" s="780"/>
      <c r="DJ118" s="780"/>
      <c r="DK118" s="781"/>
      <c r="DL118" s="782" t="s">
        <v>445</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445</v>
      </c>
      <c r="AB119" s="889"/>
      <c r="AC119" s="889"/>
      <c r="AD119" s="889"/>
      <c r="AE119" s="890"/>
      <c r="AF119" s="891" t="s">
        <v>130</v>
      </c>
      <c r="AG119" s="889"/>
      <c r="AH119" s="889"/>
      <c r="AI119" s="889"/>
      <c r="AJ119" s="890"/>
      <c r="AK119" s="891" t="s">
        <v>130</v>
      </c>
      <c r="AL119" s="889"/>
      <c r="AM119" s="889"/>
      <c r="AN119" s="889"/>
      <c r="AO119" s="890"/>
      <c r="AP119" s="892" t="s">
        <v>444</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468</v>
      </c>
      <c r="BP119" s="878"/>
      <c r="BQ119" s="879">
        <v>17254198</v>
      </c>
      <c r="BR119" s="845"/>
      <c r="BS119" s="845"/>
      <c r="BT119" s="845"/>
      <c r="BU119" s="845"/>
      <c r="BV119" s="845">
        <v>17129506</v>
      </c>
      <c r="BW119" s="845"/>
      <c r="BX119" s="845"/>
      <c r="BY119" s="845"/>
      <c r="BZ119" s="845"/>
      <c r="CA119" s="845">
        <v>16186275</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459</v>
      </c>
      <c r="DH119" s="764"/>
      <c r="DI119" s="764"/>
      <c r="DJ119" s="764"/>
      <c r="DK119" s="765"/>
      <c r="DL119" s="766" t="s">
        <v>444</v>
      </c>
      <c r="DM119" s="764"/>
      <c r="DN119" s="764"/>
      <c r="DO119" s="764"/>
      <c r="DP119" s="765"/>
      <c r="DQ119" s="766" t="s">
        <v>130</v>
      </c>
      <c r="DR119" s="764"/>
      <c r="DS119" s="764"/>
      <c r="DT119" s="764"/>
      <c r="DU119" s="765"/>
      <c r="DV119" s="848" t="s">
        <v>444</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444</v>
      </c>
      <c r="AB120" s="780"/>
      <c r="AC120" s="780"/>
      <c r="AD120" s="780"/>
      <c r="AE120" s="781"/>
      <c r="AF120" s="782" t="s">
        <v>444</v>
      </c>
      <c r="AG120" s="780"/>
      <c r="AH120" s="780"/>
      <c r="AI120" s="780"/>
      <c r="AJ120" s="781"/>
      <c r="AK120" s="782" t="s">
        <v>444</v>
      </c>
      <c r="AL120" s="780"/>
      <c r="AM120" s="780"/>
      <c r="AN120" s="780"/>
      <c r="AO120" s="781"/>
      <c r="AP120" s="824" t="s">
        <v>459</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6974217</v>
      </c>
      <c r="BR120" s="842"/>
      <c r="BS120" s="842"/>
      <c r="BT120" s="842"/>
      <c r="BU120" s="842"/>
      <c r="BV120" s="842">
        <v>7216232</v>
      </c>
      <c r="BW120" s="842"/>
      <c r="BX120" s="842"/>
      <c r="BY120" s="842"/>
      <c r="BZ120" s="842"/>
      <c r="CA120" s="842">
        <v>7463872</v>
      </c>
      <c r="CB120" s="842"/>
      <c r="CC120" s="842"/>
      <c r="CD120" s="842"/>
      <c r="CE120" s="842"/>
      <c r="CF120" s="866">
        <v>78.8</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219603</v>
      </c>
      <c r="DH120" s="842"/>
      <c r="DI120" s="842"/>
      <c r="DJ120" s="842"/>
      <c r="DK120" s="842"/>
      <c r="DL120" s="842">
        <v>228157</v>
      </c>
      <c r="DM120" s="842"/>
      <c r="DN120" s="842"/>
      <c r="DO120" s="842"/>
      <c r="DP120" s="842"/>
      <c r="DQ120" s="842">
        <v>196406</v>
      </c>
      <c r="DR120" s="842"/>
      <c r="DS120" s="842"/>
      <c r="DT120" s="842"/>
      <c r="DU120" s="842"/>
      <c r="DV120" s="843">
        <v>2.1</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438</v>
      </c>
      <c r="AG121" s="780"/>
      <c r="AH121" s="780"/>
      <c r="AI121" s="780"/>
      <c r="AJ121" s="781"/>
      <c r="AK121" s="782" t="s">
        <v>444</v>
      </c>
      <c r="AL121" s="780"/>
      <c r="AM121" s="780"/>
      <c r="AN121" s="780"/>
      <c r="AO121" s="781"/>
      <c r="AP121" s="824" t="s">
        <v>444</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184907</v>
      </c>
      <c r="BR121" s="817"/>
      <c r="BS121" s="817"/>
      <c r="BT121" s="817"/>
      <c r="BU121" s="817"/>
      <c r="BV121" s="817">
        <v>161840</v>
      </c>
      <c r="BW121" s="817"/>
      <c r="BX121" s="817"/>
      <c r="BY121" s="817"/>
      <c r="BZ121" s="817"/>
      <c r="CA121" s="817">
        <v>138719</v>
      </c>
      <c r="CB121" s="817"/>
      <c r="CC121" s="817"/>
      <c r="CD121" s="817"/>
      <c r="CE121" s="817"/>
      <c r="CF121" s="875">
        <v>1.5</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13653736</v>
      </c>
      <c r="BR122" s="845"/>
      <c r="BS122" s="845"/>
      <c r="BT122" s="845"/>
      <c r="BU122" s="845"/>
      <c r="BV122" s="845">
        <v>13550843</v>
      </c>
      <c r="BW122" s="845"/>
      <c r="BX122" s="845"/>
      <c r="BY122" s="845"/>
      <c r="BZ122" s="845"/>
      <c r="CA122" s="845">
        <v>13052448</v>
      </c>
      <c r="CB122" s="845"/>
      <c r="CC122" s="845"/>
      <c r="CD122" s="845"/>
      <c r="CE122" s="845"/>
      <c r="CF122" s="846">
        <v>137.9</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444</v>
      </c>
      <c r="AB123" s="780"/>
      <c r="AC123" s="780"/>
      <c r="AD123" s="780"/>
      <c r="AE123" s="781"/>
      <c r="AF123" s="782" t="s">
        <v>459</v>
      </c>
      <c r="AG123" s="780"/>
      <c r="AH123" s="780"/>
      <c r="AI123" s="780"/>
      <c r="AJ123" s="781"/>
      <c r="AK123" s="782" t="s">
        <v>459</v>
      </c>
      <c r="AL123" s="780"/>
      <c r="AM123" s="780"/>
      <c r="AN123" s="780"/>
      <c r="AO123" s="781"/>
      <c r="AP123" s="824" t="s">
        <v>459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477</v>
      </c>
      <c r="BP123" s="878"/>
      <c r="BQ123" s="832">
        <v>20812860</v>
      </c>
      <c r="BR123" s="833"/>
      <c r="BS123" s="833"/>
      <c r="BT123" s="833"/>
      <c r="BU123" s="833"/>
      <c r="BV123" s="833">
        <v>20928915</v>
      </c>
      <c r="BW123" s="833"/>
      <c r="BX123" s="833"/>
      <c r="BY123" s="833"/>
      <c r="BZ123" s="833"/>
      <c r="CA123" s="833">
        <v>20655039</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459</v>
      </c>
      <c r="AB124" s="780"/>
      <c r="AC124" s="780"/>
      <c r="AD124" s="780"/>
      <c r="AE124" s="781"/>
      <c r="AF124" s="782" t="s">
        <v>459</v>
      </c>
      <c r="AG124" s="780"/>
      <c r="AH124" s="780"/>
      <c r="AI124" s="780"/>
      <c r="AJ124" s="781"/>
      <c r="AK124" s="782" t="s">
        <v>459</v>
      </c>
      <c r="AL124" s="780"/>
      <c r="AM124" s="780"/>
      <c r="AN124" s="780"/>
      <c r="AO124" s="781"/>
      <c r="AP124" s="824" t="s">
        <v>459</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438</v>
      </c>
      <c r="BR124" s="831"/>
      <c r="BS124" s="831"/>
      <c r="BT124" s="831"/>
      <c r="BU124" s="831"/>
      <c r="BV124" s="831" t="s">
        <v>459</v>
      </c>
      <c r="BW124" s="831"/>
      <c r="BX124" s="831"/>
      <c r="BY124" s="831"/>
      <c r="BZ124" s="831"/>
      <c r="CA124" s="831" t="s">
        <v>459</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480</v>
      </c>
      <c r="DH124" s="764"/>
      <c r="DI124" s="764"/>
      <c r="DJ124" s="764"/>
      <c r="DK124" s="765"/>
      <c r="DL124" s="766" t="s">
        <v>459</v>
      </c>
      <c r="DM124" s="764"/>
      <c r="DN124" s="764"/>
      <c r="DO124" s="764"/>
      <c r="DP124" s="765"/>
      <c r="DQ124" s="766" t="s">
        <v>481</v>
      </c>
      <c r="DR124" s="764"/>
      <c r="DS124" s="764"/>
      <c r="DT124" s="764"/>
      <c r="DU124" s="765"/>
      <c r="DV124" s="848" t="s">
        <v>480</v>
      </c>
      <c r="DW124" s="849"/>
      <c r="DX124" s="849"/>
      <c r="DY124" s="849"/>
      <c r="DZ124" s="850"/>
    </row>
    <row r="125" spans="1:130" s="230"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444</v>
      </c>
      <c r="AG125" s="780"/>
      <c r="AH125" s="780"/>
      <c r="AI125" s="780"/>
      <c r="AJ125" s="781"/>
      <c r="AK125" s="782" t="s">
        <v>482</v>
      </c>
      <c r="AL125" s="780"/>
      <c r="AM125" s="780"/>
      <c r="AN125" s="780"/>
      <c r="AO125" s="781"/>
      <c r="AP125" s="824" t="s">
        <v>482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444</v>
      </c>
      <c r="DH125" s="842"/>
      <c r="DI125" s="842"/>
      <c r="DJ125" s="842"/>
      <c r="DK125" s="842"/>
      <c r="DL125" s="842" t="s">
        <v>459</v>
      </c>
      <c r="DM125" s="842"/>
      <c r="DN125" s="842"/>
      <c r="DO125" s="842"/>
      <c r="DP125" s="842"/>
      <c r="DQ125" s="842" t="s">
        <v>444</v>
      </c>
      <c r="DR125" s="842"/>
      <c r="DS125" s="842"/>
      <c r="DT125" s="842"/>
      <c r="DU125" s="842"/>
      <c r="DV125" s="843" t="s">
        <v>481</v>
      </c>
      <c r="DW125" s="843"/>
      <c r="DX125" s="843"/>
      <c r="DY125" s="843"/>
      <c r="DZ125" s="844"/>
    </row>
    <row r="126" spans="1:130" s="230"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954</v>
      </c>
      <c r="AB126" s="780"/>
      <c r="AC126" s="780"/>
      <c r="AD126" s="780"/>
      <c r="AE126" s="781"/>
      <c r="AF126" s="782">
        <v>954</v>
      </c>
      <c r="AG126" s="780"/>
      <c r="AH126" s="780"/>
      <c r="AI126" s="780"/>
      <c r="AJ126" s="781"/>
      <c r="AK126" s="782">
        <v>954</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485</v>
      </c>
      <c r="CQ126" s="752"/>
      <c r="CR126" s="752"/>
      <c r="CS126" s="752"/>
      <c r="CT126" s="752"/>
      <c r="CU126" s="752"/>
      <c r="CV126" s="752"/>
      <c r="CW126" s="752"/>
      <c r="CX126" s="752"/>
      <c r="CY126" s="752"/>
      <c r="CZ126" s="752"/>
      <c r="DA126" s="752"/>
      <c r="DB126" s="752"/>
      <c r="DC126" s="752"/>
      <c r="DD126" s="752"/>
      <c r="DE126" s="752"/>
      <c r="DF126" s="753"/>
      <c r="DG126" s="816" t="s">
        <v>486</v>
      </c>
      <c r="DH126" s="817"/>
      <c r="DI126" s="817"/>
      <c r="DJ126" s="817"/>
      <c r="DK126" s="817"/>
      <c r="DL126" s="817" t="s">
        <v>444</v>
      </c>
      <c r="DM126" s="817"/>
      <c r="DN126" s="817"/>
      <c r="DO126" s="817"/>
      <c r="DP126" s="817"/>
      <c r="DQ126" s="817" t="s">
        <v>482</v>
      </c>
      <c r="DR126" s="817"/>
      <c r="DS126" s="817"/>
      <c r="DT126" s="817"/>
      <c r="DU126" s="817"/>
      <c r="DV126" s="794" t="s">
        <v>437</v>
      </c>
      <c r="DW126" s="794"/>
      <c r="DX126" s="794"/>
      <c r="DY126" s="794"/>
      <c r="DZ126" s="795"/>
    </row>
    <row r="127" spans="1:130" s="230" customFormat="1" ht="26.25" customHeight="1" x14ac:dyDescent="0.15">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241506</v>
      </c>
      <c r="AB127" s="780"/>
      <c r="AC127" s="780"/>
      <c r="AD127" s="780"/>
      <c r="AE127" s="781"/>
      <c r="AF127" s="782">
        <v>191864</v>
      </c>
      <c r="AG127" s="780"/>
      <c r="AH127" s="780"/>
      <c r="AI127" s="780"/>
      <c r="AJ127" s="781"/>
      <c r="AK127" s="782">
        <v>206524</v>
      </c>
      <c r="AL127" s="780"/>
      <c r="AM127" s="780"/>
      <c r="AN127" s="780"/>
      <c r="AO127" s="781"/>
      <c r="AP127" s="824">
        <v>2.2000000000000002</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482</v>
      </c>
      <c r="DH127" s="817"/>
      <c r="DI127" s="817"/>
      <c r="DJ127" s="817"/>
      <c r="DK127" s="817"/>
      <c r="DL127" s="817" t="s">
        <v>481</v>
      </c>
      <c r="DM127" s="817"/>
      <c r="DN127" s="817"/>
      <c r="DO127" s="817"/>
      <c r="DP127" s="817"/>
      <c r="DQ127" s="817" t="s">
        <v>444</v>
      </c>
      <c r="DR127" s="817"/>
      <c r="DS127" s="817"/>
      <c r="DT127" s="817"/>
      <c r="DU127" s="817"/>
      <c r="DV127" s="794" t="s">
        <v>482</v>
      </c>
      <c r="DW127" s="794"/>
      <c r="DX127" s="794"/>
      <c r="DY127" s="794"/>
      <c r="DZ127" s="795"/>
    </row>
    <row r="128" spans="1:130" s="230"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369</v>
      </c>
      <c r="AB128" s="801"/>
      <c r="AC128" s="801"/>
      <c r="AD128" s="801"/>
      <c r="AE128" s="802"/>
      <c r="AF128" s="803">
        <v>23557</v>
      </c>
      <c r="AG128" s="801"/>
      <c r="AH128" s="801"/>
      <c r="AI128" s="801"/>
      <c r="AJ128" s="802"/>
      <c r="AK128" s="803">
        <v>314</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410</v>
      </c>
      <c r="BG128" s="787"/>
      <c r="BH128" s="787"/>
      <c r="BI128" s="787"/>
      <c r="BJ128" s="787"/>
      <c r="BK128" s="787"/>
      <c r="BL128" s="810"/>
      <c r="BM128" s="786">
        <v>13.25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480</v>
      </c>
      <c r="DH128" s="791"/>
      <c r="DI128" s="791"/>
      <c r="DJ128" s="791"/>
      <c r="DK128" s="791"/>
      <c r="DL128" s="791" t="s">
        <v>444</v>
      </c>
      <c r="DM128" s="791"/>
      <c r="DN128" s="791"/>
      <c r="DO128" s="791"/>
      <c r="DP128" s="791"/>
      <c r="DQ128" s="791" t="s">
        <v>444</v>
      </c>
      <c r="DR128" s="791"/>
      <c r="DS128" s="791"/>
      <c r="DT128" s="791"/>
      <c r="DU128" s="791"/>
      <c r="DV128" s="792" t="s">
        <v>410</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9973192</v>
      </c>
      <c r="AB129" s="780"/>
      <c r="AC129" s="780"/>
      <c r="AD129" s="780"/>
      <c r="AE129" s="781"/>
      <c r="AF129" s="782">
        <v>10684888</v>
      </c>
      <c r="AG129" s="780"/>
      <c r="AH129" s="780"/>
      <c r="AI129" s="780"/>
      <c r="AJ129" s="781"/>
      <c r="AK129" s="782">
        <v>10493690</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481</v>
      </c>
      <c r="BG129" s="771"/>
      <c r="BH129" s="771"/>
      <c r="BI129" s="771"/>
      <c r="BJ129" s="771"/>
      <c r="BK129" s="771"/>
      <c r="BL129" s="772"/>
      <c r="BM129" s="770">
        <v>18.25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1025694</v>
      </c>
      <c r="AB130" s="780"/>
      <c r="AC130" s="780"/>
      <c r="AD130" s="780"/>
      <c r="AE130" s="781"/>
      <c r="AF130" s="782">
        <v>1021739</v>
      </c>
      <c r="AG130" s="780"/>
      <c r="AH130" s="780"/>
      <c r="AI130" s="780"/>
      <c r="AJ130" s="781"/>
      <c r="AK130" s="782">
        <v>1026410</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7.5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8947498</v>
      </c>
      <c r="AB131" s="764"/>
      <c r="AC131" s="764"/>
      <c r="AD131" s="764"/>
      <c r="AE131" s="765"/>
      <c r="AF131" s="766">
        <v>9663149</v>
      </c>
      <c r="AG131" s="764"/>
      <c r="AH131" s="764"/>
      <c r="AI131" s="764"/>
      <c r="AJ131" s="765"/>
      <c r="AK131" s="766">
        <v>9467280</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486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8.0197391489999994</v>
      </c>
      <c r="AB132" s="745"/>
      <c r="AC132" s="745"/>
      <c r="AD132" s="745"/>
      <c r="AE132" s="746"/>
      <c r="AF132" s="747">
        <v>7.0052008929999996</v>
      </c>
      <c r="AG132" s="745"/>
      <c r="AH132" s="745"/>
      <c r="AI132" s="745"/>
      <c r="AJ132" s="746"/>
      <c r="AK132" s="747">
        <v>7.6938782840000002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6.8</v>
      </c>
      <c r="AB133" s="724"/>
      <c r="AC133" s="724"/>
      <c r="AD133" s="724"/>
      <c r="AE133" s="725"/>
      <c r="AF133" s="723">
        <v>7.4</v>
      </c>
      <c r="AG133" s="724"/>
      <c r="AH133" s="724"/>
      <c r="AI133" s="724"/>
      <c r="AJ133" s="725"/>
      <c r="AK133" s="723">
        <v>7.5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2yjuEMVRM9mbJkSK1fF8/e8r9P70ho5NkL1ddc+6LG3BaZ+qxqPRu3F/f/Xr9AQw1HCEwoGVmwGmm6JeBuVoQ==" saltValue="GMIL5k1e9pO7bzYdhxq/z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42VI6yosPU3Fg2uww9fkWVdhRQOgwZqJbpaSdf6Vf72i05FoFsAvy5rlOex4VgYg98cN956zSly3Tz9e5QEZA==" saltValue="QqcUTgbBwwgqgaURst+K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hgbIG2jbwqdZLbG15lpLc7oOQKlGlFIejRsRfnhhHQq3wLj9z+Ob38TRFjERfLfVsYJgP2Nu8dF5aRYSObzZQ==" saltValue="hzWuzj99sdCZQmkPUxkqL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4" t="s">
        <v>515</v>
      </c>
      <c r="AL9" s="1135"/>
      <c r="AM9" s="1135"/>
      <c r="AN9" s="1136"/>
      <c r="AO9" s="281">
        <v>2726626</v>
      </c>
      <c r="AP9" s="281">
        <v>54539</v>
      </c>
      <c r="AQ9" s="282">
        <v>65316</v>
      </c>
      <c r="AR9" s="283">
        <v>-16.5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4" t="s">
        <v>516</v>
      </c>
      <c r="AL10" s="1135"/>
      <c r="AM10" s="1135"/>
      <c r="AN10" s="1136"/>
      <c r="AO10" s="284">
        <v>480190</v>
      </c>
      <c r="AP10" s="284">
        <v>9605</v>
      </c>
      <c r="AQ10" s="285">
        <v>6075</v>
      </c>
      <c r="AR10" s="286">
        <v>58.1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4" t="s">
        <v>517</v>
      </c>
      <c r="AL11" s="1135"/>
      <c r="AM11" s="1135"/>
      <c r="AN11" s="1136"/>
      <c r="AO11" s="284">
        <v>5413</v>
      </c>
      <c r="AP11" s="284">
        <v>108</v>
      </c>
      <c r="AQ11" s="285">
        <v>1232</v>
      </c>
      <c r="AR11" s="286">
        <v>-91.2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4" t="s">
        <v>518</v>
      </c>
      <c r="AL12" s="1135"/>
      <c r="AM12" s="1135"/>
      <c r="AN12" s="1136"/>
      <c r="AO12" s="284" t="s">
        <v>519</v>
      </c>
      <c r="AP12" s="284" t="s">
        <v>519</v>
      </c>
      <c r="AQ12" s="285">
        <v>18</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4" t="s">
        <v>520</v>
      </c>
      <c r="AL13" s="1135"/>
      <c r="AM13" s="1135"/>
      <c r="AN13" s="1136"/>
      <c r="AO13" s="284">
        <v>88553</v>
      </c>
      <c r="AP13" s="284">
        <v>1771</v>
      </c>
      <c r="AQ13" s="285">
        <v>2791</v>
      </c>
      <c r="AR13" s="286">
        <v>-36.5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4" t="s">
        <v>521</v>
      </c>
      <c r="AL14" s="1135"/>
      <c r="AM14" s="1135"/>
      <c r="AN14" s="1136"/>
      <c r="AO14" s="284">
        <v>73962</v>
      </c>
      <c r="AP14" s="284">
        <v>1479</v>
      </c>
      <c r="AQ14" s="285">
        <v>1364</v>
      </c>
      <c r="AR14" s="286">
        <v>8.4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7" t="s">
        <v>522</v>
      </c>
      <c r="AL15" s="1138"/>
      <c r="AM15" s="1138"/>
      <c r="AN15" s="1139"/>
      <c r="AO15" s="284">
        <v>-108461</v>
      </c>
      <c r="AP15" s="284">
        <v>-2169</v>
      </c>
      <c r="AQ15" s="285">
        <v>-4006</v>
      </c>
      <c r="AR15" s="286">
        <v>-45.9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7" t="s">
        <v>188</v>
      </c>
      <c r="AL16" s="1138"/>
      <c r="AM16" s="1138"/>
      <c r="AN16" s="1139"/>
      <c r="AO16" s="284">
        <v>3266283</v>
      </c>
      <c r="AP16" s="284">
        <v>65334</v>
      </c>
      <c r="AQ16" s="285">
        <v>72790</v>
      </c>
      <c r="AR16" s="286">
        <v>-10.199999999999999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0" t="s">
        <v>527</v>
      </c>
      <c r="AL21" s="1141"/>
      <c r="AM21" s="1141"/>
      <c r="AN21" s="1142"/>
      <c r="AO21" s="297">
        <v>5</v>
      </c>
      <c r="AP21" s="298">
        <v>6.54</v>
      </c>
      <c r="AQ21" s="299">
        <v>-1.54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0" t="s">
        <v>528</v>
      </c>
      <c r="AL22" s="1141"/>
      <c r="AM22" s="1141"/>
      <c r="AN22" s="1142"/>
      <c r="AO22" s="302">
        <v>100.3</v>
      </c>
      <c r="AP22" s="303">
        <v>98.3</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3" t="s">
        <v>529</v>
      </c>
      <c r="B26" s="1133"/>
      <c r="C26" s="1133"/>
      <c r="D26" s="1133"/>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3"/>
      <c r="AJ26" s="1133"/>
      <c r="AK26" s="1133"/>
      <c r="AL26" s="1133"/>
      <c r="AM26" s="1133"/>
      <c r="AN26" s="1133"/>
      <c r="AO26" s="1133"/>
      <c r="AP26" s="1133"/>
      <c r="AQ26" s="1133"/>
      <c r="AR26" s="1133"/>
      <c r="AS26" s="113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4" t="s">
        <v>532</v>
      </c>
      <c r="AL32" s="1125"/>
      <c r="AM32" s="1125"/>
      <c r="AN32" s="1126"/>
      <c r="AO32" s="312">
        <v>1370162</v>
      </c>
      <c r="AP32" s="312">
        <v>27407</v>
      </c>
      <c r="AQ32" s="313">
        <v>35011</v>
      </c>
      <c r="AR32" s="314">
        <v>-21.7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4" t="s">
        <v>533</v>
      </c>
      <c r="AL33" s="1125"/>
      <c r="AM33" s="1125"/>
      <c r="AN33" s="1126"/>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4" t="s">
        <v>534</v>
      </c>
      <c r="AL34" s="1125"/>
      <c r="AM34" s="1125"/>
      <c r="AN34" s="1126"/>
      <c r="AO34" s="312" t="s">
        <v>519</v>
      </c>
      <c r="AP34" s="312" t="s">
        <v>519</v>
      </c>
      <c r="AQ34" s="313">
        <v>4</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4" t="s">
        <v>535</v>
      </c>
      <c r="AL35" s="1125"/>
      <c r="AM35" s="1125"/>
      <c r="AN35" s="1126"/>
      <c r="AO35" s="312">
        <v>13844</v>
      </c>
      <c r="AP35" s="312">
        <v>277</v>
      </c>
      <c r="AQ35" s="313">
        <v>8351</v>
      </c>
      <c r="AR35" s="314">
        <v>-96.7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4" t="s">
        <v>536</v>
      </c>
      <c r="AL36" s="1125"/>
      <c r="AM36" s="1125"/>
      <c r="AN36" s="1126"/>
      <c r="AO36" s="312">
        <v>163641</v>
      </c>
      <c r="AP36" s="312">
        <v>3273</v>
      </c>
      <c r="AQ36" s="313">
        <v>1645</v>
      </c>
      <c r="AR36" s="314">
        <v>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4" t="s">
        <v>537</v>
      </c>
      <c r="AL37" s="1125"/>
      <c r="AM37" s="1125"/>
      <c r="AN37" s="1126"/>
      <c r="AO37" s="312">
        <v>207478</v>
      </c>
      <c r="AP37" s="312">
        <v>4150</v>
      </c>
      <c r="AQ37" s="313">
        <v>1050</v>
      </c>
      <c r="AR37" s="314">
        <v>295.2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7" t="s">
        <v>538</v>
      </c>
      <c r="AL38" s="1128"/>
      <c r="AM38" s="1128"/>
      <c r="AN38" s="1129"/>
      <c r="AO38" s="315" t="s">
        <v>519</v>
      </c>
      <c r="AP38" s="315" t="s">
        <v>519</v>
      </c>
      <c r="AQ38" s="316">
        <v>1</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7" t="s">
        <v>539</v>
      </c>
      <c r="AL39" s="1128"/>
      <c r="AM39" s="1128"/>
      <c r="AN39" s="1129"/>
      <c r="AO39" s="312">
        <v>-314</v>
      </c>
      <c r="AP39" s="312">
        <v>-6</v>
      </c>
      <c r="AQ39" s="313">
        <v>-5851</v>
      </c>
      <c r="AR39" s="314">
        <v>-99.9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4" t="s">
        <v>540</v>
      </c>
      <c r="AL40" s="1125"/>
      <c r="AM40" s="1125"/>
      <c r="AN40" s="1126"/>
      <c r="AO40" s="312">
        <v>-1026410</v>
      </c>
      <c r="AP40" s="312">
        <v>-20531</v>
      </c>
      <c r="AQ40" s="313">
        <v>-27858</v>
      </c>
      <c r="AR40" s="314">
        <v>-26.3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0" t="s">
        <v>300</v>
      </c>
      <c r="AL41" s="1131"/>
      <c r="AM41" s="1131"/>
      <c r="AN41" s="1132"/>
      <c r="AO41" s="312">
        <v>728401</v>
      </c>
      <c r="AP41" s="312">
        <v>14570</v>
      </c>
      <c r="AQ41" s="313">
        <v>12351</v>
      </c>
      <c r="AR41" s="314">
        <v>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7" t="s">
        <v>510</v>
      </c>
      <c r="AN49" s="1119" t="s">
        <v>544</v>
      </c>
      <c r="AO49" s="1120"/>
      <c r="AP49" s="1120"/>
      <c r="AQ49" s="1120"/>
      <c r="AR49" s="112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8"/>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3061299</v>
      </c>
      <c r="AN51" s="334">
        <v>60716</v>
      </c>
      <c r="AO51" s="335">
        <v>30.8</v>
      </c>
      <c r="AP51" s="336">
        <v>41934</v>
      </c>
      <c r="AQ51" s="337">
        <v>-19.7</v>
      </c>
      <c r="AR51" s="338">
        <v>50.5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2305952</v>
      </c>
      <c r="AN52" s="342">
        <v>45735</v>
      </c>
      <c r="AO52" s="343">
        <v>85.5</v>
      </c>
      <c r="AP52" s="344">
        <v>23352</v>
      </c>
      <c r="AQ52" s="345">
        <v>-6</v>
      </c>
      <c r="AR52" s="346">
        <v>91.5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2596284</v>
      </c>
      <c r="AN53" s="334">
        <v>51592</v>
      </c>
      <c r="AO53" s="335">
        <v>-15</v>
      </c>
      <c r="AP53" s="336">
        <v>45588</v>
      </c>
      <c r="AQ53" s="337">
        <v>8.6999999999999993</v>
      </c>
      <c r="AR53" s="338">
        <v>-23.7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2048633</v>
      </c>
      <c r="AN54" s="342">
        <v>40710</v>
      </c>
      <c r="AO54" s="343">
        <v>-11</v>
      </c>
      <c r="AP54" s="344">
        <v>24150</v>
      </c>
      <c r="AQ54" s="345">
        <v>3.4</v>
      </c>
      <c r="AR54" s="346">
        <v>-14.4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3137259</v>
      </c>
      <c r="AN55" s="334">
        <v>62193</v>
      </c>
      <c r="AO55" s="335">
        <v>20.5</v>
      </c>
      <c r="AP55" s="336">
        <v>45483</v>
      </c>
      <c r="AQ55" s="337">
        <v>-0.2</v>
      </c>
      <c r="AR55" s="338">
        <v>20.7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1648593</v>
      </c>
      <c r="AN56" s="342">
        <v>32682</v>
      </c>
      <c r="AO56" s="343">
        <v>-19.7</v>
      </c>
      <c r="AP56" s="344">
        <v>24241</v>
      </c>
      <c r="AQ56" s="345">
        <v>0.4</v>
      </c>
      <c r="AR56" s="346">
        <v>-20.100000000000001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2625561</v>
      </c>
      <c r="AN57" s="334">
        <v>52273</v>
      </c>
      <c r="AO57" s="335">
        <v>-16</v>
      </c>
      <c r="AP57" s="336">
        <v>45945</v>
      </c>
      <c r="AQ57" s="337">
        <v>1</v>
      </c>
      <c r="AR57" s="338">
        <v>-17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1835947</v>
      </c>
      <c r="AN58" s="342">
        <v>36552</v>
      </c>
      <c r="AO58" s="343">
        <v>11.8</v>
      </c>
      <c r="AP58" s="344">
        <v>25180</v>
      </c>
      <c r="AQ58" s="345">
        <v>3.9</v>
      </c>
      <c r="AR58" s="346">
        <v>7.9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1076129</v>
      </c>
      <c r="AN59" s="334">
        <v>21525</v>
      </c>
      <c r="AO59" s="335">
        <v>-58.8</v>
      </c>
      <c r="AP59" s="336">
        <v>44475</v>
      </c>
      <c r="AQ59" s="337">
        <v>-3.2</v>
      </c>
      <c r="AR59" s="338">
        <v>-55.6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835751</v>
      </c>
      <c r="AN60" s="342">
        <v>16717</v>
      </c>
      <c r="AO60" s="343">
        <v>-54.3</v>
      </c>
      <c r="AP60" s="344">
        <v>24780</v>
      </c>
      <c r="AQ60" s="345">
        <v>-1.6</v>
      </c>
      <c r="AR60" s="346">
        <v>-52.7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2499306</v>
      </c>
      <c r="AN61" s="349">
        <v>49660</v>
      </c>
      <c r="AO61" s="350">
        <v>-7.7</v>
      </c>
      <c r="AP61" s="351">
        <v>44685</v>
      </c>
      <c r="AQ61" s="352">
        <v>-2.7</v>
      </c>
      <c r="AR61" s="338">
        <v>-5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1734975</v>
      </c>
      <c r="AN62" s="342">
        <v>34479</v>
      </c>
      <c r="AO62" s="343">
        <v>2.5</v>
      </c>
      <c r="AP62" s="344">
        <v>24341</v>
      </c>
      <c r="AQ62" s="345">
        <v>0</v>
      </c>
      <c r="AR62" s="346">
        <v>2.5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3ypXyB9Vh1nkytY4N0hoaqhZprjJtvIKICGseZGSUwzprDp8RZliGLVwoLcBdHxqzOkB+qxKcGCsIlzofx8o1A==" saltValue="sbA80FOdFomwUyMxavau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1" spans="125:125" ht="13.5" hidden="1" customHeight="1" x14ac:dyDescent="0.15">
      <c r="DU121" s="259"/>
    </row>
  </sheetData>
  <sheetProtection algorithmName="SHA-512" hashValue="AUDOEiFaO0FeSb4hG6uTZSDVE6R9Qu1PLNJqF+h8fvoBdlkVB8/2ed6uinKfoXBuAc1CNtMzR9cw0K4pPZGQJg==" saltValue="S4v5A8MpGIkPXNV+PNAl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Eg8hezdPVISXQhQnoK/o2HQfKM+G9PkStQy7dF6BtQJ4x9HqsTgyZqI31jqNIJjrOFcRKZqTF7vMpz0vqtg21g==" saltValue="1frk74lOV6rj6HvrNjx3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43" t="s">
        <v>3</v>
      </c>
      <c r="D47" s="1143"/>
      <c r="E47" s="1144"/>
      <c r="F47" s="11">
        <v>18.190000000000001</v>
      </c>
      <c r="G47" s="12">
        <v>17.2</v>
      </c>
      <c r="H47" s="12">
        <v>13.49</v>
      </c>
      <c r="I47" s="12">
        <v>16.39</v>
      </c>
      <c r="J47" s="13">
        <v>18.89</v>
      </c>
    </row>
    <row r="48" spans="2:10" ht="57.75" customHeight="1" x14ac:dyDescent="0.15">
      <c r="B48" s="14"/>
      <c r="C48" s="1145" t="s">
        <v>4</v>
      </c>
      <c r="D48" s="1145"/>
      <c r="E48" s="1146"/>
      <c r="F48" s="15">
        <v>1.23</v>
      </c>
      <c r="G48" s="16">
        <v>1.42</v>
      </c>
      <c r="H48" s="16">
        <v>2.57</v>
      </c>
      <c r="I48" s="16">
        <v>6.16</v>
      </c>
      <c r="J48" s="17">
        <v>5.51</v>
      </c>
    </row>
    <row r="49" spans="2:10" ht="57.75" customHeight="1" thickBot="1" x14ac:dyDescent="0.2">
      <c r="B49" s="18"/>
      <c r="C49" s="1147" t="s">
        <v>5</v>
      </c>
      <c r="D49" s="1147"/>
      <c r="E49" s="1148"/>
      <c r="F49" s="19" t="s">
        <v>565</v>
      </c>
      <c r="G49" s="20">
        <v>0.46</v>
      </c>
      <c r="H49" s="20">
        <v>6.45</v>
      </c>
      <c r="I49" s="20">
        <v>12.94</v>
      </c>
      <c r="J49" s="21">
        <v>1.44</v>
      </c>
    </row>
    <row r="50" spans="2:10" x14ac:dyDescent="0.15"/>
  </sheetData>
  <sheetProtection algorithmName="SHA-512" hashValue="m1iQz5zP6GSPd5PC56Px2F5OsHDxxONat3BPElTeQMtPJ0mDrCpdNU61VAcqfDTGyPHkTjd0g87achU1tuXdrQ==" saltValue="AVgMJCKa3lSNcqgFZ6KH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2024-03-15T07:45:18Z</cp:lastPrinted>
  <dcterms:created xsi:type="dcterms:W3CDTF">2024-02-05T03:22:30Z</dcterms:created>
  <dcterms:modified xsi:type="dcterms:W3CDTF">2024-03-28T11:48:58Z</dcterms:modified>
  <cp:category/>
</cp:coreProperties>
</file>