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105" yWindow="-105" windowWidth="23250" windowHeight="1257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88" i="12" l="1"/>
  <c r="AF88" i="12"/>
  <c r="AP23" i="12"/>
  <c r="AA23" i="12"/>
  <c r="V23" i="12"/>
  <c r="Q23"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BW34" i="10" s="1"/>
  <c r="BW35" i="10" s="1"/>
  <c r="BW36" i="10" s="1"/>
  <c r="BW37" i="10" s="1"/>
  <c r="BW38" i="10" s="1"/>
  <c r="BW39" i="10" s="1"/>
  <c r="BW40" i="10" s="1"/>
  <c r="BW41" i="10" s="1"/>
  <c r="BW42" i="10" s="1"/>
  <c r="BW43" i="10" s="1"/>
  <c r="AM34" i="10"/>
  <c r="CO34" i="10" l="1"/>
  <c r="CO35" i="10" s="1"/>
</calcChain>
</file>

<file path=xl/sharedStrings.xml><?xml version="1.0" encoding="utf-8"?>
<sst xmlns="http://schemas.openxmlformats.org/spreadsheetml/2006/main" count="1175" uniqueCount="623">
  <si>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</si>
  <si>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</si>
  <si>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</si>
  <si>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</si>
  <si>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</si>
  <si>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</si>
  <si>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</si>
  <si>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</si>
  <si>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</si>
  <si>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</si>
  <si>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</si>
  <si>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</si>
  <si>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</si>
  <si>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</si>
  <si>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</si>
  <si>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</si>
  <si>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</si>
  <si>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</si>
  <si>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</si>
  <si>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</si>
  <si>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</si>
  <si>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</si>
  <si>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</si>
  <si>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</si>
  <si>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</si>
  <si>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</si>
  <si>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</si>
  <si>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</si>
  <si>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</si>
  <si>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</si>
  <si>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</si>
  <si>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</si>
  <si>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</si>
  <si>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</si>
  <si>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</si>
  <si>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</si>
  <si>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</si>
  <si>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</si>
  <si>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</si>
  <si>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</si>
  <si>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</si>
  <si>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</si>
  <si>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</si>
  <si>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</si>
  <si>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</si>
  <si>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</si>
  <si>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</si>
  <si>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</si>
  <si>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</si>
  <si>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</si>
  <si>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</si>
  <si>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</si>
  <si>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</si>
  <si>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</si>
  <si>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</si>
  <si>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</si>
  <si>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</si>
  <si>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</si>
  <si>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</si>
  <si>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</si>
  <si>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</si>
  <si>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</si>
  <si>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</si>
  <si>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</si>
  <si>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</si>
  <si>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</si>
  <si>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</si>
  <si>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</si>
  <si>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</si>
  <si>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</si>
  <si>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</si>
  <si>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</si>
  <si>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</si>
  <si>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</si>
  <si>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</si>
  <si>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</si>
  <si>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</si>
  <si>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</si>
  <si>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</si>
  <si>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</si>
  <si>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</si>
  <si>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</si>
  <si>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</si>
  <si>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</si>
  <si>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</si>
  <si>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</si>
  <si>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</si>
  <si>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</si>
  <si>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</si>
  <si>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</si>
  <si>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</si>
  <si>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</si>
  <si>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</si>
  <si>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</si>
  <si>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</si>
  <si>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</si>
  <si>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</si>
  <si>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</si>
  <si>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大任町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</si>
  <si>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</si>
  <si>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</si>
  <si>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</si>
  <si>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</si>
  <si>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</si>
  <si>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</si>
  <si>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</si>
  <si>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</si>
  <si>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</si>
  <si>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</si>
  <si>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</si>
  <si>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</si>
  <si>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</si>
  <si>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</si>
  <si>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</si>
  <si>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</si>
  <si>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</si>
  <si>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</si>
  <si>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</si>
  <si>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</si>
  <si>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</si>
  <si>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</si>
  <si>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</si>
  <si>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</si>
  <si>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</si>
  <si>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</si>
  <si>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</si>
  <si>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</si>
  <si>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</si>
  <si>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</si>
  <si>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</si>
  <si>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</si>
  <si>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</si>
  <si>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</si>
  <si>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</si>
  <si>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</si>
  <si>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</si>
  <si>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</si>
  <si>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</si>
  <si>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</si>
  <si>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</si>
  <si>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</si>
  <si>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</si>
  <si>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</si>
  <si>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</si>
  <si>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</si>
  <si>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</si>
  <si>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</si>
  <si>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</si>
  <si>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</si>
  <si>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</si>
  <si>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</si>
  <si>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</si>
  <si>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</si>
  <si>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</si>
  <si>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</si>
  <si>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</si>
  <si>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</si>
  <si>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</si>
  <si>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</si>
  <si>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</si>
  <si>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</si>
  <si>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</si>
  <si>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</si>
  <si>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</si>
  <si>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</si>
  <si>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</si>
  <si>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</si>
  <si>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</si>
  <si>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</si>
  <si>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</si>
  <si>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</si>
  <si>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</si>
  <si>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</si>
  <si>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</si>
  <si>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</si>
  <si>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</si>
  <si>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</si>
  <si>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</si>
  <si>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</si>
  <si>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</si>
  <si>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</si>
  <si>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</si>
  <si>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</si>
  <si>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</si>
  <si>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</si>
  <si>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</si>
  <si>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</si>
  <si>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</si>
  <si>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</si>
  <si>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</si>
  <si>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</si>
  <si>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</si>
  <si>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</si>
  <si>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</si>
  <si>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</si>
  <si>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</si>
  <si>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</si>
  <si>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</si>
  <si>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</si>
  <si>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</si>
  <si>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</si>
  <si>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</si>
  <si>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</si>
  <si>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</si>
  <si>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</si>
  <si>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</si>
  <si>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</si>
  <si>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</si>
  <si>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</si>
  <si>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</si>
  <si>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</si>
  <si>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</si>
  <si>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</si>
  <si>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</si>
  <si>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</si>
  <si>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</si>
  <si>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</si>
  <si>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</si>
  <si>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</si>
  <si>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</si>
  <si>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</si>
  <si>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</si>
  <si>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</si>
  <si>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</si>
  <si>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</si>
  <si>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</si>
  <si>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</si>
  <si>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</si>
  <si>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</si>
  <si>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</si>
  <si>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</si>
  <si>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</si>
  <si>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</si>
  <si>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</si>
  <si>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</si>
  <si>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</si>
  <si>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</si>
  <si>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</si>
  <si>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</si>
  <si>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</si>
  <si>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</si>
  <si>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</si>
  <si>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</si>
  <si>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</si>
  <si>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</si>
  <si>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　　市町村たばこ税</t>
    <phoneticPr fontId="5"/>
  </si>
  <si>
    <t>教育費</t>
  </si>
  <si>
    <t>　　鉱産税</t>
    <phoneticPr fontId="5"/>
  </si>
  <si>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</si>
  <si>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</si>
  <si>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</si>
  <si>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</si>
  <si>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</si>
  <si>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</si>
  <si>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</si>
  <si>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</si>
  <si>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</si>
  <si>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</si>
  <si>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新型コロナウイルス感染症対策地方税減収補塡特別交付金</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</si>
  <si>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</si>
  <si>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</si>
  <si>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</si>
  <si>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</si>
  <si>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</si>
  <si>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</si>
  <si>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特別交付税</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</si>
  <si>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</si>
  <si>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</si>
  <si>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</si>
  <si>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</si>
  <si>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</si>
  <si>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</si>
  <si>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</si>
  <si>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</si>
  <si>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</si>
  <si>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</si>
  <si>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</si>
  <si>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</si>
  <si>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</si>
  <si>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</si>
  <si>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</si>
  <si>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</si>
  <si>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</si>
  <si>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</si>
  <si>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</si>
  <si>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</si>
  <si>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</si>
  <si>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</si>
  <si>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</si>
  <si>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</si>
  <si>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</si>
  <si>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</si>
  <si>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</si>
  <si>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</si>
  <si>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</si>
  <si>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</si>
  <si>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</si>
  <si>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</si>
  <si>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</si>
  <si>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</si>
  <si>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</si>
  <si>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</si>
  <si>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</si>
  <si>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</si>
  <si>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</si>
  <si>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</si>
  <si>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</si>
  <si>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福岡県大任町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</si>
  <si>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</si>
  <si>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</si>
  <si>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</si>
  <si>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</si>
  <si>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</si>
  <si>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</si>
  <si>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</si>
  <si>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</si>
  <si>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</si>
  <si>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</si>
  <si>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</si>
  <si>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</si>
  <si>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</si>
  <si>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</si>
  <si>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</si>
  <si>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</si>
  <si>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</si>
  <si>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</si>
  <si>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</si>
  <si>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</si>
  <si>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し尿処理・じん芥処理・埋立処分施設建設事業特別会計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</si>
  <si>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</si>
  <si>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</si>
  <si>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</si>
  <si>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</si>
  <si>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</si>
  <si>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</si>
  <si>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</si>
  <si>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</si>
  <si>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</si>
  <si>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</si>
  <si>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</si>
  <si>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</si>
  <si>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</si>
  <si>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</si>
  <si>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</si>
  <si>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</si>
  <si>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</si>
  <si>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</si>
  <si>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</si>
  <si>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</si>
  <si>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</si>
  <si>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</si>
  <si>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</si>
  <si>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</si>
  <si>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</si>
  <si>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</si>
  <si>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</si>
  <si>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</si>
  <si>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</si>
  <si>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</si>
  <si>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</si>
  <si>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</si>
  <si>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</si>
  <si>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</si>
  <si>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</si>
  <si>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</si>
  <si>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</si>
  <si>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</si>
  <si>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</si>
  <si>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</si>
  <si>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</si>
  <si>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</si>
  <si>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</si>
  <si>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</si>
  <si>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</si>
  <si>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</si>
  <si>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</si>
  <si>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</si>
  <si>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</si>
  <si>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</si>
  <si>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</si>
  <si>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</si>
  <si>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</si>
  <si>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</si>
  <si>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</si>
  <si>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</si>
  <si>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</si>
  <si>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</si>
  <si>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</si>
  <si>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</si>
  <si>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</si>
  <si>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</si>
  <si>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</si>
  <si>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</si>
  <si>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</si>
  <si>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</si>
  <si>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</si>
  <si>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</si>
  <si>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</si>
  <si>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</si>
  <si>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</si>
  <si>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</si>
  <si>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</si>
  <si>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</si>
  <si>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</si>
  <si>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</si>
  <si>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</si>
  <si>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</si>
  <si>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</si>
  <si>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</si>
  <si>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</si>
  <si>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</si>
  <si>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</si>
  <si>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</si>
  <si>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</si>
  <si>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</si>
  <si>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</si>
  <si>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</si>
  <si>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</si>
  <si>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</si>
  <si>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</si>
  <si>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</si>
  <si>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</si>
  <si>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</si>
  <si>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</si>
  <si>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</si>
  <si>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</si>
  <si>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</si>
  <si>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</si>
  <si>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</si>
  <si>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</si>
  <si>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</si>
  <si>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</si>
  <si>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</si>
  <si>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</si>
  <si>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</si>
  <si>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</si>
  <si>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</si>
  <si>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</si>
  <si>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</si>
  <si>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</si>
  <si>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</si>
  <si>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</si>
  <si>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</si>
  <si>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</si>
  <si>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</si>
  <si>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</si>
  <si>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</si>
  <si>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</si>
  <si>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</si>
  <si>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</si>
  <si>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</si>
  <si>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</si>
  <si>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</si>
  <si>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</si>
  <si>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</si>
  <si>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</si>
  <si>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</si>
  <si>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</si>
  <si>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</si>
  <si>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</si>
  <si>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</si>
  <si>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</si>
  <si>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</si>
  <si>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</si>
  <si>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</si>
  <si>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</si>
  <si>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</si>
  <si>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</si>
  <si>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</si>
  <si>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</si>
  <si>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</si>
  <si>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</si>
  <si>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</si>
  <si>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</si>
  <si>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</si>
  <si>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</si>
  <si>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</si>
  <si>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</si>
  <si>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</si>
  <si>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</si>
  <si>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</si>
  <si>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</si>
  <si>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</si>
  <si>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</si>
  <si>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</si>
  <si>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</si>
  <si>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</si>
  <si>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</si>
  <si>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</si>
  <si>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</si>
  <si>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</si>
  <si>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</si>
  <si>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</si>
  <si>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</si>
  <si>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</si>
  <si>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</si>
  <si>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</si>
  <si>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</si>
  <si>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</si>
  <si>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</si>
  <si>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</si>
  <si>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</si>
  <si>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</si>
  <si>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</si>
  <si>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6.54</t>
  </si>
  <si>
    <t>▲ 1.30</t>
  </si>
  <si>
    <t>▲ 10.78</t>
  </si>
  <si>
    <t>一般会計</t>
  </si>
  <si>
    <t>水道事業会計</t>
  </si>
  <si>
    <t>し尿処理・じん芥処理・埋立処分施設建設事業特別会計</t>
  </si>
  <si>
    <t>▲ 0.07</t>
  </si>
  <si>
    <t>国民健康保険事業</t>
  </si>
  <si>
    <t>▲ 1.17</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</si>
  <si>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</si>
  <si>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</si>
  <si>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</si>
  <si>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</si>
  <si>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</si>
  <si>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</si>
  <si>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</si>
  <si>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</si>
  <si>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</si>
  <si>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</si>
  <si>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</si>
  <si>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</si>
  <si>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</si>
  <si>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田川郡東部環境衛生施設組合</t>
    <rPh sb="0" eb="3">
      <t>タガワグン</t>
    </rPh>
    <rPh sb="3" eb="5">
      <t>トウブ</t>
    </rPh>
    <rPh sb="5" eb="7">
      <t>カンキョウ</t>
    </rPh>
    <rPh sb="7" eb="9">
      <t>エイセイ</t>
    </rPh>
    <rPh sb="9" eb="11">
      <t>シセツ</t>
    </rPh>
    <rPh sb="11" eb="13">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</si>
  <si>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</si>
  <si>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福岡県田川地区消防組合</t>
    <rPh sb="0" eb="3">
      <t>フクオカケン</t>
    </rPh>
    <rPh sb="3" eb="5">
      <t>タガワ</t>
    </rPh>
    <rPh sb="5" eb="7">
      <t>チク</t>
    </rPh>
    <rPh sb="7" eb="9">
      <t>ショウボウ</t>
    </rPh>
    <rPh sb="9" eb="11">
      <t>クミアイ</t>
    </rPh>
    <phoneticPr fontId="2"/>
  </si>
  <si>
    <t>田川地区斎場組合</t>
    <rPh sb="0" eb="2">
      <t>タガワ</t>
    </rPh>
    <rPh sb="2" eb="4">
      <t>チク</t>
    </rPh>
    <rPh sb="4" eb="6">
      <t>サイジョウ</t>
    </rPh>
    <rPh sb="6" eb="8">
      <t>クミアイ</t>
    </rPh>
    <phoneticPr fontId="2"/>
  </si>
  <si>
    <t>福岡県自治会館管理組合</t>
    <rPh sb="0" eb="3">
      <t>フクオカケン</t>
    </rPh>
    <rPh sb="3" eb="5">
      <t>ジチ</t>
    </rPh>
    <rPh sb="5" eb="7">
      <t>カイカン</t>
    </rPh>
    <rPh sb="7" eb="9">
      <t>カンリ</t>
    </rPh>
    <rPh sb="9" eb="11">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</si>
  <si>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</si>
  <si>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福岡県後期高齢者医療広域連合（後期高齢特別会計）</t>
    <rPh sb="0" eb="3">
      <t>フクオカケン</t>
    </rPh>
    <rPh sb="3" eb="5">
      <t>コウキ</t>
    </rPh>
    <rPh sb="5" eb="8">
      <t>コウレイシャ</t>
    </rPh>
    <rPh sb="8" eb="10">
      <t>イリョウ</t>
    </rPh>
    <rPh sb="10" eb="12">
      <t>コウイキ</t>
    </rPh>
    <rPh sb="12" eb="14">
      <t>レンゴウ</t>
    </rPh>
    <rPh sb="15" eb="17">
      <t>コウキ</t>
    </rPh>
    <rPh sb="17" eb="19">
      <t>コウレイ</t>
    </rPh>
    <rPh sb="19" eb="21">
      <t>トクベツ</t>
    </rPh>
    <rPh sb="21" eb="2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</si>
  <si>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</si>
  <si>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</si>
  <si>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おおとう桜街道</t>
    <rPh sb="4" eb="7">
      <t>サクラカイドウ</t>
    </rPh>
    <phoneticPr fontId="2"/>
  </si>
  <si>
    <t>おおとうニンニク食品</t>
    <rPh sb="8" eb="10">
      <t>ショクヒン</t>
    </rPh>
    <phoneticPr fontId="2"/>
  </si>
  <si>
    <t>田川地区広域環境衛生施設組合</t>
    <rPh sb="0" eb="6">
      <t>タガワチクコウイキ</t>
    </rPh>
    <rPh sb="6" eb="14">
      <t>カンキョウエイセイシセツクミアイ</t>
    </rPh>
    <phoneticPr fontId="2"/>
  </si>
  <si>
    <t>-</t>
    <phoneticPr fontId="2"/>
  </si>
  <si>
    <t>-</t>
    <phoneticPr fontId="2"/>
  </si>
  <si>
    <t>令和3年度</t>
    <phoneticPr fontId="25"/>
  </si>
  <si>
    <t>福岡県大任町</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</si>
  <si>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</si>
  <si>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</si>
  <si>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</si>
  <si>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</si>
  <si>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</si>
  <si>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</si>
  <si>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</si>
  <si>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</si>
  <si>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</si>
  <si>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</si>
  <si>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</si>
  <si>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</si>
  <si>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</si>
  <si>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t>
    <phoneticPr fontId="5"/>
  </si>
  <si>
    <t>　　軽自動車税</t>
    <phoneticPr fontId="5"/>
  </si>
  <si>
    <t>自動車税環境性能割交付金</t>
    <phoneticPr fontId="5"/>
  </si>
  <si>
    <t>　　特別土地保有税</t>
    <phoneticPr fontId="5"/>
  </si>
  <si>
    <t>　個人住民税減収補塡特例交付金</t>
    <phoneticPr fontId="5"/>
  </si>
  <si>
    <t>前年度繰上充用金</t>
    <phoneticPr fontId="5"/>
  </si>
  <si>
    <t>　法定目的税</t>
    <phoneticPr fontId="5"/>
  </si>
  <si>
    <t>　　入湯税</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</si>
  <si>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</si>
  <si>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</si>
  <si>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</si>
  <si>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</si>
  <si>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</si>
  <si>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</si>
  <si>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法定外目的税</t>
    <phoneticPr fontId="5"/>
  </si>
  <si>
    <t>　人件費</t>
    <phoneticPr fontId="5"/>
  </si>
  <si>
    <t>交通安全対策特別交付金</t>
    <phoneticPr fontId="5"/>
  </si>
  <si>
    <t>　公債費</t>
    <phoneticPr fontId="5"/>
  </si>
  <si>
    <t>元利償還金</t>
    <phoneticPr fontId="5"/>
  </si>
  <si>
    <t>　うち元金</t>
    <phoneticPr fontId="25"/>
  </si>
  <si>
    <t>　うち利子</t>
    <phoneticPr fontId="25"/>
  </si>
  <si>
    <t>一時借入金利子</t>
    <phoneticPr fontId="5"/>
  </si>
  <si>
    <t>　物件費</t>
    <phoneticPr fontId="5"/>
  </si>
  <si>
    <t>　維持補修費</t>
    <phoneticPr fontId="5"/>
  </si>
  <si>
    <t>合計</t>
    <phoneticPr fontId="5"/>
  </si>
  <si>
    <t>上水道</t>
    <phoneticPr fontId="5"/>
  </si>
  <si>
    <t>　　うち一部事務組合負担金</t>
    <phoneticPr fontId="5"/>
  </si>
  <si>
    <t>工業用水道</t>
    <phoneticPr fontId="5"/>
  </si>
  <si>
    <t>　繰出金</t>
    <phoneticPr fontId="5"/>
  </si>
  <si>
    <t>交通</t>
    <phoneticPr fontId="5"/>
  </si>
  <si>
    <t>　積立金</t>
    <phoneticPr fontId="5"/>
  </si>
  <si>
    <t>電気</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</si>
  <si>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</si>
  <si>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</si>
  <si>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</si>
  <si>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</si>
  <si>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</si>
  <si>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</si>
  <si>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</si>
  <si>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</si>
  <si>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</si>
  <si>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</si>
  <si>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</si>
  <si>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</si>
  <si>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</si>
  <si>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</si>
  <si>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</si>
  <si>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</si>
  <si>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</si>
  <si>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</si>
  <si>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</si>
  <si>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地域振興基金</t>
    <rPh sb="0" eb="2">
      <t>チイキ</t>
    </rPh>
    <rPh sb="2" eb="4">
      <t>シンコウ</t>
    </rPh>
    <rPh sb="4" eb="6">
      <t>キキン</t>
    </rPh>
    <phoneticPr fontId="5"/>
  </si>
  <si>
    <t>特定農業施設管理基金</t>
    <rPh sb="0" eb="2">
      <t>トクテイ</t>
    </rPh>
    <rPh sb="2" eb="4">
      <t>ノウギョウ</t>
    </rPh>
    <rPh sb="4" eb="6">
      <t>シセツ</t>
    </rPh>
    <rPh sb="6" eb="8">
      <t>カンリ</t>
    </rPh>
    <rPh sb="8" eb="10">
      <t>キキン</t>
    </rPh>
    <phoneticPr fontId="5"/>
  </si>
  <si>
    <t>過疎対策事業基金</t>
    <rPh sb="0" eb="2">
      <t>カソ</t>
    </rPh>
    <rPh sb="2" eb="4">
      <t>タイサク</t>
    </rPh>
    <rPh sb="4" eb="6">
      <t>ジギョウ</t>
    </rPh>
    <rPh sb="6" eb="8">
      <t>キキン</t>
    </rPh>
    <phoneticPr fontId="5"/>
  </si>
  <si>
    <t>ふるさと創生事業基金</t>
    <rPh sb="4" eb="6">
      <t>ソウセイ</t>
    </rPh>
    <rPh sb="6" eb="8">
      <t>ジギョウ</t>
    </rPh>
    <rPh sb="8" eb="10">
      <t>キキン</t>
    </rPh>
    <phoneticPr fontId="5"/>
  </si>
  <si>
    <t>中山間ふるさと水と土保全基金</t>
    <rPh sb="0" eb="3">
      <t>チュウサンカン</t>
    </rPh>
    <rPh sb="7" eb="8">
      <t>ミズ</t>
    </rPh>
    <rPh sb="9" eb="10">
      <t>ツチ</t>
    </rPh>
    <rPh sb="10" eb="12">
      <t>ホゼン</t>
    </rPh>
    <rPh sb="12" eb="14">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</si>
  <si>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</si>
  <si>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</si>
  <si>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</si>
  <si>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</si>
  <si>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</si>
  <si>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</si>
  <si>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</si>
  <si>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</si>
  <si>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</si>
  <si>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</si>
  <si>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将来負担比率は、類似団体と同じく無い状態であり、有形固定資産減価償却率は、類似団体とほぼ同じ水準にある。
　今後は新規の大型事業に伴い、減少していく見込みである。</t>
    <rPh sb="1" eb="3">
      <t>ショウライ</t>
    </rPh>
    <rPh sb="3" eb="5">
      <t>フタン</t>
    </rPh>
    <rPh sb="5" eb="7">
      <t>ヒリツ</t>
    </rPh>
    <rPh sb="9" eb="11">
      <t>ルイジ</t>
    </rPh>
    <rPh sb="11" eb="13">
      <t>ダンタイ</t>
    </rPh>
    <rPh sb="14" eb="15">
      <t>オナ</t>
    </rPh>
    <rPh sb="17" eb="18">
      <t>ナ</t>
    </rPh>
    <rPh sb="19" eb="21">
      <t>ジョウタイ</t>
    </rPh>
    <rPh sb="25" eb="27">
      <t>ユウケイ</t>
    </rPh>
    <rPh sb="27" eb="29">
      <t>コテイ</t>
    </rPh>
    <rPh sb="29" eb="31">
      <t>シサン</t>
    </rPh>
    <rPh sb="31" eb="33">
      <t>ゲンカ</t>
    </rPh>
    <rPh sb="33" eb="35">
      <t>ショウキャク</t>
    </rPh>
    <rPh sb="35" eb="36">
      <t>リツ</t>
    </rPh>
    <rPh sb="38" eb="40">
      <t>ルイジ</t>
    </rPh>
    <rPh sb="40" eb="42">
      <t>ダンタイ</t>
    </rPh>
    <rPh sb="45" eb="46">
      <t>オナ</t>
    </rPh>
    <rPh sb="47" eb="49">
      <t>スイジュン</t>
    </rPh>
    <rPh sb="55" eb="57">
      <t>コンゴ</t>
    </rPh>
    <rPh sb="58" eb="60">
      <t>シンキ</t>
    </rPh>
    <rPh sb="61" eb="63">
      <t>オオガタ</t>
    </rPh>
    <rPh sb="63" eb="65">
      <t>ジギョウ</t>
    </rPh>
    <rPh sb="66" eb="67">
      <t>トモナ</t>
    </rPh>
    <rPh sb="69" eb="71">
      <t>ゲンショウ</t>
    </rPh>
    <rPh sb="75" eb="77">
      <t>ミコ</t>
    </rPh>
    <phoneticPr fontId="5"/>
  </si>
  <si>
    <t>　平成２８年度より大任町し尿処理・じん芥処理・埋立処分施設建設事業が開始されたことに伴い実質公債費比率が上昇していたが、現在は減少傾向にある。</t>
    <rPh sb="1" eb="3">
      <t>ヘイセイ</t>
    </rPh>
    <rPh sb="5" eb="7">
      <t>ネンド</t>
    </rPh>
    <rPh sb="9" eb="11">
      <t>オオトウ</t>
    </rPh>
    <rPh sb="11" eb="12">
      <t>マチ</t>
    </rPh>
    <rPh sb="13" eb="14">
      <t>ニョウ</t>
    </rPh>
    <rPh sb="14" eb="16">
      <t>ショリ</t>
    </rPh>
    <rPh sb="19" eb="20">
      <t>カイ</t>
    </rPh>
    <rPh sb="20" eb="22">
      <t>ショリ</t>
    </rPh>
    <rPh sb="23" eb="25">
      <t>ウメタテ</t>
    </rPh>
    <rPh sb="25" eb="27">
      <t>ショブン</t>
    </rPh>
    <rPh sb="27" eb="29">
      <t>シセツ</t>
    </rPh>
    <rPh sb="29" eb="31">
      <t>ケンセツ</t>
    </rPh>
    <rPh sb="31" eb="33">
      <t>ジギョウ</t>
    </rPh>
    <rPh sb="34" eb="36">
      <t>カイシ</t>
    </rPh>
    <rPh sb="42" eb="43">
      <t>トモナ</t>
    </rPh>
    <rPh sb="44" eb="46">
      <t>ジッシツ</t>
    </rPh>
    <rPh sb="46" eb="49">
      <t>コウサイヒ</t>
    </rPh>
    <rPh sb="49" eb="50">
      <t>ヒ</t>
    </rPh>
    <rPh sb="50" eb="51">
      <t>リツ</t>
    </rPh>
    <rPh sb="52" eb="54">
      <t>ジョウショウ</t>
    </rPh>
    <rPh sb="60" eb="62">
      <t>ゲンザイ</t>
    </rPh>
    <rPh sb="63" eb="67">
      <t>ゲンショウケイコウ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</si>
</sst>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xmlns:c16r2="http://schemas.microsoft.com/office/drawing/2015/06/chart">
            <c:ext xmlns:c16="http://schemas.microsoft.com/office/drawing/2014/chart" uri="{C3380CC4-5D6E-409C-BE32-E72D297353CC}">
              <c16:uniqueId val="{00000000-69F7-4146-90AA-6405E25A58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496103</c:v>
                </c:pt>
                <c:pt idx="1">
                  <c:v>879057</c:v>
                </c:pt>
                <c:pt idx="2">
                  <c:v>1192048</c:v>
                </c:pt>
                <c:pt idx="3">
                  <c:v>946543</c:v>
                </c:pt>
                <c:pt idx="4">
                  <c:v>450973</c:v>
                </c:pt>
              </c:numCache>
            </c:numRef>
          </c:val>
          <c:smooth val="0"/>
          <c:extLst xmlns:c16r2="http://schemas.microsoft.com/office/drawing/2015/06/chart">
            <c:ext xmlns:c16="http://schemas.microsoft.com/office/drawing/2014/chart" uri="{C3380CC4-5D6E-409C-BE32-E72D297353CC}">
              <c16:uniqueId val="{00000001-69F7-4146-90AA-6405E25A580B}"/>
            </c:ext>
          </c:extLst>
        </c:ser>
        <c:dLbls>
          <c:showLegendKey val="0"/>
          <c:showVal val="0"/>
          <c:showCatName val="0"/>
          <c:showSerName val="0"/>
          <c:showPercent val="0"/>
          <c:showBubbleSize val="0"/>
        </c:dLbls>
        <c:marker val="1"/>
        <c:smooth val="0"/>
        <c:axId val="499197968"/>
        <c:axId val="499208904"/>
      </c:lineChart>
      <c:catAx>
        <c:axId val="499197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208904"/>
        <c:crosses val="autoZero"/>
        <c:auto val="1"/>
        <c:lblAlgn val="ctr"/>
        <c:lblOffset val="100"/>
        <c:tickLblSkip val="1"/>
        <c:tickMarkSkip val="1"/>
        <c:noMultiLvlLbl val="0"/>
      </c:catAx>
      <c:valAx>
        <c:axId val="499208904"/>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197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18.84</c:v>
                </c:pt>
                <c:pt idx="1">
                  <c:v>22.28</c:v>
                </c:pt>
                <c:pt idx="2">
                  <c:v>20.66</c:v>
                </c:pt>
                <c:pt idx="3">
                  <c:v>32.119999999999997</c:v>
                </c:pt>
                <c:pt idx="4">
                  <c:v>21.44</c:v>
                </c:pt>
              </c:numCache>
            </c:numRef>
          </c:val>
          <c:extLst xmlns:c16r2="http://schemas.microsoft.com/office/drawing/2015/06/chart">
            <c:ext xmlns:c16="http://schemas.microsoft.com/office/drawing/2014/chart" uri="{C3380CC4-5D6E-409C-BE32-E72D297353CC}">
              <c16:uniqueId val="{00000000-FD5C-4DFF-9659-731D429BAC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58.75</c:v>
                </c:pt>
                <c:pt idx="1">
                  <c:v>53.54</c:v>
                </c:pt>
                <c:pt idx="2">
                  <c:v>42.6</c:v>
                </c:pt>
                <c:pt idx="3">
                  <c:v>38.96</c:v>
                </c:pt>
                <c:pt idx="4">
                  <c:v>60.69</c:v>
                </c:pt>
              </c:numCache>
            </c:numRef>
          </c:val>
          <c:extLst xmlns:c16r2="http://schemas.microsoft.com/office/drawing/2015/06/chart">
            <c:ext xmlns:c16="http://schemas.microsoft.com/office/drawing/2014/chart" uri="{C3380CC4-5D6E-409C-BE32-E72D297353CC}">
              <c16:uniqueId val="{00000001-FD5C-4DFF-9659-731D429BAC6A}"/>
            </c:ext>
          </c:extLst>
        </c:ser>
        <c:dLbls>
          <c:showLegendKey val="0"/>
          <c:showVal val="0"/>
          <c:showCatName val="0"/>
          <c:showSerName val="0"/>
          <c:showPercent val="0"/>
          <c:showBubbleSize val="0"/>
        </c:dLbls>
        <c:gapWidth val="250"/>
        <c:overlap val="100"/>
        <c:axId val="503654704"/>
        <c:axId val="50365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-6.54</c:v>
                </c:pt>
                <c:pt idx="1">
                  <c:v>-1.3</c:v>
                </c:pt>
                <c:pt idx="2">
                  <c:v>-10.78</c:v>
                </c:pt>
                <c:pt idx="3">
                  <c:v>12.24</c:v>
                </c:pt>
                <c:pt idx="4">
                  <c:v>17.05</c:v>
                </c:pt>
              </c:numCache>
            </c:numRef>
          </c:val>
          <c:smooth val="0"/>
          <c:extLst xmlns:c16r2="http://schemas.microsoft.com/office/drawing/2015/06/chart">
            <c:ext xmlns:c16="http://schemas.microsoft.com/office/drawing/2014/chart" uri="{C3380CC4-5D6E-409C-BE32-E72D297353CC}">
              <c16:uniqueId val="{00000002-FD5C-4DFF-9659-731D429BAC6A}"/>
            </c:ext>
          </c:extLst>
        </c:ser>
        <c:dLbls>
          <c:showLegendKey val="0"/>
          <c:showVal val="0"/>
          <c:showCatName val="0"/>
          <c:showSerName val="0"/>
          <c:showPercent val="0"/>
          <c:showBubbleSize val="0"/>
        </c:dLbls>
        <c:marker val="1"/>
        <c:smooth val="0"/>
        <c:axId val="503654704"/>
        <c:axId val="503655088"/>
      </c:lineChart>
      <c:catAx>
        <c:axId val="50365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655088"/>
        <c:crosses val="autoZero"/>
        <c:auto val="1"/>
        <c:lblAlgn val="ctr"/>
        <c:lblOffset val="100"/>
        <c:tickLblSkip val="1"/>
        <c:tickMarkSkip val="1"/>
        <c:noMultiLvlLbl val="0"/>
      </c:catAx>
      <c:valAx>
        <c:axId val="50365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65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679-4145-9609-DCC2FE708A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679-4145-9609-DCC2FE708A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679-4145-9609-DCC2FE708A6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679-4145-9609-DCC2FE708A6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679-4145-9609-DCC2FE708A6C}"/>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3679-4145-9609-DCC2FE708A6C}"/>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1.17</c:v>
                </c:pt>
                <c:pt idx="1">
                  <c:v>#N/A</c:v>
                </c:pt>
                <c:pt idx="2">
                  <c:v>#N/A</c:v>
                </c:pt>
                <c:pt idx="3">
                  <c:v>0.28000000000000003</c:v>
                </c:pt>
                <c:pt idx="4">
                  <c:v>#N/A</c:v>
                </c:pt>
                <c:pt idx="5">
                  <c:v>1.87</c:v>
                </c:pt>
                <c:pt idx="6">
                  <c:v>#N/A</c:v>
                </c:pt>
                <c:pt idx="7">
                  <c:v>0.6</c:v>
                </c:pt>
                <c:pt idx="8">
                  <c:v>#N/A</c:v>
                </c:pt>
                <c:pt idx="9">
                  <c:v>1.1299999999999999</c:v>
                </c:pt>
              </c:numCache>
            </c:numRef>
          </c:val>
          <c:extLst xmlns:c16r2="http://schemas.microsoft.com/office/drawing/2015/06/chart">
            <c:ext xmlns:c16="http://schemas.microsoft.com/office/drawing/2014/chart" uri="{C3380CC4-5D6E-409C-BE32-E72D297353CC}">
              <c16:uniqueId val="{00000006-3679-4145-9609-DCC2FE708A6C}"/>
            </c:ext>
          </c:extLst>
        </c:ser>
        <c:ser>
          <c:idx val="7"/>
          <c:order val="7"/>
          <c:tx>
            <c:strRef>
              <c:f>データシート!$A$34</c:f>
              <c:strCache>
                <c:ptCount val="1"/>
                <c:pt idx="0">
                  <c:v>し尿処理・じん芥処理・埋立処分施設建設事業特別会計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7.0000000000000007E-2</c:v>
                </c:pt>
                <c:pt idx="1">
                  <c:v>#N/A</c:v>
                </c:pt>
                <c:pt idx="2">
                  <c:v>#N/A</c:v>
                </c:pt>
                <c:pt idx="3">
                  <c:v>2.68</c:v>
                </c:pt>
                <c:pt idx="4">
                  <c:v>#N/A</c:v>
                </c:pt>
                <c:pt idx="5">
                  <c:v>7.7</c:v>
                </c:pt>
                <c:pt idx="6">
                  <c:v>#N/A</c:v>
                </c:pt>
                <c:pt idx="7">
                  <c:v>16.89</c:v>
                </c:pt>
                <c:pt idx="8">
                  <c:v>#N/A</c:v>
                </c:pt>
                <c:pt idx="9">
                  <c:v>6.29</c:v>
                </c:pt>
              </c:numCache>
            </c:numRef>
          </c:val>
          <c:extLst xmlns:c16r2="http://schemas.microsoft.com/office/drawing/2015/06/chart">
            <c:ext xmlns:c16="http://schemas.microsoft.com/office/drawing/2014/chart" uri="{C3380CC4-5D6E-409C-BE32-E72D297353CC}">
              <c16:uniqueId val="{00000007-3679-4145-9609-DCC2FE708A6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6.42</c:v>
                </c:pt>
                <c:pt idx="2">
                  <c:v>#N/A</c:v>
                </c:pt>
                <c:pt idx="3">
                  <c:v>6.36</c:v>
                </c:pt>
                <c:pt idx="4">
                  <c:v>#N/A</c:v>
                </c:pt>
                <c:pt idx="5">
                  <c:v>8.43</c:v>
                </c:pt>
                <c:pt idx="6">
                  <c:v>#N/A</c:v>
                </c:pt>
                <c:pt idx="7">
                  <c:v>9.7100000000000009</c:v>
                </c:pt>
                <c:pt idx="8">
                  <c:v>#N/A</c:v>
                </c:pt>
                <c:pt idx="9">
                  <c:v>7.74</c:v>
                </c:pt>
              </c:numCache>
            </c:numRef>
          </c:val>
          <c:extLst xmlns:c16r2="http://schemas.microsoft.com/office/drawing/2015/06/chart">
            <c:ext xmlns:c16="http://schemas.microsoft.com/office/drawing/2014/chart" uri="{C3380CC4-5D6E-409C-BE32-E72D297353CC}">
              <c16:uniqueId val="{00000008-3679-4145-9609-DCC2FE708A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18.920000000000002</c:v>
                </c:pt>
                <c:pt idx="2">
                  <c:v>#N/A</c:v>
                </c:pt>
                <c:pt idx="3">
                  <c:v>19.59</c:v>
                </c:pt>
                <c:pt idx="4">
                  <c:v>#N/A</c:v>
                </c:pt>
                <c:pt idx="5">
                  <c:v>12.95</c:v>
                </c:pt>
                <c:pt idx="6">
                  <c:v>#N/A</c:v>
                </c:pt>
                <c:pt idx="7">
                  <c:v>15.22</c:v>
                </c:pt>
                <c:pt idx="8">
                  <c:v>#N/A</c:v>
                </c:pt>
                <c:pt idx="9">
                  <c:v>15.14</c:v>
                </c:pt>
              </c:numCache>
            </c:numRef>
          </c:val>
          <c:extLst xmlns:c16r2="http://schemas.microsoft.com/office/drawing/2015/06/chart">
            <c:ext xmlns:c16="http://schemas.microsoft.com/office/drawing/2014/chart" uri="{C3380CC4-5D6E-409C-BE32-E72D297353CC}">
              <c16:uniqueId val="{00000009-3679-4145-9609-DCC2FE708A6C}"/>
            </c:ext>
          </c:extLst>
        </c:ser>
        <c:dLbls>
          <c:showLegendKey val="0"/>
          <c:showVal val="0"/>
          <c:showCatName val="0"/>
          <c:showSerName val="0"/>
          <c:showPercent val="0"/>
          <c:showBubbleSize val="0"/>
        </c:dLbls>
        <c:gapWidth val="150"/>
        <c:overlap val="100"/>
        <c:axId val="508877080"/>
        <c:axId val="508877464"/>
      </c:barChart>
      <c:catAx>
        <c:axId val="50887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877464"/>
        <c:crosses val="autoZero"/>
        <c:auto val="1"/>
        <c:lblAlgn val="ctr"/>
        <c:lblOffset val="100"/>
        <c:tickLblSkip val="1"/>
        <c:tickMarkSkip val="1"/>
        <c:noMultiLvlLbl val="0"/>
      </c:catAx>
      <c:valAx>
        <c:axId val="508877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77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855</c:v>
                </c:pt>
                <c:pt idx="5">
                  <c:v>946</c:v>
                </c:pt>
                <c:pt idx="8">
                  <c:v>889</c:v>
                </c:pt>
                <c:pt idx="11">
                  <c:v>895</c:v>
                </c:pt>
                <c:pt idx="14">
                  <c:v>1063</c:v>
                </c:pt>
              </c:numCache>
            </c:numRef>
          </c:val>
          <c:extLst xmlns:c16r2="http://schemas.microsoft.com/office/drawing/2015/06/chart">
            <c:ext xmlns:c16="http://schemas.microsoft.com/office/drawing/2014/chart" uri="{C3380CC4-5D6E-409C-BE32-E72D297353CC}">
              <c16:uniqueId val="{00000000-9A06-452B-B0D4-91115738EE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06-452B-B0D4-91115738EE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A06-452B-B0D4-91115738EE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c:v>
                </c:pt>
                <c:pt idx="3">
                  <c:v>8</c:v>
                </c:pt>
                <c:pt idx="6">
                  <c:v>9</c:v>
                </c:pt>
                <c:pt idx="9">
                  <c:v>12</c:v>
                </c:pt>
                <c:pt idx="12">
                  <c:v>14</c:v>
                </c:pt>
              </c:numCache>
            </c:numRef>
          </c:val>
          <c:extLst xmlns:c16r2="http://schemas.microsoft.com/office/drawing/2015/06/chart">
            <c:ext xmlns:c16="http://schemas.microsoft.com/office/drawing/2014/chart" uri="{C3380CC4-5D6E-409C-BE32-E72D297353CC}">
              <c16:uniqueId val="{00000003-9A06-452B-B0D4-91115738EE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18</c:v>
                </c:pt>
                <c:pt idx="6">
                  <c:v>38</c:v>
                </c:pt>
                <c:pt idx="9">
                  <c:v>7</c:v>
                </c:pt>
                <c:pt idx="12">
                  <c:v>33</c:v>
                </c:pt>
              </c:numCache>
            </c:numRef>
          </c:val>
          <c:extLst xmlns:c16r2="http://schemas.microsoft.com/office/drawing/2015/06/chart">
            <c:ext xmlns:c16="http://schemas.microsoft.com/office/drawing/2014/chart" uri="{C3380CC4-5D6E-409C-BE32-E72D297353CC}">
              <c16:uniqueId val="{00000004-9A06-452B-B0D4-91115738EE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06-452B-B0D4-91115738EE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06-452B-B0D4-91115738EE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1134</c:v>
                </c:pt>
                <c:pt idx="3">
                  <c:v>1186</c:v>
                </c:pt>
                <c:pt idx="6">
                  <c:v>1141</c:v>
                </c:pt>
                <c:pt idx="9">
                  <c:v>1145</c:v>
                </c:pt>
                <c:pt idx="12">
                  <c:v>1251</c:v>
                </c:pt>
              </c:numCache>
            </c:numRef>
          </c:val>
          <c:extLst xmlns:c16r2="http://schemas.microsoft.com/office/drawing/2015/06/chart">
            <c:ext xmlns:c16="http://schemas.microsoft.com/office/drawing/2014/chart" uri="{C3380CC4-5D6E-409C-BE32-E72D297353CC}">
              <c16:uniqueId val="{00000007-9A06-452B-B0D4-91115738EE9F}"/>
            </c:ext>
          </c:extLst>
        </c:ser>
        <c:dLbls>
          <c:showLegendKey val="0"/>
          <c:showVal val="0"/>
          <c:showCatName val="0"/>
          <c:showSerName val="0"/>
          <c:showPercent val="0"/>
          <c:showBubbleSize val="0"/>
        </c:dLbls>
        <c:gapWidth val="100"/>
        <c:overlap val="100"/>
        <c:axId val="36621816"/>
        <c:axId val="496521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287</c:v>
                </c:pt>
                <c:pt idx="2">
                  <c:v>#N/A</c:v>
                </c:pt>
                <c:pt idx="3">
                  <c:v>#N/A</c:v>
                </c:pt>
                <c:pt idx="4">
                  <c:v>266</c:v>
                </c:pt>
                <c:pt idx="5">
                  <c:v>#N/A</c:v>
                </c:pt>
                <c:pt idx="6">
                  <c:v>#N/A</c:v>
                </c:pt>
                <c:pt idx="7">
                  <c:v>299</c:v>
                </c:pt>
                <c:pt idx="8">
                  <c:v>#N/A</c:v>
                </c:pt>
                <c:pt idx="9">
                  <c:v>#N/A</c:v>
                </c:pt>
                <c:pt idx="10">
                  <c:v>269</c:v>
                </c:pt>
                <c:pt idx="11">
                  <c:v>#N/A</c:v>
                </c:pt>
                <c:pt idx="12">
                  <c:v>#N/A</c:v>
                </c:pt>
                <c:pt idx="13">
                  <c:v>235</c:v>
                </c:pt>
                <c:pt idx="14">
                  <c:v>#N/A</c:v>
                </c:pt>
              </c:numCache>
            </c:numRef>
          </c:val>
          <c:smooth val="0"/>
          <c:extLst xmlns:c16r2="http://schemas.microsoft.com/office/drawing/2015/06/chart">
            <c:ext xmlns:c16="http://schemas.microsoft.com/office/drawing/2014/chart" uri="{C3380CC4-5D6E-409C-BE32-E72D297353CC}">
              <c16:uniqueId val="{00000008-9A06-452B-B0D4-91115738EE9F}"/>
            </c:ext>
          </c:extLst>
        </c:ser>
        <c:dLbls>
          <c:showLegendKey val="0"/>
          <c:showVal val="0"/>
          <c:showCatName val="0"/>
          <c:showSerName val="0"/>
          <c:showPercent val="0"/>
          <c:showBubbleSize val="0"/>
        </c:dLbls>
        <c:marker val="1"/>
        <c:smooth val="0"/>
        <c:axId val="36621816"/>
        <c:axId val="496521248"/>
      </c:lineChart>
      <c:catAx>
        <c:axId val="3662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521248"/>
        <c:crosses val="autoZero"/>
        <c:auto val="1"/>
        <c:lblAlgn val="ctr"/>
        <c:lblOffset val="100"/>
        <c:tickLblSkip val="1"/>
        <c:tickMarkSkip val="1"/>
        <c:noMultiLvlLbl val="0"/>
      </c:catAx>
      <c:valAx>
        <c:axId val="49652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2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7119</c:v>
                </c:pt>
                <c:pt idx="5">
                  <c:v>8853</c:v>
                </c:pt>
                <c:pt idx="8">
                  <c:v>11493</c:v>
                </c:pt>
                <c:pt idx="11">
                  <c:v>13711</c:v>
                </c:pt>
                <c:pt idx="14">
                  <c:v>13764</c:v>
                </c:pt>
              </c:numCache>
            </c:numRef>
          </c:val>
          <c:extLst xmlns:c16r2="http://schemas.microsoft.com/office/drawing/2015/06/chart">
            <c:ext xmlns:c16="http://schemas.microsoft.com/office/drawing/2014/chart" uri="{C3380CC4-5D6E-409C-BE32-E72D297353CC}">
              <c16:uniqueId val="{00000000-5381-4AB9-9A09-9B4BCBB2C7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2072</c:v>
                </c:pt>
                <c:pt idx="5">
                  <c:v>2385</c:v>
                </c:pt>
                <c:pt idx="8">
                  <c:v>2849</c:v>
                </c:pt>
                <c:pt idx="11">
                  <c:v>3250</c:v>
                </c:pt>
                <c:pt idx="14">
                  <c:v>4316</c:v>
                </c:pt>
              </c:numCache>
            </c:numRef>
          </c:val>
          <c:extLst xmlns:c16r2="http://schemas.microsoft.com/office/drawing/2015/06/chart">
            <c:ext xmlns:c16="http://schemas.microsoft.com/office/drawing/2014/chart" uri="{C3380CC4-5D6E-409C-BE32-E72D297353CC}">
              <c16:uniqueId val="{00000001-5381-4AB9-9A09-9B4BCBB2C7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3348</c:v>
                </c:pt>
                <c:pt idx="5">
                  <c:v>3306</c:v>
                </c:pt>
                <c:pt idx="8">
                  <c:v>3177</c:v>
                </c:pt>
                <c:pt idx="11">
                  <c:v>3271</c:v>
                </c:pt>
                <c:pt idx="14">
                  <c:v>4054</c:v>
                </c:pt>
              </c:numCache>
            </c:numRef>
          </c:val>
          <c:extLst xmlns:c16r2="http://schemas.microsoft.com/office/drawing/2015/06/chart">
            <c:ext xmlns:c16="http://schemas.microsoft.com/office/drawing/2014/chart" uri="{C3380CC4-5D6E-409C-BE32-E72D297353CC}">
              <c16:uniqueId val="{00000002-5381-4AB9-9A09-9B4BCBB2C7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81-4AB9-9A09-9B4BCBB2C7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81-4AB9-9A09-9B4BCBB2C7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81-4AB9-9A09-9B4BCBB2C7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707</c:v>
                </c:pt>
                <c:pt idx="3">
                  <c:v>701</c:v>
                </c:pt>
                <c:pt idx="6">
                  <c:v>638</c:v>
                </c:pt>
                <c:pt idx="9">
                  <c:v>611</c:v>
                </c:pt>
                <c:pt idx="12">
                  <c:v>614</c:v>
                </c:pt>
              </c:numCache>
            </c:numRef>
          </c:val>
          <c:extLst xmlns:c16r2="http://schemas.microsoft.com/office/drawing/2015/06/chart">
            <c:ext xmlns:c16="http://schemas.microsoft.com/office/drawing/2014/chart" uri="{C3380CC4-5D6E-409C-BE32-E72D297353CC}">
              <c16:uniqueId val="{00000006-5381-4AB9-9A09-9B4BCBB2C7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109</c:v>
                </c:pt>
                <c:pt idx="3">
                  <c:v>105</c:v>
                </c:pt>
                <c:pt idx="6">
                  <c:v>70</c:v>
                </c:pt>
                <c:pt idx="9">
                  <c:v>86</c:v>
                </c:pt>
                <c:pt idx="12">
                  <c:v>78</c:v>
                </c:pt>
              </c:numCache>
            </c:numRef>
          </c:val>
          <c:extLst xmlns:c16r2="http://schemas.microsoft.com/office/drawing/2015/06/chart">
            <c:ext xmlns:c16="http://schemas.microsoft.com/office/drawing/2014/chart" uri="{C3380CC4-5D6E-409C-BE32-E72D297353CC}">
              <c16:uniqueId val="{00000007-5381-4AB9-9A09-9B4BCBB2C7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747</c:v>
                </c:pt>
                <c:pt idx="9">
                  <c:v>727</c:v>
                </c:pt>
                <c:pt idx="12">
                  <c:v>744</c:v>
                </c:pt>
              </c:numCache>
            </c:numRef>
          </c:val>
          <c:extLst xmlns:c16r2="http://schemas.microsoft.com/office/drawing/2015/06/chart">
            <c:ext xmlns:c16="http://schemas.microsoft.com/office/drawing/2014/chart" uri="{C3380CC4-5D6E-409C-BE32-E72D297353CC}">
              <c16:uniqueId val="{00000008-5381-4AB9-9A09-9B4BCBB2C7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381-4AB9-9A09-9B4BCBB2C7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11690</c:v>
                </c:pt>
                <c:pt idx="3">
                  <c:v>13780</c:v>
                </c:pt>
                <c:pt idx="6">
                  <c:v>17294</c:v>
                </c:pt>
                <c:pt idx="9">
                  <c:v>20049</c:v>
                </c:pt>
                <c:pt idx="12">
                  <c:v>20128</c:v>
                </c:pt>
              </c:numCache>
            </c:numRef>
          </c:val>
          <c:extLst xmlns:c16r2="http://schemas.microsoft.com/office/drawing/2015/06/chart">
            <c:ext xmlns:c16="http://schemas.microsoft.com/office/drawing/2014/chart" uri="{C3380CC4-5D6E-409C-BE32-E72D297353CC}">
              <c16:uniqueId val="{0000000A-5381-4AB9-9A09-9B4BCBB2C768}"/>
            </c:ext>
          </c:extLst>
        </c:ser>
        <c:dLbls>
          <c:showLegendKey val="0"/>
          <c:showVal val="0"/>
          <c:showCatName val="0"/>
          <c:showSerName val="0"/>
          <c:showPercent val="0"/>
          <c:showBubbleSize val="0"/>
        </c:dLbls>
        <c:gapWidth val="100"/>
        <c:overlap val="100"/>
        <c:axId val="509792768"/>
        <c:axId val="50980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42</c:v>
                </c:pt>
                <c:pt idx="5">
                  <c:v>#N/A</c:v>
                </c:pt>
                <c:pt idx="6">
                  <c:v>#N/A</c:v>
                </c:pt>
                <c:pt idx="7">
                  <c:v>1230</c:v>
                </c:pt>
                <c:pt idx="8">
                  <c:v>#N/A</c:v>
                </c:pt>
                <c:pt idx="9">
                  <c:v>#N/A</c:v>
                </c:pt>
                <c:pt idx="10">
                  <c:v>1240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381-4AB9-9A09-9B4BCBB2C768}"/>
            </c:ext>
          </c:extLst>
        </c:ser>
        <c:dLbls>
          <c:showLegendKey val="0"/>
          <c:showVal val="0"/>
          <c:showCatName val="0"/>
          <c:showSerName val="0"/>
          <c:showPercent val="0"/>
          <c:showBubbleSize val="0"/>
        </c:dLbls>
        <c:marker val="1"/>
        <c:smooth val="0"/>
        <c:axId val="509792768"/>
        <c:axId val="509804496"/>
      </c:lineChart>
      <c:catAx>
        <c:axId val="5097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9804496"/>
        <c:crosses val="autoZero"/>
        <c:auto val="1"/>
        <c:lblAlgn val="ctr"/>
        <c:lblOffset val="100"/>
        <c:tickLblSkip val="1"/>
        <c:tickMarkSkip val="1"/>
        <c:noMultiLvlLbl val="0"/>
      </c:catAx>
      <c:valAx>
        <c:axId val="50980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7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1023</c:v>
                </c:pt>
                <c:pt idx="1">
                  <c:v>977</c:v>
                </c:pt>
                <c:pt idx="2">
                  <c:v>1663</c:v>
                </c:pt>
              </c:numCache>
            </c:numRef>
          </c:val>
          <c:extLst xmlns:c16r2="http://schemas.microsoft.com/office/drawing/2015/06/chart">
            <c:ext xmlns:c16="http://schemas.microsoft.com/office/drawing/2014/chart" uri="{C3380CC4-5D6E-409C-BE32-E72D297353CC}">
              <c16:uniqueId val="{00000000-2F51-4BAF-8243-8D9551F5D8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453</c:v>
                </c:pt>
                <c:pt idx="1">
                  <c:v>453</c:v>
                </c:pt>
                <c:pt idx="2">
                  <c:v>454</c:v>
                </c:pt>
              </c:numCache>
            </c:numRef>
          </c:val>
          <c:extLst xmlns:c16r2="http://schemas.microsoft.com/office/drawing/2015/06/chart">
            <c:ext xmlns:c16="http://schemas.microsoft.com/office/drawing/2014/chart" uri="{C3380CC4-5D6E-409C-BE32-E72D297353CC}">
              <c16:uniqueId val="{00000001-2F51-4BAF-8243-8D9551F5D8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1701</c:v>
                </c:pt>
                <c:pt idx="1">
                  <c:v>1841</c:v>
                </c:pt>
                <c:pt idx="2">
                  <c:v>1938</c:v>
                </c:pt>
              </c:numCache>
            </c:numRef>
          </c:val>
          <c:extLst xmlns:c16r2="http://schemas.microsoft.com/office/drawing/2015/06/chart">
            <c:ext xmlns:c16="http://schemas.microsoft.com/office/drawing/2014/chart" uri="{C3380CC4-5D6E-409C-BE32-E72D297353CC}">
              <c16:uniqueId val="{00000002-2F51-4BAF-8243-8D9551F5D801}"/>
            </c:ext>
          </c:extLst>
        </c:ser>
        <c:dLbls>
          <c:showLegendKey val="0"/>
          <c:showVal val="0"/>
          <c:showCatName val="0"/>
          <c:showSerName val="0"/>
          <c:showPercent val="0"/>
          <c:showBubbleSize val="0"/>
        </c:dLbls>
        <c:gapWidth val="120"/>
        <c:overlap val="100"/>
        <c:axId val="509779544"/>
        <c:axId val="503375848"/>
      </c:barChart>
      <c:catAx>
        <c:axId val="50977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375848"/>
        <c:crosses val="autoZero"/>
        <c:auto val="1"/>
        <c:lblAlgn val="ctr"/>
        <c:lblOffset val="100"/>
        <c:tickLblSkip val="1"/>
        <c:tickMarkSkip val="1"/>
        <c:noMultiLvlLbl val="0"/>
      </c:catAx>
      <c:valAx>
        <c:axId val="503375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9779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CE-4AD6-AE15-8F7948356CDC}"/>
                </c:ext>
                <c:ext xmlns:c15="http://schemas.microsoft.com/office/drawing/2012/chart" uri="{CE6537A1-D6FC-4f65-9D91-7224C49458BB}">
                  <c15:dlblFieldTable>
                    <c15:dlblFTEntry>
                      <c15:txfldGUID>{A125CE84-1426-442A-BC12-C500505C2D5E}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CE-4AD6-AE15-8F7948356CDC}"/>
                </c:ext>
                <c:ext xmlns:c15="http://schemas.microsoft.com/office/drawing/2012/chart" uri="{CE6537A1-D6FC-4f65-9D91-7224C49458BB}">
                  <c15:dlblFieldTable>
                    <c15:dlblFTEntry>
                      <c15:txfldGUID>{5D24D1DA-F360-4A1C-911F-19C62A7570FB}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CE-4AD6-AE15-8F7948356CDC}"/>
                </c:ext>
                <c:ext xmlns:c15="http://schemas.microsoft.com/office/drawing/2012/chart" uri="{CE6537A1-D6FC-4f65-9D91-7224C49458BB}">
                  <c15:dlblFieldTable>
                    <c15:dlblFTEntry>
                      <c15:txfldGUID>{1901DD0C-403C-4012-ACCB-1702789BDBFD}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CE-4AD6-AE15-8F7948356CDC}"/>
                </c:ext>
                <c:ext xmlns:c15="http://schemas.microsoft.com/office/drawing/2012/chart" uri="{CE6537A1-D6FC-4f65-9D91-7224C49458BB}">
                  <c15:dlblFieldTable>
                    <c15:dlblFTEntry>
                      <c15:txfldGUID>{7C5A7F3E-41F3-47F9-96E8-E9A01E62E5D5}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CE-4AD6-AE15-8F7948356CDC}"/>
                </c:ext>
                <c:ext xmlns:c15="http://schemas.microsoft.com/office/drawing/2012/chart" uri="{CE6537A1-D6FC-4f65-9D91-7224C49458BB}">
                  <c15:dlblFieldTable>
                    <c15:dlblFTEntry>
                      <c15:txfldGUID>{16D7C111-EE4B-43D8-9978-F0F46C302E8E}</c15:txfldGUID>
                      <c15:f>#REF!</c15:f>
                      <c15:dlblFieldTableCache>
                        <c:ptCount val="1"/>
                        <c:pt idx="0">
                          <c:v>#REF!</c:v>
                        </c:pt>
                      </c15:dlblFieldTableCache>
                    </c15:dlblFTEntry>
                  </c15:dlblFieldTable>
                  <c15:showDataLabelsRange val="0"/>
                </c:ext>
              </c:extLst>
            </c:dLbl>
            <c:dLbl>
              <c:idx val="8"/>
              <c:layout>
                <c:manualLayout>
                  <c:x val="0"/>
                  <c:y val="7.8783092859824651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CE-4AD6-AE15-8F7948356CDC}"/>
                </c:ext>
                <c:ext xmlns:c15="http://schemas.microsoft.com/office/drawing/2012/chart" uri="{CE6537A1-D6FC-4f65-9D91-7224C49458BB}">
                  <c15:layout/>
                  <c15:dlblFieldTable>
                    <c15:dlblFTEntry>
                      <c15:txfldGUID>{995A2BFA-7044-4DC6-9BDB-6B71AE4D7E8A}</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CE-4AD6-AE15-8F7948356CDC}"/>
                </c:ext>
                <c:ext xmlns:c15="http://schemas.microsoft.com/office/drawing/2012/chart" uri="{CE6537A1-D6FC-4f65-9D91-7224C49458BB}">
                  <c15:layout/>
                  <c15:dlblFieldTable>
                    <c15:dlblFTEntry>
                      <c15:txfldGUID>{3C424AD5-400A-4D2D-9CD1-ADBDFF62E9A6}</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CE-4AD6-AE15-8F7948356CDC}"/>
                </c:ext>
                <c:ext xmlns:c15="http://schemas.microsoft.com/office/drawing/2012/chart" uri="{CE6537A1-D6FC-4f65-9D91-7224C49458BB}">
                  <c15:layout/>
                  <c15:dlblFieldTable>
                    <c15:dlblFTEntry>
                      <c15:txfldGUID>{4051ED19-9072-482C-8C84-F41225FE0E47}</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CE-4AD6-AE15-8F7948356CDC}"/>
                </c:ext>
                <c:ext xmlns:c15="http://schemas.microsoft.com/office/drawing/2012/chart" uri="{CE6537A1-D6FC-4f65-9D91-7224C49458BB}">
                  <c15:dlblFieldTable>
                    <c15:dlblFTEntry>
                      <c15:txfldGUID>{EC969702-D280-4E72-9FC3-CC87FE5E5C8D}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63.5</c:v>
                </c:pt>
                <c:pt idx="16">
                  <c:v>64.2</c:v>
                </c:pt>
                <c:pt idx="24">
                  <c:v>65.400000000000006</c:v>
                </c:pt>
                <c:pt idx="32">
                  <c:v>65.400000000000006</c:v>
                </c:pt>
              </c:numCache>
            </c:numRef>
          </c:xVal>
          <c:yVal>
            <c:numRef>
              <c:f>公会計指標分析・財政指標組合せ分析表!$BP$51:$DC$51</c:f>
              <c:numCache>
                <c:formatCode>#,##0.0;"▲ "#,##0.0</c:formatCode>
                <c:ptCount val="40"/>
                <c:pt idx="8">
                  <c:v>2.6</c:v>
                </c:pt>
                <c:pt idx="16">
                  <c:v>74.400000000000006</c:v>
                </c:pt>
                <c:pt idx="24">
                  <c:v>70.099999999999994</c:v>
                </c:pt>
              </c:numCache>
            </c:numRef>
          </c:yVal>
          <c:smooth val="0"/>
          <c:extLst xmlns:c16r2="http://schemas.microsoft.com/office/drawing/2015/06/chart">
            <c:ext xmlns:c16="http://schemas.microsoft.com/office/drawing/2014/chart" uri="{C3380CC4-5D6E-409C-BE32-E72D297353CC}">
              <c16:uniqueId val="{00000009-04CE-4AD6-AE15-8F7948356C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CE-4AD6-AE15-8F7948356CDC}"/>
                </c:ext>
                <c:ext xmlns:c15="http://schemas.microsoft.com/office/drawing/2012/chart" uri="{CE6537A1-D6FC-4f65-9D91-7224C49458BB}">
                  <c15:layout/>
                  <c15:dlblFieldTable>
                    <c15:dlblFTEntry>
                      <c15:txfldGUID>{A4388C9C-3EEF-4FC7-8761-5CA30630A865}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CE-4AD6-AE15-8F7948356CDC}"/>
                </c:ext>
                <c:ext xmlns:c15="http://schemas.microsoft.com/office/drawing/2012/chart" uri="{CE6537A1-D6FC-4f65-9D91-7224C49458BB}">
                  <c15:dlblFieldTable>
                    <c15:dlblFTEntry>
                      <c15:txfldGUID>{09FB1A2B-5C84-45A9-9B62-2A6C72E1BF3B}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CE-4AD6-AE15-8F7948356CDC}"/>
                </c:ext>
                <c:ext xmlns:c15="http://schemas.microsoft.com/office/drawing/2012/chart" uri="{CE6537A1-D6FC-4f65-9D91-7224C49458BB}">
                  <c15:dlblFieldTable>
                    <c15:dlblFTEntry>
                      <c15:txfldGUID>{35882A70-61F6-4E25-855A-7F24D3FEAE04}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CE-4AD6-AE15-8F7948356CDC}"/>
                </c:ext>
                <c:ext xmlns:c15="http://schemas.microsoft.com/office/drawing/2012/chart" uri="{CE6537A1-D6FC-4f65-9D91-7224C49458BB}">
                  <c15:dlblFieldTable>
                    <c15:dlblFTEntry>
                      <c15:txfldGUID>{8C1EE87D-BA5A-43AA-855A-D30F64D8719A}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CE-4AD6-AE15-8F7948356CDC}"/>
                </c:ext>
                <c:ext xmlns:c15="http://schemas.microsoft.com/office/drawing/2012/chart" uri="{CE6537A1-D6FC-4f65-9D91-7224C49458BB}">
                  <c15:dlblFieldTable>
                    <c15:dlblFTEntry>
                      <c15:txfldGUID>{7DE78CFD-63C7-4500-9572-F4BE86630E19}</c15:txfldGUID>
                      <c15:f>#REF!</c15:f>
                      <c15:dlblFieldTableCache>
                        <c:ptCount val="1"/>
                        <c:pt idx="0">
                          <c:v>#REF!</c:v>
                        </c:pt>
                      </c15:dlblFieldTableCache>
                    </c15:dlblFTEntry>
                  </c15:dlblFieldTable>
                  <c15:showDataLabelsRange val="0"/>
                </c:ext>
              </c:extLst>
            </c:dLbl>
            <c:dLbl>
              <c:idx val="8"/>
              <c:layout>
                <c:manualLayout>
                  <c:x val="-3.2145200469572303E-2"/>
                  <c:y val="-6.5353591436947786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CE-4AD6-AE15-8F7948356CDC}"/>
                </c:ext>
                <c:ext xmlns:c15="http://schemas.microsoft.com/office/drawing/2012/chart" uri="{CE6537A1-D6FC-4f65-9D91-7224C49458BB}">
                  <c15:layout/>
                  <c15:dlblFieldTable>
                    <c15:dlblFTEntry>
                      <c15:txfldGUID>{5382AA03-FFFD-48D0-9A55-B5CF4BFFE97D}</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2015750650234161E-2"/>
                  <c:y val="-7.20028020607650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CE-4AD6-AE15-8F7948356CDC}"/>
                </c:ext>
                <c:ext xmlns:c15="http://schemas.microsoft.com/office/drawing/2012/chart" uri="{CE6537A1-D6FC-4f65-9D91-7224C49458BB}">
                  <c15:layout/>
                  <c15:dlblFieldTable>
                    <c15:dlblFTEntry>
                      <c15:txfldGUID>{42E3D5D3-0761-41EC-9283-203B30737B7B}</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4.5538669966447953E-2"/>
                  <c:y val="-5.716232379218854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CE-4AD6-AE15-8F7948356CDC}"/>
                </c:ext>
                <c:ext xmlns:c15="http://schemas.microsoft.com/office/drawing/2012/chart" uri="{CE6537A1-D6FC-4f65-9D91-7224C49458BB}">
                  <c15:layout/>
                  <c15:dlblFieldTable>
                    <c15:dlblFTEntry>
                      <c15:txfldGUID>{ED020CFA-A677-4CF4-B47F-48C525D71A4F}</c15:txfldGUID>
                      <c15:f>公会計指標分析・財政指標組合せ分析表!$CN$50</c15:f>
                      <c15:dlblFieldTableCache>
                        <c:ptCount val="1"/>
                        <c:pt idx="0">
                          <c:v>R02</c:v>
                        </c:pt>
                      </c15:dlblFieldTableCache>
                    </c15:dlblFTEntry>
                  </c15:dlblFieldTable>
                  <c15:showDataLabelsRange val="0"/>
                </c:ext>
              </c:extLst>
            </c:dLbl>
            <c:dLbl>
              <c:idx val="32"/>
              <c:layout>
                <c:manualLayout>
                  <c:x val="-1.8492831334020431E-2"/>
                  <c:y val="-7.2315760419541811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CE-4AD6-AE15-8F7948356CDC}"/>
                </c:ext>
                <c:ext xmlns:c15="http://schemas.microsoft.com/office/drawing/2012/chart" uri="{CE6537A1-D6FC-4f65-9D91-7224C49458BB}">
                  <c15:layout/>
                  <c15:dlblFieldTable>
                    <c15:dlblFTEntry>
                      <c15:txfldGUID>{56A124F0-205A-44AD-8517-F514742B03FC}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xmlns:c16r2="http://schemas.microsoft.com/office/drawing/2015/06/chart">
            <c:ext xmlns:c16="http://schemas.microsoft.com/office/drawing/2014/chart" uri="{C3380CC4-5D6E-409C-BE32-E72D297353CC}">
              <c16:uniqueId val="{00000013-04CE-4AD6-AE15-8F7948356CDC}"/>
            </c:ext>
          </c:extLst>
        </c:ser>
        <c:dLbls>
          <c:showLegendKey val="0"/>
          <c:showVal val="1"/>
          <c:showCatName val="0"/>
          <c:showSerName val="0"/>
          <c:showPercent val="0"/>
          <c:showBubbleSize val="0"/>
        </c:dLbls>
        <c:axId val="200842680"/>
        <c:axId val="200843856"/>
      </c:scatterChart>
      <c:valAx>
        <c:axId val="20084268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843856"/>
        <c:crosses val="autoZero"/>
        <c:crossBetween val="midCat"/>
      </c:valAx>
      <c:valAx>
        <c:axId val="200843856"/>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084268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95-4E82-967F-C667D55F0AA6}"/>
                </c:ext>
                <c:ext xmlns:c15="http://schemas.microsoft.com/office/drawing/2012/chart" uri="{CE6537A1-D6FC-4f65-9D91-7224C49458BB}">
                  <c15:dlblFieldTable>
                    <c15:dlblFTEntry>
                      <c15:txfldGUID>{826879C9-BCA9-4653-8370-3982CFF75AE3}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95-4E82-967F-C667D55F0AA6}"/>
                </c:ext>
                <c:ext xmlns:c15="http://schemas.microsoft.com/office/drawing/2012/chart" uri="{CE6537A1-D6FC-4f65-9D91-7224C49458BB}">
                  <c15:dlblFieldTable>
                    <c15:dlblFTEntry>
                      <c15:txfldGUID>{84FD8A41-2358-4780-83FE-E08A5753A247}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95-4E82-967F-C667D55F0AA6}"/>
                </c:ext>
                <c:ext xmlns:c15="http://schemas.microsoft.com/office/drawing/2012/chart" uri="{CE6537A1-D6FC-4f65-9D91-7224C49458BB}">
                  <c15:dlblFieldTable>
                    <c15:dlblFTEntry>
                      <c15:txfldGUID>{9FBC785A-F7E6-455F-879A-D6F6B1200F55}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95-4E82-967F-C667D55F0AA6}"/>
                </c:ext>
                <c:ext xmlns:c15="http://schemas.microsoft.com/office/drawing/2012/chart" uri="{CE6537A1-D6FC-4f65-9D91-7224C49458BB}">
                  <c15:dlblFieldTable>
                    <c15:dlblFTEntry>
                      <c15:txfldGUID>{23C3702E-AFEA-406F-83AC-147CBBC9DEB7}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95-4E82-967F-C667D55F0AA6}"/>
                </c:ext>
                <c:ext xmlns:c15="http://schemas.microsoft.com/office/drawing/2012/chart" uri="{CE6537A1-D6FC-4f65-9D91-7224C49458BB}">
                  <c15:dlblFieldTable>
                    <c15:dlblFTEntry>
                      <c15:txfldGUID>{15445669-24D6-4F78-BA5A-39B20913E3DB}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95-4E82-967F-C667D55F0AA6}"/>
                </c:ext>
                <c:ext xmlns:c15="http://schemas.microsoft.com/office/drawing/2012/chart" uri="{CE6537A1-D6FC-4f65-9D91-7224C49458BB}">
                  <c15:dlblFieldTable>
                    <c15:dlblFTEntry>
                      <c15:txfldGUID>{4B010342-6448-4497-9180-F086B9745EAC}</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95-4E82-967F-C667D55F0AA6}"/>
                </c:ext>
                <c:ext xmlns:c15="http://schemas.microsoft.com/office/drawing/2012/chart" uri="{CE6537A1-D6FC-4f65-9D91-7224C49458BB}">
                  <c15:dlblFieldTable>
                    <c15:dlblFTEntry>
                      <c15:txfldGUID>{6D0D9A6A-C5F5-4198-B673-19B5D3289ACC}</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95-4E82-967F-C667D55F0AA6}"/>
                </c:ext>
                <c:ext xmlns:c15="http://schemas.microsoft.com/office/drawing/2012/chart" uri="{CE6537A1-D6FC-4f65-9D91-7224C49458BB}">
                  <c15:dlblFieldTable>
                    <c15:dlblFTEntry>
                      <c15:txfldGUID>{E2B3E6E0-9973-46C9-8098-5A59DA1EBC49}</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95-4E82-967F-C667D55F0AA6}"/>
                </c:ext>
                <c:ext xmlns:c15="http://schemas.microsoft.com/office/drawing/2012/chart" uri="{CE6537A1-D6FC-4f65-9D91-7224C49458BB}">
                  <c15:dlblFieldTable>
                    <c15:dlblFTEntry>
                      <c15:txfldGUID>{77370E85-52B9-4C7B-943B-D13BB79247B8}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17.100000000000001</c:v>
                </c:pt>
                <c:pt idx="8">
                  <c:v>17.399999999999999</c:v>
                </c:pt>
                <c:pt idx="16">
                  <c:v>17.7</c:v>
                </c:pt>
                <c:pt idx="24">
                  <c:v>16.600000000000001</c:v>
                </c:pt>
                <c:pt idx="32">
                  <c:v>15.1</c:v>
                </c:pt>
              </c:numCache>
            </c:numRef>
          </c:xVal>
          <c:yVal>
            <c:numRef>
              <c:f>公会計指標分析・財政指標組合せ分析表!$BP$73:$DC$73</c:f>
              <c:numCache>
                <c:formatCode>#,##0.0;"▲ "#,##0.0</c:formatCode>
                <c:ptCount val="40"/>
                <c:pt idx="8">
                  <c:v>2.6</c:v>
                </c:pt>
                <c:pt idx="16">
                  <c:v>74.400000000000006</c:v>
                </c:pt>
                <c:pt idx="24">
                  <c:v>70.099999999999994</c:v>
                </c:pt>
              </c:numCache>
            </c:numRef>
          </c:yVal>
          <c:smooth val="0"/>
          <c:extLst xmlns:c16r2="http://schemas.microsoft.com/office/drawing/2015/06/chart">
            <c:ext xmlns:c16="http://schemas.microsoft.com/office/drawing/2014/chart" uri="{C3380CC4-5D6E-409C-BE32-E72D297353CC}">
              <c16:uniqueId val="{00000009-B895-4E82-967F-C667D55F0A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895-4E82-967F-C667D55F0AA6}"/>
                </c:ext>
                <c:ext xmlns:c15="http://schemas.microsoft.com/office/drawing/2012/chart" uri="{CE6537A1-D6FC-4f65-9D91-7224C49458BB}">
                  <c15:dlblFieldTable>
                    <c15:dlblFTEntry>
                      <c15:txfldGUID>{AAEF8A48-BE8B-4FD8-9632-EB1A4EBB6595}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895-4E82-967F-C667D55F0AA6}"/>
                </c:ext>
                <c:ext xmlns:c15="http://schemas.microsoft.com/office/drawing/2012/chart" uri="{CE6537A1-D6FC-4f65-9D91-7224C49458BB}">
                  <c15:dlblFieldTable>
                    <c15:dlblFTEntry>
                      <c15:txfldGUID>{21DCC8F4-4377-462A-95F8-D7DCC39764A6}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895-4E82-967F-C667D55F0AA6}"/>
                </c:ext>
                <c:ext xmlns:c15="http://schemas.microsoft.com/office/drawing/2012/chart" uri="{CE6537A1-D6FC-4f65-9D91-7224C49458BB}">
                  <c15:dlblFieldTable>
                    <c15:dlblFTEntry>
                      <c15:txfldGUID>{141B8CF8-4002-4AF6-AF58-DFE1665F1E7F}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895-4E82-967F-C667D55F0AA6}"/>
                </c:ext>
                <c:ext xmlns:c15="http://schemas.microsoft.com/office/drawing/2012/chart" uri="{CE6537A1-D6FC-4f65-9D91-7224C49458BB}">
                  <c15:dlblFieldTable>
                    <c15:dlblFTEntry>
                      <c15:txfldGUID>{8760474A-38B9-4C53-9388-ECDCFCD6A59F}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895-4E82-967F-C667D55F0AA6}"/>
                </c:ext>
                <c:ext xmlns:c15="http://schemas.microsoft.com/office/drawing/2012/chart" uri="{CE6537A1-D6FC-4f65-9D91-7224C49458BB}">
                  <c15:dlblFieldTable>
                    <c15:dlblFTEntry>
                      <c15:txfldGUID>{641EBDCB-4FC2-41D2-BCBC-696923757E74}</c15:txfldGUID>
                      <c15:f>#REF!</c15:f>
                      <c15:dlblFieldTableCache>
                        <c:ptCount val="1"/>
                        <c:pt idx="0">
                          <c:v>#REF!</c:v>
                        </c:pt>
                      </c15:dlblFieldTableCache>
                    </c15:dlblFTEntry>
                  </c15:dlblFieldTable>
                  <c15:showDataLabelsRange val="0"/>
                </c:ext>
              </c:extLst>
            </c:dLbl>
            <c:dLbl>
              <c:idx val="8"/>
              <c:layout>
                <c:manualLayout>
                  <c:x val="0"/>
                  <c:y val="1.688155478396911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895-4E82-967F-C667D55F0AA6}"/>
                </c:ext>
                <c:ext xmlns:c15="http://schemas.microsoft.com/office/drawing/2012/chart" uri="{CE6537A1-D6FC-4f65-9D91-7224C49458BB}">
                  <c15:dlblFieldTable>
                    <c15:dlblFTEntry>
                      <c15:txfldGUID>{1EB3A8BE-97DF-463C-A860-E43BE63E85BF}</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2.594480333336303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895-4E82-967F-C667D55F0AA6}"/>
                </c:ext>
                <c:ext xmlns:c15="http://schemas.microsoft.com/office/drawing/2012/chart" uri="{CE6537A1-D6FC-4f65-9D91-7224C49458BB}">
                  <c15:dlblFieldTable>
                    <c15:dlblFTEntry>
                      <c15:txfldGUID>{3E253192-ECE1-4EC3-BCD7-A63FED4E2DCF}</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0"/>
                  <c:y val="9.0632485493938996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895-4E82-967F-C667D55F0AA6}"/>
                </c:ext>
                <c:ext xmlns:c15="http://schemas.microsoft.com/office/drawing/2012/chart" uri="{CE6537A1-D6FC-4f65-9D91-7224C49458BB}">
                  <c15:dlblFieldTable>
                    <c15:dlblFTEntry>
                      <c15:txfldGUID>{D9422E96-AB27-4202-93FB-FC6EBBED052D}</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895-4E82-967F-C667D55F0AA6}"/>
                </c:ext>
                <c:ext xmlns:c15="http://schemas.microsoft.com/office/drawing/2012/chart" uri="{CE6537A1-D6FC-4f65-9D91-7224C49458BB}">
                  <c15:dlblFieldTable>
                    <c15:dlblFTEntry>
                      <c15:txfldGUID>{A396064B-A412-4792-8A8C-46989CB8D772}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xmlns:c16r2="http://schemas.microsoft.com/office/drawing/2015/06/chart">
            <c:ext xmlns:c16="http://schemas.microsoft.com/office/drawing/2014/chart" uri="{C3380CC4-5D6E-409C-BE32-E72D297353CC}">
              <c16:uniqueId val="{00000013-B895-4E82-967F-C667D55F0AA6}"/>
            </c:ext>
          </c:extLst>
        </c:ser>
        <c:dLbls>
          <c:showLegendKey val="0"/>
          <c:showVal val="1"/>
          <c:showCatName val="0"/>
          <c:showSerName val="0"/>
          <c:showPercent val="0"/>
          <c:showBubbleSize val="0"/>
        </c:dLbls>
        <c:axId val="511103832"/>
        <c:axId val="511107752"/>
      </c:scatterChart>
      <c:valAx>
        <c:axId val="511103832"/>
        <c:scaling>
          <c:orientation val="maxMin"/>
          <c:max val="1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107752"/>
        <c:crosses val="autoZero"/>
        <c:crossBetween val="midCat"/>
      </c:valAx>
      <c:valAx>
        <c:axId val="511107752"/>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110383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a:t>
          </a:r>
          <a:r>
            <a:rPr kumimoji="1" lang="ja-JP" altLang="en-US" sz="1100">
              <a:solidFill>
                <a:schemeClr val="dk1"/>
              </a:solidFill>
              <a:effectLst/>
              <a:latin typeface="+mn-lt"/>
              <a:ea typeface="+mn-ea"/>
              <a:cs typeface="+mn-cs"/>
            </a:rPr>
            <a:t>に係る算入公債費等の増</a:t>
          </a:r>
          <a:r>
            <a:rPr kumimoji="1" lang="ja-JP" altLang="ja-JP" sz="1100">
              <a:solidFill>
                <a:schemeClr val="dk1"/>
              </a:solidFill>
              <a:effectLst/>
              <a:latin typeface="+mn-lt"/>
              <a:ea typeface="+mn-ea"/>
              <a:cs typeface="+mn-cs"/>
            </a:rPr>
            <a:t>により実質公債費率も前年度に比べ減少している。</a:t>
          </a:r>
          <a:endParaRPr lang="ja-JP" altLang="ja-JP" sz="1400">
            <a:effectLst/>
          </a:endParaRPr>
        </a:p>
        <a:p>
          <a:r>
            <a:rPr kumimoji="1" lang="ja-JP" altLang="ja-JP" sz="1100">
              <a:solidFill>
                <a:schemeClr val="dk1"/>
              </a:solidFill>
              <a:effectLst/>
              <a:latin typeface="+mn-lt"/>
              <a:ea typeface="+mn-ea"/>
              <a:cs typeface="+mn-cs"/>
            </a:rPr>
            <a:t>　平成２８年度より大任町し尿処理・じん芥処理・埋立処分施設建設事業が開始されたことに伴い、公債費は上昇すると思われるが、令和５年度をピークに減少していくと予想される。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満期一括償還をしていないため、該当なし。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一般会計に係る地方債の現在高は、大型の整備事業が集中し、公営住宅建設事業債、過疎対策事業債の増に伴い増加して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充当可能特定歳入が増加しているため、</a:t>
          </a:r>
          <a:r>
            <a:rPr kumimoji="1" lang="ja-JP" altLang="ja-JP" sz="1100">
              <a:solidFill>
                <a:schemeClr val="dk1"/>
              </a:solidFill>
              <a:effectLst/>
              <a:latin typeface="+mn-lt"/>
              <a:ea typeface="+mn-ea"/>
              <a:cs typeface="+mn-cs"/>
            </a:rPr>
            <a:t>将来負担比率の分子</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地方債の元利償還がピークとなる令和６年度以降は現在高を減らしていく方向で努力していきたい。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年度末の基金残高は、約</a:t>
          </a:r>
          <a:r>
            <a:rPr kumimoji="1" lang="ja-JP" altLang="en-US" sz="1100">
              <a:solidFill>
                <a:schemeClr val="dk1"/>
              </a:solidFill>
              <a:effectLst/>
              <a:latin typeface="+mn-lt"/>
              <a:ea typeface="+mn-ea"/>
              <a:cs typeface="+mn-cs"/>
            </a:rPr>
            <a:t>４０．５</a:t>
          </a:r>
          <a:r>
            <a:rPr kumimoji="1" lang="ja-JP" altLang="ja-JP" sz="1100">
              <a:solidFill>
                <a:schemeClr val="dk1"/>
              </a:solidFill>
              <a:effectLst/>
              <a:latin typeface="+mn-lt"/>
              <a:ea typeface="+mn-ea"/>
              <a:cs typeface="+mn-cs"/>
            </a:rPr>
            <a:t>億円で、前年度から</a:t>
          </a:r>
          <a:r>
            <a:rPr kumimoji="1" lang="ja-JP" altLang="en-US" sz="1100">
              <a:solidFill>
                <a:schemeClr val="dk1"/>
              </a:solidFill>
              <a:effectLst/>
              <a:latin typeface="+mn-lt"/>
              <a:ea typeface="+mn-ea"/>
              <a:cs typeface="+mn-cs"/>
            </a:rPr>
            <a:t>７．８</a:t>
          </a:r>
          <a:r>
            <a:rPr kumimoji="1" lang="ja-JP" altLang="ja-JP" sz="1100">
              <a:solidFill>
                <a:schemeClr val="dk1"/>
              </a:solidFill>
              <a:effectLst/>
              <a:latin typeface="+mn-lt"/>
              <a:ea typeface="+mn-ea"/>
              <a:cs typeface="+mn-cs"/>
            </a:rPr>
            <a:t>億円増加している。これは</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基金で</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億円の積立が増加した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人口の減少による税収減やまちづくり推進等のために引き続き、積み立てを行う予定である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まちづくりの推進</a:t>
          </a:r>
          <a:endParaRPr lang="ja-JP" altLang="ja-JP" sz="1400">
            <a:effectLst/>
          </a:endParaRPr>
        </a:p>
        <a:p>
          <a:r>
            <a:rPr kumimoji="1" lang="ja-JP" altLang="ja-JP" sz="1100">
              <a:solidFill>
                <a:schemeClr val="dk1"/>
              </a:solidFill>
              <a:effectLst/>
              <a:latin typeface="+mn-lt"/>
              <a:ea typeface="+mn-ea"/>
              <a:cs typeface="+mn-cs"/>
            </a:rPr>
            <a:t>　・特定農業施設管理基金：特定農業施設の維持管理</a:t>
          </a:r>
          <a:endParaRPr lang="ja-JP" altLang="ja-JP" sz="1400">
            <a:effectLst/>
          </a:endParaRPr>
        </a:p>
        <a:p>
          <a:r>
            <a:rPr kumimoji="1" lang="ja-JP" altLang="ja-JP" sz="1100">
              <a:solidFill>
                <a:schemeClr val="dk1"/>
              </a:solidFill>
              <a:effectLst/>
              <a:latin typeface="+mn-lt"/>
              <a:ea typeface="+mn-ea"/>
              <a:cs typeface="+mn-cs"/>
            </a:rPr>
            <a:t>　・過疎対策事業基金：過疎地域自立促進特別事業の推進</a:t>
          </a:r>
          <a:endParaRPr lang="ja-JP" altLang="ja-JP" sz="1400">
            <a:effectLst/>
          </a:endParaRPr>
        </a:p>
        <a:p>
          <a:r>
            <a:rPr kumimoji="1" lang="ja-JP" altLang="ja-JP" sz="1100">
              <a:solidFill>
                <a:schemeClr val="dk1"/>
              </a:solidFill>
              <a:effectLst/>
              <a:latin typeface="+mn-lt"/>
              <a:ea typeface="+mn-ea"/>
              <a:cs typeface="+mn-cs"/>
            </a:rPr>
            <a:t>　・ふるさと創生事業基金：自ら考え、自ら実践する地域づくりの推進</a:t>
          </a:r>
          <a:endParaRPr lang="ja-JP" altLang="ja-JP" sz="1400">
            <a:effectLst/>
          </a:endParaRPr>
        </a:p>
        <a:p>
          <a:r>
            <a:rPr kumimoji="1" lang="ja-JP" altLang="ja-JP" sz="1100">
              <a:solidFill>
                <a:schemeClr val="dk1"/>
              </a:solidFill>
              <a:effectLst/>
              <a:latin typeface="+mn-lt"/>
              <a:ea typeface="+mn-ea"/>
              <a:cs typeface="+mn-cs"/>
            </a:rPr>
            <a:t>　・中山間ふるさと水と土保全基金：中山間地域における土地改良施設の機能を適正に発揮させるための集落共同活動の強化に対する事業の推進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・地域振興基金：ふるさと納税等を積立てたことによる増加</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それぞれの使途に沿って、積立及び取崩しを行う予定である。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年度末の基金残高は、約</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億円となっており、前年度から</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これは、歳計剰余金等を積立てたことによるものである。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人口の減少による税収減やまちづくり推進等のために引き続き、積み立てを行う予定である。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経済事情変動等により財源が不足した場合等において、財源を充てる予定である。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EC0D1E29-337F-42AF-800E-BB8030E33F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B2F935BC-28CD-439C-9687-6A2C03EFA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3B42125C-A406-4930-8109-1306DF384682}"/>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 xmlns:a16="http://schemas.microsoft.com/office/drawing/2014/main" id="{980F31BA-678A-4A3F-9E43-73749B4803D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 xmlns:a16="http://schemas.microsoft.com/office/drawing/2014/main" id="{268543C5-C819-420A-80DB-497FEEE07D0C}"/>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 xmlns:a16="http://schemas.microsoft.com/office/drawing/2014/main" id="{1F183D8C-C8D3-4CBB-B058-F1D79315AB9E}"/>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 xmlns:a16="http://schemas.microsoft.com/office/drawing/2014/main" id="{E5967DA5-E36B-49A6-8129-A71E4E5DA58B}"/>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 xmlns:a16="http://schemas.microsoft.com/office/drawing/2014/main" id="{A818F25D-4BBC-4ACD-AC77-79B39DDD0233}"/>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 xmlns:a16="http://schemas.microsoft.com/office/drawing/2014/main" id="{0F077C2E-813D-44BA-A620-778BDB651489}"/>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 xmlns:a16="http://schemas.microsoft.com/office/drawing/2014/main" id="{E6F167E2-BAF6-4525-8D19-66A383F6AAB5}"/>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 xmlns:a16="http://schemas.microsoft.com/office/drawing/2014/main" id="{0418AA6A-4EDC-44AE-AC72-F6021BFBA2BC}"/>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 xmlns:a16="http://schemas.microsoft.com/office/drawing/2014/main" id="{BCEFD965-5AA5-4DDF-856B-73F07BB59907}"/>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 xmlns:a16="http://schemas.microsoft.com/office/drawing/2014/main" id="{7996CCA9-45F1-4AEB-8533-CDF03FC0628D}"/>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 xmlns:a16="http://schemas.microsoft.com/office/drawing/2014/main" id="{FAFDD24E-8939-4AD8-8AC6-CCD3DC025054}"/>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 xmlns:a16="http://schemas.microsoft.com/office/drawing/2014/main" id="{028B4833-98E4-4684-93A9-16FF9355FEA6}"/>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 xmlns:a16="http://schemas.microsoft.com/office/drawing/2014/main" id="{DED7AC29-E6DF-43BD-BD76-A1E902EC045F}"/>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
5,187
14.26
8,143,600
7,555,895
587,520
2,740,283
20,127,948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 xmlns:a16="http://schemas.microsoft.com/office/drawing/2014/main" id="{4D2AA32F-8EFC-4760-A096-45342FD5EC28}"/>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 xmlns:a16="http://schemas.microsoft.com/office/drawing/2014/main" id="{BD183A0C-81F8-4FD3-B658-DF978E0B503E}"/>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 xmlns:a16="http://schemas.microsoft.com/office/drawing/2014/main" id="{0D51BEE2-4498-41A4-8F00-867690D15704}"/>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 xmlns:a16="http://schemas.microsoft.com/office/drawing/2014/main" id="{406498F2-C226-42B9-9FD5-9EFF4BC6F736}"/>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 xmlns:a16="http://schemas.microsoft.com/office/drawing/2014/main" id="{15E3565C-9E7F-43FB-953E-501B245D3E99}"/>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 xmlns:a16="http://schemas.microsoft.com/office/drawing/2014/main" id="{10E1434B-38AA-4E4B-9922-2DC4FDCADE34}"/>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 xmlns:a16="http://schemas.microsoft.com/office/drawing/2014/main" id="{33215358-C09E-4DA8-A871-52EF30D74E88}"/>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 xmlns:a16="http://schemas.microsoft.com/office/drawing/2014/main" id="{04C32E41-3C36-4724-AA68-C945E0197299}"/>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 xmlns:a16="http://schemas.microsoft.com/office/drawing/2014/main" id="{34ED637C-7477-43E2-9084-C4805DCB9597}"/>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 xmlns:a16="http://schemas.microsoft.com/office/drawing/2014/main" id="{C8A26922-40B7-4B61-9CC0-76527C185BFF}"/>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 xmlns:a16="http://schemas.microsoft.com/office/drawing/2014/main" id="{C739953C-4276-44D5-80FF-A4CA728FBCD2}"/>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 xmlns:a16="http://schemas.microsoft.com/office/drawing/2014/main" id="{E16012EA-2821-42CE-BBB2-C0F6F99F3041}"/>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 xmlns:a16="http://schemas.microsoft.com/office/drawing/2014/main" id="{1F89DEF3-D4B8-4E3B-AA49-4BBBF26D5EA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 xmlns:a16="http://schemas.microsoft.com/office/drawing/2014/main" id="{BC955978-DB83-4C44-BF3B-E7417806181A}"/>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 xmlns:a16="http://schemas.microsoft.com/office/drawing/2014/main" id="{D05CCC8D-8806-4483-A4AD-212223930C65}"/>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 xmlns:a16="http://schemas.microsoft.com/office/drawing/2014/main" id="{019502E2-FBEB-42D1-A1F5-C3D2CFFEFAAC}"/>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 xmlns:a16="http://schemas.microsoft.com/office/drawing/2014/main" id="{16D5CF21-F38F-48E6-80EA-8EBE852EB119}"/>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 xmlns:a16="http://schemas.microsoft.com/office/drawing/2014/main" id="{C81669EB-46C2-4E71-AF69-380901BBDE9B}"/>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 xmlns:a16="http://schemas.microsoft.com/office/drawing/2014/main" id="{BFD7A389-7480-4210-B1A1-07157FA6D432}"/>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 xmlns:a16="http://schemas.microsoft.com/office/drawing/2014/main" id="{6A0FF72A-9C81-4EB6-B9F0-F1003416147D}"/>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 xmlns:a16="http://schemas.microsoft.com/office/drawing/2014/main" id="{4E4561EE-0817-428C-AFA4-1C13F74C322E}"/>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 xmlns:a16="http://schemas.microsoft.com/office/drawing/2014/main" id="{794F213E-EF89-4174-8117-B762AAB5BED6}"/>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 xmlns:a16="http://schemas.microsoft.com/office/drawing/2014/main" id="{219D48F7-96B0-4987-AB27-9B0264D37BEF}"/>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 xmlns:a16="http://schemas.microsoft.com/office/drawing/2014/main" id="{BDF89FE9-294B-4FA5-8675-175B2C842B0D}"/>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 xmlns:a16="http://schemas.microsoft.com/office/drawing/2014/main" id="{53CD7642-8726-4062-B131-CB822083F445}"/>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 xmlns:a16="http://schemas.microsoft.com/office/drawing/2014/main" id="{81F4676D-1463-441B-AA46-38DD1B6F900B}"/>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 xmlns:a16="http://schemas.microsoft.com/office/drawing/2014/main" id="{C9E5E047-FAE9-4A3F-B399-D4A9BF5CE80E}"/>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 xmlns:a16="http://schemas.microsoft.com/office/drawing/2014/main" id="{C6593B4A-7126-4BA4-84ED-D756E2BF74B5}"/>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 xmlns:a16="http://schemas.microsoft.com/office/drawing/2014/main" id="{CF64CFED-A71A-4C96-AF29-67D184A05E9A}"/>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 xmlns:a16="http://schemas.microsoft.com/office/drawing/2014/main" id="{AAD626CB-BAEF-42BF-A05B-76B38E983032}"/>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 xmlns:a16="http://schemas.microsoft.com/office/drawing/2014/main" id="{FA916742-89ED-4A6B-B688-CD9A2D832E6A}"/>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 xmlns:a16="http://schemas.microsoft.com/office/drawing/2014/main" id="{48664A5B-E4D5-44A8-A910-16181C8DC29A}"/>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 xmlns:a16="http://schemas.microsoft.com/office/drawing/2014/main" id="{9AB2CC9A-D296-453A-B652-69E60CBD7E16}"/>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 xmlns:a16="http://schemas.microsoft.com/office/drawing/2014/main" id="{8B65D532-C84E-4547-99BD-BEDDD150DCD2}"/>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 xmlns:a16="http://schemas.microsoft.com/office/drawing/2014/main" id="{3DF4D33C-B40A-48BE-936E-3C0B9F20F49F}"/>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有形固定資産減価償却率は、類似団体とほぼ同じ水準にある。今後は新規の大型事業に伴い、減少していく見込みである。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 xmlns:a16="http://schemas.microsoft.com/office/drawing/2014/main" id="{4FD4DFE6-F710-4A7C-8323-3996FE9A7863}"/>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 xmlns:a16="http://schemas.microsoft.com/office/drawing/2014/main" id="{40FA0205-976D-4C7B-887B-3658FEF71D13}"/>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 xmlns:a16="http://schemas.microsoft.com/office/drawing/2014/main" id="{D2D6D275-9215-4F2D-AD77-E11F77E87EC3}"/>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 xmlns:a16="http://schemas.microsoft.com/office/drawing/2014/main" id="{A2BF64EE-6E7F-463F-8EAD-8AE32F5FEB3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 xmlns:a16="http://schemas.microsoft.com/office/drawing/2014/main" id="{38EA0807-AD96-4250-BE88-732B5BB8C419}"/>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 xmlns:a16="http://schemas.microsoft.com/office/drawing/2014/main" id="{709545C5-3A06-40B6-9C30-279999393BDF}"/>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 xmlns:a16="http://schemas.microsoft.com/office/drawing/2014/main" id="{018E17A7-68B8-40E5-BB21-6138E12B4D6C}"/>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 xmlns:a16="http://schemas.microsoft.com/office/drawing/2014/main" id="{E125499F-2000-43B0-B029-5ECE6503D85A}"/>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 xmlns:a16="http://schemas.microsoft.com/office/drawing/2014/main" id="{D1DEF2F3-9296-4A04-812F-2D8EE541E0B6}"/>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 xmlns:a16="http://schemas.microsoft.com/office/drawing/2014/main" id="{D6EC0949-C294-42C3-A14C-2A9142243AAF}"/>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 xmlns:a16="http://schemas.microsoft.com/office/drawing/2014/main" id="{A029BF0C-9CE9-4FF7-A1BA-E61EC37C450D}"/>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 xmlns:a16="http://schemas.microsoft.com/office/drawing/2014/main" id="{64E0583A-2570-4EC4-B279-AF37702E6C63}"/>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 xmlns:a16="http://schemas.microsoft.com/office/drawing/2014/main" id="{82AC2F0A-8920-43D1-BCA4-2C39B634E20C}"/>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 xmlns:a16="http://schemas.microsoft.com/office/drawing/2014/main" id="{FB0519F8-C811-4670-8CE2-190F9107F776}"/>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 xmlns:a16="http://schemas.microsoft.com/office/drawing/2014/main" id="{B1105E1B-831B-4610-BCE5-DC3A51D4CE52}"/>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 xmlns:a16="http://schemas.microsoft.com/office/drawing/2014/main" id="{0D8CEA74-CC26-4DFD-9D24-0D956B1E4383}"/>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 xmlns:a16="http://schemas.microsoft.com/office/drawing/2014/main" id="{C35DCEB1-0AFA-48E1-BCE2-0295D2F13545}"/>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 xmlns:a16="http://schemas.microsoft.com/office/drawing/2014/main" id="{6B3A32D5-9B39-476D-8F83-59EBDF96573B}"/>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1" name="直線コネクタ 70">
          <a:extLst>
            <a:ext uri="{FF2B5EF4-FFF2-40B4-BE49-F238E27FC236}">
              <a16:creationId xmlns="" xmlns:a16="http://schemas.microsoft.com/office/drawing/2014/main" id="{0E27CA0C-FEFF-4008-A6CF-69335BC78C70}"/>
            </a:ext>
          </a:extLst>
        </xdr:cNvPr>
        <xdr:cNvCxnSpPr/>
      </xdr:nvCxnSpPr>
      <xdr:spPr>
        <a:xfrm flipV="1">
          <a:off x="4206240" y="4569006"/>
          <a:ext cx="1270" cy="1379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2" name="有形固定資産減価償却率最小値テキスト">
          <a:extLst>
            <a:ext uri="{FF2B5EF4-FFF2-40B4-BE49-F238E27FC236}">
              <a16:creationId xmlns="" xmlns:a16="http://schemas.microsoft.com/office/drawing/2014/main" id="{4A9F8FA6-2C42-4FA3-A935-5C43DEB0F3A1}"/>
            </a:ext>
          </a:extLst>
        </xdr:cNvPr>
        <xdr:cNvSpPr txBox="1"/>
      </xdr:nvSpPr>
      <xdr:spPr>
        <a:xfrm>
          <a:off x="4258945"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3" name="直線コネクタ 72">
          <a:extLst>
            <a:ext uri="{FF2B5EF4-FFF2-40B4-BE49-F238E27FC236}">
              <a16:creationId xmlns="" xmlns:a16="http://schemas.microsoft.com/office/drawing/2014/main" id="{4ED5A1EC-2AEB-4DBA-A0EC-BB2EAA64CFC7}"/>
            </a:ext>
          </a:extLst>
        </xdr:cNvPr>
        <xdr:cNvCxnSpPr/>
      </xdr:nvCxnSpPr>
      <xdr:spPr>
        <a:xfrm>
          <a:off x="4119245" y="59480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a:extLst>
            <a:ext uri="{FF2B5EF4-FFF2-40B4-BE49-F238E27FC236}">
              <a16:creationId xmlns="" xmlns:a16="http://schemas.microsoft.com/office/drawing/2014/main" id="{A3D93717-84C5-4CDC-8943-BC4765C72FF9}"/>
            </a:ext>
          </a:extLst>
        </xdr:cNvPr>
        <xdr:cNvSpPr txBox="1"/>
      </xdr:nvSpPr>
      <xdr:spPr>
        <a:xfrm>
          <a:off x="4258945" y="43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a:extLst>
            <a:ext uri="{FF2B5EF4-FFF2-40B4-BE49-F238E27FC236}">
              <a16:creationId xmlns="" xmlns:a16="http://schemas.microsoft.com/office/drawing/2014/main" id="{BF965180-1BBD-4868-8A9F-3BC064E467C7}"/>
            </a:ext>
          </a:extLst>
        </xdr:cNvPr>
        <xdr:cNvCxnSpPr/>
      </xdr:nvCxnSpPr>
      <xdr:spPr>
        <a:xfrm>
          <a:off x="4119245" y="456900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6" name="有形固定資産減価償却率平均値テキスト">
          <a:extLst>
            <a:ext uri="{FF2B5EF4-FFF2-40B4-BE49-F238E27FC236}">
              <a16:creationId xmlns="" xmlns:a16="http://schemas.microsoft.com/office/drawing/2014/main" id="{0C969449-79A3-4B05-8542-1D2531978F3F}"/>
            </a:ext>
          </a:extLst>
        </xdr:cNvPr>
        <xdr:cNvSpPr txBox="1"/>
      </xdr:nvSpPr>
      <xdr:spPr>
        <a:xfrm>
          <a:off x="4258945" y="5187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a:extLst>
            <a:ext uri="{FF2B5EF4-FFF2-40B4-BE49-F238E27FC236}">
              <a16:creationId xmlns="" xmlns:a16="http://schemas.microsoft.com/office/drawing/2014/main" id="{F98163AB-4332-407C-A861-FCC555395D4C}"/>
            </a:ext>
          </a:extLst>
        </xdr:cNvPr>
        <xdr:cNvSpPr/>
      </xdr:nvSpPr>
      <xdr:spPr>
        <a:xfrm>
          <a:off x="4157345" y="53326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8" name="フローチャート: 判断 77">
          <a:extLst>
            <a:ext uri="{FF2B5EF4-FFF2-40B4-BE49-F238E27FC236}">
              <a16:creationId xmlns="" xmlns:a16="http://schemas.microsoft.com/office/drawing/2014/main" id="{CE60F34F-C015-4B81-97AA-5A4C1832A4D7}"/>
            </a:ext>
          </a:extLst>
        </xdr:cNvPr>
        <xdr:cNvSpPr/>
      </xdr:nvSpPr>
      <xdr:spPr>
        <a:xfrm>
          <a:off x="3537585" y="5332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9" name="フローチャート: 判断 78">
          <a:extLst>
            <a:ext uri="{FF2B5EF4-FFF2-40B4-BE49-F238E27FC236}">
              <a16:creationId xmlns="" xmlns:a16="http://schemas.microsoft.com/office/drawing/2014/main" id="{CA74232F-892D-4C45-8BDA-FABB6823F06B}"/>
            </a:ext>
          </a:extLst>
        </xdr:cNvPr>
        <xdr:cNvSpPr/>
      </xdr:nvSpPr>
      <xdr:spPr>
        <a:xfrm>
          <a:off x="2867025" y="53480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0" name="フローチャート: 判断 79">
          <a:extLst>
            <a:ext uri="{FF2B5EF4-FFF2-40B4-BE49-F238E27FC236}">
              <a16:creationId xmlns="" xmlns:a16="http://schemas.microsoft.com/office/drawing/2014/main" id="{162BC961-7B79-4FAB-A0AD-91FFB857C450}"/>
            </a:ext>
          </a:extLst>
        </xdr:cNvPr>
        <xdr:cNvSpPr/>
      </xdr:nvSpPr>
      <xdr:spPr>
        <a:xfrm>
          <a:off x="2196465" y="5351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1" name="フローチャート: 判断 80">
          <a:extLst>
            <a:ext uri="{FF2B5EF4-FFF2-40B4-BE49-F238E27FC236}">
              <a16:creationId xmlns="" xmlns:a16="http://schemas.microsoft.com/office/drawing/2014/main" id="{E9F902C5-DFAE-42AD-9B85-E033CDC17125}"/>
            </a:ext>
          </a:extLst>
        </xdr:cNvPr>
        <xdr:cNvSpPr/>
      </xdr:nvSpPr>
      <xdr:spPr>
        <a:xfrm>
          <a:off x="1525905" y="52216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4D2D4622-301D-4378-97EA-40DE22C8E196}"/>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53999D88-BE9C-4255-85F8-430C4882E3AA}"/>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7D310A4E-3D5A-438D-B169-2DBA40805F4A}"/>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D8A73492-736C-46AE-A7B1-5DA895E61DE7}"/>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663A331D-991A-445C-8F73-BD6E87A61BD1}"/>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44541</xdr:rowOff>
    </xdr:from>
    <xdr:to>
      <xdr:col>23</xdr:col>
      <xdr:colOff>136525</xdr:colOff>
      <xdr:row>32</xdr:row>
      <xdr:rowOff>146141</xdr:rowOff>
    </xdr:to>
    <xdr:sp macro="" textlink="">
      <xdr:nvSpPr>
        <xdr:cNvPr id="87" name="楕円 86">
          <a:extLst>
            <a:ext uri="{FF2B5EF4-FFF2-40B4-BE49-F238E27FC236}">
              <a16:creationId xmlns="" xmlns:a16="http://schemas.microsoft.com/office/drawing/2014/main" id="{34611E2D-5CE1-4AC4-9B52-D2BB940D0838}"/>
            </a:ext>
          </a:extLst>
        </xdr:cNvPr>
        <xdr:cNvSpPr/>
      </xdr:nvSpPr>
      <xdr:spPr>
        <a:xfrm>
          <a:off x="4157345" y="54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22968</xdr:rowOff>
    </xdr:from>
    <xdr:ext cx="405111" cy="259045"/>
    <xdr:sp macro="" textlink="">
      <xdr:nvSpPr>
        <xdr:cNvPr id="88" name="有形固定資産減価償却率該当値テキスト">
          <a:extLst>
            <a:ext uri="{FF2B5EF4-FFF2-40B4-BE49-F238E27FC236}">
              <a16:creationId xmlns="" xmlns:a16="http://schemas.microsoft.com/office/drawing/2014/main" id="{CE809129-4D84-4730-B675-5C60508F4225}"/>
            </a:ext>
          </a:extLst>
        </xdr:cNvPr>
        <xdr:cNvSpPr txBox="1"/>
      </xdr:nvSpPr>
      <xdr:spPr>
        <a:xfrm>
          <a:off x="4258945" y="538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44541</xdr:rowOff>
    </xdr:from>
    <xdr:to>
      <xdr:col>19</xdr:col>
      <xdr:colOff>187325</xdr:colOff>
      <xdr:row>32</xdr:row>
      <xdr:rowOff>146141</xdr:rowOff>
    </xdr:to>
    <xdr:sp macro="" textlink="">
      <xdr:nvSpPr>
        <xdr:cNvPr id="89" name="楕円 88">
          <a:extLst>
            <a:ext uri="{FF2B5EF4-FFF2-40B4-BE49-F238E27FC236}">
              <a16:creationId xmlns="" xmlns:a16="http://schemas.microsoft.com/office/drawing/2014/main" id="{19654110-3E55-4458-B794-CA5E4B4E00BD}"/>
            </a:ext>
          </a:extLst>
        </xdr:cNvPr>
        <xdr:cNvSpPr/>
      </xdr:nvSpPr>
      <xdr:spPr>
        <a:xfrm>
          <a:off x="3537585" y="5409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95341</xdr:rowOff>
    </xdr:from>
    <xdr:to>
      <xdr:col>23</xdr:col>
      <xdr:colOff>85725</xdr:colOff>
      <xdr:row>32</xdr:row>
      <xdr:rowOff>95341</xdr:rowOff>
    </xdr:to>
    <xdr:cxnSp macro="">
      <xdr:nvCxnSpPr>
        <xdr:cNvPr id="90" name="直線コネクタ 89">
          <a:extLst>
            <a:ext uri="{FF2B5EF4-FFF2-40B4-BE49-F238E27FC236}">
              <a16:creationId xmlns="" xmlns:a16="http://schemas.microsoft.com/office/drawing/2014/main" id="{66092080-0FA7-4BD1-94F6-199E97C4F93A}"/>
            </a:ext>
          </a:extLst>
        </xdr:cNvPr>
        <xdr:cNvCxnSpPr/>
      </xdr:nvCxnSpPr>
      <xdr:spPr>
        <a:xfrm>
          <a:off x="3588385" y="5459821"/>
          <a:ext cx="619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91" name="楕円 90">
          <a:extLst>
            <a:ext uri="{FF2B5EF4-FFF2-40B4-BE49-F238E27FC236}">
              <a16:creationId xmlns="" xmlns:a16="http://schemas.microsoft.com/office/drawing/2014/main" id="{CC0BA946-2C8B-415F-934E-E73D993E4C50}"/>
            </a:ext>
          </a:extLst>
        </xdr:cNvPr>
        <xdr:cNvSpPr/>
      </xdr:nvSpPr>
      <xdr:spPr>
        <a:xfrm>
          <a:off x="2867025" y="53720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95341</xdr:rowOff>
    </xdr:to>
    <xdr:cxnSp macro="">
      <xdr:nvCxnSpPr>
        <xdr:cNvPr id="92" name="直線コネクタ 91">
          <a:extLst>
            <a:ext uri="{FF2B5EF4-FFF2-40B4-BE49-F238E27FC236}">
              <a16:creationId xmlns="" xmlns:a16="http://schemas.microsoft.com/office/drawing/2014/main" id="{277A5161-0F48-48F5-A003-1609C628887A}"/>
            </a:ext>
          </a:extLst>
        </xdr:cNvPr>
        <xdr:cNvCxnSpPr/>
      </xdr:nvCxnSpPr>
      <xdr:spPr>
        <a:xfrm>
          <a:off x="2917825" y="5422809"/>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157389</xdr:rowOff>
    </xdr:from>
    <xdr:to>
      <xdr:col>11</xdr:col>
      <xdr:colOff>187325</xdr:colOff>
      <xdr:row>32</xdr:row>
      <xdr:rowOff>87539</xdr:rowOff>
    </xdr:to>
    <xdr:sp macro="" textlink="">
      <xdr:nvSpPr>
        <xdr:cNvPr id="93" name="楕円 92">
          <a:extLst>
            <a:ext uri="{FF2B5EF4-FFF2-40B4-BE49-F238E27FC236}">
              <a16:creationId xmlns="" xmlns:a16="http://schemas.microsoft.com/office/drawing/2014/main" id="{0B98CEA9-5E3A-4AED-9652-FC6B1446B8C3}"/>
            </a:ext>
          </a:extLst>
        </xdr:cNvPr>
        <xdr:cNvSpPr/>
      </xdr:nvSpPr>
      <xdr:spPr>
        <a:xfrm>
          <a:off x="2196465" y="5354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36739</xdr:rowOff>
    </xdr:from>
    <xdr:to>
      <xdr:col>15</xdr:col>
      <xdr:colOff>136525</xdr:colOff>
      <xdr:row>32</xdr:row>
      <xdr:rowOff>58329</xdr:rowOff>
    </xdr:to>
    <xdr:cxnSp macro="">
      <xdr:nvCxnSpPr>
        <xdr:cNvPr id="94" name="直線コネクタ 93">
          <a:extLst>
            <a:ext uri="{FF2B5EF4-FFF2-40B4-BE49-F238E27FC236}">
              <a16:creationId xmlns="" xmlns:a16="http://schemas.microsoft.com/office/drawing/2014/main" id="{CA60BD26-18B6-42A6-8F2B-F0E72CB8D257}"/>
            </a:ext>
          </a:extLst>
        </xdr:cNvPr>
        <xdr:cNvCxnSpPr/>
      </xdr:nvCxnSpPr>
      <xdr:spPr>
        <a:xfrm>
          <a:off x="2247265" y="5401219"/>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95" name="楕円 94">
          <a:extLst>
            <a:ext uri="{FF2B5EF4-FFF2-40B4-BE49-F238E27FC236}">
              <a16:creationId xmlns="" xmlns:a16="http://schemas.microsoft.com/office/drawing/2014/main" id="{BEA23E77-5C0C-4003-8E30-8678FBC06A9D}"/>
            </a:ext>
          </a:extLst>
        </xdr:cNvPr>
        <xdr:cNvSpPr/>
      </xdr:nvSpPr>
      <xdr:spPr>
        <a:xfrm>
          <a:off x="1525905" y="5368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36739</xdr:rowOff>
    </xdr:from>
    <xdr:to>
      <xdr:col>11</xdr:col>
      <xdr:colOff>136525</xdr:colOff>
      <xdr:row>32</xdr:row>
      <xdr:rowOff>55245</xdr:rowOff>
    </xdr:to>
    <xdr:cxnSp macro="">
      <xdr:nvCxnSpPr>
        <xdr:cNvPr id="96" name="直線コネクタ 95">
          <a:extLst>
            <a:ext uri="{FF2B5EF4-FFF2-40B4-BE49-F238E27FC236}">
              <a16:creationId xmlns="" xmlns:a16="http://schemas.microsoft.com/office/drawing/2014/main" id="{9A547F69-C52C-4F4C-912E-A276A2D65BEA}"/>
            </a:ext>
          </a:extLst>
        </xdr:cNvPr>
        <xdr:cNvCxnSpPr/>
      </xdr:nvCxnSpPr>
      <xdr:spPr>
        <a:xfrm flipV="1">
          <a:off x="1576705" y="5401219"/>
          <a:ext cx="670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7" name="n_1aveValue有形固定資産減価償却率">
          <a:extLst>
            <a:ext uri="{FF2B5EF4-FFF2-40B4-BE49-F238E27FC236}">
              <a16:creationId xmlns="" xmlns:a16="http://schemas.microsoft.com/office/drawing/2014/main" id="{19923F9D-D2C7-4401-A25F-C361140CD915}"/>
            </a:ext>
          </a:extLst>
        </xdr:cNvPr>
        <xdr:cNvSpPr txBox="1"/>
      </xdr:nvSpPr>
      <xdr:spPr>
        <a:xfrm>
          <a:off x="3395989" y="511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8" name="n_2aveValue有形固定資産減価償却率">
          <a:extLst>
            <a:ext uri="{FF2B5EF4-FFF2-40B4-BE49-F238E27FC236}">
              <a16:creationId xmlns="" xmlns:a16="http://schemas.microsoft.com/office/drawing/2014/main" id="{3EC86A3A-8961-4355-A822-E37F0B1AC10D}"/>
            </a:ext>
          </a:extLst>
        </xdr:cNvPr>
        <xdr:cNvSpPr txBox="1"/>
      </xdr:nvSpPr>
      <xdr:spPr>
        <a:xfrm>
          <a:off x="2738129"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9" name="n_3aveValue有形固定資産減価償却率">
          <a:extLst>
            <a:ext uri="{FF2B5EF4-FFF2-40B4-BE49-F238E27FC236}">
              <a16:creationId xmlns="" xmlns:a16="http://schemas.microsoft.com/office/drawing/2014/main" id="{B5EAB617-B007-4BE1-8888-5745FCBD8DC2}"/>
            </a:ext>
          </a:extLst>
        </xdr:cNvPr>
        <xdr:cNvSpPr txBox="1"/>
      </xdr:nvSpPr>
      <xdr:spPr>
        <a:xfrm>
          <a:off x="2067569"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0" name="n_4aveValue有形固定資産減価償却率">
          <a:extLst>
            <a:ext uri="{FF2B5EF4-FFF2-40B4-BE49-F238E27FC236}">
              <a16:creationId xmlns="" xmlns:a16="http://schemas.microsoft.com/office/drawing/2014/main" id="{1CEF05F8-6A97-4474-AC88-DB606E54BC6D}"/>
            </a:ext>
          </a:extLst>
        </xdr:cNvPr>
        <xdr:cNvSpPr txBox="1"/>
      </xdr:nvSpPr>
      <xdr:spPr>
        <a:xfrm>
          <a:off x="1397009" y="500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137268</xdr:rowOff>
    </xdr:from>
    <xdr:ext cx="405111" cy="259045"/>
    <xdr:sp macro="" textlink="">
      <xdr:nvSpPr>
        <xdr:cNvPr id="101" name="n_1mainValue有形固定資産減価償却率">
          <a:extLst>
            <a:ext uri="{FF2B5EF4-FFF2-40B4-BE49-F238E27FC236}">
              <a16:creationId xmlns="" xmlns:a16="http://schemas.microsoft.com/office/drawing/2014/main" id="{C0218DB8-B132-40F2-878B-BAAFB99DF49C}"/>
            </a:ext>
          </a:extLst>
        </xdr:cNvPr>
        <xdr:cNvSpPr txBox="1"/>
      </xdr:nvSpPr>
      <xdr:spPr>
        <a:xfrm>
          <a:off x="3395989" y="5501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102" name="n_2mainValue有形固定資産減価償却率">
          <a:extLst>
            <a:ext uri="{FF2B5EF4-FFF2-40B4-BE49-F238E27FC236}">
              <a16:creationId xmlns="" xmlns:a16="http://schemas.microsoft.com/office/drawing/2014/main" id="{23292840-205C-4958-93F5-AA352B186188}"/>
            </a:ext>
          </a:extLst>
        </xdr:cNvPr>
        <xdr:cNvSpPr txBox="1"/>
      </xdr:nvSpPr>
      <xdr:spPr>
        <a:xfrm>
          <a:off x="2738129" y="546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78666</xdr:rowOff>
    </xdr:from>
    <xdr:ext cx="405111" cy="259045"/>
    <xdr:sp macro="" textlink="">
      <xdr:nvSpPr>
        <xdr:cNvPr id="103" name="n_3mainValue有形固定資産減価償却率">
          <a:extLst>
            <a:ext uri="{FF2B5EF4-FFF2-40B4-BE49-F238E27FC236}">
              <a16:creationId xmlns="" xmlns:a16="http://schemas.microsoft.com/office/drawing/2014/main" id="{21B7FFE0-ED0B-414A-8479-4113014208F4}"/>
            </a:ext>
          </a:extLst>
        </xdr:cNvPr>
        <xdr:cNvSpPr txBox="1"/>
      </xdr:nvSpPr>
      <xdr:spPr>
        <a:xfrm>
          <a:off x="2067569" y="544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104" name="n_4mainValue有形固定資産減価償却率">
          <a:extLst>
            <a:ext uri="{FF2B5EF4-FFF2-40B4-BE49-F238E27FC236}">
              <a16:creationId xmlns="" xmlns:a16="http://schemas.microsoft.com/office/drawing/2014/main" id="{B447DAF8-1398-42A2-8C49-86C68CA7DC1B}"/>
            </a:ext>
          </a:extLst>
        </xdr:cNvPr>
        <xdr:cNvSpPr txBox="1"/>
      </xdr:nvSpPr>
      <xdr:spPr>
        <a:xfrm>
          <a:off x="1397009" y="546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 xmlns:a16="http://schemas.microsoft.com/office/drawing/2014/main" id="{930AE5D6-0297-4D0E-98BF-5A2755A4897F}"/>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 xmlns:a16="http://schemas.microsoft.com/office/drawing/2014/main" id="{48BB1D36-C4D5-4C46-9D94-C71744C34F3C}"/>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 xmlns:a16="http://schemas.microsoft.com/office/drawing/2014/main" id="{FC1279FC-E378-4863-87AD-B903F3A67A2A}"/>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 xmlns:a16="http://schemas.microsoft.com/office/drawing/2014/main" id="{910A26BF-BC4F-43FE-B7FA-F309E568C3F6}"/>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 xmlns:a16="http://schemas.microsoft.com/office/drawing/2014/main" id="{04A70DF1-4897-4E35-B0DD-ADE3FE949787}"/>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 xmlns:a16="http://schemas.microsoft.com/office/drawing/2014/main" id="{660FA845-AF24-461A-8FB9-1A51239C1D1E}"/>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 xmlns:a16="http://schemas.microsoft.com/office/drawing/2014/main" id="{9656E0A3-3B5D-4A1D-90C1-299B0B6F4707}"/>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 xmlns:a16="http://schemas.microsoft.com/office/drawing/2014/main" id="{1A9914F3-5DC6-4C49-8B3E-350C0FF707E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 xmlns:a16="http://schemas.microsoft.com/office/drawing/2014/main" id="{04EFAD26-ED14-4D85-859F-7163DEDF9995}"/>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 xmlns:a16="http://schemas.microsoft.com/office/drawing/2014/main" id="{59B0D825-D7F9-4A8E-B392-98FC0FAC395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 xmlns:a16="http://schemas.microsoft.com/office/drawing/2014/main" id="{6CA8A227-4875-4245-9FB4-2440C372E074}"/>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 xmlns:a16="http://schemas.microsoft.com/office/drawing/2014/main" id="{8B463E72-483E-494A-814B-E7C325D5EFFE}"/>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 xmlns:a16="http://schemas.microsoft.com/office/drawing/2014/main" id="{3BB667D8-E655-4D8D-B862-6EC933DDE14E}"/>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平成２８年度より大任町し尿処理・じん芥処理・埋立処分施設建設事業が開始されたことに伴い、類似団体よりも大幅に高い水準となっている。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事業はまだ継続中であるため、今後も債務償還比率は高い水準が続く見込みだが、徐々に減少していく見込みである。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 xmlns:a16="http://schemas.microsoft.com/office/drawing/2014/main" id="{A7463E41-4FA4-469B-A15C-A399E42E222D}"/>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 xmlns:a16="http://schemas.microsoft.com/office/drawing/2014/main" id="{05A8A327-6B30-48C2-81AA-4C3A174BBF0E}"/>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 xmlns:a16="http://schemas.microsoft.com/office/drawing/2014/main" id="{A84D3CC6-569B-4E6A-93D0-235447396CE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 xmlns:a16="http://schemas.microsoft.com/office/drawing/2014/main" id="{DC163A06-9EEC-4540-84C2-2E861D5AE46E}"/>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 xmlns:a16="http://schemas.microsoft.com/office/drawing/2014/main" id="{9B899900-7A6D-4650-B230-DD46BC7D5928}"/>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 xmlns:a16="http://schemas.microsoft.com/office/drawing/2014/main" id="{90BAAD90-6952-474D-A878-A50BBFC67E45}"/>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 xmlns:a16="http://schemas.microsoft.com/office/drawing/2014/main" id="{672FCC25-8FE9-403D-9D9C-E4B7875D2387}"/>
            </a:ext>
          </a:extLst>
        </xdr:cNvPr>
        <xdr:cNvSpPr txBox="1"/>
      </xdr:nvSpPr>
      <xdr:spPr>
        <a:xfrm>
          <a:off x="9486041" y="550789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 xmlns:a16="http://schemas.microsoft.com/office/drawing/2014/main" id="{082F51F7-DF7D-4161-8473-A1A0566A3134}"/>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 xmlns:a16="http://schemas.microsoft.com/office/drawing/2014/main" id="{D217D4DD-5145-4514-9C2F-90A886F624A4}"/>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 xmlns:a16="http://schemas.microsoft.com/office/drawing/2014/main" id="{25234BD8-8B2F-4C79-A4C6-C7418698D883}"/>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 xmlns:a16="http://schemas.microsoft.com/office/drawing/2014/main" id="{08233752-E510-4599-972D-97BA19EF9733}"/>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 xmlns:a16="http://schemas.microsoft.com/office/drawing/2014/main" id="{71F2FB99-FA19-41DD-A950-5F381ACFFB24}"/>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 xmlns:a16="http://schemas.microsoft.com/office/drawing/2014/main" id="{0F957B24-5673-4B1F-8555-90C43E6978DF}"/>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 xmlns:a16="http://schemas.microsoft.com/office/drawing/2014/main" id="{B127CEA6-5406-4243-841B-8E39EE7B48E9}"/>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 xmlns:a16="http://schemas.microsoft.com/office/drawing/2014/main" id="{A70960ED-108A-455E-AB9D-47AFE089AEC7}"/>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 xmlns:a16="http://schemas.microsoft.com/office/drawing/2014/main" id="{9C374ED4-574E-45D0-BBB3-5527952DF871}"/>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 xmlns:a16="http://schemas.microsoft.com/office/drawing/2014/main" id="{554804FC-9834-45B9-A80E-04B5834F369F}"/>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146503</xdr:rowOff>
    </xdr:to>
    <xdr:cxnSp macro="">
      <xdr:nvCxnSpPr>
        <xdr:cNvPr id="135" name="直線コネクタ 134">
          <a:extLst>
            <a:ext uri="{FF2B5EF4-FFF2-40B4-BE49-F238E27FC236}">
              <a16:creationId xmlns="" xmlns:a16="http://schemas.microsoft.com/office/drawing/2014/main" id="{395C6234-6736-42AB-8362-A77C8F36FA27}"/>
            </a:ext>
          </a:extLst>
        </xdr:cNvPr>
        <xdr:cNvCxnSpPr/>
      </xdr:nvCxnSpPr>
      <xdr:spPr>
        <a:xfrm flipV="1">
          <a:off x="13027660" y="4390843"/>
          <a:ext cx="1269"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150330</xdr:rowOff>
    </xdr:from>
    <xdr:ext cx="469744" cy="259045"/>
    <xdr:sp macro="" textlink="">
      <xdr:nvSpPr>
        <xdr:cNvPr id="136" name="債務償還比率最小値テキスト">
          <a:extLst>
            <a:ext uri="{FF2B5EF4-FFF2-40B4-BE49-F238E27FC236}">
              <a16:creationId xmlns="" xmlns:a16="http://schemas.microsoft.com/office/drawing/2014/main" id="{9F0544AD-8F98-473E-8C03-D5B32F668B04}"/>
            </a:ext>
          </a:extLst>
        </xdr:cNvPr>
        <xdr:cNvSpPr txBox="1"/>
      </xdr:nvSpPr>
      <xdr:spPr>
        <a:xfrm>
          <a:off x="13080365" y="534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146503</xdr:rowOff>
    </xdr:from>
    <xdr:to>
      <xdr:col>76</xdr:col>
      <xdr:colOff>111125</xdr:colOff>
      <xdr:row>31</xdr:row>
      <xdr:rowOff>146503</xdr:rowOff>
    </xdr:to>
    <xdr:cxnSp macro="">
      <xdr:nvCxnSpPr>
        <xdr:cNvPr id="137" name="直線コネクタ 136">
          <a:extLst>
            <a:ext uri="{FF2B5EF4-FFF2-40B4-BE49-F238E27FC236}">
              <a16:creationId xmlns="" xmlns:a16="http://schemas.microsoft.com/office/drawing/2014/main" id="{FEF6D7A5-28C7-47B5-9B0A-FCD93911489D}"/>
            </a:ext>
          </a:extLst>
        </xdr:cNvPr>
        <xdr:cNvCxnSpPr/>
      </xdr:nvCxnSpPr>
      <xdr:spPr>
        <a:xfrm>
          <a:off x="12963525" y="53433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 xmlns:a16="http://schemas.microsoft.com/office/drawing/2014/main" id="{46F202B6-2654-4B66-B2EF-04FCD79F7E62}"/>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 xmlns:a16="http://schemas.microsoft.com/office/drawing/2014/main" id="{629A2993-D5B4-41FA-A4B1-A1D76B6E062F}"/>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14531</xdr:rowOff>
    </xdr:from>
    <xdr:ext cx="469744" cy="259045"/>
    <xdr:sp macro="" textlink="">
      <xdr:nvSpPr>
        <xdr:cNvPr id="140" name="債務償還比率平均値テキスト">
          <a:extLst>
            <a:ext uri="{FF2B5EF4-FFF2-40B4-BE49-F238E27FC236}">
              <a16:creationId xmlns="" xmlns:a16="http://schemas.microsoft.com/office/drawing/2014/main" id="{C7D6262B-E5CB-4F2A-AA92-B6A553A5BFF0}"/>
            </a:ext>
          </a:extLst>
        </xdr:cNvPr>
        <xdr:cNvSpPr txBox="1"/>
      </xdr:nvSpPr>
      <xdr:spPr>
        <a:xfrm>
          <a:off x="13080365" y="4540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163104</xdr:rowOff>
    </xdr:from>
    <xdr:to>
      <xdr:col>76</xdr:col>
      <xdr:colOff>73025</xdr:colOff>
      <xdr:row>28</xdr:row>
      <xdr:rowOff>93254</xdr:rowOff>
    </xdr:to>
    <xdr:sp macro="" textlink="">
      <xdr:nvSpPr>
        <xdr:cNvPr id="141" name="フローチャート: 判断 140">
          <a:extLst>
            <a:ext uri="{FF2B5EF4-FFF2-40B4-BE49-F238E27FC236}">
              <a16:creationId xmlns="" xmlns:a16="http://schemas.microsoft.com/office/drawing/2014/main" id="{84F4AA40-8A51-4B6F-A709-1802FED54EAB}"/>
            </a:ext>
          </a:extLst>
        </xdr:cNvPr>
        <xdr:cNvSpPr/>
      </xdr:nvSpPr>
      <xdr:spPr>
        <a:xfrm>
          <a:off x="13001625" y="46893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134148</xdr:rowOff>
    </xdr:from>
    <xdr:to>
      <xdr:col>72</xdr:col>
      <xdr:colOff>123825</xdr:colOff>
      <xdr:row>29</xdr:row>
      <xdr:rowOff>64298</xdr:rowOff>
    </xdr:to>
    <xdr:sp macro="" textlink="">
      <xdr:nvSpPr>
        <xdr:cNvPr id="142" name="フローチャート: 判断 141">
          <a:extLst>
            <a:ext uri="{FF2B5EF4-FFF2-40B4-BE49-F238E27FC236}">
              <a16:creationId xmlns="" xmlns:a16="http://schemas.microsoft.com/office/drawing/2014/main" id="{7134143E-E35D-4245-B584-9A6AF13CF42C}"/>
            </a:ext>
          </a:extLst>
        </xdr:cNvPr>
        <xdr:cNvSpPr/>
      </xdr:nvSpPr>
      <xdr:spPr>
        <a:xfrm>
          <a:off x="12359005" y="4828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155533</xdr:rowOff>
    </xdr:from>
    <xdr:to>
      <xdr:col>68</xdr:col>
      <xdr:colOff>123825</xdr:colOff>
      <xdr:row>29</xdr:row>
      <xdr:rowOff>85683</xdr:rowOff>
    </xdr:to>
    <xdr:sp macro="" textlink="">
      <xdr:nvSpPr>
        <xdr:cNvPr id="143" name="フローチャート: 判断 142">
          <a:extLst>
            <a:ext uri="{FF2B5EF4-FFF2-40B4-BE49-F238E27FC236}">
              <a16:creationId xmlns="" xmlns:a16="http://schemas.microsoft.com/office/drawing/2014/main" id="{555D70A5-9837-4DDD-B5BA-C4EC16BFE2C5}"/>
            </a:ext>
          </a:extLst>
        </xdr:cNvPr>
        <xdr:cNvSpPr/>
      </xdr:nvSpPr>
      <xdr:spPr>
        <a:xfrm>
          <a:off x="11688445" y="48494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8449</xdr:rowOff>
    </xdr:from>
    <xdr:to>
      <xdr:col>64</xdr:col>
      <xdr:colOff>123825</xdr:colOff>
      <xdr:row>29</xdr:row>
      <xdr:rowOff>110049</xdr:rowOff>
    </xdr:to>
    <xdr:sp macro="" textlink="">
      <xdr:nvSpPr>
        <xdr:cNvPr id="144" name="フローチャート: 判断 143">
          <a:extLst>
            <a:ext uri="{FF2B5EF4-FFF2-40B4-BE49-F238E27FC236}">
              <a16:creationId xmlns="" xmlns:a16="http://schemas.microsoft.com/office/drawing/2014/main" id="{C04A4C34-ABB4-4E20-9A84-9630E2764A37}"/>
            </a:ext>
          </a:extLst>
        </xdr:cNvPr>
        <xdr:cNvSpPr/>
      </xdr:nvSpPr>
      <xdr:spPr>
        <a:xfrm>
          <a:off x="11017885" y="48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50703</xdr:rowOff>
    </xdr:from>
    <xdr:to>
      <xdr:col>60</xdr:col>
      <xdr:colOff>123825</xdr:colOff>
      <xdr:row>29</xdr:row>
      <xdr:rowOff>152303</xdr:rowOff>
    </xdr:to>
    <xdr:sp macro="" textlink="">
      <xdr:nvSpPr>
        <xdr:cNvPr id="145" name="フローチャート: 判断 144">
          <a:extLst>
            <a:ext uri="{FF2B5EF4-FFF2-40B4-BE49-F238E27FC236}">
              <a16:creationId xmlns="" xmlns:a16="http://schemas.microsoft.com/office/drawing/2014/main" id="{89F892AB-FCC9-44EA-A90D-65F0BF214B73}"/>
            </a:ext>
          </a:extLst>
        </xdr:cNvPr>
        <xdr:cNvSpPr/>
      </xdr:nvSpPr>
      <xdr:spPr>
        <a:xfrm>
          <a:off x="10347325" y="491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 xmlns:a16="http://schemas.microsoft.com/office/drawing/2014/main" id="{2CCC4890-2679-4B2C-9A5E-03A6762F2242}"/>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 xmlns:a16="http://schemas.microsoft.com/office/drawing/2014/main" id="{AF5DCB64-93F5-4744-AFFC-1BEE8B6B8507}"/>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 xmlns:a16="http://schemas.microsoft.com/office/drawing/2014/main" id="{D91ADB80-7779-4DA0-ACA2-BED2289088C8}"/>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 xmlns:a16="http://schemas.microsoft.com/office/drawing/2014/main" id="{A3470A97-637F-4417-9B97-52981DC40AE7}"/>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95AF3A71-3B31-4371-B4F6-9234AD3C6303}"/>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95703</xdr:rowOff>
    </xdr:from>
    <xdr:to>
      <xdr:col>76</xdr:col>
      <xdr:colOff>73025</xdr:colOff>
      <xdr:row>32</xdr:row>
      <xdr:rowOff>25853</xdr:rowOff>
    </xdr:to>
    <xdr:sp macro="" textlink="">
      <xdr:nvSpPr>
        <xdr:cNvPr id="151" name="楕円 150">
          <a:extLst>
            <a:ext uri="{FF2B5EF4-FFF2-40B4-BE49-F238E27FC236}">
              <a16:creationId xmlns="" xmlns:a16="http://schemas.microsoft.com/office/drawing/2014/main" id="{A4E339FF-639B-43F5-ABA8-A48A4A177CDF}"/>
            </a:ext>
          </a:extLst>
        </xdr:cNvPr>
        <xdr:cNvSpPr/>
      </xdr:nvSpPr>
      <xdr:spPr>
        <a:xfrm>
          <a:off x="13001625" y="52925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10630</xdr:rowOff>
    </xdr:from>
    <xdr:ext cx="469744" cy="259045"/>
    <xdr:sp macro="" textlink="">
      <xdr:nvSpPr>
        <xdr:cNvPr id="152" name="債務償還比率該当値テキスト">
          <a:extLst>
            <a:ext uri="{FF2B5EF4-FFF2-40B4-BE49-F238E27FC236}">
              <a16:creationId xmlns="" xmlns:a16="http://schemas.microsoft.com/office/drawing/2014/main" id="{1B9EFE49-3756-449E-A2DB-6CA68FFF2D30}"/>
            </a:ext>
          </a:extLst>
        </xdr:cNvPr>
        <xdr:cNvSpPr txBox="1"/>
      </xdr:nvSpPr>
      <xdr:spPr>
        <a:xfrm>
          <a:off x="13080365" y="520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148620</xdr:rowOff>
    </xdr:from>
    <xdr:to>
      <xdr:col>72</xdr:col>
      <xdr:colOff>123825</xdr:colOff>
      <xdr:row>34</xdr:row>
      <xdr:rowOff>78770</xdr:rowOff>
    </xdr:to>
    <xdr:sp macro="" textlink="">
      <xdr:nvSpPr>
        <xdr:cNvPr id="153" name="楕円 152">
          <a:extLst>
            <a:ext uri="{FF2B5EF4-FFF2-40B4-BE49-F238E27FC236}">
              <a16:creationId xmlns="" xmlns:a16="http://schemas.microsoft.com/office/drawing/2014/main" id="{B554AC41-700A-435C-9333-D094D143B5D3}"/>
            </a:ext>
          </a:extLst>
        </xdr:cNvPr>
        <xdr:cNvSpPr/>
      </xdr:nvSpPr>
      <xdr:spPr>
        <a:xfrm>
          <a:off x="12359005" y="5680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146503</xdr:rowOff>
    </xdr:from>
    <xdr:to>
      <xdr:col>76</xdr:col>
      <xdr:colOff>22225</xdr:colOff>
      <xdr:row>34</xdr:row>
      <xdr:rowOff>27970</xdr:rowOff>
    </xdr:to>
    <xdr:cxnSp macro="">
      <xdr:nvCxnSpPr>
        <xdr:cNvPr id="154" name="直線コネクタ 153">
          <a:extLst>
            <a:ext uri="{FF2B5EF4-FFF2-40B4-BE49-F238E27FC236}">
              <a16:creationId xmlns="" xmlns:a16="http://schemas.microsoft.com/office/drawing/2014/main" id="{1960BEBA-5836-4453-B691-E0E9240FFA5E}"/>
            </a:ext>
          </a:extLst>
        </xdr:cNvPr>
        <xdr:cNvCxnSpPr/>
      </xdr:nvCxnSpPr>
      <xdr:spPr>
        <a:xfrm flipV="1">
          <a:off x="12409805" y="5343343"/>
          <a:ext cx="619760" cy="38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165239</xdr:rowOff>
    </xdr:from>
    <xdr:to>
      <xdr:col>68</xdr:col>
      <xdr:colOff>123825</xdr:colOff>
      <xdr:row>33</xdr:row>
      <xdr:rowOff>95390</xdr:rowOff>
    </xdr:to>
    <xdr:sp macro="" textlink="">
      <xdr:nvSpPr>
        <xdr:cNvPr id="155" name="楕円 154">
          <a:extLst>
            <a:ext uri="{FF2B5EF4-FFF2-40B4-BE49-F238E27FC236}">
              <a16:creationId xmlns="" xmlns:a16="http://schemas.microsoft.com/office/drawing/2014/main" id="{4115BA07-288B-4DE5-A8B6-2F329880C69A}"/>
            </a:ext>
          </a:extLst>
        </xdr:cNvPr>
        <xdr:cNvSpPr/>
      </xdr:nvSpPr>
      <xdr:spPr>
        <a:xfrm>
          <a:off x="11688445" y="5529719"/>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44589</xdr:rowOff>
    </xdr:from>
    <xdr:to>
      <xdr:col>72</xdr:col>
      <xdr:colOff>73025</xdr:colOff>
      <xdr:row>34</xdr:row>
      <xdr:rowOff>27970</xdr:rowOff>
    </xdr:to>
    <xdr:cxnSp macro="">
      <xdr:nvCxnSpPr>
        <xdr:cNvPr id="156" name="直線コネクタ 155">
          <a:extLst>
            <a:ext uri="{FF2B5EF4-FFF2-40B4-BE49-F238E27FC236}">
              <a16:creationId xmlns="" xmlns:a16="http://schemas.microsoft.com/office/drawing/2014/main" id="{77A64F69-111F-4759-BD55-56F617C2CCB4}"/>
            </a:ext>
          </a:extLst>
        </xdr:cNvPr>
        <xdr:cNvCxnSpPr/>
      </xdr:nvCxnSpPr>
      <xdr:spPr>
        <a:xfrm>
          <a:off x="11739245" y="5576709"/>
          <a:ext cx="670560" cy="1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149951</xdr:rowOff>
    </xdr:from>
    <xdr:to>
      <xdr:col>64</xdr:col>
      <xdr:colOff>123825</xdr:colOff>
      <xdr:row>31</xdr:row>
      <xdr:rowOff>80101</xdr:rowOff>
    </xdr:to>
    <xdr:sp macro="" textlink="">
      <xdr:nvSpPr>
        <xdr:cNvPr id="157" name="楕円 156">
          <a:extLst>
            <a:ext uri="{FF2B5EF4-FFF2-40B4-BE49-F238E27FC236}">
              <a16:creationId xmlns="" xmlns:a16="http://schemas.microsoft.com/office/drawing/2014/main" id="{7755EEB0-E98B-4B4B-BFF5-9915260EAC7C}"/>
            </a:ext>
          </a:extLst>
        </xdr:cNvPr>
        <xdr:cNvSpPr/>
      </xdr:nvSpPr>
      <xdr:spPr>
        <a:xfrm>
          <a:off x="11017885" y="5179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29301</xdr:rowOff>
    </xdr:from>
    <xdr:to>
      <xdr:col>68</xdr:col>
      <xdr:colOff>73025</xdr:colOff>
      <xdr:row>33</xdr:row>
      <xdr:rowOff>44589</xdr:rowOff>
    </xdr:to>
    <xdr:cxnSp macro="">
      <xdr:nvCxnSpPr>
        <xdr:cNvPr id="158" name="直線コネクタ 157">
          <a:extLst>
            <a:ext uri="{FF2B5EF4-FFF2-40B4-BE49-F238E27FC236}">
              <a16:creationId xmlns="" xmlns:a16="http://schemas.microsoft.com/office/drawing/2014/main" id="{C31E4AAF-18B2-463B-96DB-015360C2E833}"/>
            </a:ext>
          </a:extLst>
        </xdr:cNvPr>
        <xdr:cNvCxnSpPr/>
      </xdr:nvCxnSpPr>
      <xdr:spPr>
        <a:xfrm>
          <a:off x="11068685" y="5226141"/>
          <a:ext cx="670560" cy="35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37066</xdr:rowOff>
    </xdr:from>
    <xdr:to>
      <xdr:col>60</xdr:col>
      <xdr:colOff>123825</xdr:colOff>
      <xdr:row>30</xdr:row>
      <xdr:rowOff>138666</xdr:rowOff>
    </xdr:to>
    <xdr:sp macro="" textlink="">
      <xdr:nvSpPr>
        <xdr:cNvPr id="159" name="楕円 158">
          <a:extLst>
            <a:ext uri="{FF2B5EF4-FFF2-40B4-BE49-F238E27FC236}">
              <a16:creationId xmlns="" xmlns:a16="http://schemas.microsoft.com/office/drawing/2014/main" id="{5F07439B-CF3E-494C-B071-D3224AA91CE8}"/>
            </a:ext>
          </a:extLst>
        </xdr:cNvPr>
        <xdr:cNvSpPr/>
      </xdr:nvSpPr>
      <xdr:spPr>
        <a:xfrm>
          <a:off x="10347325" y="50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87866</xdr:rowOff>
    </xdr:from>
    <xdr:to>
      <xdr:col>64</xdr:col>
      <xdr:colOff>73025</xdr:colOff>
      <xdr:row>31</xdr:row>
      <xdr:rowOff>29301</xdr:rowOff>
    </xdr:to>
    <xdr:cxnSp macro="">
      <xdr:nvCxnSpPr>
        <xdr:cNvPr id="160" name="直線コネクタ 159">
          <a:extLst>
            <a:ext uri="{FF2B5EF4-FFF2-40B4-BE49-F238E27FC236}">
              <a16:creationId xmlns="" xmlns:a16="http://schemas.microsoft.com/office/drawing/2014/main" id="{B92BB66B-6FDC-4A08-AD30-337A558766BD}"/>
            </a:ext>
          </a:extLst>
        </xdr:cNvPr>
        <xdr:cNvCxnSpPr/>
      </xdr:nvCxnSpPr>
      <xdr:spPr>
        <a:xfrm>
          <a:off x="10398125" y="5117066"/>
          <a:ext cx="67056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80825</xdr:rowOff>
    </xdr:from>
    <xdr:ext cx="469744" cy="259045"/>
    <xdr:sp macro="" textlink="">
      <xdr:nvSpPr>
        <xdr:cNvPr id="161" name="n_1aveValue債務償還比率">
          <a:extLst>
            <a:ext uri="{FF2B5EF4-FFF2-40B4-BE49-F238E27FC236}">
              <a16:creationId xmlns="" xmlns:a16="http://schemas.microsoft.com/office/drawing/2014/main" id="{DFE52A29-464D-4496-BE7E-DCB999B16A7E}"/>
            </a:ext>
          </a:extLst>
        </xdr:cNvPr>
        <xdr:cNvSpPr txBox="1"/>
      </xdr:nvSpPr>
      <xdr:spPr>
        <a:xfrm>
          <a:off x="12185092" y="460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102210</xdr:rowOff>
    </xdr:from>
    <xdr:ext cx="469744" cy="259045"/>
    <xdr:sp macro="" textlink="">
      <xdr:nvSpPr>
        <xdr:cNvPr id="162" name="n_2aveValue債務償還比率">
          <a:extLst>
            <a:ext uri="{FF2B5EF4-FFF2-40B4-BE49-F238E27FC236}">
              <a16:creationId xmlns="" xmlns:a16="http://schemas.microsoft.com/office/drawing/2014/main" id="{E5C8A924-9101-48BA-A517-37467F405F42}"/>
            </a:ext>
          </a:extLst>
        </xdr:cNvPr>
        <xdr:cNvSpPr txBox="1"/>
      </xdr:nvSpPr>
      <xdr:spPr>
        <a:xfrm>
          <a:off x="11527232" y="46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126576</xdr:rowOff>
    </xdr:from>
    <xdr:ext cx="469744" cy="259045"/>
    <xdr:sp macro="" textlink="">
      <xdr:nvSpPr>
        <xdr:cNvPr id="163" name="n_3aveValue債務償還比率">
          <a:extLst>
            <a:ext uri="{FF2B5EF4-FFF2-40B4-BE49-F238E27FC236}">
              <a16:creationId xmlns="" xmlns:a16="http://schemas.microsoft.com/office/drawing/2014/main" id="{B45BAB08-CDB6-4325-A6C4-1FEB490124F8}"/>
            </a:ext>
          </a:extLst>
        </xdr:cNvPr>
        <xdr:cNvSpPr txBox="1"/>
      </xdr:nvSpPr>
      <xdr:spPr>
        <a:xfrm>
          <a:off x="10856672" y="46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168830</xdr:rowOff>
    </xdr:from>
    <xdr:ext cx="469744" cy="259045"/>
    <xdr:sp macro="" textlink="">
      <xdr:nvSpPr>
        <xdr:cNvPr id="164" name="n_4aveValue債務償還比率">
          <a:extLst>
            <a:ext uri="{FF2B5EF4-FFF2-40B4-BE49-F238E27FC236}">
              <a16:creationId xmlns="" xmlns:a16="http://schemas.microsoft.com/office/drawing/2014/main" id="{1C4D41DC-9D5E-4AB8-8922-FFAA2924D82E}"/>
            </a:ext>
          </a:extLst>
        </xdr:cNvPr>
        <xdr:cNvSpPr txBox="1"/>
      </xdr:nvSpPr>
      <xdr:spPr>
        <a:xfrm>
          <a:off x="10186112" y="46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69897</xdr:rowOff>
    </xdr:from>
    <xdr:ext cx="560923" cy="259045"/>
    <xdr:sp macro="" textlink="">
      <xdr:nvSpPr>
        <xdr:cNvPr id="165" name="n_1mainValue債務償還比率">
          <a:extLst>
            <a:ext uri="{FF2B5EF4-FFF2-40B4-BE49-F238E27FC236}">
              <a16:creationId xmlns="" xmlns:a16="http://schemas.microsoft.com/office/drawing/2014/main" id="{2067C029-7EB7-4E49-B292-CDC26A1CADE4}"/>
            </a:ext>
          </a:extLst>
        </xdr:cNvPr>
        <xdr:cNvSpPr txBox="1"/>
      </xdr:nvSpPr>
      <xdr:spPr>
        <a:xfrm>
          <a:off x="12162363" y="57696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86516</xdr:rowOff>
    </xdr:from>
    <xdr:ext cx="560923" cy="259045"/>
    <xdr:sp macro="" textlink="">
      <xdr:nvSpPr>
        <xdr:cNvPr id="166" name="n_2mainValue債務償還比率">
          <a:extLst>
            <a:ext uri="{FF2B5EF4-FFF2-40B4-BE49-F238E27FC236}">
              <a16:creationId xmlns="" xmlns:a16="http://schemas.microsoft.com/office/drawing/2014/main" id="{F249A220-6046-45AA-8C56-A3B05035D9E5}"/>
            </a:ext>
          </a:extLst>
        </xdr:cNvPr>
        <xdr:cNvSpPr txBox="1"/>
      </xdr:nvSpPr>
      <xdr:spPr>
        <a:xfrm>
          <a:off x="11496883" y="56186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71228</xdr:rowOff>
    </xdr:from>
    <xdr:ext cx="469744" cy="259045"/>
    <xdr:sp macro="" textlink="">
      <xdr:nvSpPr>
        <xdr:cNvPr id="167" name="n_3mainValue債務償還比率">
          <a:extLst>
            <a:ext uri="{FF2B5EF4-FFF2-40B4-BE49-F238E27FC236}">
              <a16:creationId xmlns="" xmlns:a16="http://schemas.microsoft.com/office/drawing/2014/main" id="{4C7A4E24-8251-4305-958F-5005D324C39A}"/>
            </a:ext>
          </a:extLst>
        </xdr:cNvPr>
        <xdr:cNvSpPr txBox="1"/>
      </xdr:nvSpPr>
      <xdr:spPr>
        <a:xfrm>
          <a:off x="10856672" y="526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129793</xdr:rowOff>
    </xdr:from>
    <xdr:ext cx="469744" cy="259045"/>
    <xdr:sp macro="" textlink="">
      <xdr:nvSpPr>
        <xdr:cNvPr id="168" name="n_4mainValue債務償還比率">
          <a:extLst>
            <a:ext uri="{FF2B5EF4-FFF2-40B4-BE49-F238E27FC236}">
              <a16:creationId xmlns="" xmlns:a16="http://schemas.microsoft.com/office/drawing/2014/main" id="{FEA1BF9F-957C-4464-98A3-94DE77E71224}"/>
            </a:ext>
          </a:extLst>
        </xdr:cNvPr>
        <xdr:cNvSpPr txBox="1"/>
      </xdr:nvSpPr>
      <xdr:spPr>
        <a:xfrm>
          <a:off x="10186112" y="515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 xmlns:a16="http://schemas.microsoft.com/office/drawing/2014/main" id="{038E0FF4-D894-496D-B0F6-DFF994E5C5E5}"/>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 xmlns:a16="http://schemas.microsoft.com/office/drawing/2014/main" id="{E5027A38-D91B-4F53-9644-4D04308D94A2}"/>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 xmlns:a16="http://schemas.microsoft.com/office/drawing/2014/main" id="{A0FD8E1B-F029-47AC-8AEF-D9726B80F403}"/>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 xmlns:a16="http://schemas.microsoft.com/office/drawing/2014/main" id="{852661B5-59A6-4C24-B608-18E30DD7C536}"/>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 xmlns:a16="http://schemas.microsoft.com/office/drawing/2014/main" id="{279751DA-394E-4E32-9981-090329EDD793}"/>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 xmlns:a16="http://schemas.microsoft.com/office/drawing/2014/main" id="{A2214AE9-E715-4D3C-B10A-1D1A89C1D48E}"/>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E7895612-17EA-4492-9DA6-CBDC7E6214F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C563FD04-42DC-4F9D-AE69-F30045C2C6D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6513E32-65D6-4E3B-B18E-0256184818E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44E49E19-EF7D-4C31-91D0-6D92441C32C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46576EC-8505-4BB0-B29A-903643C5C3C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C3E75DE4-64D6-4857-8E5B-DD16E37409D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B84B742E-04C7-47D6-9B59-2BDBFFEEEC2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BD98C4DF-2006-4F90-BCC4-BF82CF63BB8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F0CBEE6-7665-4A41-B2B6-2E59CBC47E8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41715C88-889B-44E6-8069-4E7BDFB5A56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
5,187
14.26
8,143,600
7,555,895
587,520
2,740,283
20,127,948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5EA05ADE-B211-4816-913E-B3EDA9C3A1C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4F453D5-D5E6-4898-9F23-4543E98B3A6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68E6EE55-29F8-4D94-8965-05215F348B5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3B0B72AD-026A-4B94-AFFE-8FB92674B82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D7F6D5C7-A40D-4969-9E4E-314ED3392CC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36A7BD69-FC3E-4202-BBC6-3F02FC15EF5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C8EB6096-6A74-4A54-B3ED-20042EB805F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17316306-AD7C-46F3-9245-4331890737F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B2B74221-866C-465E-B3B0-577CBCDEA0B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32192185-5FF9-4577-B1EA-11AA9F14070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9914E852-E2F9-421F-8133-169D91561D1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1B8E93AC-6A70-4C54-9D26-01DE1F3FB3A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981A0185-75AF-4301-A11C-8E8F1BDD162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4993475C-CCFC-43CF-A035-83670BAF570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C39EEEF-9041-4722-B033-54BA9FA86AD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1A63428B-A6D4-4D2B-9AED-9C8C4624219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860B7BC7-3795-45A9-9CBA-FAA5C6FD5CA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25E808B-0F34-4E4B-A0B5-7EFE2161437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CB80C4E0-88CB-48A2-A3FC-52DB16A6997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B5E44768-65BD-4CAA-A899-5D0D7D2CBBE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869407EA-C00C-41FA-87B6-A699796A512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7880D643-D980-4D59-A8B6-828D5840B93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619481AF-3431-4FDE-8A19-7F98C9C3834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AC0773D1-E72F-48D5-93D4-F370F94FBA4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909280F3-7740-4068-91A7-2E152A43DCD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5727C1B3-FB6C-48CE-A303-2C866AF1AC0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8191711F-7D45-4A9F-9ACA-488C8EEF3DB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9143138B-ACBF-4B2F-9060-4932471FBF6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D7D7B342-CE47-4489-9E22-3787F452B0B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DF60A1EB-8078-4690-A6F4-4DD8611098A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232400C1-63A3-411C-81F8-EF8AB38CE78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F0F9D385-1053-48A5-AA5A-992608A9C5D1}"/>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AE09C5BE-1B9A-45AC-8925-8404961B430F}"/>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D5592C77-7DAF-4586-BEE4-5820DDB93D5D}"/>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E4DDFFC7-DF15-4C21-8793-668808F55B3A}"/>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DF1F17D7-41C8-47B1-BCE9-B0AE1E74AA8C}"/>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BB383EE7-86DB-4325-9050-EB7E20FAF43A}"/>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ABB9C9BD-A0B4-4B78-BE8D-CAB3A68C0969}"/>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B02F2871-F16C-463C-ADBF-5F1157CF564A}"/>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D6645000-F348-4850-8D22-030443F00B31}"/>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507DEBB4-E4CA-4DD8-9B00-57DD66CE000E}"/>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27576462-5837-4CCD-B866-472927AF9378}"/>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DB5C4338-27BC-4376-A12B-D58A664683C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A63CB084-B993-42A1-868B-F21429018B1B}"/>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FF8C7206-F934-4762-9292-CA8F5147362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 xmlns:a16="http://schemas.microsoft.com/office/drawing/2014/main" id="{A24EC004-DFA0-49E8-AAA4-5241FB8AEBC1}"/>
            </a:ext>
          </a:extLst>
        </xdr:cNvPr>
        <xdr:cNvCxnSpPr/>
      </xdr:nvCxnSpPr>
      <xdr:spPr>
        <a:xfrm flipV="1">
          <a:off x="4086225" y="557593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5EC2F064-DDFF-4428-BA08-B2A67CF0440F}"/>
            </a:ext>
          </a:extLst>
        </xdr:cNvPr>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 xmlns:a16="http://schemas.microsoft.com/office/drawing/2014/main" id="{695F571F-F03C-478E-B37A-B7F9BF049F68}"/>
            </a:ext>
          </a:extLst>
        </xdr:cNvPr>
        <xdr:cNvCxnSpPr/>
      </xdr:nvCxnSpPr>
      <xdr:spPr>
        <a:xfrm>
          <a:off x="4020820" y="703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70785373-3CA6-47C5-8F55-DC69EF43C389}"/>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 xmlns:a16="http://schemas.microsoft.com/office/drawing/2014/main" id="{13EDE9AB-E8A1-473B-8C47-8E879F519540}"/>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 xmlns:a16="http://schemas.microsoft.com/office/drawing/2014/main" id="{73E018F0-49A6-4469-B3A4-32CF3152D5AB}"/>
            </a:ext>
          </a:extLst>
        </xdr:cNvPr>
        <xdr:cNvSpPr txBox="1"/>
      </xdr:nvSpPr>
      <xdr:spPr>
        <a:xfrm>
          <a:off x="412496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 xmlns:a16="http://schemas.microsoft.com/office/drawing/2014/main" id="{A8DBF10B-8759-411E-8B2F-21F7E6F12335}"/>
            </a:ext>
          </a:extLst>
        </xdr:cNvPr>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 xmlns:a16="http://schemas.microsoft.com/office/drawing/2014/main" id="{5BBE3022-E84E-41FC-A0B0-8DA8EC7C46A8}"/>
            </a:ext>
          </a:extLst>
        </xdr:cNvPr>
        <xdr:cNvSpPr/>
      </xdr:nvSpPr>
      <xdr:spPr>
        <a:xfrm>
          <a:off x="331216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 xmlns:a16="http://schemas.microsoft.com/office/drawing/2014/main" id="{452CA438-641B-4738-90D5-95356A38E035}"/>
            </a:ext>
          </a:extLst>
        </xdr:cNvPr>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 xmlns:a16="http://schemas.microsoft.com/office/drawing/2014/main" id="{F9ED4F3A-AF03-4669-89F0-0783FAE218CB}"/>
            </a:ext>
          </a:extLst>
        </xdr:cNvPr>
        <xdr:cNvSpPr/>
      </xdr:nvSpPr>
      <xdr:spPr>
        <a:xfrm>
          <a:off x="17399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 xmlns:a16="http://schemas.microsoft.com/office/drawing/2014/main" id="{4A96D73F-A915-4FF5-8C17-C6E24CF8ADE0}"/>
            </a:ext>
          </a:extLst>
        </xdr:cNvPr>
        <xdr:cNvSpPr/>
      </xdr:nvSpPr>
      <xdr:spPr>
        <a:xfrm>
          <a:off x="96520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15EC1FFB-8455-4A67-9399-7BB30581165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6A1F79D6-F262-4D45-9695-6AFDB05AD4B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A35F5D15-3A6F-482B-987B-F0402D5DEF3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3EA0A9C5-6F55-4F43-82E5-E4F7446420B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781DE71A-4699-4E09-B9EC-A5240F6DFF19}"/>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73" name="楕円 72">
          <a:extLst>
            <a:ext uri="{FF2B5EF4-FFF2-40B4-BE49-F238E27FC236}">
              <a16:creationId xmlns="" xmlns:a16="http://schemas.microsoft.com/office/drawing/2014/main" id="{C8EC23A4-41D9-4F4B-9391-D4176F6B7AB0}"/>
            </a:ext>
          </a:extLst>
        </xdr:cNvPr>
        <xdr:cNvSpPr/>
      </xdr:nvSpPr>
      <xdr:spPr>
        <a:xfrm>
          <a:off x="4036060" y="610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95902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F5DB72CA-8C66-4020-B05C-4BDE2D4AF073}"/>
            </a:ext>
          </a:extLst>
        </xdr:cNvPr>
        <xdr:cNvSpPr txBox="1"/>
      </xdr:nvSpPr>
      <xdr:spPr>
        <a:xfrm>
          <a:off x="412496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5" name="楕円 74">
          <a:extLst>
            <a:ext uri="{FF2B5EF4-FFF2-40B4-BE49-F238E27FC236}">
              <a16:creationId xmlns="" xmlns:a16="http://schemas.microsoft.com/office/drawing/2014/main" id="{524F7BF8-2A06-45E6-B4F5-2DB185FCA1DA}"/>
            </a:ext>
          </a:extLst>
        </xdr:cNvPr>
        <xdr:cNvSpPr/>
      </xdr:nvSpPr>
      <xdr:spPr>
        <a:xfrm>
          <a:off x="3312160" y="6306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123825</xdr:rowOff>
    </xdr:from>
    <xdr:to>
      <xdr:col>24</xdr:col>
      <xdr:colOff>63500</xdr:colOff>
      <xdr:row>37</xdr:row>
      <xdr:rowOff>154305</xdr:rowOff>
    </xdr:to>
    <xdr:cxnSp macro="">
      <xdr:nvCxnSpPr>
        <xdr:cNvPr id="76" name="直線コネクタ 75">
          <a:extLst>
            <a:ext uri="{FF2B5EF4-FFF2-40B4-BE49-F238E27FC236}">
              <a16:creationId xmlns="" xmlns:a16="http://schemas.microsoft.com/office/drawing/2014/main" id="{07FF724F-35EF-4325-9F15-A4C2EAFEBE3E}"/>
            </a:ext>
          </a:extLst>
        </xdr:cNvPr>
        <xdr:cNvCxnSpPr/>
      </xdr:nvCxnSpPr>
      <xdr:spPr>
        <a:xfrm flipV="1">
          <a:off x="3355340" y="6158865"/>
          <a:ext cx="73152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7" name="楕円 76">
          <a:extLst>
            <a:ext uri="{FF2B5EF4-FFF2-40B4-BE49-F238E27FC236}">
              <a16:creationId xmlns="" xmlns:a16="http://schemas.microsoft.com/office/drawing/2014/main" id="{DB4372EF-C899-48C2-AFCE-1BBF47EFDCA3}"/>
            </a:ext>
          </a:extLst>
        </xdr:cNvPr>
        <xdr:cNvSpPr/>
      </xdr:nvSpPr>
      <xdr:spPr>
        <a:xfrm>
          <a:off x="25146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154305</xdr:rowOff>
    </xdr:to>
    <xdr:cxnSp macro="">
      <xdr:nvCxnSpPr>
        <xdr:cNvPr id="78" name="直線コネクタ 77">
          <a:extLst>
            <a:ext uri="{FF2B5EF4-FFF2-40B4-BE49-F238E27FC236}">
              <a16:creationId xmlns="" xmlns:a16="http://schemas.microsoft.com/office/drawing/2014/main" id="{0FB85E19-2E90-4E7E-B97F-E0FDE30795BA}"/>
            </a:ext>
          </a:extLst>
        </xdr:cNvPr>
        <xdr:cNvCxnSpPr/>
      </xdr:nvCxnSpPr>
      <xdr:spPr>
        <a:xfrm>
          <a:off x="2565400" y="633603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149225</xdr:rowOff>
    </xdr:from>
    <xdr:to>
      <xdr:col>10</xdr:col>
      <xdr:colOff>165100</xdr:colOff>
      <xdr:row>37</xdr:row>
      <xdr:rowOff>79375</xdr:rowOff>
    </xdr:to>
    <xdr:sp macro="" textlink="">
      <xdr:nvSpPr>
        <xdr:cNvPr id="79" name="楕円 78">
          <a:extLst>
            <a:ext uri="{FF2B5EF4-FFF2-40B4-BE49-F238E27FC236}">
              <a16:creationId xmlns="" xmlns:a16="http://schemas.microsoft.com/office/drawing/2014/main" id="{F42E046A-A07A-4F7B-B3CC-6CD3FD6308C0}"/>
            </a:ext>
          </a:extLst>
        </xdr:cNvPr>
        <xdr:cNvSpPr/>
      </xdr:nvSpPr>
      <xdr:spPr>
        <a:xfrm>
          <a:off x="1739900" y="618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133350</xdr:rowOff>
    </xdr:to>
    <xdr:cxnSp macro="">
      <xdr:nvCxnSpPr>
        <xdr:cNvPr id="80" name="直線コネクタ 79">
          <a:extLst>
            <a:ext uri="{FF2B5EF4-FFF2-40B4-BE49-F238E27FC236}">
              <a16:creationId xmlns="" xmlns:a16="http://schemas.microsoft.com/office/drawing/2014/main" id="{644CCB56-7951-4396-BF12-F98FA2A7D81B}"/>
            </a:ext>
          </a:extLst>
        </xdr:cNvPr>
        <xdr:cNvCxnSpPr/>
      </xdr:nvCxnSpPr>
      <xdr:spPr>
        <a:xfrm>
          <a:off x="1790700" y="6231255"/>
          <a:ext cx="7747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1" name="楕円 80">
          <a:extLst>
            <a:ext uri="{FF2B5EF4-FFF2-40B4-BE49-F238E27FC236}">
              <a16:creationId xmlns="" xmlns:a16="http://schemas.microsoft.com/office/drawing/2014/main" id="{45D79323-573A-42AC-A483-99C32913F230}"/>
            </a:ext>
          </a:extLst>
        </xdr:cNvPr>
        <xdr:cNvSpPr/>
      </xdr:nvSpPr>
      <xdr:spPr>
        <a:xfrm>
          <a:off x="965200" y="6250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99060</xdr:rowOff>
    </xdr:to>
    <xdr:cxnSp macro="">
      <xdr:nvCxnSpPr>
        <xdr:cNvPr id="82" name="直線コネクタ 81">
          <a:extLst>
            <a:ext uri="{FF2B5EF4-FFF2-40B4-BE49-F238E27FC236}">
              <a16:creationId xmlns="" xmlns:a16="http://schemas.microsoft.com/office/drawing/2014/main" id="{6A159B11-1163-4EBF-8594-81CAA4D07DAE}"/>
            </a:ext>
          </a:extLst>
        </xdr:cNvPr>
        <xdr:cNvCxnSpPr/>
      </xdr:nvCxnSpPr>
      <xdr:spPr>
        <a:xfrm flipV="1">
          <a:off x="1008380" y="6231255"/>
          <a:ext cx="78232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 xmlns:a16="http://schemas.microsoft.com/office/drawing/2014/main" id="{D9ABDF2C-9D2C-4556-A593-C227F6C7306F}"/>
            </a:ext>
          </a:extLst>
        </xdr:cNvPr>
        <xdr:cNvSpPr txBox="1"/>
      </xdr:nvSpPr>
      <xdr:spPr>
        <a:xfrm>
          <a:off x="317056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 xmlns:a16="http://schemas.microsoft.com/office/drawing/2014/main" id="{ACF97D9C-D5CA-4E0C-98D8-3E369B3758AB}"/>
            </a:ext>
          </a:extLst>
        </xdr:cNvPr>
        <xdr:cNvSpPr txBox="1"/>
      </xdr:nvSpPr>
      <xdr:spPr>
        <a:xfrm>
          <a:off x="238570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 xmlns:a16="http://schemas.microsoft.com/office/drawing/2014/main" id="{4CB51999-E0C7-4A20-898A-2B87F5015174}"/>
            </a:ext>
          </a:extLst>
        </xdr:cNvPr>
        <xdr:cNvSpPr txBox="1"/>
      </xdr:nvSpPr>
      <xdr:spPr>
        <a:xfrm>
          <a:off x="161100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 xmlns:a16="http://schemas.microsoft.com/office/drawing/2014/main" id="{86FC7204-6DC0-4DC6-9E0B-E0CCA1CA534B}"/>
            </a:ext>
          </a:extLst>
        </xdr:cNvPr>
        <xdr:cNvSpPr txBox="1"/>
      </xdr:nvSpPr>
      <xdr:spPr>
        <a:xfrm>
          <a:off x="83630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50182</xdr:rowOff>
    </xdr:from>
    <xdr:ext cx="405111" cy="259045"/>
    <xdr:sp macro="" textlink="">
      <xdr:nvSpPr>
        <xdr:cNvPr id="87" name="n_1mainValue【道路】&#10;有形固定資産減価償却率">
          <a:extLst>
            <a:ext uri="{FF2B5EF4-FFF2-40B4-BE49-F238E27FC236}">
              <a16:creationId xmlns="" xmlns:a16="http://schemas.microsoft.com/office/drawing/2014/main" id="{D4126DFA-9616-41F8-8106-0852113D74D8}"/>
            </a:ext>
          </a:extLst>
        </xdr:cNvPr>
        <xdr:cNvSpPr txBox="1"/>
      </xdr:nvSpPr>
      <xdr:spPr>
        <a:xfrm>
          <a:off x="317056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8" name="n_2mainValue【道路】&#10;有形固定資産減価償却率">
          <a:extLst>
            <a:ext uri="{FF2B5EF4-FFF2-40B4-BE49-F238E27FC236}">
              <a16:creationId xmlns="" xmlns:a16="http://schemas.microsoft.com/office/drawing/2014/main" id="{4B36707A-87D3-48CA-8451-28F139AF539A}"/>
            </a:ext>
          </a:extLst>
        </xdr:cNvPr>
        <xdr:cNvSpPr txBox="1"/>
      </xdr:nvSpPr>
      <xdr:spPr>
        <a:xfrm>
          <a:off x="23857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9" name="n_3mainValue【道路】&#10;有形固定資産減価償却率">
          <a:extLst>
            <a:ext uri="{FF2B5EF4-FFF2-40B4-BE49-F238E27FC236}">
              <a16:creationId xmlns="" xmlns:a16="http://schemas.microsoft.com/office/drawing/2014/main" id="{1EB8AA4E-5AB0-4E29-A60E-18DC3EACA785}"/>
            </a:ext>
          </a:extLst>
        </xdr:cNvPr>
        <xdr:cNvSpPr txBox="1"/>
      </xdr:nvSpPr>
      <xdr:spPr>
        <a:xfrm>
          <a:off x="161100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166387</xdr:rowOff>
    </xdr:from>
    <xdr:ext cx="405111" cy="259045"/>
    <xdr:sp macro="" textlink="">
      <xdr:nvSpPr>
        <xdr:cNvPr id="90" name="n_4mainValue【道路】&#10;有形固定資産減価償却率">
          <a:extLst>
            <a:ext uri="{FF2B5EF4-FFF2-40B4-BE49-F238E27FC236}">
              <a16:creationId xmlns="" xmlns:a16="http://schemas.microsoft.com/office/drawing/2014/main" id="{C395DE14-448B-4387-B1AB-4E0403E1003B}"/>
            </a:ext>
          </a:extLst>
        </xdr:cNvPr>
        <xdr:cNvSpPr txBox="1"/>
      </xdr:nvSpPr>
      <xdr:spPr>
        <a:xfrm>
          <a:off x="83630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90D2D268-56DA-4FCB-94D8-DB88D50D8EE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9FDF538E-37F5-4294-8716-584CABC7C07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7A825628-5560-483F-9D4F-E2854A78CFD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90E62E48-35C8-4E4E-B2A5-58F6E3D57C1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E33C9362-AEE1-4F1F-9E36-C547F523399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E35C01A4-45F6-4641-9E3C-7597FCE8E50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C38DEE0E-F2FB-415C-A85F-121697221D4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62FA26BC-F4D6-4B5D-B1F8-BDB8DFE11A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C100E340-5536-4AA1-92BA-3E46A1719D95}"/>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A6693A25-B9DB-4B33-9548-AAE47443182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71B5A7FA-274D-4E43-A123-C0AA518C888E}"/>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A4525A38-D037-4993-A114-041D592407EE}"/>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CE76A3A7-6246-4D48-BB36-EBACFE1674DF}"/>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52918FEB-E456-4678-AD28-A067D8F44564}"/>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FC3050E6-1EDF-458F-BF06-150E1A5669EB}"/>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 xmlns:a16="http://schemas.microsoft.com/office/drawing/2014/main" id="{6C7D09B9-E2EE-4F7A-8F27-2ED274CAEDAC}"/>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AAE03220-E3A4-4B08-AF0D-673BC5260398}"/>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 xmlns:a16="http://schemas.microsoft.com/office/drawing/2014/main" id="{CE85E0C4-41DC-4001-9874-B5121E02945B}"/>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DB03566F-DBD3-4462-8D9E-321C7A5EC4D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 xmlns:a16="http://schemas.microsoft.com/office/drawing/2014/main" id="{BA95E4B6-4826-4FBE-A34D-1AD7F15F7BB9}"/>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27625F3F-58AF-4B00-9D07-E2026062B55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 xmlns:a16="http://schemas.microsoft.com/office/drawing/2014/main" id="{68E79963-CDBA-4F1F-8297-FC066D81258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0F35ED40-CF64-4EDF-88ED-C1C22E55B9F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 xmlns:a16="http://schemas.microsoft.com/office/drawing/2014/main" id="{D3FF2FE7-87FD-497F-A0C1-14163339CCEB}"/>
            </a:ext>
          </a:extLst>
        </xdr:cNvPr>
        <xdr:cNvCxnSpPr/>
      </xdr:nvCxnSpPr>
      <xdr:spPr>
        <a:xfrm flipV="1">
          <a:off x="9219565" y="5844898"/>
          <a:ext cx="0" cy="1203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 xmlns:a16="http://schemas.microsoft.com/office/drawing/2014/main" id="{0B7ACA8E-B3B0-43E6-8AB3-8A481D0433D8}"/>
            </a:ext>
          </a:extLst>
        </xdr:cNvPr>
        <xdr:cNvSpPr txBox="1"/>
      </xdr:nvSpPr>
      <xdr:spPr>
        <a:xfrm>
          <a:off x="9258300" y="70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 xmlns:a16="http://schemas.microsoft.com/office/drawing/2014/main" id="{D04E9C28-C869-454E-958A-0CFF3D83EA05}"/>
            </a:ext>
          </a:extLst>
        </xdr:cNvPr>
        <xdr:cNvCxnSpPr/>
      </xdr:nvCxnSpPr>
      <xdr:spPr>
        <a:xfrm>
          <a:off x="9154160" y="704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 xmlns:a16="http://schemas.microsoft.com/office/drawing/2014/main" id="{F905633D-DD20-4391-B915-68C969C20CE4}"/>
            </a:ext>
          </a:extLst>
        </xdr:cNvPr>
        <xdr:cNvSpPr txBox="1"/>
      </xdr:nvSpPr>
      <xdr:spPr>
        <a:xfrm>
          <a:off x="9258300" y="562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 xmlns:a16="http://schemas.microsoft.com/office/drawing/2014/main" id="{14C77BB1-E1A3-4E59-974F-3B9E9ADA3157}"/>
            </a:ext>
          </a:extLst>
        </xdr:cNvPr>
        <xdr:cNvCxnSpPr/>
      </xdr:nvCxnSpPr>
      <xdr:spPr>
        <a:xfrm>
          <a:off x="9154160" y="584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 xmlns:a16="http://schemas.microsoft.com/office/drawing/2014/main" id="{5F714B41-3BC0-4001-8E01-D12FAD43FFF6}"/>
            </a:ext>
          </a:extLst>
        </xdr:cNvPr>
        <xdr:cNvSpPr txBox="1"/>
      </xdr:nvSpPr>
      <xdr:spPr>
        <a:xfrm>
          <a:off x="9258300" y="663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 xmlns:a16="http://schemas.microsoft.com/office/drawing/2014/main" id="{A996D2E2-A263-436B-AD67-3744F67682E1}"/>
            </a:ext>
          </a:extLst>
        </xdr:cNvPr>
        <xdr:cNvSpPr/>
      </xdr:nvSpPr>
      <xdr:spPr>
        <a:xfrm>
          <a:off x="9192260" y="6774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 xmlns:a16="http://schemas.microsoft.com/office/drawing/2014/main" id="{FB8CE12F-DA99-45A4-B639-0DE195BCD57A}"/>
            </a:ext>
          </a:extLst>
        </xdr:cNvPr>
        <xdr:cNvSpPr/>
      </xdr:nvSpPr>
      <xdr:spPr>
        <a:xfrm>
          <a:off x="8445500" y="6781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 xmlns:a16="http://schemas.microsoft.com/office/drawing/2014/main" id="{81BA1EC0-39D7-47E2-BF55-97A823F4EC66}"/>
            </a:ext>
          </a:extLst>
        </xdr:cNvPr>
        <xdr:cNvSpPr/>
      </xdr:nvSpPr>
      <xdr:spPr>
        <a:xfrm>
          <a:off x="7670800" y="6774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 xmlns:a16="http://schemas.microsoft.com/office/drawing/2014/main" id="{92885B01-EC56-47CB-A8E8-51D67D933021}"/>
            </a:ext>
          </a:extLst>
        </xdr:cNvPr>
        <xdr:cNvSpPr/>
      </xdr:nvSpPr>
      <xdr:spPr>
        <a:xfrm>
          <a:off x="6873240" y="677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 xmlns:a16="http://schemas.microsoft.com/office/drawing/2014/main" id="{AF2824E7-3696-4CA0-99F3-E0232E3D703A}"/>
            </a:ext>
          </a:extLst>
        </xdr:cNvPr>
        <xdr:cNvSpPr/>
      </xdr:nvSpPr>
      <xdr:spPr>
        <a:xfrm>
          <a:off x="6098540" y="6785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BAA9A76B-F517-44B9-BEA9-75245153E5D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49F3A437-D7C8-4265-9591-0A0844A28CC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A25641F0-7337-4A70-935B-0D68B0E09F3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BDDCFBF0-1832-4C10-8F3B-1611AF2414A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69B9E668-B86F-4414-9083-939C3F89DB2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125916</xdr:rowOff>
    </xdr:from>
    <xdr:to>
      <xdr:col>55</xdr:col>
      <xdr:colOff>50800</xdr:colOff>
      <xdr:row>41</xdr:row>
      <xdr:rowOff>56066</xdr:rowOff>
    </xdr:to>
    <xdr:sp macro="" textlink="">
      <xdr:nvSpPr>
        <xdr:cNvPr id="130" name="楕円 129">
          <a:extLst>
            <a:ext uri="{FF2B5EF4-FFF2-40B4-BE49-F238E27FC236}">
              <a16:creationId xmlns="" xmlns:a16="http://schemas.microsoft.com/office/drawing/2014/main" id="{F2E45DBC-9913-4F25-B6B1-5092ECD310AE}"/>
            </a:ext>
          </a:extLst>
        </xdr:cNvPr>
        <xdr:cNvSpPr/>
      </xdr:nvSpPr>
      <xdr:spPr>
        <a:xfrm>
          <a:off x="9192260" y="6831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104343</xdr:rowOff>
    </xdr:from>
    <xdr:ext cx="534377" cy="259045"/>
    <xdr:sp macro="" textlink="">
      <xdr:nvSpPr>
        <xdr:cNvPr id="131" name="【道路】&#10;一人当たり延長該当値テキスト">
          <a:extLst>
            <a:ext uri="{FF2B5EF4-FFF2-40B4-BE49-F238E27FC236}">
              <a16:creationId xmlns="" xmlns:a16="http://schemas.microsoft.com/office/drawing/2014/main" id="{C69DF2C9-D9F7-4844-942C-D0860FB5257A}"/>
            </a:ext>
          </a:extLst>
        </xdr:cNvPr>
        <xdr:cNvSpPr txBox="1"/>
      </xdr:nvSpPr>
      <xdr:spPr>
        <a:xfrm>
          <a:off x="9258300" y="68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126616</xdr:rowOff>
    </xdr:from>
    <xdr:to>
      <xdr:col>50</xdr:col>
      <xdr:colOff>165100</xdr:colOff>
      <xdr:row>41</xdr:row>
      <xdr:rowOff>56766</xdr:rowOff>
    </xdr:to>
    <xdr:sp macro="" textlink="">
      <xdr:nvSpPr>
        <xdr:cNvPr id="132" name="楕円 131">
          <a:extLst>
            <a:ext uri="{FF2B5EF4-FFF2-40B4-BE49-F238E27FC236}">
              <a16:creationId xmlns="" xmlns:a16="http://schemas.microsoft.com/office/drawing/2014/main" id="{D3231FA4-CD6A-46B6-A8F9-708DDA01F871}"/>
            </a:ext>
          </a:extLst>
        </xdr:cNvPr>
        <xdr:cNvSpPr/>
      </xdr:nvSpPr>
      <xdr:spPr>
        <a:xfrm>
          <a:off x="8445500" y="6832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5266</xdr:rowOff>
    </xdr:from>
    <xdr:to>
      <xdr:col>55</xdr:col>
      <xdr:colOff>0</xdr:colOff>
      <xdr:row>41</xdr:row>
      <xdr:rowOff>5966</xdr:rowOff>
    </xdr:to>
    <xdr:cxnSp macro="">
      <xdr:nvCxnSpPr>
        <xdr:cNvPr id="133" name="直線コネクタ 132">
          <a:extLst>
            <a:ext uri="{FF2B5EF4-FFF2-40B4-BE49-F238E27FC236}">
              <a16:creationId xmlns="" xmlns:a16="http://schemas.microsoft.com/office/drawing/2014/main" id="{2BA7491C-8574-4C0A-9692-6339D855F8B8}"/>
            </a:ext>
          </a:extLst>
        </xdr:cNvPr>
        <xdr:cNvCxnSpPr/>
      </xdr:nvCxnSpPr>
      <xdr:spPr>
        <a:xfrm flipV="1">
          <a:off x="8496300" y="6878506"/>
          <a:ext cx="7239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128323</xdr:rowOff>
    </xdr:from>
    <xdr:to>
      <xdr:col>46</xdr:col>
      <xdr:colOff>38100</xdr:colOff>
      <xdr:row>41</xdr:row>
      <xdr:rowOff>58473</xdr:rowOff>
    </xdr:to>
    <xdr:sp macro="" textlink="">
      <xdr:nvSpPr>
        <xdr:cNvPr id="134" name="楕円 133">
          <a:extLst>
            <a:ext uri="{FF2B5EF4-FFF2-40B4-BE49-F238E27FC236}">
              <a16:creationId xmlns="" xmlns:a16="http://schemas.microsoft.com/office/drawing/2014/main" id="{FFA1BB09-4138-43F2-BF3B-44DF44C16A81}"/>
            </a:ext>
          </a:extLst>
        </xdr:cNvPr>
        <xdr:cNvSpPr/>
      </xdr:nvSpPr>
      <xdr:spPr>
        <a:xfrm>
          <a:off x="7670800" y="68339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5966</xdr:rowOff>
    </xdr:from>
    <xdr:to>
      <xdr:col>50</xdr:col>
      <xdr:colOff>114300</xdr:colOff>
      <xdr:row>41</xdr:row>
      <xdr:rowOff>7673</xdr:rowOff>
    </xdr:to>
    <xdr:cxnSp macro="">
      <xdr:nvCxnSpPr>
        <xdr:cNvPr id="135" name="直線コネクタ 134">
          <a:extLst>
            <a:ext uri="{FF2B5EF4-FFF2-40B4-BE49-F238E27FC236}">
              <a16:creationId xmlns="" xmlns:a16="http://schemas.microsoft.com/office/drawing/2014/main" id="{B046FCD8-F505-4E59-925D-BC5E0FE99860}"/>
            </a:ext>
          </a:extLst>
        </xdr:cNvPr>
        <xdr:cNvCxnSpPr/>
      </xdr:nvCxnSpPr>
      <xdr:spPr>
        <a:xfrm flipV="1">
          <a:off x="7713980" y="6879206"/>
          <a:ext cx="78232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159946</xdr:rowOff>
    </xdr:from>
    <xdr:to>
      <xdr:col>41</xdr:col>
      <xdr:colOff>101600</xdr:colOff>
      <xdr:row>41</xdr:row>
      <xdr:rowOff>90096</xdr:rowOff>
    </xdr:to>
    <xdr:sp macro="" textlink="">
      <xdr:nvSpPr>
        <xdr:cNvPr id="136" name="楕円 135">
          <a:extLst>
            <a:ext uri="{FF2B5EF4-FFF2-40B4-BE49-F238E27FC236}">
              <a16:creationId xmlns="" xmlns:a16="http://schemas.microsoft.com/office/drawing/2014/main" id="{704502E3-57E5-4CE2-9F05-E372622B2D08}"/>
            </a:ext>
          </a:extLst>
        </xdr:cNvPr>
        <xdr:cNvSpPr/>
      </xdr:nvSpPr>
      <xdr:spPr>
        <a:xfrm>
          <a:off x="6873240" y="6865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7673</xdr:rowOff>
    </xdr:from>
    <xdr:to>
      <xdr:col>45</xdr:col>
      <xdr:colOff>177800</xdr:colOff>
      <xdr:row>41</xdr:row>
      <xdr:rowOff>39296</xdr:rowOff>
    </xdr:to>
    <xdr:cxnSp macro="">
      <xdr:nvCxnSpPr>
        <xdr:cNvPr id="137" name="直線コネクタ 136">
          <a:extLst>
            <a:ext uri="{FF2B5EF4-FFF2-40B4-BE49-F238E27FC236}">
              <a16:creationId xmlns="" xmlns:a16="http://schemas.microsoft.com/office/drawing/2014/main" id="{2DE7E6E4-CE02-417D-8620-CF961D7F8F06}"/>
            </a:ext>
          </a:extLst>
        </xdr:cNvPr>
        <xdr:cNvCxnSpPr/>
      </xdr:nvCxnSpPr>
      <xdr:spPr>
        <a:xfrm flipV="1">
          <a:off x="6924040" y="6880913"/>
          <a:ext cx="78994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128842</xdr:rowOff>
    </xdr:from>
    <xdr:to>
      <xdr:col>36</xdr:col>
      <xdr:colOff>165100</xdr:colOff>
      <xdr:row>41</xdr:row>
      <xdr:rowOff>58992</xdr:rowOff>
    </xdr:to>
    <xdr:sp macro="" textlink="">
      <xdr:nvSpPr>
        <xdr:cNvPr id="138" name="楕円 137">
          <a:extLst>
            <a:ext uri="{FF2B5EF4-FFF2-40B4-BE49-F238E27FC236}">
              <a16:creationId xmlns="" xmlns:a16="http://schemas.microsoft.com/office/drawing/2014/main" id="{8C11EF2C-1665-4A85-B458-7BD3033735FF}"/>
            </a:ext>
          </a:extLst>
        </xdr:cNvPr>
        <xdr:cNvSpPr/>
      </xdr:nvSpPr>
      <xdr:spPr>
        <a:xfrm>
          <a:off x="6098540" y="6834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8192</xdr:rowOff>
    </xdr:from>
    <xdr:to>
      <xdr:col>41</xdr:col>
      <xdr:colOff>50800</xdr:colOff>
      <xdr:row>41</xdr:row>
      <xdr:rowOff>39296</xdr:rowOff>
    </xdr:to>
    <xdr:cxnSp macro="">
      <xdr:nvCxnSpPr>
        <xdr:cNvPr id="139" name="直線コネクタ 138">
          <a:extLst>
            <a:ext uri="{FF2B5EF4-FFF2-40B4-BE49-F238E27FC236}">
              <a16:creationId xmlns="" xmlns:a16="http://schemas.microsoft.com/office/drawing/2014/main" id="{C9C0D0C3-85D6-47FF-B6FD-FE77FFE174C4}"/>
            </a:ext>
          </a:extLst>
        </xdr:cNvPr>
        <xdr:cNvCxnSpPr/>
      </xdr:nvCxnSpPr>
      <xdr:spPr>
        <a:xfrm>
          <a:off x="6149340" y="6881432"/>
          <a:ext cx="774700" cy="3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 xmlns:a16="http://schemas.microsoft.com/office/drawing/2014/main" id="{D8573A21-6C78-4209-BD1F-763C5901B5E3}"/>
            </a:ext>
          </a:extLst>
        </xdr:cNvPr>
        <xdr:cNvSpPr txBox="1"/>
      </xdr:nvSpPr>
      <xdr:spPr>
        <a:xfrm>
          <a:off x="8239271" y="65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 xmlns:a16="http://schemas.microsoft.com/office/drawing/2014/main" id="{E4FF69D8-20A6-480A-9874-A2F998091F0C}"/>
            </a:ext>
          </a:extLst>
        </xdr:cNvPr>
        <xdr:cNvSpPr txBox="1"/>
      </xdr:nvSpPr>
      <xdr:spPr>
        <a:xfrm>
          <a:off x="747727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 xmlns:a16="http://schemas.microsoft.com/office/drawing/2014/main" id="{4C5BABC0-BC30-4B0D-A7D5-65F26FC634FE}"/>
            </a:ext>
          </a:extLst>
        </xdr:cNvPr>
        <xdr:cNvSpPr txBox="1"/>
      </xdr:nvSpPr>
      <xdr:spPr>
        <a:xfrm>
          <a:off x="6702571" y="65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 xmlns:a16="http://schemas.microsoft.com/office/drawing/2014/main" id="{BC2EB7E3-1DA2-429D-8B40-5A6EC61DC64A}"/>
            </a:ext>
          </a:extLst>
        </xdr:cNvPr>
        <xdr:cNvSpPr txBox="1"/>
      </xdr:nvSpPr>
      <xdr:spPr>
        <a:xfrm>
          <a:off x="59050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47893</xdr:rowOff>
    </xdr:from>
    <xdr:ext cx="534377" cy="259045"/>
    <xdr:sp macro="" textlink="">
      <xdr:nvSpPr>
        <xdr:cNvPr id="144" name="n_1mainValue【道路】&#10;一人当たり延長">
          <a:extLst>
            <a:ext uri="{FF2B5EF4-FFF2-40B4-BE49-F238E27FC236}">
              <a16:creationId xmlns="" xmlns:a16="http://schemas.microsoft.com/office/drawing/2014/main" id="{5391E95C-1406-4169-B1C9-908C7C0309EC}"/>
            </a:ext>
          </a:extLst>
        </xdr:cNvPr>
        <xdr:cNvSpPr txBox="1"/>
      </xdr:nvSpPr>
      <xdr:spPr>
        <a:xfrm>
          <a:off x="8239271" y="692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49600</xdr:rowOff>
    </xdr:from>
    <xdr:ext cx="534377" cy="259045"/>
    <xdr:sp macro="" textlink="">
      <xdr:nvSpPr>
        <xdr:cNvPr id="145" name="n_2mainValue【道路】&#10;一人当たり延長">
          <a:extLst>
            <a:ext uri="{FF2B5EF4-FFF2-40B4-BE49-F238E27FC236}">
              <a16:creationId xmlns="" xmlns:a16="http://schemas.microsoft.com/office/drawing/2014/main" id="{E4871337-7B24-4AA6-BFDA-11FCDF313AA1}"/>
            </a:ext>
          </a:extLst>
        </xdr:cNvPr>
        <xdr:cNvSpPr txBox="1"/>
      </xdr:nvSpPr>
      <xdr:spPr>
        <a:xfrm>
          <a:off x="7477271" y="69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81223</xdr:rowOff>
    </xdr:from>
    <xdr:ext cx="534377" cy="259045"/>
    <xdr:sp macro="" textlink="">
      <xdr:nvSpPr>
        <xdr:cNvPr id="146" name="n_3mainValue【道路】&#10;一人当たり延長">
          <a:extLst>
            <a:ext uri="{FF2B5EF4-FFF2-40B4-BE49-F238E27FC236}">
              <a16:creationId xmlns="" xmlns:a16="http://schemas.microsoft.com/office/drawing/2014/main" id="{6E78E387-1016-477C-AEE5-CF45AD9654BC}"/>
            </a:ext>
          </a:extLst>
        </xdr:cNvPr>
        <xdr:cNvSpPr txBox="1"/>
      </xdr:nvSpPr>
      <xdr:spPr>
        <a:xfrm>
          <a:off x="6702571" y="69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50119</xdr:rowOff>
    </xdr:from>
    <xdr:ext cx="534377" cy="259045"/>
    <xdr:sp macro="" textlink="">
      <xdr:nvSpPr>
        <xdr:cNvPr id="147" name="n_4mainValue【道路】&#10;一人当たり延長">
          <a:extLst>
            <a:ext uri="{FF2B5EF4-FFF2-40B4-BE49-F238E27FC236}">
              <a16:creationId xmlns="" xmlns:a16="http://schemas.microsoft.com/office/drawing/2014/main" id="{98DA1D96-CB4D-40AF-939A-25E4C1267C93}"/>
            </a:ext>
          </a:extLst>
        </xdr:cNvPr>
        <xdr:cNvSpPr txBox="1"/>
      </xdr:nvSpPr>
      <xdr:spPr>
        <a:xfrm>
          <a:off x="5905011" y="69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DAFBEBEE-F6F4-42C4-BE25-FADFB4BEAE5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4A1E5DBB-4387-4795-9B22-28E63745F40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9ACDD3A1-523A-4032-BBBB-D4CB6360DAB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3E002F4A-3949-4571-9C89-15064BF6429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F0181808-30A8-4DF6-BB95-5A21A91D489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D3287FAA-E9E2-4956-8382-292EF00D1B5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D0FC4698-60F5-4C58-AF06-25E93883B8F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2A69C41B-EA15-4CDB-87E2-83F7943C61A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122BE477-8A1F-4426-B01C-830DE31DFDA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DFFDFCC1-7D5F-40A3-A7C2-6AC885A5086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133F93F4-32A8-4B45-AE91-5B4C0AA79F4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45E0F4A0-05B1-4A8E-AF22-ED9ED63CF24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D3F0E9AA-C9AC-4841-9E37-5218ABEFF8F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01B2C065-3146-43B1-9E2F-3B8CB85A37A7}"/>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15191601-3C91-4D6B-998C-0AD9D4BAABA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FA4FDADB-9807-42DE-9425-E6BD79F4EBF4}"/>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96AEFDD0-F8D1-458E-A36E-23ED75EF1FC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6545F4AF-C5AA-499F-8876-95189F47603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93D85DCE-9E01-455D-83E0-2B0F68E545C1}"/>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A6D742EE-5916-4D8B-9951-28950B359F8C}"/>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55DB303A-1877-4D97-ABEF-5B985F130E7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350CDB7E-BB88-4F4A-BA43-0B2D8BBE1A07}"/>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55930A8E-EB68-4541-A438-CBC64B874DD6}"/>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BAF2EC40-1CDE-4028-8FC8-309D394C08F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9FB0A8DB-2B60-4B9A-AC94-0A3778E85FF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 xmlns:a16="http://schemas.microsoft.com/office/drawing/2014/main" id="{6A535C16-E39C-4923-BADC-0FAE2429C133}"/>
            </a:ext>
          </a:extLst>
        </xdr:cNvPr>
        <xdr:cNvCxnSpPr/>
      </xdr:nvCxnSpPr>
      <xdr:spPr>
        <a:xfrm flipV="1">
          <a:off x="4086225" y="9331234"/>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CD58CD0A-AC34-4249-83AC-4286029B3ED4}"/>
            </a:ext>
          </a:extLst>
        </xdr:cNvPr>
        <xdr:cNvSpPr txBox="1"/>
      </xdr:nvSpPr>
      <xdr:spPr>
        <a:xfrm>
          <a:off x="412496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 xmlns:a16="http://schemas.microsoft.com/office/drawing/2014/main" id="{806676F9-701F-46F5-9A0C-AF3C7483AB6C}"/>
            </a:ext>
          </a:extLst>
        </xdr:cNvPr>
        <xdr:cNvCxnSpPr/>
      </xdr:nvCxnSpPr>
      <xdr:spPr>
        <a:xfrm>
          <a:off x="402082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58FA8CA0-D802-4416-8180-E056ED2C2C28}"/>
            </a:ext>
          </a:extLst>
        </xdr:cNvPr>
        <xdr:cNvSpPr txBox="1"/>
      </xdr:nvSpPr>
      <xdr:spPr>
        <a:xfrm>
          <a:off x="412496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 xmlns:a16="http://schemas.microsoft.com/office/drawing/2014/main" id="{2A17728B-2896-4660-8FC4-C2494A94AE8E}"/>
            </a:ext>
          </a:extLst>
        </xdr:cNvPr>
        <xdr:cNvCxnSpPr/>
      </xdr:nvCxnSpPr>
      <xdr:spPr>
        <a:xfrm>
          <a:off x="402082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46E0C64D-AC20-41EA-A9D4-B15F253489CC}"/>
            </a:ext>
          </a:extLst>
        </xdr:cNvPr>
        <xdr:cNvSpPr txBox="1"/>
      </xdr:nvSpPr>
      <xdr:spPr>
        <a:xfrm>
          <a:off x="4124960" y="1014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 xmlns:a16="http://schemas.microsoft.com/office/drawing/2014/main" id="{16BDDB4F-9C26-4A44-95D5-240DBD066F05}"/>
            </a:ext>
          </a:extLst>
        </xdr:cNvPr>
        <xdr:cNvSpPr/>
      </xdr:nvSpPr>
      <xdr:spPr>
        <a:xfrm>
          <a:off x="4036060" y="1029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 xmlns:a16="http://schemas.microsoft.com/office/drawing/2014/main" id="{41DA5C2E-695F-432F-9012-38E248751694}"/>
            </a:ext>
          </a:extLst>
        </xdr:cNvPr>
        <xdr:cNvSpPr/>
      </xdr:nvSpPr>
      <xdr:spPr>
        <a:xfrm>
          <a:off x="3312160" y="10274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 xmlns:a16="http://schemas.microsoft.com/office/drawing/2014/main" id="{28D8C1EE-4EFE-4D64-8B69-22EBF8B5CE9D}"/>
            </a:ext>
          </a:extLst>
        </xdr:cNvPr>
        <xdr:cNvSpPr/>
      </xdr:nvSpPr>
      <xdr:spPr>
        <a:xfrm>
          <a:off x="25146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 xmlns:a16="http://schemas.microsoft.com/office/drawing/2014/main" id="{4F3468ED-9F79-4958-AAC3-A207A88714A4}"/>
            </a:ext>
          </a:extLst>
        </xdr:cNvPr>
        <xdr:cNvSpPr/>
      </xdr:nvSpPr>
      <xdr:spPr>
        <a:xfrm>
          <a:off x="173990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 xmlns:a16="http://schemas.microsoft.com/office/drawing/2014/main" id="{0A96746C-7772-4669-B4CA-FE127F370B4F}"/>
            </a:ext>
          </a:extLst>
        </xdr:cNvPr>
        <xdr:cNvSpPr/>
      </xdr:nvSpPr>
      <xdr:spPr>
        <a:xfrm>
          <a:off x="96520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922E5DB2-CC58-4D1C-8193-11EB2BD6D31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EA7A0F7D-0F8F-40E5-AB5E-E399D8F0ABB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978E9D20-BE95-46C8-A2F3-AF4A2AE2761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917DD01A-76A4-43F7-BE01-BED4971320A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D3B4D80E-5C33-4E8C-9D16-9899FC99E11E}"/>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22678</xdr:rowOff>
    </xdr:from>
    <xdr:to>
      <xdr:col>24</xdr:col>
      <xdr:colOff>114300</xdr:colOff>
      <xdr:row>62</xdr:row>
      <xdr:rowOff>124278</xdr:rowOff>
    </xdr:to>
    <xdr:sp macro="" textlink="">
      <xdr:nvSpPr>
        <xdr:cNvPr id="189" name="楕円 188">
          <a:extLst>
            <a:ext uri="{FF2B5EF4-FFF2-40B4-BE49-F238E27FC236}">
              <a16:creationId xmlns="" xmlns:a16="http://schemas.microsoft.com/office/drawing/2014/main" id="{31D9604B-F271-41FD-A502-ADBF70D00622}"/>
            </a:ext>
          </a:extLst>
        </xdr:cNvPr>
        <xdr:cNvSpPr/>
      </xdr:nvSpPr>
      <xdr:spPr>
        <a:xfrm>
          <a:off x="4036060" y="104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C402577B-7A88-4609-A718-613F5A3ACF9E}"/>
            </a:ext>
          </a:extLst>
        </xdr:cNvPr>
        <xdr:cNvSpPr txBox="1"/>
      </xdr:nvSpPr>
      <xdr:spPr>
        <a:xfrm>
          <a:off x="4124960"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101056</xdr:rowOff>
    </xdr:from>
    <xdr:to>
      <xdr:col>20</xdr:col>
      <xdr:colOff>38100</xdr:colOff>
      <xdr:row>62</xdr:row>
      <xdr:rowOff>31206</xdr:rowOff>
    </xdr:to>
    <xdr:sp macro="" textlink="">
      <xdr:nvSpPr>
        <xdr:cNvPr id="191" name="楕円 190">
          <a:extLst>
            <a:ext uri="{FF2B5EF4-FFF2-40B4-BE49-F238E27FC236}">
              <a16:creationId xmlns="" xmlns:a16="http://schemas.microsoft.com/office/drawing/2014/main" id="{580DBDD3-1A3B-4E74-A4B4-04B28BE72FA0}"/>
            </a:ext>
          </a:extLst>
        </xdr:cNvPr>
        <xdr:cNvSpPr/>
      </xdr:nvSpPr>
      <xdr:spPr>
        <a:xfrm>
          <a:off x="3312160" y="103270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151856</xdr:rowOff>
    </xdr:from>
    <xdr:to>
      <xdr:col>24</xdr:col>
      <xdr:colOff>63500</xdr:colOff>
      <xdr:row>62</xdr:row>
      <xdr:rowOff>73478</xdr:rowOff>
    </xdr:to>
    <xdr:cxnSp macro="">
      <xdr:nvCxnSpPr>
        <xdr:cNvPr id="192" name="直線コネクタ 191">
          <a:extLst>
            <a:ext uri="{FF2B5EF4-FFF2-40B4-BE49-F238E27FC236}">
              <a16:creationId xmlns="" xmlns:a16="http://schemas.microsoft.com/office/drawing/2014/main" id="{60D54673-294D-4A66-84A9-C79792963C9B}"/>
            </a:ext>
          </a:extLst>
        </xdr:cNvPr>
        <xdr:cNvCxnSpPr/>
      </xdr:nvCxnSpPr>
      <xdr:spPr>
        <a:xfrm>
          <a:off x="3355340" y="10377896"/>
          <a:ext cx="731520" cy="8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78196</xdr:rowOff>
    </xdr:from>
    <xdr:to>
      <xdr:col>15</xdr:col>
      <xdr:colOff>101600</xdr:colOff>
      <xdr:row>62</xdr:row>
      <xdr:rowOff>8346</xdr:rowOff>
    </xdr:to>
    <xdr:sp macro="" textlink="">
      <xdr:nvSpPr>
        <xdr:cNvPr id="193" name="楕円 192">
          <a:extLst>
            <a:ext uri="{FF2B5EF4-FFF2-40B4-BE49-F238E27FC236}">
              <a16:creationId xmlns="" xmlns:a16="http://schemas.microsoft.com/office/drawing/2014/main" id="{5C4E3FCB-3C65-4B2D-80B5-DE232EF624AD}"/>
            </a:ext>
          </a:extLst>
        </xdr:cNvPr>
        <xdr:cNvSpPr/>
      </xdr:nvSpPr>
      <xdr:spPr>
        <a:xfrm>
          <a:off x="2514600" y="10304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128996</xdr:rowOff>
    </xdr:from>
    <xdr:to>
      <xdr:col>19</xdr:col>
      <xdr:colOff>177800</xdr:colOff>
      <xdr:row>61</xdr:row>
      <xdr:rowOff>151856</xdr:rowOff>
    </xdr:to>
    <xdr:cxnSp macro="">
      <xdr:nvCxnSpPr>
        <xdr:cNvPr id="194" name="直線コネクタ 193">
          <a:extLst>
            <a:ext uri="{FF2B5EF4-FFF2-40B4-BE49-F238E27FC236}">
              <a16:creationId xmlns="" xmlns:a16="http://schemas.microsoft.com/office/drawing/2014/main" id="{7F34C33F-11B9-4711-BDF3-EB19A1D8E2E1}"/>
            </a:ext>
          </a:extLst>
        </xdr:cNvPr>
        <xdr:cNvCxnSpPr/>
      </xdr:nvCxnSpPr>
      <xdr:spPr>
        <a:xfrm>
          <a:off x="2565400" y="1035503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56969</xdr:rowOff>
    </xdr:from>
    <xdr:to>
      <xdr:col>10</xdr:col>
      <xdr:colOff>165100</xdr:colOff>
      <xdr:row>61</xdr:row>
      <xdr:rowOff>158569</xdr:rowOff>
    </xdr:to>
    <xdr:sp macro="" textlink="">
      <xdr:nvSpPr>
        <xdr:cNvPr id="195" name="楕円 194">
          <a:extLst>
            <a:ext uri="{FF2B5EF4-FFF2-40B4-BE49-F238E27FC236}">
              <a16:creationId xmlns="" xmlns:a16="http://schemas.microsoft.com/office/drawing/2014/main" id="{2C408473-A7DD-4F47-82FB-1EA5596DCFB9}"/>
            </a:ext>
          </a:extLst>
        </xdr:cNvPr>
        <xdr:cNvSpPr/>
      </xdr:nvSpPr>
      <xdr:spPr>
        <a:xfrm>
          <a:off x="1739900" y="102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107769</xdr:rowOff>
    </xdr:from>
    <xdr:to>
      <xdr:col>15</xdr:col>
      <xdr:colOff>50800</xdr:colOff>
      <xdr:row>61</xdr:row>
      <xdr:rowOff>128996</xdr:rowOff>
    </xdr:to>
    <xdr:cxnSp macro="">
      <xdr:nvCxnSpPr>
        <xdr:cNvPr id="196" name="直線コネクタ 195">
          <a:extLst>
            <a:ext uri="{FF2B5EF4-FFF2-40B4-BE49-F238E27FC236}">
              <a16:creationId xmlns="" xmlns:a16="http://schemas.microsoft.com/office/drawing/2014/main" id="{91B9FD80-1AD2-4200-AEDB-A17B70E9B268}"/>
            </a:ext>
          </a:extLst>
        </xdr:cNvPr>
        <xdr:cNvCxnSpPr/>
      </xdr:nvCxnSpPr>
      <xdr:spPr>
        <a:xfrm>
          <a:off x="1790700" y="10333809"/>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7" name="楕円 196">
          <a:extLst>
            <a:ext uri="{FF2B5EF4-FFF2-40B4-BE49-F238E27FC236}">
              <a16:creationId xmlns="" xmlns:a16="http://schemas.microsoft.com/office/drawing/2014/main" id="{59F7E815-60E1-4360-A2B4-248EEB9E6FD5}"/>
            </a:ext>
          </a:extLst>
        </xdr:cNvPr>
        <xdr:cNvSpPr/>
      </xdr:nvSpPr>
      <xdr:spPr>
        <a:xfrm>
          <a:off x="965200" y="10325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107769</xdr:rowOff>
    </xdr:from>
    <xdr:to>
      <xdr:col>10</xdr:col>
      <xdr:colOff>114300</xdr:colOff>
      <xdr:row>61</xdr:row>
      <xdr:rowOff>150223</xdr:rowOff>
    </xdr:to>
    <xdr:cxnSp macro="">
      <xdr:nvCxnSpPr>
        <xdr:cNvPr id="198" name="直線コネクタ 197">
          <a:extLst>
            <a:ext uri="{FF2B5EF4-FFF2-40B4-BE49-F238E27FC236}">
              <a16:creationId xmlns="" xmlns:a16="http://schemas.microsoft.com/office/drawing/2014/main" id="{E6C0B18B-6AAD-4EC5-A2A3-07B4D8ACB438}"/>
            </a:ext>
          </a:extLst>
        </xdr:cNvPr>
        <xdr:cNvCxnSpPr/>
      </xdr:nvCxnSpPr>
      <xdr:spPr>
        <a:xfrm flipV="1">
          <a:off x="1008380" y="10333809"/>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52B96523-EAF4-4C05-AE85-4C18EE3975C0}"/>
            </a:ext>
          </a:extLst>
        </xdr:cNvPr>
        <xdr:cNvSpPr txBox="1"/>
      </xdr:nvSpPr>
      <xdr:spPr>
        <a:xfrm>
          <a:off x="3170564" y="1005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CF5CDADE-F74D-400C-97FC-72401090AA74}"/>
            </a:ext>
          </a:extLst>
        </xdr:cNvPr>
        <xdr:cNvSpPr txBox="1"/>
      </xdr:nvSpPr>
      <xdr:spPr>
        <a:xfrm>
          <a:off x="2385704" y="1004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345464CB-0D60-49E3-ADD7-99651A71CA0C}"/>
            </a:ext>
          </a:extLst>
        </xdr:cNvPr>
        <xdr:cNvSpPr txBox="1"/>
      </xdr:nvSpPr>
      <xdr:spPr>
        <a:xfrm>
          <a:off x="1611004" y="1004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C5FD43AF-20A0-4774-9A39-42997B426096}"/>
            </a:ext>
          </a:extLst>
        </xdr:cNvPr>
        <xdr:cNvSpPr txBox="1"/>
      </xdr:nvSpPr>
      <xdr:spPr>
        <a:xfrm>
          <a:off x="8363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22333</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F172096A-92CF-4004-B96B-94BE749BBEA8}"/>
            </a:ext>
          </a:extLst>
        </xdr:cNvPr>
        <xdr:cNvSpPr txBox="1"/>
      </xdr:nvSpPr>
      <xdr:spPr>
        <a:xfrm>
          <a:off x="3170564" y="1041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170923</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666B6F36-DEA8-471E-924A-002112C5F6C5}"/>
            </a:ext>
          </a:extLst>
        </xdr:cNvPr>
        <xdr:cNvSpPr txBox="1"/>
      </xdr:nvSpPr>
      <xdr:spPr>
        <a:xfrm>
          <a:off x="2385704" y="1039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149696</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A1790B40-E0A7-47D2-B502-BA6A34D608A5}"/>
            </a:ext>
          </a:extLst>
        </xdr:cNvPr>
        <xdr:cNvSpPr txBox="1"/>
      </xdr:nvSpPr>
      <xdr:spPr>
        <a:xfrm>
          <a:off x="1611004" y="10375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74063778-7272-49A4-A700-E372703B8999}"/>
            </a:ext>
          </a:extLst>
        </xdr:cNvPr>
        <xdr:cNvSpPr txBox="1"/>
      </xdr:nvSpPr>
      <xdr:spPr>
        <a:xfrm>
          <a:off x="836304"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FB9AC32C-B8A8-4C91-8733-E0EB495E8CB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30E6D10E-DD0D-4A5A-A592-995EEB8C79B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4A6C747D-EC4B-479A-BE28-D704A75557F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43B38BC2-E13F-49CC-8BB0-CB40723E2EF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46DFDB22-3A52-443C-BFBC-BD24CAAE5CB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E31D6815-47C5-4734-9B60-A032DBFC998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DC22BE6D-8DAD-4500-8AAD-9D826C30F0D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3D39E86E-BB2A-478F-8E84-3AA856D1D01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2356BF37-6C4B-4724-B38E-56F9ED50FC0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38BC1AB3-9B03-4DBE-8A8B-8B1D7C7D017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16108A3B-739D-476A-8479-328726B793E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98214BD5-0FA2-48A7-9CC5-986C891D3925}"/>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41530916-17BD-4F68-8505-2A32668EECDA}"/>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 xmlns:a16="http://schemas.microsoft.com/office/drawing/2014/main" id="{A2C708B5-2ED5-4585-A00C-057C640A5177}"/>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BDB0FD89-DFF4-4576-8CBB-43448AF3E1AE}"/>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 xmlns:a16="http://schemas.microsoft.com/office/drawing/2014/main" id="{B0DB0D43-9BE6-4B72-94DE-CBA45FCDDF4C}"/>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0C9C8F5C-996C-42A9-93FB-6AFD192A85B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 xmlns:a16="http://schemas.microsoft.com/office/drawing/2014/main" id="{7A15950F-08F0-4476-A07D-B93158FA1DCC}"/>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812C7240-C67E-4F22-ACEC-E0D35100F65C}"/>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E2311FC4-8FAB-4AC1-A3D2-5EE0D1BC2D99}"/>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B1BCA210-CD96-4DBA-A200-668ADE54249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863351ED-E09E-4B07-98F0-4BF29460CC4B}"/>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DA5444BE-7331-4BC2-8891-B27A8618D9D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 xmlns:a16="http://schemas.microsoft.com/office/drawing/2014/main" id="{9D08A866-1DED-435D-8008-EB58C7E0F81B}"/>
            </a:ext>
          </a:extLst>
        </xdr:cNvPr>
        <xdr:cNvCxnSpPr/>
      </xdr:nvCxnSpPr>
      <xdr:spPr>
        <a:xfrm flipV="1">
          <a:off x="9219565" y="9350413"/>
          <a:ext cx="0" cy="145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162F6424-4EBB-438E-9B06-3DDB2309F610}"/>
            </a:ext>
          </a:extLst>
        </xdr:cNvPr>
        <xdr:cNvSpPr txBox="1"/>
      </xdr:nvSpPr>
      <xdr:spPr>
        <a:xfrm>
          <a:off x="9258300" y="108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 xmlns:a16="http://schemas.microsoft.com/office/drawing/2014/main" id="{8F5ABDF1-3719-4201-B20E-CA8E4039D6B9}"/>
            </a:ext>
          </a:extLst>
        </xdr:cNvPr>
        <xdr:cNvCxnSpPr/>
      </xdr:nvCxnSpPr>
      <xdr:spPr>
        <a:xfrm>
          <a:off x="9154160" y="10804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7E61B628-E511-4044-BAD7-A4D29F57FAF9}"/>
            </a:ext>
          </a:extLst>
        </xdr:cNvPr>
        <xdr:cNvSpPr txBox="1"/>
      </xdr:nvSpPr>
      <xdr:spPr>
        <a:xfrm>
          <a:off x="9258300" y="9129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 xmlns:a16="http://schemas.microsoft.com/office/drawing/2014/main" id="{94A33927-804C-4DF6-B350-7CB90711CA67}"/>
            </a:ext>
          </a:extLst>
        </xdr:cNvPr>
        <xdr:cNvCxnSpPr/>
      </xdr:nvCxnSpPr>
      <xdr:spPr>
        <a:xfrm>
          <a:off x="9154160" y="935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1FE55B36-0F0C-48D5-B03D-FF584F031F52}"/>
            </a:ext>
          </a:extLst>
        </xdr:cNvPr>
        <xdr:cNvSpPr txBox="1"/>
      </xdr:nvSpPr>
      <xdr:spPr>
        <a:xfrm>
          <a:off x="9258300" y="10419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 xmlns:a16="http://schemas.microsoft.com/office/drawing/2014/main" id="{2B618906-4D0E-48DB-9422-7C1F40561A79}"/>
            </a:ext>
          </a:extLst>
        </xdr:cNvPr>
        <xdr:cNvSpPr/>
      </xdr:nvSpPr>
      <xdr:spPr>
        <a:xfrm>
          <a:off x="9192260" y="105642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 xmlns:a16="http://schemas.microsoft.com/office/drawing/2014/main" id="{F752087B-2523-4523-84E1-32C5FA00448E}"/>
            </a:ext>
          </a:extLst>
        </xdr:cNvPr>
        <xdr:cNvSpPr/>
      </xdr:nvSpPr>
      <xdr:spPr>
        <a:xfrm>
          <a:off x="8445500" y="10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 xmlns:a16="http://schemas.microsoft.com/office/drawing/2014/main" id="{4BB1460F-4443-402E-B443-70F778CB1E80}"/>
            </a:ext>
          </a:extLst>
        </xdr:cNvPr>
        <xdr:cNvSpPr/>
      </xdr:nvSpPr>
      <xdr:spPr>
        <a:xfrm>
          <a:off x="7670800" y="105925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 xmlns:a16="http://schemas.microsoft.com/office/drawing/2014/main" id="{BB6F7673-A701-4824-BD08-01159A5E7504}"/>
            </a:ext>
          </a:extLst>
        </xdr:cNvPr>
        <xdr:cNvSpPr/>
      </xdr:nvSpPr>
      <xdr:spPr>
        <a:xfrm>
          <a:off x="6873240" y="1058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 xmlns:a16="http://schemas.microsoft.com/office/drawing/2014/main" id="{43872B41-21D8-4326-BDDA-7835FCB693FB}"/>
            </a:ext>
          </a:extLst>
        </xdr:cNvPr>
        <xdr:cNvSpPr/>
      </xdr:nvSpPr>
      <xdr:spPr>
        <a:xfrm>
          <a:off x="6098540" y="105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2E4DC039-D779-41D7-BB76-783F524E13C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1A8E8D2-2764-4063-9A6E-CAF4B5F9CB9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A0E35CF4-2046-4059-B313-34E07A5430E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B6313561-7006-4EAF-B179-0A5FC965B70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A9F378D3-64EE-4FCB-92BE-19365961AEE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42872</xdr:rowOff>
    </xdr:from>
    <xdr:to>
      <xdr:col>55</xdr:col>
      <xdr:colOff>50800</xdr:colOff>
      <xdr:row>63</xdr:row>
      <xdr:rowOff>144472</xdr:rowOff>
    </xdr:to>
    <xdr:sp macro="" textlink="">
      <xdr:nvSpPr>
        <xdr:cNvPr id="246" name="楕円 245">
          <a:extLst>
            <a:ext uri="{FF2B5EF4-FFF2-40B4-BE49-F238E27FC236}">
              <a16:creationId xmlns="" xmlns:a16="http://schemas.microsoft.com/office/drawing/2014/main" id="{A839BA70-EB67-4941-8543-B78EAF9E04D8}"/>
            </a:ext>
          </a:extLst>
        </xdr:cNvPr>
        <xdr:cNvSpPr/>
      </xdr:nvSpPr>
      <xdr:spPr>
        <a:xfrm>
          <a:off x="9192260" y="106041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21299</xdr:rowOff>
    </xdr:from>
    <xdr:ext cx="599010"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D0B12ADA-4A11-4F86-8AC4-5924CD809D63}"/>
            </a:ext>
          </a:extLst>
        </xdr:cNvPr>
        <xdr:cNvSpPr txBox="1"/>
      </xdr:nvSpPr>
      <xdr:spPr>
        <a:xfrm>
          <a:off x="9258300" y="1058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34482</xdr:rowOff>
    </xdr:from>
    <xdr:to>
      <xdr:col>50</xdr:col>
      <xdr:colOff>165100</xdr:colOff>
      <xdr:row>63</xdr:row>
      <xdr:rowOff>136082</xdr:rowOff>
    </xdr:to>
    <xdr:sp macro="" textlink="">
      <xdr:nvSpPr>
        <xdr:cNvPr id="248" name="楕円 247">
          <a:extLst>
            <a:ext uri="{FF2B5EF4-FFF2-40B4-BE49-F238E27FC236}">
              <a16:creationId xmlns="" xmlns:a16="http://schemas.microsoft.com/office/drawing/2014/main" id="{6060A1D6-04F2-4287-A132-AE2C97DFEDEE}"/>
            </a:ext>
          </a:extLst>
        </xdr:cNvPr>
        <xdr:cNvSpPr/>
      </xdr:nvSpPr>
      <xdr:spPr>
        <a:xfrm>
          <a:off x="8445500" y="1059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85282</xdr:rowOff>
    </xdr:from>
    <xdr:to>
      <xdr:col>55</xdr:col>
      <xdr:colOff>0</xdr:colOff>
      <xdr:row>63</xdr:row>
      <xdr:rowOff>93672</xdr:rowOff>
    </xdr:to>
    <xdr:cxnSp macro="">
      <xdr:nvCxnSpPr>
        <xdr:cNvPr id="249" name="直線コネクタ 248">
          <a:extLst>
            <a:ext uri="{FF2B5EF4-FFF2-40B4-BE49-F238E27FC236}">
              <a16:creationId xmlns="" xmlns:a16="http://schemas.microsoft.com/office/drawing/2014/main" id="{E1481926-79A8-4461-8524-647AACCC4EB7}"/>
            </a:ext>
          </a:extLst>
        </xdr:cNvPr>
        <xdr:cNvCxnSpPr/>
      </xdr:nvCxnSpPr>
      <xdr:spPr>
        <a:xfrm>
          <a:off x="8496300" y="10646602"/>
          <a:ext cx="7239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35839</xdr:rowOff>
    </xdr:from>
    <xdr:to>
      <xdr:col>46</xdr:col>
      <xdr:colOff>38100</xdr:colOff>
      <xdr:row>63</xdr:row>
      <xdr:rowOff>137439</xdr:rowOff>
    </xdr:to>
    <xdr:sp macro="" textlink="">
      <xdr:nvSpPr>
        <xdr:cNvPr id="250" name="楕円 249">
          <a:extLst>
            <a:ext uri="{FF2B5EF4-FFF2-40B4-BE49-F238E27FC236}">
              <a16:creationId xmlns="" xmlns:a16="http://schemas.microsoft.com/office/drawing/2014/main" id="{366A780A-ED59-47B0-BAFD-ACDCEF513EDD}"/>
            </a:ext>
          </a:extLst>
        </xdr:cNvPr>
        <xdr:cNvSpPr/>
      </xdr:nvSpPr>
      <xdr:spPr>
        <a:xfrm>
          <a:off x="7670800" y="105971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85282</xdr:rowOff>
    </xdr:from>
    <xdr:to>
      <xdr:col>50</xdr:col>
      <xdr:colOff>114300</xdr:colOff>
      <xdr:row>63</xdr:row>
      <xdr:rowOff>86639</xdr:rowOff>
    </xdr:to>
    <xdr:cxnSp macro="">
      <xdr:nvCxnSpPr>
        <xdr:cNvPr id="251" name="直線コネクタ 250">
          <a:extLst>
            <a:ext uri="{FF2B5EF4-FFF2-40B4-BE49-F238E27FC236}">
              <a16:creationId xmlns="" xmlns:a16="http://schemas.microsoft.com/office/drawing/2014/main" id="{22DFBEA7-3380-4524-98F6-ABF77FC3DE35}"/>
            </a:ext>
          </a:extLst>
        </xdr:cNvPr>
        <xdr:cNvCxnSpPr/>
      </xdr:nvCxnSpPr>
      <xdr:spPr>
        <a:xfrm flipV="1">
          <a:off x="7713980" y="10646602"/>
          <a:ext cx="78232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36691</xdr:rowOff>
    </xdr:from>
    <xdr:to>
      <xdr:col>41</xdr:col>
      <xdr:colOff>101600</xdr:colOff>
      <xdr:row>63</xdr:row>
      <xdr:rowOff>138291</xdr:rowOff>
    </xdr:to>
    <xdr:sp macro="" textlink="">
      <xdr:nvSpPr>
        <xdr:cNvPr id="252" name="楕円 251">
          <a:extLst>
            <a:ext uri="{FF2B5EF4-FFF2-40B4-BE49-F238E27FC236}">
              <a16:creationId xmlns="" xmlns:a16="http://schemas.microsoft.com/office/drawing/2014/main" id="{B0A9F9F6-9649-4D06-9F2D-E67246F37198}"/>
            </a:ext>
          </a:extLst>
        </xdr:cNvPr>
        <xdr:cNvSpPr/>
      </xdr:nvSpPr>
      <xdr:spPr>
        <a:xfrm>
          <a:off x="6873240" y="105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86639</xdr:rowOff>
    </xdr:from>
    <xdr:to>
      <xdr:col>45</xdr:col>
      <xdr:colOff>177800</xdr:colOff>
      <xdr:row>63</xdr:row>
      <xdr:rowOff>87491</xdr:rowOff>
    </xdr:to>
    <xdr:cxnSp macro="">
      <xdr:nvCxnSpPr>
        <xdr:cNvPr id="253" name="直線コネクタ 252">
          <a:extLst>
            <a:ext uri="{FF2B5EF4-FFF2-40B4-BE49-F238E27FC236}">
              <a16:creationId xmlns="" xmlns:a16="http://schemas.microsoft.com/office/drawing/2014/main" id="{B7C9E9D3-FFBC-4591-9FE0-AFCDD4CB3EC3}"/>
            </a:ext>
          </a:extLst>
        </xdr:cNvPr>
        <xdr:cNvCxnSpPr/>
      </xdr:nvCxnSpPr>
      <xdr:spPr>
        <a:xfrm flipV="1">
          <a:off x="6924040" y="10647959"/>
          <a:ext cx="78994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44328</xdr:rowOff>
    </xdr:from>
    <xdr:to>
      <xdr:col>36</xdr:col>
      <xdr:colOff>165100</xdr:colOff>
      <xdr:row>63</xdr:row>
      <xdr:rowOff>145928</xdr:rowOff>
    </xdr:to>
    <xdr:sp macro="" textlink="">
      <xdr:nvSpPr>
        <xdr:cNvPr id="254" name="楕円 253">
          <a:extLst>
            <a:ext uri="{FF2B5EF4-FFF2-40B4-BE49-F238E27FC236}">
              <a16:creationId xmlns="" xmlns:a16="http://schemas.microsoft.com/office/drawing/2014/main" id="{3516870E-9A41-41E5-8AF5-995866A30BEB}"/>
            </a:ext>
          </a:extLst>
        </xdr:cNvPr>
        <xdr:cNvSpPr/>
      </xdr:nvSpPr>
      <xdr:spPr>
        <a:xfrm>
          <a:off x="6098540" y="106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87491</xdr:rowOff>
    </xdr:from>
    <xdr:to>
      <xdr:col>41</xdr:col>
      <xdr:colOff>50800</xdr:colOff>
      <xdr:row>63</xdr:row>
      <xdr:rowOff>95128</xdr:rowOff>
    </xdr:to>
    <xdr:cxnSp macro="">
      <xdr:nvCxnSpPr>
        <xdr:cNvPr id="255" name="直線コネクタ 254">
          <a:extLst>
            <a:ext uri="{FF2B5EF4-FFF2-40B4-BE49-F238E27FC236}">
              <a16:creationId xmlns="" xmlns:a16="http://schemas.microsoft.com/office/drawing/2014/main" id="{BB26D81C-12F6-4586-A987-5885C0E3359D}"/>
            </a:ext>
          </a:extLst>
        </xdr:cNvPr>
        <xdr:cNvCxnSpPr/>
      </xdr:nvCxnSpPr>
      <xdr:spPr>
        <a:xfrm flipV="1">
          <a:off x="6149340" y="10648811"/>
          <a:ext cx="7747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88B8B62C-176B-4DC2-9BD4-9080C3E9E7CF}"/>
            </a:ext>
          </a:extLst>
        </xdr:cNvPr>
        <xdr:cNvSpPr txBox="1"/>
      </xdr:nvSpPr>
      <xdr:spPr>
        <a:xfrm>
          <a:off x="8214575" y="1035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FA87E153-2708-4646-8918-084AB4BDA975}"/>
            </a:ext>
          </a:extLst>
        </xdr:cNvPr>
        <xdr:cNvSpPr txBox="1"/>
      </xdr:nvSpPr>
      <xdr:spPr>
        <a:xfrm>
          <a:off x="7444955" y="1037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FE614FC0-EA18-4028-BE17-5AFAE309C510}"/>
            </a:ext>
          </a:extLst>
        </xdr:cNvPr>
        <xdr:cNvSpPr txBox="1"/>
      </xdr:nvSpPr>
      <xdr:spPr>
        <a:xfrm>
          <a:off x="6670255" y="103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FF320385-E4B8-46EB-AD1C-2DCB09FCC66C}"/>
            </a:ext>
          </a:extLst>
        </xdr:cNvPr>
        <xdr:cNvSpPr txBox="1"/>
      </xdr:nvSpPr>
      <xdr:spPr>
        <a:xfrm>
          <a:off x="587269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127209</xdr:rowOff>
    </xdr:from>
    <xdr:ext cx="599010" cy="259045"/>
    <xdr:sp macro="" textlink="">
      <xdr:nvSpPr>
        <xdr:cNvPr id="260" name="n_1mainValue【橋りょう・トンネル】&#10;一人当たり有形固定資産（償却資産）額">
          <a:extLst>
            <a:ext uri="{FF2B5EF4-FFF2-40B4-BE49-F238E27FC236}">
              <a16:creationId xmlns="" xmlns:a16="http://schemas.microsoft.com/office/drawing/2014/main" id="{FF6A4DCE-957C-4606-AB97-5CC6354D2F3B}"/>
            </a:ext>
          </a:extLst>
        </xdr:cNvPr>
        <xdr:cNvSpPr txBox="1"/>
      </xdr:nvSpPr>
      <xdr:spPr>
        <a:xfrm>
          <a:off x="8214575" y="1068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128566</xdr:rowOff>
    </xdr:from>
    <xdr:ext cx="599010" cy="259045"/>
    <xdr:sp macro="" textlink="">
      <xdr:nvSpPr>
        <xdr:cNvPr id="261" name="n_2mainValue【橋りょう・トンネル】&#10;一人当たり有形固定資産（償却資産）額">
          <a:extLst>
            <a:ext uri="{FF2B5EF4-FFF2-40B4-BE49-F238E27FC236}">
              <a16:creationId xmlns="" xmlns:a16="http://schemas.microsoft.com/office/drawing/2014/main" id="{F800CA17-5693-48FE-BD77-D7C7D59C570A}"/>
            </a:ext>
          </a:extLst>
        </xdr:cNvPr>
        <xdr:cNvSpPr txBox="1"/>
      </xdr:nvSpPr>
      <xdr:spPr>
        <a:xfrm>
          <a:off x="7444955" y="1068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129418</xdr:rowOff>
    </xdr:from>
    <xdr:ext cx="599010" cy="259045"/>
    <xdr:sp macro="" textlink="">
      <xdr:nvSpPr>
        <xdr:cNvPr id="262" name="n_3mainValue【橋りょう・トンネル】&#10;一人当たり有形固定資産（償却資産）額">
          <a:extLst>
            <a:ext uri="{FF2B5EF4-FFF2-40B4-BE49-F238E27FC236}">
              <a16:creationId xmlns="" xmlns:a16="http://schemas.microsoft.com/office/drawing/2014/main" id="{80EA5D9A-BCB8-4DA3-BEB2-AF50EA86BDBC}"/>
            </a:ext>
          </a:extLst>
        </xdr:cNvPr>
        <xdr:cNvSpPr txBox="1"/>
      </xdr:nvSpPr>
      <xdr:spPr>
        <a:xfrm>
          <a:off x="6670255" y="1069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137055</xdr:rowOff>
    </xdr:from>
    <xdr:ext cx="599010" cy="259045"/>
    <xdr:sp macro="" textlink="">
      <xdr:nvSpPr>
        <xdr:cNvPr id="263" name="n_4mainValue【橋りょう・トンネル】&#10;一人当たり有形固定資産（償却資産）額">
          <a:extLst>
            <a:ext uri="{FF2B5EF4-FFF2-40B4-BE49-F238E27FC236}">
              <a16:creationId xmlns="" xmlns:a16="http://schemas.microsoft.com/office/drawing/2014/main" id="{28A3AEC2-2C86-4EF5-9D7C-65EE7FAAC295}"/>
            </a:ext>
          </a:extLst>
        </xdr:cNvPr>
        <xdr:cNvSpPr txBox="1"/>
      </xdr:nvSpPr>
      <xdr:spPr>
        <a:xfrm>
          <a:off x="5872695" y="1069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4B0290E4-D150-49AA-AC2B-5CE98D6062D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BFCF9392-76B1-4C8C-BEDC-C9B62FBBC9A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77DFB0A1-0522-4F36-A064-6C6AE207210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7E4B00A7-3FF3-4070-8231-55CD1CF449A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249A0D22-61F4-4B78-A7EB-485272CD1A8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ACD991B4-722A-410C-9383-A4630672FA6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8DB95C26-8A7C-4324-8B0E-69A0A2B7B77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4518D10D-63E0-4437-99FF-7CDBD4EDAC4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 xmlns:a16="http://schemas.microsoft.com/office/drawing/2014/main" id="{A8EC7CAC-3B8D-416A-BA8F-3132B85C42F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 xmlns:a16="http://schemas.microsoft.com/office/drawing/2014/main" id="{3A08F386-1969-49B5-8229-91A10BBEBC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 xmlns:a16="http://schemas.microsoft.com/office/drawing/2014/main" id="{39E9280D-E64A-4BF6-AED8-9855813B01A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 xmlns:a16="http://schemas.microsoft.com/office/drawing/2014/main" id="{19C463FA-9880-408C-8F2B-7EA504A7ED25}"/>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 xmlns:a16="http://schemas.microsoft.com/office/drawing/2014/main" id="{9DC0B84C-756B-4C23-B41B-9135EB788A83}"/>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 xmlns:a16="http://schemas.microsoft.com/office/drawing/2014/main" id="{A7050B1F-DE3C-4B03-AC69-8ED705E974B2}"/>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 xmlns:a16="http://schemas.microsoft.com/office/drawing/2014/main" id="{E94193B9-FF90-4BDD-B5A9-5A5C52893E5F}"/>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 xmlns:a16="http://schemas.microsoft.com/office/drawing/2014/main" id="{56BBDD01-F49E-458B-A40E-8397387BC84E}"/>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 xmlns:a16="http://schemas.microsoft.com/office/drawing/2014/main" id="{4A544428-8B9E-41AD-835F-23312677B4A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 xmlns:a16="http://schemas.microsoft.com/office/drawing/2014/main" id="{CE9F80A9-C14A-4F16-9BB8-F6A5E7CE66F5}"/>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 xmlns:a16="http://schemas.microsoft.com/office/drawing/2014/main" id="{28D433FE-2DD3-4C2A-96E8-9BF91888438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 xmlns:a16="http://schemas.microsoft.com/office/drawing/2014/main" id="{0B0478AC-CCCC-4064-ADDB-3801968AEE4A}"/>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 xmlns:a16="http://schemas.microsoft.com/office/drawing/2014/main" id="{FD1C2EFD-0413-499B-BAC0-A526DC5C41A2}"/>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 xmlns:a16="http://schemas.microsoft.com/office/drawing/2014/main" id="{B7FAFB41-7736-450C-BE80-0623A11BF59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 xmlns:a16="http://schemas.microsoft.com/office/drawing/2014/main" id="{5181AFBF-6E9D-470B-9CA0-43528FF12CE8}"/>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 xmlns:a16="http://schemas.microsoft.com/office/drawing/2014/main" id="{4C3AB07D-FD46-479D-A596-27A727B5A1C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 xmlns:a16="http://schemas.microsoft.com/office/drawing/2014/main" id="{200EA4DC-7E73-48B7-BF06-EB5A4219689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 xmlns:a16="http://schemas.microsoft.com/office/drawing/2014/main" id="{22DC9CA5-4CFD-43FF-9596-0747BBD30472}"/>
            </a:ext>
          </a:extLst>
        </xdr:cNvPr>
        <xdr:cNvCxnSpPr/>
      </xdr:nvCxnSpPr>
      <xdr:spPr>
        <a:xfrm flipV="1">
          <a:off x="4086225" y="13187499"/>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 xmlns:a16="http://schemas.microsoft.com/office/drawing/2014/main" id="{65105AD5-1D4D-4CC9-8E96-038A55871446}"/>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 xmlns:a16="http://schemas.microsoft.com/office/drawing/2014/main" id="{8102FC6D-DA02-4E67-940F-A97EDEBE46F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 xmlns:a16="http://schemas.microsoft.com/office/drawing/2014/main" id="{D6983D4C-D2AD-45A8-881E-F04176208D92}"/>
            </a:ext>
          </a:extLst>
        </xdr:cNvPr>
        <xdr:cNvSpPr txBox="1"/>
      </xdr:nvSpPr>
      <xdr:spPr>
        <a:xfrm>
          <a:off x="412496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 xmlns:a16="http://schemas.microsoft.com/office/drawing/2014/main" id="{9F5714EB-C78C-4F03-8F80-846FD76F06DE}"/>
            </a:ext>
          </a:extLst>
        </xdr:cNvPr>
        <xdr:cNvCxnSpPr/>
      </xdr:nvCxnSpPr>
      <xdr:spPr>
        <a:xfrm>
          <a:off x="402082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 xmlns:a16="http://schemas.microsoft.com/office/drawing/2014/main" id="{50225B4E-E016-4105-89B8-BEB274F569ED}"/>
            </a:ext>
          </a:extLst>
        </xdr:cNvPr>
        <xdr:cNvSpPr txBox="1"/>
      </xdr:nvSpPr>
      <xdr:spPr>
        <a:xfrm>
          <a:off x="4124960" y="1384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 xmlns:a16="http://schemas.microsoft.com/office/drawing/2014/main" id="{389698E9-8353-4CB3-9CCF-D71EC19D8FAD}"/>
            </a:ext>
          </a:extLst>
        </xdr:cNvPr>
        <xdr:cNvSpPr/>
      </xdr:nvSpPr>
      <xdr:spPr>
        <a:xfrm>
          <a:off x="4036060"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 xmlns:a16="http://schemas.microsoft.com/office/drawing/2014/main" id="{423C9000-DDD9-4508-8AE5-58BC4528D319}"/>
            </a:ext>
          </a:extLst>
        </xdr:cNvPr>
        <xdr:cNvSpPr/>
      </xdr:nvSpPr>
      <xdr:spPr>
        <a:xfrm>
          <a:off x="3312160" y="13963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 xmlns:a16="http://schemas.microsoft.com/office/drawing/2014/main" id="{246BDDDF-2DF8-40C7-98E6-E15986B6F3B6}"/>
            </a:ext>
          </a:extLst>
        </xdr:cNvPr>
        <xdr:cNvSpPr/>
      </xdr:nvSpPr>
      <xdr:spPr>
        <a:xfrm>
          <a:off x="251460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 xmlns:a16="http://schemas.microsoft.com/office/drawing/2014/main" id="{127F78AF-15C7-4525-8D87-7AFF412403FD}"/>
            </a:ext>
          </a:extLst>
        </xdr:cNvPr>
        <xdr:cNvSpPr/>
      </xdr:nvSpPr>
      <xdr:spPr>
        <a:xfrm>
          <a:off x="1739900" y="1394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 xmlns:a16="http://schemas.microsoft.com/office/drawing/2014/main" id="{27C9F304-B33B-4CE4-B766-E9B4938AFBC6}"/>
            </a:ext>
          </a:extLst>
        </xdr:cNvPr>
        <xdr:cNvSpPr/>
      </xdr:nvSpPr>
      <xdr:spPr>
        <a:xfrm>
          <a:off x="965200" y="13921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A3967667-0E66-48DF-8F26-4209234216E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11AFFD95-66CB-4623-A61B-DE954D354C5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4A9B30C0-C053-4BDC-880F-438086C587A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5AB51297-511F-4C64-8306-2D90E6D961E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C2C23CA3-4ABC-40F8-A886-46588EB5EAD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305" name="楕円 304">
          <a:extLst>
            <a:ext uri="{FF2B5EF4-FFF2-40B4-BE49-F238E27FC236}">
              <a16:creationId xmlns="" xmlns:a16="http://schemas.microsoft.com/office/drawing/2014/main" id="{A6AAD967-667A-4A94-9F3A-6D35C52AA482}"/>
            </a:ext>
          </a:extLst>
        </xdr:cNvPr>
        <xdr:cNvSpPr/>
      </xdr:nvSpPr>
      <xdr:spPr>
        <a:xfrm>
          <a:off x="4036060" y="14010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75128</xdr:rowOff>
    </xdr:from>
    <xdr:ext cx="405111" cy="259045"/>
    <xdr:sp macro="" textlink="">
      <xdr:nvSpPr>
        <xdr:cNvPr id="306" name="【公営住宅】&#10;有形固定資産減価償却率該当値テキスト">
          <a:extLst>
            <a:ext uri="{FF2B5EF4-FFF2-40B4-BE49-F238E27FC236}">
              <a16:creationId xmlns="" xmlns:a16="http://schemas.microsoft.com/office/drawing/2014/main" id="{1BBDDB6A-0C15-4D38-805F-5E846234A6CC}"/>
            </a:ext>
          </a:extLst>
        </xdr:cNvPr>
        <xdr:cNvSpPr txBox="1"/>
      </xdr:nvSpPr>
      <xdr:spPr>
        <a:xfrm>
          <a:off x="4124960" y="1398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54248</xdr:rowOff>
    </xdr:from>
    <xdr:to>
      <xdr:col>20</xdr:col>
      <xdr:colOff>38100</xdr:colOff>
      <xdr:row>83</xdr:row>
      <xdr:rowOff>155848</xdr:rowOff>
    </xdr:to>
    <xdr:sp macro="" textlink="">
      <xdr:nvSpPr>
        <xdr:cNvPr id="307" name="楕円 306">
          <a:extLst>
            <a:ext uri="{FF2B5EF4-FFF2-40B4-BE49-F238E27FC236}">
              <a16:creationId xmlns="" xmlns:a16="http://schemas.microsoft.com/office/drawing/2014/main" id="{D38FBDA8-5101-4598-9A38-97CF55BD7A13}"/>
            </a:ext>
          </a:extLst>
        </xdr:cNvPr>
        <xdr:cNvSpPr/>
      </xdr:nvSpPr>
      <xdr:spPr>
        <a:xfrm>
          <a:off x="3312160" y="139683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83</xdr:row>
      <xdr:rowOff>147501</xdr:rowOff>
    </xdr:to>
    <xdr:cxnSp macro="">
      <xdr:nvCxnSpPr>
        <xdr:cNvPr id="308" name="直線コネクタ 307">
          <a:extLst>
            <a:ext uri="{FF2B5EF4-FFF2-40B4-BE49-F238E27FC236}">
              <a16:creationId xmlns="" xmlns:a16="http://schemas.microsoft.com/office/drawing/2014/main" id="{7932B90E-29B4-48A4-83CC-5B1A5F0E9FAC}"/>
            </a:ext>
          </a:extLst>
        </xdr:cNvPr>
        <xdr:cNvCxnSpPr/>
      </xdr:nvCxnSpPr>
      <xdr:spPr>
        <a:xfrm>
          <a:off x="3355340" y="14019168"/>
          <a:ext cx="73152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82006</xdr:rowOff>
    </xdr:from>
    <xdr:to>
      <xdr:col>15</xdr:col>
      <xdr:colOff>101600</xdr:colOff>
      <xdr:row>84</xdr:row>
      <xdr:rowOff>12156</xdr:rowOff>
    </xdr:to>
    <xdr:sp macro="" textlink="">
      <xdr:nvSpPr>
        <xdr:cNvPr id="309" name="楕円 308">
          <a:extLst>
            <a:ext uri="{FF2B5EF4-FFF2-40B4-BE49-F238E27FC236}">
              <a16:creationId xmlns="" xmlns:a16="http://schemas.microsoft.com/office/drawing/2014/main" id="{72AC9BE4-C417-4F1E-912F-45F9E7108459}"/>
            </a:ext>
          </a:extLst>
        </xdr:cNvPr>
        <xdr:cNvSpPr/>
      </xdr:nvSpPr>
      <xdr:spPr>
        <a:xfrm>
          <a:off x="2514600" y="13996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105048</xdr:rowOff>
    </xdr:from>
    <xdr:to>
      <xdr:col>19</xdr:col>
      <xdr:colOff>177800</xdr:colOff>
      <xdr:row>83</xdr:row>
      <xdr:rowOff>132806</xdr:rowOff>
    </xdr:to>
    <xdr:cxnSp macro="">
      <xdr:nvCxnSpPr>
        <xdr:cNvPr id="310" name="直線コネクタ 309">
          <a:extLst>
            <a:ext uri="{FF2B5EF4-FFF2-40B4-BE49-F238E27FC236}">
              <a16:creationId xmlns="" xmlns:a16="http://schemas.microsoft.com/office/drawing/2014/main" id="{F389AA42-890F-42DE-9DFB-7FC70B259802}"/>
            </a:ext>
          </a:extLst>
        </xdr:cNvPr>
        <xdr:cNvCxnSpPr/>
      </xdr:nvCxnSpPr>
      <xdr:spPr>
        <a:xfrm flipV="1">
          <a:off x="2565400" y="14019168"/>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72208</xdr:rowOff>
    </xdr:from>
    <xdr:to>
      <xdr:col>10</xdr:col>
      <xdr:colOff>165100</xdr:colOff>
      <xdr:row>81</xdr:row>
      <xdr:rowOff>2358</xdr:rowOff>
    </xdr:to>
    <xdr:sp macro="" textlink="">
      <xdr:nvSpPr>
        <xdr:cNvPr id="311" name="楕円 310">
          <a:extLst>
            <a:ext uri="{FF2B5EF4-FFF2-40B4-BE49-F238E27FC236}">
              <a16:creationId xmlns="" xmlns:a16="http://schemas.microsoft.com/office/drawing/2014/main" id="{68EB56E3-9981-4413-A04D-1EE5C043D4A9}"/>
            </a:ext>
          </a:extLst>
        </xdr:cNvPr>
        <xdr:cNvSpPr/>
      </xdr:nvSpPr>
      <xdr:spPr>
        <a:xfrm>
          <a:off x="1739900" y="13483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123008</xdr:rowOff>
    </xdr:from>
    <xdr:to>
      <xdr:col>15</xdr:col>
      <xdr:colOff>50800</xdr:colOff>
      <xdr:row>83</xdr:row>
      <xdr:rowOff>132806</xdr:rowOff>
    </xdr:to>
    <xdr:cxnSp macro="">
      <xdr:nvCxnSpPr>
        <xdr:cNvPr id="312" name="直線コネクタ 311">
          <a:extLst>
            <a:ext uri="{FF2B5EF4-FFF2-40B4-BE49-F238E27FC236}">
              <a16:creationId xmlns="" xmlns:a16="http://schemas.microsoft.com/office/drawing/2014/main" id="{AE78DF58-D262-404C-8E36-E191EF9CF7B5}"/>
            </a:ext>
          </a:extLst>
        </xdr:cNvPr>
        <xdr:cNvCxnSpPr/>
      </xdr:nvCxnSpPr>
      <xdr:spPr>
        <a:xfrm>
          <a:off x="1790700" y="13534208"/>
          <a:ext cx="7747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153851</xdr:rowOff>
    </xdr:from>
    <xdr:to>
      <xdr:col>6</xdr:col>
      <xdr:colOff>38100</xdr:colOff>
      <xdr:row>84</xdr:row>
      <xdr:rowOff>84001</xdr:rowOff>
    </xdr:to>
    <xdr:sp macro="" textlink="">
      <xdr:nvSpPr>
        <xdr:cNvPr id="313" name="楕円 312">
          <a:extLst>
            <a:ext uri="{FF2B5EF4-FFF2-40B4-BE49-F238E27FC236}">
              <a16:creationId xmlns="" xmlns:a16="http://schemas.microsoft.com/office/drawing/2014/main" id="{A70C41A2-8F8C-48D1-B8B7-C6D7C9E21F9F}"/>
            </a:ext>
          </a:extLst>
        </xdr:cNvPr>
        <xdr:cNvSpPr/>
      </xdr:nvSpPr>
      <xdr:spPr>
        <a:xfrm>
          <a:off x="965200" y="14067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123008</xdr:rowOff>
    </xdr:from>
    <xdr:to>
      <xdr:col>10</xdr:col>
      <xdr:colOff>114300</xdr:colOff>
      <xdr:row>84</xdr:row>
      <xdr:rowOff>33201</xdr:rowOff>
    </xdr:to>
    <xdr:cxnSp macro="">
      <xdr:nvCxnSpPr>
        <xdr:cNvPr id="314" name="直線コネクタ 313">
          <a:extLst>
            <a:ext uri="{FF2B5EF4-FFF2-40B4-BE49-F238E27FC236}">
              <a16:creationId xmlns="" xmlns:a16="http://schemas.microsoft.com/office/drawing/2014/main" id="{45F1B474-CF56-4CF5-9396-A57306253A96}"/>
            </a:ext>
          </a:extLst>
        </xdr:cNvPr>
        <xdr:cNvCxnSpPr/>
      </xdr:nvCxnSpPr>
      <xdr:spPr>
        <a:xfrm flipV="1">
          <a:off x="1008380" y="13534208"/>
          <a:ext cx="782320" cy="5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 xmlns:a16="http://schemas.microsoft.com/office/drawing/2014/main" id="{67BFF9F1-6A2B-4C62-85CD-0A01F3F9D326}"/>
            </a:ext>
          </a:extLst>
        </xdr:cNvPr>
        <xdr:cNvSpPr txBox="1"/>
      </xdr:nvSpPr>
      <xdr:spPr>
        <a:xfrm>
          <a:off x="3170564" y="1374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 xmlns:a16="http://schemas.microsoft.com/office/drawing/2014/main" id="{2C098F56-607D-4CC9-B806-8900471D730E}"/>
            </a:ext>
          </a:extLst>
        </xdr:cNvPr>
        <xdr:cNvSpPr txBox="1"/>
      </xdr:nvSpPr>
      <xdr:spPr>
        <a:xfrm>
          <a:off x="238570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a:extLst>
            <a:ext uri="{FF2B5EF4-FFF2-40B4-BE49-F238E27FC236}">
              <a16:creationId xmlns="" xmlns:a16="http://schemas.microsoft.com/office/drawing/2014/main" id="{98D4CCF6-A090-490C-A2A4-3C0A16E3CA9E}"/>
            </a:ext>
          </a:extLst>
        </xdr:cNvPr>
        <xdr:cNvSpPr txBox="1"/>
      </xdr:nvSpPr>
      <xdr:spPr>
        <a:xfrm>
          <a:off x="1611004" y="1404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 xmlns:a16="http://schemas.microsoft.com/office/drawing/2014/main" id="{D810BB69-4AF6-445F-A28E-DF1AF378F8FC}"/>
            </a:ext>
          </a:extLst>
        </xdr:cNvPr>
        <xdr:cNvSpPr txBox="1"/>
      </xdr:nvSpPr>
      <xdr:spPr>
        <a:xfrm>
          <a:off x="83630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146975</xdr:rowOff>
    </xdr:from>
    <xdr:ext cx="405111" cy="259045"/>
    <xdr:sp macro="" textlink="">
      <xdr:nvSpPr>
        <xdr:cNvPr id="319" name="n_1mainValue【公営住宅】&#10;有形固定資産減価償却率">
          <a:extLst>
            <a:ext uri="{FF2B5EF4-FFF2-40B4-BE49-F238E27FC236}">
              <a16:creationId xmlns="" xmlns:a16="http://schemas.microsoft.com/office/drawing/2014/main" id="{AF6602DD-E529-46B7-8219-49B09D5EFD66}"/>
            </a:ext>
          </a:extLst>
        </xdr:cNvPr>
        <xdr:cNvSpPr txBox="1"/>
      </xdr:nvSpPr>
      <xdr:spPr>
        <a:xfrm>
          <a:off x="3170564" y="140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20" name="n_2mainValue【公営住宅】&#10;有形固定資産減価償却率">
          <a:extLst>
            <a:ext uri="{FF2B5EF4-FFF2-40B4-BE49-F238E27FC236}">
              <a16:creationId xmlns="" xmlns:a16="http://schemas.microsoft.com/office/drawing/2014/main" id="{91CA1DB2-68C4-4A24-8BAE-166CB44574F0}"/>
            </a:ext>
          </a:extLst>
        </xdr:cNvPr>
        <xdr:cNvSpPr txBox="1"/>
      </xdr:nvSpPr>
      <xdr:spPr>
        <a:xfrm>
          <a:off x="238570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321" name="n_3mainValue【公営住宅】&#10;有形固定資産減価償却率">
          <a:extLst>
            <a:ext uri="{FF2B5EF4-FFF2-40B4-BE49-F238E27FC236}">
              <a16:creationId xmlns="" xmlns:a16="http://schemas.microsoft.com/office/drawing/2014/main" id="{5117E6BA-B4DF-4EC6-8E4C-77B1CE4D6E6C}"/>
            </a:ext>
          </a:extLst>
        </xdr:cNvPr>
        <xdr:cNvSpPr txBox="1"/>
      </xdr:nvSpPr>
      <xdr:spPr>
        <a:xfrm>
          <a:off x="161100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75128</xdr:rowOff>
    </xdr:from>
    <xdr:ext cx="405111" cy="259045"/>
    <xdr:sp macro="" textlink="">
      <xdr:nvSpPr>
        <xdr:cNvPr id="322" name="n_4mainValue【公営住宅】&#10;有形固定資産減価償却率">
          <a:extLst>
            <a:ext uri="{FF2B5EF4-FFF2-40B4-BE49-F238E27FC236}">
              <a16:creationId xmlns="" xmlns:a16="http://schemas.microsoft.com/office/drawing/2014/main" id="{7688EA54-C17C-46FF-8B32-23BB6839A8CC}"/>
            </a:ext>
          </a:extLst>
        </xdr:cNvPr>
        <xdr:cNvSpPr txBox="1"/>
      </xdr:nvSpPr>
      <xdr:spPr>
        <a:xfrm>
          <a:off x="836304" y="1415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86E057F0-267A-46AF-8421-06F6C934D7A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15816A1F-6F78-4E8F-8912-92053EB3F83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D384FBAC-4DB6-44DC-BDA2-BCD80F8772F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BF6D2715-1C9F-4BA3-B87C-219442A2917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6BF94166-1D38-4A44-91D4-1865BEE5EEF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85EDD675-E35B-42F4-95FB-002B18EE438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B21107BF-3AA5-420A-8FEC-55DA20702EF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536D645A-BB16-4EF5-98B7-3CED3ECB72E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3892335B-20D2-4141-AB95-8B38887E6E8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DE87C899-F1BF-48F7-B60D-E147AA7F082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 xmlns:a16="http://schemas.microsoft.com/office/drawing/2014/main" id="{1D861108-D98F-4F5B-AC90-493394AEA9E8}"/>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 xmlns:a16="http://schemas.microsoft.com/office/drawing/2014/main" id="{1009CE6F-E3EF-4D7F-B43E-0B4AF936AF17}"/>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 xmlns:a16="http://schemas.microsoft.com/office/drawing/2014/main" id="{40656360-1A51-469A-B96F-828F77A52365}"/>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 xmlns:a16="http://schemas.microsoft.com/office/drawing/2014/main" id="{29228EE4-1F09-44BB-BF53-E40CADE2A553}"/>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 xmlns:a16="http://schemas.microsoft.com/office/drawing/2014/main" id="{910595C5-E735-4E0E-8713-A33F8D557F8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 xmlns:a16="http://schemas.microsoft.com/office/drawing/2014/main" id="{53534230-F11E-4F3C-B70B-0F1BA1D9817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 xmlns:a16="http://schemas.microsoft.com/office/drawing/2014/main" id="{3013C129-09C7-4E9E-B844-EAD56AF5B221}"/>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 xmlns:a16="http://schemas.microsoft.com/office/drawing/2014/main" id="{462FF068-3924-42F6-B089-61AE396C57D9}"/>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 xmlns:a16="http://schemas.microsoft.com/office/drawing/2014/main" id="{16F614C7-07B6-449B-8507-4FDFD60DD3CF}"/>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 xmlns:a16="http://schemas.microsoft.com/office/drawing/2014/main" id="{1E3B9380-B332-400D-8E9B-3020DCC10B5E}"/>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 xmlns:a16="http://schemas.microsoft.com/office/drawing/2014/main" id="{AA18A9B0-2C49-41AF-BDE3-790248B186E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 xmlns:a16="http://schemas.microsoft.com/office/drawing/2014/main" id="{D92923BA-F5C3-458E-A311-7F4283E66813}"/>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 xmlns:a16="http://schemas.microsoft.com/office/drawing/2014/main" id="{1BEE6951-FF8D-45C0-8E77-4E36EBD2430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 xmlns:a16="http://schemas.microsoft.com/office/drawing/2014/main" id="{E210E988-0AA8-40E8-B214-6B2FDC87DFCB}"/>
            </a:ext>
          </a:extLst>
        </xdr:cNvPr>
        <xdr:cNvCxnSpPr/>
      </xdr:nvCxnSpPr>
      <xdr:spPr>
        <a:xfrm flipV="1">
          <a:off x="9219565" y="13031153"/>
          <a:ext cx="0" cy="1496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 xmlns:a16="http://schemas.microsoft.com/office/drawing/2014/main" id="{4D5890FC-22A3-491D-B26D-92BD868ECFF3}"/>
            </a:ext>
          </a:extLst>
        </xdr:cNvPr>
        <xdr:cNvSpPr txBox="1"/>
      </xdr:nvSpPr>
      <xdr:spPr>
        <a:xfrm>
          <a:off x="9258300" y="1453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 xmlns:a16="http://schemas.microsoft.com/office/drawing/2014/main" id="{41FD60BC-F5FE-4D8A-A8C6-50FBC11D9AAD}"/>
            </a:ext>
          </a:extLst>
        </xdr:cNvPr>
        <xdr:cNvCxnSpPr/>
      </xdr:nvCxnSpPr>
      <xdr:spPr>
        <a:xfrm>
          <a:off x="9154160" y="14528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 xmlns:a16="http://schemas.microsoft.com/office/drawing/2014/main" id="{73D4BD58-AAB2-4E13-A5E5-17E64B481B35}"/>
            </a:ext>
          </a:extLst>
        </xdr:cNvPr>
        <xdr:cNvSpPr txBox="1"/>
      </xdr:nvSpPr>
      <xdr:spPr>
        <a:xfrm>
          <a:off x="9258300" y="128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 xmlns:a16="http://schemas.microsoft.com/office/drawing/2014/main" id="{EBD3B4F3-B418-40B2-B351-B573FA79E319}"/>
            </a:ext>
          </a:extLst>
        </xdr:cNvPr>
        <xdr:cNvCxnSpPr/>
      </xdr:nvCxnSpPr>
      <xdr:spPr>
        <a:xfrm>
          <a:off x="9154160" y="1303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 xmlns:a16="http://schemas.microsoft.com/office/drawing/2014/main" id="{D55F19E5-FFD1-4EA6-A82C-BBC877D9EA79}"/>
            </a:ext>
          </a:extLst>
        </xdr:cNvPr>
        <xdr:cNvSpPr txBox="1"/>
      </xdr:nvSpPr>
      <xdr:spPr>
        <a:xfrm>
          <a:off x="9258300" y="1409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 xmlns:a16="http://schemas.microsoft.com/office/drawing/2014/main" id="{52707CAD-F2BB-4BC8-946C-255CB5923FCF}"/>
            </a:ext>
          </a:extLst>
        </xdr:cNvPr>
        <xdr:cNvSpPr/>
      </xdr:nvSpPr>
      <xdr:spPr>
        <a:xfrm>
          <a:off x="9192260" y="14118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 xmlns:a16="http://schemas.microsoft.com/office/drawing/2014/main" id="{13637D98-4798-4DC2-B7FD-0397C90C8B20}"/>
            </a:ext>
          </a:extLst>
        </xdr:cNvPr>
        <xdr:cNvSpPr/>
      </xdr:nvSpPr>
      <xdr:spPr>
        <a:xfrm>
          <a:off x="8445500" y="1415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 xmlns:a16="http://schemas.microsoft.com/office/drawing/2014/main" id="{209FF271-1047-4393-A64A-D42C427EE235}"/>
            </a:ext>
          </a:extLst>
        </xdr:cNvPr>
        <xdr:cNvSpPr/>
      </xdr:nvSpPr>
      <xdr:spPr>
        <a:xfrm>
          <a:off x="767080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 xmlns:a16="http://schemas.microsoft.com/office/drawing/2014/main" id="{F55CAA0E-4489-4CEF-A715-6ADC2C01136E}"/>
            </a:ext>
          </a:extLst>
        </xdr:cNvPr>
        <xdr:cNvSpPr/>
      </xdr:nvSpPr>
      <xdr:spPr>
        <a:xfrm>
          <a:off x="687324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 xmlns:a16="http://schemas.microsoft.com/office/drawing/2014/main" id="{437E86B6-CA32-4C79-9C77-9CCF24BAE0A0}"/>
            </a:ext>
          </a:extLst>
        </xdr:cNvPr>
        <xdr:cNvSpPr/>
      </xdr:nvSpPr>
      <xdr:spPr>
        <a:xfrm>
          <a:off x="6098540" y="14156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5CEBC871-F92A-476E-9674-81A0F6D575B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FEF6C9BD-BFF1-4450-8732-7F89D25A814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9D780276-D1BE-4ECC-9A30-FE20185DDEC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1F44F45A-D2F0-418D-9EBB-088B3117475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477D5ACF-4BC1-4AB3-91D6-F75D5C96206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72073</xdr:rowOff>
    </xdr:from>
    <xdr:to>
      <xdr:col>55</xdr:col>
      <xdr:colOff>50800</xdr:colOff>
      <xdr:row>78</xdr:row>
      <xdr:rowOff>2223</xdr:rowOff>
    </xdr:to>
    <xdr:sp macro="" textlink="">
      <xdr:nvSpPr>
        <xdr:cNvPr id="362" name="楕円 361">
          <a:extLst>
            <a:ext uri="{FF2B5EF4-FFF2-40B4-BE49-F238E27FC236}">
              <a16:creationId xmlns="" xmlns:a16="http://schemas.microsoft.com/office/drawing/2014/main" id="{EA5D4AB3-6092-4691-BD0A-75B789485AEC}"/>
            </a:ext>
          </a:extLst>
        </xdr:cNvPr>
        <xdr:cNvSpPr/>
      </xdr:nvSpPr>
      <xdr:spPr>
        <a:xfrm>
          <a:off x="9192260" y="129803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25100</xdr:rowOff>
    </xdr:from>
    <xdr:ext cx="469744" cy="259045"/>
    <xdr:sp macro="" textlink="">
      <xdr:nvSpPr>
        <xdr:cNvPr id="363" name="【公営住宅】&#10;一人当たり面積該当値テキスト">
          <a:extLst>
            <a:ext uri="{FF2B5EF4-FFF2-40B4-BE49-F238E27FC236}">
              <a16:creationId xmlns="" xmlns:a16="http://schemas.microsoft.com/office/drawing/2014/main" id="{E1439A49-8E72-4754-A9F9-710C52EFE73C}"/>
            </a:ext>
          </a:extLst>
        </xdr:cNvPr>
        <xdr:cNvSpPr txBox="1"/>
      </xdr:nvSpPr>
      <xdr:spPr>
        <a:xfrm>
          <a:off x="9258300" y="1293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57214</xdr:rowOff>
    </xdr:from>
    <xdr:to>
      <xdr:col>50</xdr:col>
      <xdr:colOff>165100</xdr:colOff>
      <xdr:row>77</xdr:row>
      <xdr:rowOff>158814</xdr:rowOff>
    </xdr:to>
    <xdr:sp macro="" textlink="">
      <xdr:nvSpPr>
        <xdr:cNvPr id="364" name="楕円 363">
          <a:extLst>
            <a:ext uri="{FF2B5EF4-FFF2-40B4-BE49-F238E27FC236}">
              <a16:creationId xmlns="" xmlns:a16="http://schemas.microsoft.com/office/drawing/2014/main" id="{19752717-0B6C-47B3-94DF-9D8BA30C5EE2}"/>
            </a:ext>
          </a:extLst>
        </xdr:cNvPr>
        <xdr:cNvSpPr/>
      </xdr:nvSpPr>
      <xdr:spPr>
        <a:xfrm>
          <a:off x="8445500" y="129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108014</xdr:rowOff>
    </xdr:from>
    <xdr:to>
      <xdr:col>55</xdr:col>
      <xdr:colOff>0</xdr:colOff>
      <xdr:row>77</xdr:row>
      <xdr:rowOff>122873</xdr:rowOff>
    </xdr:to>
    <xdr:cxnSp macro="">
      <xdr:nvCxnSpPr>
        <xdr:cNvPr id="365" name="直線コネクタ 364">
          <a:extLst>
            <a:ext uri="{FF2B5EF4-FFF2-40B4-BE49-F238E27FC236}">
              <a16:creationId xmlns="" xmlns:a16="http://schemas.microsoft.com/office/drawing/2014/main" id="{0B8F335F-8EDC-40A8-A6AE-DB3C3718448B}"/>
            </a:ext>
          </a:extLst>
        </xdr:cNvPr>
        <xdr:cNvCxnSpPr/>
      </xdr:nvCxnSpPr>
      <xdr:spPr>
        <a:xfrm>
          <a:off x="8496300" y="13016294"/>
          <a:ext cx="7239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128460</xdr:rowOff>
    </xdr:from>
    <xdr:to>
      <xdr:col>46</xdr:col>
      <xdr:colOff>38100</xdr:colOff>
      <xdr:row>78</xdr:row>
      <xdr:rowOff>58610</xdr:rowOff>
    </xdr:to>
    <xdr:sp macro="" textlink="">
      <xdr:nvSpPr>
        <xdr:cNvPr id="366" name="楕円 365">
          <a:extLst>
            <a:ext uri="{FF2B5EF4-FFF2-40B4-BE49-F238E27FC236}">
              <a16:creationId xmlns="" xmlns:a16="http://schemas.microsoft.com/office/drawing/2014/main" id="{BA822BC0-1C64-4C37-94F8-CDFBDDA28994}"/>
            </a:ext>
          </a:extLst>
        </xdr:cNvPr>
        <xdr:cNvSpPr/>
      </xdr:nvSpPr>
      <xdr:spPr>
        <a:xfrm>
          <a:off x="7670800" y="13036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108014</xdr:rowOff>
    </xdr:from>
    <xdr:to>
      <xdr:col>50</xdr:col>
      <xdr:colOff>114300</xdr:colOff>
      <xdr:row>78</xdr:row>
      <xdr:rowOff>7810</xdr:rowOff>
    </xdr:to>
    <xdr:cxnSp macro="">
      <xdr:nvCxnSpPr>
        <xdr:cNvPr id="367" name="直線コネクタ 366">
          <a:extLst>
            <a:ext uri="{FF2B5EF4-FFF2-40B4-BE49-F238E27FC236}">
              <a16:creationId xmlns="" xmlns:a16="http://schemas.microsoft.com/office/drawing/2014/main" id="{E5DD1089-D5BC-4919-9F75-0094B284DC71}"/>
            </a:ext>
          </a:extLst>
        </xdr:cNvPr>
        <xdr:cNvCxnSpPr/>
      </xdr:nvCxnSpPr>
      <xdr:spPr>
        <a:xfrm flipV="1">
          <a:off x="7713980" y="13016294"/>
          <a:ext cx="78232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169227</xdr:rowOff>
    </xdr:from>
    <xdr:to>
      <xdr:col>41</xdr:col>
      <xdr:colOff>101600</xdr:colOff>
      <xdr:row>78</xdr:row>
      <xdr:rowOff>99377</xdr:rowOff>
    </xdr:to>
    <xdr:sp macro="" textlink="">
      <xdr:nvSpPr>
        <xdr:cNvPr id="368" name="楕円 367">
          <a:extLst>
            <a:ext uri="{FF2B5EF4-FFF2-40B4-BE49-F238E27FC236}">
              <a16:creationId xmlns="" xmlns:a16="http://schemas.microsoft.com/office/drawing/2014/main" id="{DBC3319E-2627-48A7-9653-19E3C971D5ED}"/>
            </a:ext>
          </a:extLst>
        </xdr:cNvPr>
        <xdr:cNvSpPr/>
      </xdr:nvSpPr>
      <xdr:spPr>
        <a:xfrm>
          <a:off x="6873240" y="13077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7810</xdr:rowOff>
    </xdr:from>
    <xdr:to>
      <xdr:col>45</xdr:col>
      <xdr:colOff>177800</xdr:colOff>
      <xdr:row>78</xdr:row>
      <xdr:rowOff>48577</xdr:rowOff>
    </xdr:to>
    <xdr:cxnSp macro="">
      <xdr:nvCxnSpPr>
        <xdr:cNvPr id="369" name="直線コネクタ 368">
          <a:extLst>
            <a:ext uri="{FF2B5EF4-FFF2-40B4-BE49-F238E27FC236}">
              <a16:creationId xmlns="" xmlns:a16="http://schemas.microsoft.com/office/drawing/2014/main" id="{3E447B38-4CAF-461D-888D-BC48E8D18DB0}"/>
            </a:ext>
          </a:extLst>
        </xdr:cNvPr>
        <xdr:cNvCxnSpPr/>
      </xdr:nvCxnSpPr>
      <xdr:spPr>
        <a:xfrm flipV="1">
          <a:off x="6924040" y="13083730"/>
          <a:ext cx="78994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27876</xdr:rowOff>
    </xdr:from>
    <xdr:to>
      <xdr:col>36</xdr:col>
      <xdr:colOff>165100</xdr:colOff>
      <xdr:row>78</xdr:row>
      <xdr:rowOff>129476</xdr:rowOff>
    </xdr:to>
    <xdr:sp macro="" textlink="">
      <xdr:nvSpPr>
        <xdr:cNvPr id="370" name="楕円 369">
          <a:extLst>
            <a:ext uri="{FF2B5EF4-FFF2-40B4-BE49-F238E27FC236}">
              <a16:creationId xmlns="" xmlns:a16="http://schemas.microsoft.com/office/drawing/2014/main" id="{0D893439-33B5-4D48-A13C-EBA88F9E5C2A}"/>
            </a:ext>
          </a:extLst>
        </xdr:cNvPr>
        <xdr:cNvSpPr/>
      </xdr:nvSpPr>
      <xdr:spPr>
        <a:xfrm>
          <a:off x="6098540" y="131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48577</xdr:rowOff>
    </xdr:from>
    <xdr:to>
      <xdr:col>41</xdr:col>
      <xdr:colOff>50800</xdr:colOff>
      <xdr:row>78</xdr:row>
      <xdr:rowOff>78676</xdr:rowOff>
    </xdr:to>
    <xdr:cxnSp macro="">
      <xdr:nvCxnSpPr>
        <xdr:cNvPr id="371" name="直線コネクタ 370">
          <a:extLst>
            <a:ext uri="{FF2B5EF4-FFF2-40B4-BE49-F238E27FC236}">
              <a16:creationId xmlns="" xmlns:a16="http://schemas.microsoft.com/office/drawing/2014/main" id="{06E2B6D9-6E7C-4427-939A-13CDDBA5E58B}"/>
            </a:ext>
          </a:extLst>
        </xdr:cNvPr>
        <xdr:cNvCxnSpPr/>
      </xdr:nvCxnSpPr>
      <xdr:spPr>
        <a:xfrm flipV="1">
          <a:off x="6149340" y="13124497"/>
          <a:ext cx="7747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 xmlns:a16="http://schemas.microsoft.com/office/drawing/2014/main" id="{D1BC7959-4FB9-40F0-8DF5-D2B6C7F3A7CA}"/>
            </a:ext>
          </a:extLst>
        </xdr:cNvPr>
        <xdr:cNvSpPr txBox="1"/>
      </xdr:nvSpPr>
      <xdr:spPr>
        <a:xfrm>
          <a:off x="8271587" y="142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a:extLst>
            <a:ext uri="{FF2B5EF4-FFF2-40B4-BE49-F238E27FC236}">
              <a16:creationId xmlns="" xmlns:a16="http://schemas.microsoft.com/office/drawing/2014/main" id="{0E7F6303-381C-4C03-8964-2D7EB52882A8}"/>
            </a:ext>
          </a:extLst>
        </xdr:cNvPr>
        <xdr:cNvSpPr txBox="1"/>
      </xdr:nvSpPr>
      <xdr:spPr>
        <a:xfrm>
          <a:off x="750958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a:extLst>
            <a:ext uri="{FF2B5EF4-FFF2-40B4-BE49-F238E27FC236}">
              <a16:creationId xmlns="" xmlns:a16="http://schemas.microsoft.com/office/drawing/2014/main" id="{CCFB4F6F-0246-4ADA-AD13-A88CA1311E49}"/>
            </a:ext>
          </a:extLst>
        </xdr:cNvPr>
        <xdr:cNvSpPr txBox="1"/>
      </xdr:nvSpPr>
      <xdr:spPr>
        <a:xfrm>
          <a:off x="6712027"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a:extLst>
            <a:ext uri="{FF2B5EF4-FFF2-40B4-BE49-F238E27FC236}">
              <a16:creationId xmlns="" xmlns:a16="http://schemas.microsoft.com/office/drawing/2014/main" id="{0BD117FC-2334-49FD-BD36-21976FD59ECA}"/>
            </a:ext>
          </a:extLst>
        </xdr:cNvPr>
        <xdr:cNvSpPr txBox="1"/>
      </xdr:nvSpPr>
      <xdr:spPr>
        <a:xfrm>
          <a:off x="5937327" y="142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3891</xdr:rowOff>
    </xdr:from>
    <xdr:ext cx="469744" cy="259045"/>
    <xdr:sp macro="" textlink="">
      <xdr:nvSpPr>
        <xdr:cNvPr id="376" name="n_1mainValue【公営住宅】&#10;一人当たり面積">
          <a:extLst>
            <a:ext uri="{FF2B5EF4-FFF2-40B4-BE49-F238E27FC236}">
              <a16:creationId xmlns="" xmlns:a16="http://schemas.microsoft.com/office/drawing/2014/main" id="{4164B99B-01E3-403B-B033-49521D9FF968}"/>
            </a:ext>
          </a:extLst>
        </xdr:cNvPr>
        <xdr:cNvSpPr txBox="1"/>
      </xdr:nvSpPr>
      <xdr:spPr>
        <a:xfrm>
          <a:off x="8271587" y="127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75137</xdr:rowOff>
    </xdr:from>
    <xdr:ext cx="469744" cy="259045"/>
    <xdr:sp macro="" textlink="">
      <xdr:nvSpPr>
        <xdr:cNvPr id="377" name="n_2mainValue【公営住宅】&#10;一人当たり面積">
          <a:extLst>
            <a:ext uri="{FF2B5EF4-FFF2-40B4-BE49-F238E27FC236}">
              <a16:creationId xmlns="" xmlns:a16="http://schemas.microsoft.com/office/drawing/2014/main" id="{52331CE9-DCAA-4CE5-8320-6E560653BB11}"/>
            </a:ext>
          </a:extLst>
        </xdr:cNvPr>
        <xdr:cNvSpPr txBox="1"/>
      </xdr:nvSpPr>
      <xdr:spPr>
        <a:xfrm>
          <a:off x="7509587" y="128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115904</xdr:rowOff>
    </xdr:from>
    <xdr:ext cx="469744" cy="259045"/>
    <xdr:sp macro="" textlink="">
      <xdr:nvSpPr>
        <xdr:cNvPr id="378" name="n_3mainValue【公営住宅】&#10;一人当たり面積">
          <a:extLst>
            <a:ext uri="{FF2B5EF4-FFF2-40B4-BE49-F238E27FC236}">
              <a16:creationId xmlns="" xmlns:a16="http://schemas.microsoft.com/office/drawing/2014/main" id="{5205DC12-7956-4BAA-B7B3-E8E48FA6BECB}"/>
            </a:ext>
          </a:extLst>
        </xdr:cNvPr>
        <xdr:cNvSpPr txBox="1"/>
      </xdr:nvSpPr>
      <xdr:spPr>
        <a:xfrm>
          <a:off x="6712027" y="1285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146003</xdr:rowOff>
    </xdr:from>
    <xdr:ext cx="469744" cy="259045"/>
    <xdr:sp macro="" textlink="">
      <xdr:nvSpPr>
        <xdr:cNvPr id="379" name="n_4mainValue【公営住宅】&#10;一人当たり面積">
          <a:extLst>
            <a:ext uri="{FF2B5EF4-FFF2-40B4-BE49-F238E27FC236}">
              <a16:creationId xmlns="" xmlns:a16="http://schemas.microsoft.com/office/drawing/2014/main" id="{B111820F-4D8E-40C6-B0EB-A2E1A0A37CEC}"/>
            </a:ext>
          </a:extLst>
        </xdr:cNvPr>
        <xdr:cNvSpPr txBox="1"/>
      </xdr:nvSpPr>
      <xdr:spPr>
        <a:xfrm>
          <a:off x="5937327" y="1288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 xmlns:a16="http://schemas.microsoft.com/office/drawing/2014/main" id="{3F945F67-B56B-412D-925C-9C8838EC7D5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 xmlns:a16="http://schemas.microsoft.com/office/drawing/2014/main" id="{CCA29806-8013-4DC7-B929-D82705B9FA9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 xmlns:a16="http://schemas.microsoft.com/office/drawing/2014/main" id="{632FD25B-9AED-4879-908D-8CD8D505DAE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 xmlns:a16="http://schemas.microsoft.com/office/drawing/2014/main" id="{18FFC330-1949-4D98-B2EA-0D5D161FE108}"/>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 xmlns:a16="http://schemas.microsoft.com/office/drawing/2014/main" id="{C618A854-3F06-4892-A659-4BC644D8AB2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 xmlns:a16="http://schemas.microsoft.com/office/drawing/2014/main" id="{F897D17E-C97B-4744-A489-3B0EDF25174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 xmlns:a16="http://schemas.microsoft.com/office/drawing/2014/main" id="{F80C5C37-38D6-4FD8-860D-873EC1E2356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 xmlns:a16="http://schemas.microsoft.com/office/drawing/2014/main" id="{BE65CB11-943C-4036-8D27-B5FD699B754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 xmlns:a16="http://schemas.microsoft.com/office/drawing/2014/main" id="{7C8013DB-4292-47D4-B099-780B39F7B39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 xmlns:a16="http://schemas.microsoft.com/office/drawing/2014/main" id="{579D85A4-E186-4704-B7C3-7B0318963D8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 xmlns:a16="http://schemas.microsoft.com/office/drawing/2014/main" id="{D750A05B-4065-4190-B288-954C50C457EC}"/>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 xmlns:a16="http://schemas.microsoft.com/office/drawing/2014/main" id="{DF931519-8EEE-4382-B8D1-8B89FC34EE8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 xmlns:a16="http://schemas.microsoft.com/office/drawing/2014/main" id="{E5131EDE-AA79-4809-A226-5C5AADE915D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 xmlns:a16="http://schemas.microsoft.com/office/drawing/2014/main" id="{D1CD1EBF-B582-4CFC-BB14-0A1A3AD2145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 xmlns:a16="http://schemas.microsoft.com/office/drawing/2014/main" id="{436F8310-7BEE-408E-8168-EEA4E637FC8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 xmlns:a16="http://schemas.microsoft.com/office/drawing/2014/main" id="{AE34CE29-C96B-499D-89FD-BE6350F8CDA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 xmlns:a16="http://schemas.microsoft.com/office/drawing/2014/main" id="{274926B1-38E6-4E7E-8A6D-ED028D99B18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 xmlns:a16="http://schemas.microsoft.com/office/drawing/2014/main" id="{46A20A12-5EA8-47FE-9B6B-9E3AA7AAAFCD}"/>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 xmlns:a16="http://schemas.microsoft.com/office/drawing/2014/main" id="{A7D62D58-6ECE-494E-9F18-65B9E34F860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 xmlns:a16="http://schemas.microsoft.com/office/drawing/2014/main" id="{01EADCC5-9F71-43B6-9C6D-A8D12DED40C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 xmlns:a16="http://schemas.microsoft.com/office/drawing/2014/main" id="{DCD9A35A-49FC-4609-9961-4BE195F95E5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 xmlns:a16="http://schemas.microsoft.com/office/drawing/2014/main" id="{D7293330-6435-4558-ABD3-92FEA821D13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 xmlns:a16="http://schemas.microsoft.com/office/drawing/2014/main" id="{3E889242-8828-45D3-980D-C2C0451380D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 xmlns:a16="http://schemas.microsoft.com/office/drawing/2014/main" id="{522E2323-1592-4532-97A5-0E1125484C23}"/>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 xmlns:a16="http://schemas.microsoft.com/office/drawing/2014/main" id="{5AA75256-06BC-43DC-A50D-BEBAB38DDA3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 xmlns:a16="http://schemas.microsoft.com/office/drawing/2014/main" id="{077AC272-E567-4699-B246-F2807305001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 xmlns:a16="http://schemas.microsoft.com/office/drawing/2014/main" id="{DE7D6FFB-EB76-45F3-98F2-C625371751D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 xmlns:a16="http://schemas.microsoft.com/office/drawing/2014/main" id="{CA21F9DE-B8DF-48A0-A07A-2C6F4A77658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 xmlns:a16="http://schemas.microsoft.com/office/drawing/2014/main" id="{75A48B02-8597-457B-914E-F03E1E2EEBD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 xmlns:a16="http://schemas.microsoft.com/office/drawing/2014/main" id="{C1FBA1C2-756A-4279-9572-7697FF50C69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 xmlns:a16="http://schemas.microsoft.com/office/drawing/2014/main" id="{0630EE1F-491F-45E3-A43B-2AD98A6E3FF4}"/>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 xmlns:a16="http://schemas.microsoft.com/office/drawing/2014/main" id="{0C94D5A7-5934-4A7D-B2CD-A1917F06F115}"/>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 xmlns:a16="http://schemas.microsoft.com/office/drawing/2014/main" id="{8691EE12-5CD9-436F-A1F8-3B1FB3A3B3E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 xmlns:a16="http://schemas.microsoft.com/office/drawing/2014/main" id="{3A5D5A61-9146-48AE-AD85-36FFF0FFFC1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 xmlns:a16="http://schemas.microsoft.com/office/drawing/2014/main" id="{083FE556-68C2-4686-91CF-5481A1802E1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 xmlns:a16="http://schemas.microsoft.com/office/drawing/2014/main" id="{7F56B29B-022C-4775-94DE-8EF48142368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 xmlns:a16="http://schemas.microsoft.com/office/drawing/2014/main" id="{1DE6501B-C12A-4179-972B-EEE15FAF70C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 xmlns:a16="http://schemas.microsoft.com/office/drawing/2014/main" id="{2FA55487-41C0-4F05-AA61-6D0733F77E9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 xmlns:a16="http://schemas.microsoft.com/office/drawing/2014/main" id="{89EFB5C7-FA80-4FF0-8AF6-453E6FDD956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 xmlns:a16="http://schemas.microsoft.com/office/drawing/2014/main" id="{1C41C96D-E41C-4954-B45C-CA9EFDA1156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 xmlns:a16="http://schemas.microsoft.com/office/drawing/2014/main" id="{59EC90AF-745C-452F-9B2D-859968BC3E0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 xmlns:a16="http://schemas.microsoft.com/office/drawing/2014/main" id="{84DC61DF-2B95-4496-B53F-606BA985AEC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 xmlns:a16="http://schemas.microsoft.com/office/drawing/2014/main" id="{C7E57BC8-C00C-43F6-8C43-4D738C682E8B}"/>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 xmlns:a16="http://schemas.microsoft.com/office/drawing/2014/main" id="{40D47CCA-C8B2-487B-8F7B-C74E92817A97}"/>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 xmlns:a16="http://schemas.microsoft.com/office/drawing/2014/main" id="{3951AC3B-B9A6-420D-A3F8-0CB649E9A2A9}"/>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 xmlns:a16="http://schemas.microsoft.com/office/drawing/2014/main" id="{E8442B1C-CAE8-4A26-91E8-603FC3AF7024}"/>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 xmlns:a16="http://schemas.microsoft.com/office/drawing/2014/main" id="{39A3BACF-6258-415D-A7EC-7E79EBF74758}"/>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 xmlns:a16="http://schemas.microsoft.com/office/drawing/2014/main" id="{370C3A5B-5400-4E18-A8EB-56B9408B7F16}"/>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 xmlns:a16="http://schemas.microsoft.com/office/drawing/2014/main" id="{D75C1750-9326-4CEE-BB44-1780F451E521}"/>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 xmlns:a16="http://schemas.microsoft.com/office/drawing/2014/main" id="{3594D6B5-0147-4C4C-A6AB-A58E528587E8}"/>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 xmlns:a16="http://schemas.microsoft.com/office/drawing/2014/main" id="{4B45B517-B01F-4B85-8245-5F92333ECAD2}"/>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 xmlns:a16="http://schemas.microsoft.com/office/drawing/2014/main" id="{26AC6674-4FDA-49F3-BA1B-FEA3F1BD1603}"/>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 xmlns:a16="http://schemas.microsoft.com/office/drawing/2014/main" id="{94BBA43E-FA12-4AF1-9EFC-C7DFE4352B0F}"/>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 xmlns:a16="http://schemas.microsoft.com/office/drawing/2014/main" id="{70414657-5CED-4072-9467-A7140A1E2AD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 xmlns:a16="http://schemas.microsoft.com/office/drawing/2014/main" id="{240A2668-8A14-4376-A11E-8D2270027BF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 xmlns:a16="http://schemas.microsoft.com/office/drawing/2014/main" id="{1A1B7C5E-A7C1-4BC1-B172-1E23FFEB60C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436" name="直線コネクタ 435">
          <a:extLst>
            <a:ext uri="{FF2B5EF4-FFF2-40B4-BE49-F238E27FC236}">
              <a16:creationId xmlns="" xmlns:a16="http://schemas.microsoft.com/office/drawing/2014/main" id="{0A621CF7-F0C8-46EB-B171-C860580D5391}"/>
            </a:ext>
          </a:extLst>
        </xdr:cNvPr>
        <xdr:cNvCxnSpPr/>
      </xdr:nvCxnSpPr>
      <xdr:spPr>
        <a:xfrm flipV="1">
          <a:off x="14375764" y="921067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37" name="【学校施設】&#10;有形固定資産減価償却率最小値テキスト">
          <a:extLst>
            <a:ext uri="{FF2B5EF4-FFF2-40B4-BE49-F238E27FC236}">
              <a16:creationId xmlns="" xmlns:a16="http://schemas.microsoft.com/office/drawing/2014/main" id="{5F3290BC-D370-4C68-BEBA-7A779E16FF5E}"/>
            </a:ext>
          </a:extLst>
        </xdr:cNvPr>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38" name="直線コネクタ 437">
          <a:extLst>
            <a:ext uri="{FF2B5EF4-FFF2-40B4-BE49-F238E27FC236}">
              <a16:creationId xmlns="" xmlns:a16="http://schemas.microsoft.com/office/drawing/2014/main" id="{F9BE19AC-0947-40C9-8054-2F41DE527935}"/>
            </a:ext>
          </a:extLst>
        </xdr:cNvPr>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439" name="【学校施設】&#10;有形固定資産減価償却率最大値テキスト">
          <a:extLst>
            <a:ext uri="{FF2B5EF4-FFF2-40B4-BE49-F238E27FC236}">
              <a16:creationId xmlns="" xmlns:a16="http://schemas.microsoft.com/office/drawing/2014/main" id="{86485FB8-A33C-4813-B1D3-DD8B2D76DD7E}"/>
            </a:ext>
          </a:extLst>
        </xdr:cNvPr>
        <xdr:cNvSpPr txBox="1"/>
      </xdr:nvSpPr>
      <xdr:spPr>
        <a:xfrm>
          <a:off x="14414500" y="898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440" name="直線コネクタ 439">
          <a:extLst>
            <a:ext uri="{FF2B5EF4-FFF2-40B4-BE49-F238E27FC236}">
              <a16:creationId xmlns="" xmlns:a16="http://schemas.microsoft.com/office/drawing/2014/main" id="{62A2C2E9-FDBE-4D6E-BF69-882352AB7FEF}"/>
            </a:ext>
          </a:extLst>
        </xdr:cNvPr>
        <xdr:cNvCxnSpPr/>
      </xdr:nvCxnSpPr>
      <xdr:spPr>
        <a:xfrm>
          <a:off x="14287500" y="921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441" name="【学校施設】&#10;有形固定資産減価償却率平均値テキスト">
          <a:extLst>
            <a:ext uri="{FF2B5EF4-FFF2-40B4-BE49-F238E27FC236}">
              <a16:creationId xmlns="" xmlns:a16="http://schemas.microsoft.com/office/drawing/2014/main" id="{70924165-130C-48AA-B0DA-2765BF783874}"/>
            </a:ext>
          </a:extLst>
        </xdr:cNvPr>
        <xdr:cNvSpPr txBox="1"/>
      </xdr:nvSpPr>
      <xdr:spPr>
        <a:xfrm>
          <a:off x="144145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42" name="フローチャート: 判断 441">
          <a:extLst>
            <a:ext uri="{FF2B5EF4-FFF2-40B4-BE49-F238E27FC236}">
              <a16:creationId xmlns="" xmlns:a16="http://schemas.microsoft.com/office/drawing/2014/main" id="{822C6049-83BB-4A50-BEB3-68B98889BE71}"/>
            </a:ext>
          </a:extLst>
        </xdr:cNvPr>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443" name="フローチャート: 判断 442">
          <a:extLst>
            <a:ext uri="{FF2B5EF4-FFF2-40B4-BE49-F238E27FC236}">
              <a16:creationId xmlns="" xmlns:a16="http://schemas.microsoft.com/office/drawing/2014/main" id="{A9FE546F-8B15-4156-89A3-2A838680E633}"/>
            </a:ext>
          </a:extLst>
        </xdr:cNvPr>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4" name="フローチャート: 判断 443">
          <a:extLst>
            <a:ext uri="{FF2B5EF4-FFF2-40B4-BE49-F238E27FC236}">
              <a16:creationId xmlns="" xmlns:a16="http://schemas.microsoft.com/office/drawing/2014/main" id="{C5EF01B5-9C08-4447-BA07-C4B56854F8F1}"/>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445" name="フローチャート: 判断 444">
          <a:extLst>
            <a:ext uri="{FF2B5EF4-FFF2-40B4-BE49-F238E27FC236}">
              <a16:creationId xmlns="" xmlns:a16="http://schemas.microsoft.com/office/drawing/2014/main" id="{4230FEA2-CFDC-4D55-9B15-26ED9E050E16}"/>
            </a:ext>
          </a:extLst>
        </xdr:cNvPr>
        <xdr:cNvSpPr/>
      </xdr:nvSpPr>
      <xdr:spPr>
        <a:xfrm>
          <a:off x="12029440" y="10032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46" name="フローチャート: 判断 445">
          <a:extLst>
            <a:ext uri="{FF2B5EF4-FFF2-40B4-BE49-F238E27FC236}">
              <a16:creationId xmlns="" xmlns:a16="http://schemas.microsoft.com/office/drawing/2014/main" id="{BFE9F506-1B17-4ED3-BC29-B4E5079BDEA1}"/>
            </a:ext>
          </a:extLst>
        </xdr:cNvPr>
        <xdr:cNvSpPr/>
      </xdr:nvSpPr>
      <xdr:spPr>
        <a:xfrm>
          <a:off x="112318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DB3BAA44-ACFF-4CC7-A92E-9621E6AE09F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C93D37D4-CB76-454B-9C80-342B760156C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DFA4C646-1CBD-4547-A7BE-611995033D6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 xmlns:a16="http://schemas.microsoft.com/office/drawing/2014/main" id="{89931EA0-35E4-4D98-8FC3-DF44F45C341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 xmlns:a16="http://schemas.microsoft.com/office/drawing/2014/main" id="{A2BA0049-C3BB-4744-93E9-FBD6B3CEF98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145415</xdr:rowOff>
    </xdr:from>
    <xdr:to>
      <xdr:col>85</xdr:col>
      <xdr:colOff>177800</xdr:colOff>
      <xdr:row>62</xdr:row>
      <xdr:rowOff>75565</xdr:rowOff>
    </xdr:to>
    <xdr:sp macro="" textlink="">
      <xdr:nvSpPr>
        <xdr:cNvPr id="452" name="楕円 451">
          <a:extLst>
            <a:ext uri="{FF2B5EF4-FFF2-40B4-BE49-F238E27FC236}">
              <a16:creationId xmlns="" xmlns:a16="http://schemas.microsoft.com/office/drawing/2014/main" id="{A6AA2B33-28A3-4E93-9F90-2CA864B85F9B}"/>
            </a:ext>
          </a:extLst>
        </xdr:cNvPr>
        <xdr:cNvSpPr/>
      </xdr:nvSpPr>
      <xdr:spPr>
        <a:xfrm>
          <a:off x="14325600" y="103714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123842</xdr:rowOff>
    </xdr:from>
    <xdr:ext cx="405111" cy="259045"/>
    <xdr:sp macro="" textlink="">
      <xdr:nvSpPr>
        <xdr:cNvPr id="453" name="【学校施設】&#10;有形固定資産減価償却率該当値テキスト">
          <a:extLst>
            <a:ext uri="{FF2B5EF4-FFF2-40B4-BE49-F238E27FC236}">
              <a16:creationId xmlns="" xmlns:a16="http://schemas.microsoft.com/office/drawing/2014/main" id="{BE60DEF5-0778-4B68-8104-9C0143755396}"/>
            </a:ext>
          </a:extLst>
        </xdr:cNvPr>
        <xdr:cNvSpPr txBox="1"/>
      </xdr:nvSpPr>
      <xdr:spPr>
        <a:xfrm>
          <a:off x="144145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122555</xdr:rowOff>
    </xdr:from>
    <xdr:to>
      <xdr:col>81</xdr:col>
      <xdr:colOff>101600</xdr:colOff>
      <xdr:row>62</xdr:row>
      <xdr:rowOff>52705</xdr:rowOff>
    </xdr:to>
    <xdr:sp macro="" textlink="">
      <xdr:nvSpPr>
        <xdr:cNvPr id="454" name="楕円 453">
          <a:extLst>
            <a:ext uri="{FF2B5EF4-FFF2-40B4-BE49-F238E27FC236}">
              <a16:creationId xmlns="" xmlns:a16="http://schemas.microsoft.com/office/drawing/2014/main" id="{09535034-057D-431D-9D62-76674D1290C7}"/>
            </a:ext>
          </a:extLst>
        </xdr:cNvPr>
        <xdr:cNvSpPr/>
      </xdr:nvSpPr>
      <xdr:spPr>
        <a:xfrm>
          <a:off x="13578840" y="1034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1905</xdr:rowOff>
    </xdr:from>
    <xdr:to>
      <xdr:col>85</xdr:col>
      <xdr:colOff>127000</xdr:colOff>
      <xdr:row>62</xdr:row>
      <xdr:rowOff>24765</xdr:rowOff>
    </xdr:to>
    <xdr:cxnSp macro="">
      <xdr:nvCxnSpPr>
        <xdr:cNvPr id="455" name="直線コネクタ 454">
          <a:extLst>
            <a:ext uri="{FF2B5EF4-FFF2-40B4-BE49-F238E27FC236}">
              <a16:creationId xmlns="" xmlns:a16="http://schemas.microsoft.com/office/drawing/2014/main" id="{84AE6447-6073-4872-BFB8-85B107C73553}"/>
            </a:ext>
          </a:extLst>
        </xdr:cNvPr>
        <xdr:cNvCxnSpPr/>
      </xdr:nvCxnSpPr>
      <xdr:spPr>
        <a:xfrm>
          <a:off x="13629640" y="10395585"/>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99695</xdr:rowOff>
    </xdr:from>
    <xdr:to>
      <xdr:col>76</xdr:col>
      <xdr:colOff>165100</xdr:colOff>
      <xdr:row>62</xdr:row>
      <xdr:rowOff>29845</xdr:rowOff>
    </xdr:to>
    <xdr:sp macro="" textlink="">
      <xdr:nvSpPr>
        <xdr:cNvPr id="456" name="楕円 455">
          <a:extLst>
            <a:ext uri="{FF2B5EF4-FFF2-40B4-BE49-F238E27FC236}">
              <a16:creationId xmlns="" xmlns:a16="http://schemas.microsoft.com/office/drawing/2014/main" id="{B6980CC6-489A-4FAA-B294-D4172DCB943E}"/>
            </a:ext>
          </a:extLst>
        </xdr:cNvPr>
        <xdr:cNvSpPr/>
      </xdr:nvSpPr>
      <xdr:spPr>
        <a:xfrm>
          <a:off x="12804140" y="1032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150495</xdr:rowOff>
    </xdr:from>
    <xdr:to>
      <xdr:col>81</xdr:col>
      <xdr:colOff>50800</xdr:colOff>
      <xdr:row>62</xdr:row>
      <xdr:rowOff>1905</xdr:rowOff>
    </xdr:to>
    <xdr:cxnSp macro="">
      <xdr:nvCxnSpPr>
        <xdr:cNvPr id="457" name="直線コネクタ 456">
          <a:extLst>
            <a:ext uri="{FF2B5EF4-FFF2-40B4-BE49-F238E27FC236}">
              <a16:creationId xmlns="" xmlns:a16="http://schemas.microsoft.com/office/drawing/2014/main" id="{44C51E5F-DC04-4E25-85B5-295C557BC1E3}"/>
            </a:ext>
          </a:extLst>
        </xdr:cNvPr>
        <xdr:cNvCxnSpPr/>
      </xdr:nvCxnSpPr>
      <xdr:spPr>
        <a:xfrm>
          <a:off x="12854940" y="1037653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76835</xdr:rowOff>
    </xdr:from>
    <xdr:to>
      <xdr:col>72</xdr:col>
      <xdr:colOff>38100</xdr:colOff>
      <xdr:row>62</xdr:row>
      <xdr:rowOff>6985</xdr:rowOff>
    </xdr:to>
    <xdr:sp macro="" textlink="">
      <xdr:nvSpPr>
        <xdr:cNvPr id="458" name="楕円 457">
          <a:extLst>
            <a:ext uri="{FF2B5EF4-FFF2-40B4-BE49-F238E27FC236}">
              <a16:creationId xmlns="" xmlns:a16="http://schemas.microsoft.com/office/drawing/2014/main" id="{78D75733-77D9-4E9E-9A43-B030A6C5CCAF}"/>
            </a:ext>
          </a:extLst>
        </xdr:cNvPr>
        <xdr:cNvSpPr/>
      </xdr:nvSpPr>
      <xdr:spPr>
        <a:xfrm>
          <a:off x="12029440" y="10302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127635</xdr:rowOff>
    </xdr:from>
    <xdr:to>
      <xdr:col>76</xdr:col>
      <xdr:colOff>114300</xdr:colOff>
      <xdr:row>61</xdr:row>
      <xdr:rowOff>150495</xdr:rowOff>
    </xdr:to>
    <xdr:cxnSp macro="">
      <xdr:nvCxnSpPr>
        <xdr:cNvPr id="459" name="直線コネクタ 458">
          <a:extLst>
            <a:ext uri="{FF2B5EF4-FFF2-40B4-BE49-F238E27FC236}">
              <a16:creationId xmlns="" xmlns:a16="http://schemas.microsoft.com/office/drawing/2014/main" id="{3733AC1F-6804-4AB4-8CF2-A064D5E8BB08}"/>
            </a:ext>
          </a:extLst>
        </xdr:cNvPr>
        <xdr:cNvCxnSpPr/>
      </xdr:nvCxnSpPr>
      <xdr:spPr>
        <a:xfrm>
          <a:off x="12072620" y="10353675"/>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53975</xdr:rowOff>
    </xdr:from>
    <xdr:to>
      <xdr:col>67</xdr:col>
      <xdr:colOff>101600</xdr:colOff>
      <xdr:row>61</xdr:row>
      <xdr:rowOff>155575</xdr:rowOff>
    </xdr:to>
    <xdr:sp macro="" textlink="">
      <xdr:nvSpPr>
        <xdr:cNvPr id="460" name="楕円 459">
          <a:extLst>
            <a:ext uri="{FF2B5EF4-FFF2-40B4-BE49-F238E27FC236}">
              <a16:creationId xmlns="" xmlns:a16="http://schemas.microsoft.com/office/drawing/2014/main" id="{F83EDAEA-B77B-4A87-9D24-0AC7496F7155}"/>
            </a:ext>
          </a:extLst>
        </xdr:cNvPr>
        <xdr:cNvSpPr/>
      </xdr:nvSpPr>
      <xdr:spPr>
        <a:xfrm>
          <a:off x="1123188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104775</xdr:rowOff>
    </xdr:from>
    <xdr:to>
      <xdr:col>71</xdr:col>
      <xdr:colOff>177800</xdr:colOff>
      <xdr:row>61</xdr:row>
      <xdr:rowOff>127635</xdr:rowOff>
    </xdr:to>
    <xdr:cxnSp macro="">
      <xdr:nvCxnSpPr>
        <xdr:cNvPr id="461" name="直線コネクタ 460">
          <a:extLst>
            <a:ext uri="{FF2B5EF4-FFF2-40B4-BE49-F238E27FC236}">
              <a16:creationId xmlns="" xmlns:a16="http://schemas.microsoft.com/office/drawing/2014/main" id="{6EC979D3-18D7-4795-8619-57526897321D}"/>
            </a:ext>
          </a:extLst>
        </xdr:cNvPr>
        <xdr:cNvCxnSpPr/>
      </xdr:nvCxnSpPr>
      <xdr:spPr>
        <a:xfrm>
          <a:off x="11282680" y="1033081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462" name="n_1aveValue【学校施設】&#10;有形固定資産減価償却率">
          <a:extLst>
            <a:ext uri="{FF2B5EF4-FFF2-40B4-BE49-F238E27FC236}">
              <a16:creationId xmlns="" xmlns:a16="http://schemas.microsoft.com/office/drawing/2014/main" id="{CABB4659-03BB-4118-A49A-25CF8C72C0E9}"/>
            </a:ext>
          </a:extLst>
        </xdr:cNvPr>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3" name="n_2aveValue【学校施設】&#10;有形固定資産減価償却率">
          <a:extLst>
            <a:ext uri="{FF2B5EF4-FFF2-40B4-BE49-F238E27FC236}">
              <a16:creationId xmlns="" xmlns:a16="http://schemas.microsoft.com/office/drawing/2014/main" id="{5C9F591D-65DD-4A4D-889E-76CD206C6B8D}"/>
            </a:ext>
          </a:extLst>
        </xdr:cNvPr>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464" name="n_3aveValue【学校施設】&#10;有形固定資産減価償却率">
          <a:extLst>
            <a:ext uri="{FF2B5EF4-FFF2-40B4-BE49-F238E27FC236}">
              <a16:creationId xmlns="" xmlns:a16="http://schemas.microsoft.com/office/drawing/2014/main" id="{D4ECBA20-45C5-4303-A067-AEFF477520C8}"/>
            </a:ext>
          </a:extLst>
        </xdr:cNvPr>
        <xdr:cNvSpPr txBox="1"/>
      </xdr:nvSpPr>
      <xdr:spPr>
        <a:xfrm>
          <a:off x="119005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465" name="n_4aveValue【学校施設】&#10;有形固定資産減価償却率">
          <a:extLst>
            <a:ext uri="{FF2B5EF4-FFF2-40B4-BE49-F238E27FC236}">
              <a16:creationId xmlns="" xmlns:a16="http://schemas.microsoft.com/office/drawing/2014/main" id="{FF5A3584-756B-47C8-AC09-4239A385DFC8}"/>
            </a:ext>
          </a:extLst>
        </xdr:cNvPr>
        <xdr:cNvSpPr txBox="1"/>
      </xdr:nvSpPr>
      <xdr:spPr>
        <a:xfrm>
          <a:off x="1110298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43832</xdr:rowOff>
    </xdr:from>
    <xdr:ext cx="405111" cy="259045"/>
    <xdr:sp macro="" textlink="">
      <xdr:nvSpPr>
        <xdr:cNvPr id="466" name="n_1mainValue【学校施設】&#10;有形固定資産減価償却率">
          <a:extLst>
            <a:ext uri="{FF2B5EF4-FFF2-40B4-BE49-F238E27FC236}">
              <a16:creationId xmlns="" xmlns:a16="http://schemas.microsoft.com/office/drawing/2014/main" id="{09A531A5-2056-4E47-B5CD-F2303E666ECA}"/>
            </a:ext>
          </a:extLst>
        </xdr:cNvPr>
        <xdr:cNvSpPr txBox="1"/>
      </xdr:nvSpPr>
      <xdr:spPr>
        <a:xfrm>
          <a:off x="134372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20972</xdr:rowOff>
    </xdr:from>
    <xdr:ext cx="405111" cy="259045"/>
    <xdr:sp macro="" textlink="">
      <xdr:nvSpPr>
        <xdr:cNvPr id="467" name="n_2mainValue【学校施設】&#10;有形固定資産減価償却率">
          <a:extLst>
            <a:ext uri="{FF2B5EF4-FFF2-40B4-BE49-F238E27FC236}">
              <a16:creationId xmlns="" xmlns:a16="http://schemas.microsoft.com/office/drawing/2014/main" id="{4A0274BE-5E2B-421C-B796-8CAD56F86831}"/>
            </a:ext>
          </a:extLst>
        </xdr:cNvPr>
        <xdr:cNvSpPr txBox="1"/>
      </xdr:nvSpPr>
      <xdr:spPr>
        <a:xfrm>
          <a:off x="126752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169562</xdr:rowOff>
    </xdr:from>
    <xdr:ext cx="405111" cy="259045"/>
    <xdr:sp macro="" textlink="">
      <xdr:nvSpPr>
        <xdr:cNvPr id="468" name="n_3mainValue【学校施設】&#10;有形固定資産減価償却率">
          <a:extLst>
            <a:ext uri="{FF2B5EF4-FFF2-40B4-BE49-F238E27FC236}">
              <a16:creationId xmlns="" xmlns:a16="http://schemas.microsoft.com/office/drawing/2014/main" id="{AA45FC20-A074-4738-82CA-8CE4B25E4C41}"/>
            </a:ext>
          </a:extLst>
        </xdr:cNvPr>
        <xdr:cNvSpPr txBox="1"/>
      </xdr:nvSpPr>
      <xdr:spPr>
        <a:xfrm>
          <a:off x="119005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146702</xdr:rowOff>
    </xdr:from>
    <xdr:ext cx="405111" cy="259045"/>
    <xdr:sp macro="" textlink="">
      <xdr:nvSpPr>
        <xdr:cNvPr id="469" name="n_4mainValue【学校施設】&#10;有形固定資産減価償却率">
          <a:extLst>
            <a:ext uri="{FF2B5EF4-FFF2-40B4-BE49-F238E27FC236}">
              <a16:creationId xmlns="" xmlns:a16="http://schemas.microsoft.com/office/drawing/2014/main" id="{7A38935A-31CE-4140-AFBC-31BFEB9EAAFB}"/>
            </a:ext>
          </a:extLst>
        </xdr:cNvPr>
        <xdr:cNvSpPr txBox="1"/>
      </xdr:nvSpPr>
      <xdr:spPr>
        <a:xfrm>
          <a:off x="1110298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 xmlns:a16="http://schemas.microsoft.com/office/drawing/2014/main" id="{66141D0E-8C5C-4C62-A896-4D59AFCB26C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 xmlns:a16="http://schemas.microsoft.com/office/drawing/2014/main" id="{708A1C20-4B8D-4ECF-B241-D4DB329232D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 xmlns:a16="http://schemas.microsoft.com/office/drawing/2014/main" id="{F8B833ED-4192-4077-AE53-66E1061D428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 xmlns:a16="http://schemas.microsoft.com/office/drawing/2014/main" id="{9514825D-9DC6-4D3F-BFE7-2A28E8FCC56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 xmlns:a16="http://schemas.microsoft.com/office/drawing/2014/main" id="{F5E0843D-052F-44E1-92BD-D41E6440C26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 xmlns:a16="http://schemas.microsoft.com/office/drawing/2014/main" id="{FE5EB1FF-851A-4DFF-AE09-9802E761562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 xmlns:a16="http://schemas.microsoft.com/office/drawing/2014/main" id="{F40DA880-02A5-491A-9315-508A767C766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 xmlns:a16="http://schemas.microsoft.com/office/drawing/2014/main" id="{FA16C17E-A97E-4C5C-B590-7F354EDEF1C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 xmlns:a16="http://schemas.microsoft.com/office/drawing/2014/main" id="{57B7382F-84CB-4853-AE56-3142F94A49B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 xmlns:a16="http://schemas.microsoft.com/office/drawing/2014/main" id="{9A069EDA-158E-4730-B8E5-1A7B2E89FE6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a:extLst>
            <a:ext uri="{FF2B5EF4-FFF2-40B4-BE49-F238E27FC236}">
              <a16:creationId xmlns="" xmlns:a16="http://schemas.microsoft.com/office/drawing/2014/main" id="{519600A8-8974-47B5-8B11-53A70CE8FDDF}"/>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 xmlns:a16="http://schemas.microsoft.com/office/drawing/2014/main" id="{11436B73-7B52-4ADC-AC96-4EC86B9B7B3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 xmlns:a16="http://schemas.microsoft.com/office/drawing/2014/main" id="{DAF54CA9-AE71-4A21-96BB-5C6FBFDDD1B5}"/>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 xmlns:a16="http://schemas.microsoft.com/office/drawing/2014/main" id="{6797B0D0-2A11-4AD3-B2C0-64DC60EB265F}"/>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a:extLst>
            <a:ext uri="{FF2B5EF4-FFF2-40B4-BE49-F238E27FC236}">
              <a16:creationId xmlns="" xmlns:a16="http://schemas.microsoft.com/office/drawing/2014/main" id="{24887CBE-DCD6-48AF-BB7F-AAD8ED48F67E}"/>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 xmlns:a16="http://schemas.microsoft.com/office/drawing/2014/main" id="{08B629F9-F534-4B18-9EB9-51124F1180FF}"/>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a:extLst>
            <a:ext uri="{FF2B5EF4-FFF2-40B4-BE49-F238E27FC236}">
              <a16:creationId xmlns="" xmlns:a16="http://schemas.microsoft.com/office/drawing/2014/main" id="{9F9A98A7-EACA-4556-A973-4FDED999EB35}"/>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 xmlns:a16="http://schemas.microsoft.com/office/drawing/2014/main" id="{F3FD4A9A-57AA-4FB8-8FD8-D7D8784B38BD}"/>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a:extLst>
            <a:ext uri="{FF2B5EF4-FFF2-40B4-BE49-F238E27FC236}">
              <a16:creationId xmlns="" xmlns:a16="http://schemas.microsoft.com/office/drawing/2014/main" id="{136530DF-871B-4093-B817-961158A2E9A2}"/>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 xmlns:a16="http://schemas.microsoft.com/office/drawing/2014/main" id="{8B6BDA2E-870B-48A3-BE9F-D9484B2939CF}"/>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a:extLst>
            <a:ext uri="{FF2B5EF4-FFF2-40B4-BE49-F238E27FC236}">
              <a16:creationId xmlns="" xmlns:a16="http://schemas.microsoft.com/office/drawing/2014/main" id="{6FCF9E9B-C1A2-4E56-B07D-6CEF2BA126CC}"/>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 xmlns:a16="http://schemas.microsoft.com/office/drawing/2014/main" id="{4D6C5AD7-B9E8-45BD-AACD-24CE31318A1D}"/>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a:extLst>
            <a:ext uri="{FF2B5EF4-FFF2-40B4-BE49-F238E27FC236}">
              <a16:creationId xmlns="" xmlns:a16="http://schemas.microsoft.com/office/drawing/2014/main" id="{BD43576D-2114-47E6-8387-276B684D28EC}"/>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 xmlns:a16="http://schemas.microsoft.com/office/drawing/2014/main" id="{71DCAA70-D034-450F-A8B7-8CC5DB0716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 xmlns:a16="http://schemas.microsoft.com/office/drawing/2014/main" id="{54E0D1DC-CE57-4B4D-9C0B-BED90638371A}"/>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 xmlns:a16="http://schemas.microsoft.com/office/drawing/2014/main" id="{031FDED9-A556-4D04-9EC3-F45599FB3A9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496" name="直線コネクタ 495">
          <a:extLst>
            <a:ext uri="{FF2B5EF4-FFF2-40B4-BE49-F238E27FC236}">
              <a16:creationId xmlns="" xmlns:a16="http://schemas.microsoft.com/office/drawing/2014/main" id="{97E68ECC-2AEE-4DDC-A72E-DDDCE64C7ADC}"/>
            </a:ext>
          </a:extLst>
        </xdr:cNvPr>
        <xdr:cNvCxnSpPr/>
      </xdr:nvCxnSpPr>
      <xdr:spPr>
        <a:xfrm flipV="1">
          <a:off x="19509104" y="9365197"/>
          <a:ext cx="0" cy="1513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497" name="【学校施設】&#10;一人当たり面積最小値テキスト">
          <a:extLst>
            <a:ext uri="{FF2B5EF4-FFF2-40B4-BE49-F238E27FC236}">
              <a16:creationId xmlns="" xmlns:a16="http://schemas.microsoft.com/office/drawing/2014/main" id="{CC6E5D70-70E4-4F5A-BC5C-5CCEF0D00C27}"/>
            </a:ext>
          </a:extLst>
        </xdr:cNvPr>
        <xdr:cNvSpPr txBox="1"/>
      </xdr:nvSpPr>
      <xdr:spPr>
        <a:xfrm>
          <a:off x="19547840" y="108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498" name="直線コネクタ 497">
          <a:extLst>
            <a:ext uri="{FF2B5EF4-FFF2-40B4-BE49-F238E27FC236}">
              <a16:creationId xmlns="" xmlns:a16="http://schemas.microsoft.com/office/drawing/2014/main" id="{53BD9AE6-5BC0-4F4D-8A7E-D700417A9B70}"/>
            </a:ext>
          </a:extLst>
        </xdr:cNvPr>
        <xdr:cNvCxnSpPr/>
      </xdr:nvCxnSpPr>
      <xdr:spPr>
        <a:xfrm>
          <a:off x="19443700" y="10878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499" name="【学校施設】&#10;一人当たり面積最大値テキスト">
          <a:extLst>
            <a:ext uri="{FF2B5EF4-FFF2-40B4-BE49-F238E27FC236}">
              <a16:creationId xmlns="" xmlns:a16="http://schemas.microsoft.com/office/drawing/2014/main" id="{46C4DB3F-1EB5-4634-ADE5-65D593EEEDDE}"/>
            </a:ext>
          </a:extLst>
        </xdr:cNvPr>
        <xdr:cNvSpPr txBox="1"/>
      </xdr:nvSpPr>
      <xdr:spPr>
        <a:xfrm>
          <a:off x="19547840" y="914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00" name="直線コネクタ 499">
          <a:extLst>
            <a:ext uri="{FF2B5EF4-FFF2-40B4-BE49-F238E27FC236}">
              <a16:creationId xmlns="" xmlns:a16="http://schemas.microsoft.com/office/drawing/2014/main" id="{ABFB8FEA-0897-48A0-9A41-CB15F97B15CE}"/>
            </a:ext>
          </a:extLst>
        </xdr:cNvPr>
        <xdr:cNvCxnSpPr/>
      </xdr:nvCxnSpPr>
      <xdr:spPr>
        <a:xfrm>
          <a:off x="19443700" y="9365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501" name="【学校施設】&#10;一人当たり面積平均値テキスト">
          <a:extLst>
            <a:ext uri="{FF2B5EF4-FFF2-40B4-BE49-F238E27FC236}">
              <a16:creationId xmlns="" xmlns:a16="http://schemas.microsoft.com/office/drawing/2014/main" id="{58B0BB0F-8041-46D9-AB44-A709F13EC434}"/>
            </a:ext>
          </a:extLst>
        </xdr:cNvPr>
        <xdr:cNvSpPr txBox="1"/>
      </xdr:nvSpPr>
      <xdr:spPr>
        <a:xfrm>
          <a:off x="19547840" y="1033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02" name="フローチャート: 判断 501">
          <a:extLst>
            <a:ext uri="{FF2B5EF4-FFF2-40B4-BE49-F238E27FC236}">
              <a16:creationId xmlns="" xmlns:a16="http://schemas.microsoft.com/office/drawing/2014/main" id="{C91C3E7E-25DA-4B23-86CD-08C68E97520E}"/>
            </a:ext>
          </a:extLst>
        </xdr:cNvPr>
        <xdr:cNvSpPr/>
      </xdr:nvSpPr>
      <xdr:spPr>
        <a:xfrm>
          <a:off x="19458940" y="1035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03" name="フローチャート: 判断 502">
          <a:extLst>
            <a:ext uri="{FF2B5EF4-FFF2-40B4-BE49-F238E27FC236}">
              <a16:creationId xmlns="" xmlns:a16="http://schemas.microsoft.com/office/drawing/2014/main" id="{C143B5E1-C06E-430A-A6E9-EF35175B1D61}"/>
            </a:ext>
          </a:extLst>
        </xdr:cNvPr>
        <xdr:cNvSpPr/>
      </xdr:nvSpPr>
      <xdr:spPr>
        <a:xfrm>
          <a:off x="18735040" y="1038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04" name="フローチャート: 判断 503">
          <a:extLst>
            <a:ext uri="{FF2B5EF4-FFF2-40B4-BE49-F238E27FC236}">
              <a16:creationId xmlns="" xmlns:a16="http://schemas.microsoft.com/office/drawing/2014/main" id="{DEED1383-54D6-40C9-A772-18C16341A911}"/>
            </a:ext>
          </a:extLst>
        </xdr:cNvPr>
        <xdr:cNvSpPr/>
      </xdr:nvSpPr>
      <xdr:spPr>
        <a:xfrm>
          <a:off x="17937480" y="10378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05" name="フローチャート: 判断 504">
          <a:extLst>
            <a:ext uri="{FF2B5EF4-FFF2-40B4-BE49-F238E27FC236}">
              <a16:creationId xmlns="" xmlns:a16="http://schemas.microsoft.com/office/drawing/2014/main" id="{80CA9810-ABBD-4D98-B49C-05D5175BF5CE}"/>
            </a:ext>
          </a:extLst>
        </xdr:cNvPr>
        <xdr:cNvSpPr/>
      </xdr:nvSpPr>
      <xdr:spPr>
        <a:xfrm>
          <a:off x="17162780" y="1040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06" name="フローチャート: 判断 505">
          <a:extLst>
            <a:ext uri="{FF2B5EF4-FFF2-40B4-BE49-F238E27FC236}">
              <a16:creationId xmlns="" xmlns:a16="http://schemas.microsoft.com/office/drawing/2014/main" id="{18ACFE74-F3F4-4335-A887-4D0A4907A841}"/>
            </a:ext>
          </a:extLst>
        </xdr:cNvPr>
        <xdr:cNvSpPr/>
      </xdr:nvSpPr>
      <xdr:spPr>
        <a:xfrm>
          <a:off x="16388080" y="103764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7B224B52-FDF5-4A03-97B9-64F8E803FE6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7883DFA8-BA4A-4E29-9C98-28B8DA27A28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E4168F06-7493-4B4A-9A78-DB45F0FE0C5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 xmlns:a16="http://schemas.microsoft.com/office/drawing/2014/main" id="{9177AD3E-6EC7-40E7-B953-466E057DF515}"/>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 xmlns:a16="http://schemas.microsoft.com/office/drawing/2014/main" id="{A16D361B-EED3-4399-BBDA-A55B26C32DA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169635</xdr:rowOff>
    </xdr:from>
    <xdr:to>
      <xdr:col>116</xdr:col>
      <xdr:colOff>114300</xdr:colOff>
      <xdr:row>61</xdr:row>
      <xdr:rowOff>99785</xdr:rowOff>
    </xdr:to>
    <xdr:sp macro="" textlink="">
      <xdr:nvSpPr>
        <xdr:cNvPr id="512" name="楕円 511">
          <a:extLst>
            <a:ext uri="{FF2B5EF4-FFF2-40B4-BE49-F238E27FC236}">
              <a16:creationId xmlns="" xmlns:a16="http://schemas.microsoft.com/office/drawing/2014/main" id="{3A4124FD-BBAD-44CB-948F-3E6CE4E3893E}"/>
            </a:ext>
          </a:extLst>
        </xdr:cNvPr>
        <xdr:cNvSpPr/>
      </xdr:nvSpPr>
      <xdr:spPr>
        <a:xfrm>
          <a:off x="19458940" y="10228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21062</xdr:rowOff>
    </xdr:from>
    <xdr:ext cx="469744" cy="259045"/>
    <xdr:sp macro="" textlink="">
      <xdr:nvSpPr>
        <xdr:cNvPr id="513" name="【学校施設】&#10;一人当たり面積該当値テキスト">
          <a:extLst>
            <a:ext uri="{FF2B5EF4-FFF2-40B4-BE49-F238E27FC236}">
              <a16:creationId xmlns="" xmlns:a16="http://schemas.microsoft.com/office/drawing/2014/main" id="{FD162F85-9864-4B97-BC5C-17F6F59A2565}"/>
            </a:ext>
          </a:extLst>
        </xdr:cNvPr>
        <xdr:cNvSpPr txBox="1"/>
      </xdr:nvSpPr>
      <xdr:spPr>
        <a:xfrm>
          <a:off x="19547840" y="1007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1451</xdr:rowOff>
    </xdr:from>
    <xdr:to>
      <xdr:col>112</xdr:col>
      <xdr:colOff>38100</xdr:colOff>
      <xdr:row>61</xdr:row>
      <xdr:rowOff>103051</xdr:rowOff>
    </xdr:to>
    <xdr:sp macro="" textlink="">
      <xdr:nvSpPr>
        <xdr:cNvPr id="514" name="楕円 513">
          <a:extLst>
            <a:ext uri="{FF2B5EF4-FFF2-40B4-BE49-F238E27FC236}">
              <a16:creationId xmlns="" xmlns:a16="http://schemas.microsoft.com/office/drawing/2014/main" id="{631BA208-A801-4468-BC00-4A542C855488}"/>
            </a:ext>
          </a:extLst>
        </xdr:cNvPr>
        <xdr:cNvSpPr/>
      </xdr:nvSpPr>
      <xdr:spPr>
        <a:xfrm>
          <a:off x="18735040" y="102274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48985</xdr:rowOff>
    </xdr:from>
    <xdr:to>
      <xdr:col>116</xdr:col>
      <xdr:colOff>63500</xdr:colOff>
      <xdr:row>61</xdr:row>
      <xdr:rowOff>52251</xdr:rowOff>
    </xdr:to>
    <xdr:cxnSp macro="">
      <xdr:nvCxnSpPr>
        <xdr:cNvPr id="515" name="直線コネクタ 514">
          <a:extLst>
            <a:ext uri="{FF2B5EF4-FFF2-40B4-BE49-F238E27FC236}">
              <a16:creationId xmlns="" xmlns:a16="http://schemas.microsoft.com/office/drawing/2014/main" id="{B4269500-EF96-483E-8FB1-2375D43FB751}"/>
            </a:ext>
          </a:extLst>
        </xdr:cNvPr>
        <xdr:cNvCxnSpPr/>
      </xdr:nvCxnSpPr>
      <xdr:spPr>
        <a:xfrm flipV="1">
          <a:off x="18778220" y="10275025"/>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8962</xdr:rowOff>
    </xdr:from>
    <xdr:to>
      <xdr:col>107</xdr:col>
      <xdr:colOff>101600</xdr:colOff>
      <xdr:row>61</xdr:row>
      <xdr:rowOff>110562</xdr:rowOff>
    </xdr:to>
    <xdr:sp macro="" textlink="">
      <xdr:nvSpPr>
        <xdr:cNvPr id="516" name="楕円 515">
          <a:extLst>
            <a:ext uri="{FF2B5EF4-FFF2-40B4-BE49-F238E27FC236}">
              <a16:creationId xmlns="" xmlns:a16="http://schemas.microsoft.com/office/drawing/2014/main" id="{CD775428-5C55-4FFE-A959-A61254260819}"/>
            </a:ext>
          </a:extLst>
        </xdr:cNvPr>
        <xdr:cNvSpPr/>
      </xdr:nvSpPr>
      <xdr:spPr>
        <a:xfrm>
          <a:off x="17937480" y="102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52251</xdr:rowOff>
    </xdr:from>
    <xdr:to>
      <xdr:col>111</xdr:col>
      <xdr:colOff>177800</xdr:colOff>
      <xdr:row>61</xdr:row>
      <xdr:rowOff>59762</xdr:rowOff>
    </xdr:to>
    <xdr:cxnSp macro="">
      <xdr:nvCxnSpPr>
        <xdr:cNvPr id="517" name="直線コネクタ 516">
          <a:extLst>
            <a:ext uri="{FF2B5EF4-FFF2-40B4-BE49-F238E27FC236}">
              <a16:creationId xmlns="" xmlns:a16="http://schemas.microsoft.com/office/drawing/2014/main" id="{7607166F-901C-40EF-840A-28B8F4C646F1}"/>
            </a:ext>
          </a:extLst>
        </xdr:cNvPr>
        <xdr:cNvCxnSpPr/>
      </xdr:nvCxnSpPr>
      <xdr:spPr>
        <a:xfrm flipV="1">
          <a:off x="17988280" y="10278291"/>
          <a:ext cx="78994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13861</xdr:rowOff>
    </xdr:from>
    <xdr:to>
      <xdr:col>102</xdr:col>
      <xdr:colOff>165100</xdr:colOff>
      <xdr:row>61</xdr:row>
      <xdr:rowOff>115461</xdr:rowOff>
    </xdr:to>
    <xdr:sp macro="" textlink="">
      <xdr:nvSpPr>
        <xdr:cNvPr id="518" name="楕円 517">
          <a:extLst>
            <a:ext uri="{FF2B5EF4-FFF2-40B4-BE49-F238E27FC236}">
              <a16:creationId xmlns="" xmlns:a16="http://schemas.microsoft.com/office/drawing/2014/main" id="{B8F842CD-0858-4403-87B3-51A3B19DA1AA}"/>
            </a:ext>
          </a:extLst>
        </xdr:cNvPr>
        <xdr:cNvSpPr/>
      </xdr:nvSpPr>
      <xdr:spPr>
        <a:xfrm>
          <a:off x="17162780" y="102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59762</xdr:rowOff>
    </xdr:from>
    <xdr:to>
      <xdr:col>107</xdr:col>
      <xdr:colOff>50800</xdr:colOff>
      <xdr:row>61</xdr:row>
      <xdr:rowOff>64661</xdr:rowOff>
    </xdr:to>
    <xdr:cxnSp macro="">
      <xdr:nvCxnSpPr>
        <xdr:cNvPr id="519" name="直線コネクタ 518">
          <a:extLst>
            <a:ext uri="{FF2B5EF4-FFF2-40B4-BE49-F238E27FC236}">
              <a16:creationId xmlns="" xmlns:a16="http://schemas.microsoft.com/office/drawing/2014/main" id="{55DAA66D-90EE-4717-8A2E-AF3F0C8A016E}"/>
            </a:ext>
          </a:extLst>
        </xdr:cNvPr>
        <xdr:cNvCxnSpPr/>
      </xdr:nvCxnSpPr>
      <xdr:spPr>
        <a:xfrm flipV="1">
          <a:off x="17213580" y="10285802"/>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5044</xdr:rowOff>
    </xdr:from>
    <xdr:to>
      <xdr:col>98</xdr:col>
      <xdr:colOff>38100</xdr:colOff>
      <xdr:row>61</xdr:row>
      <xdr:rowOff>106644</xdr:rowOff>
    </xdr:to>
    <xdr:sp macro="" textlink="">
      <xdr:nvSpPr>
        <xdr:cNvPr id="520" name="楕円 519">
          <a:extLst>
            <a:ext uri="{FF2B5EF4-FFF2-40B4-BE49-F238E27FC236}">
              <a16:creationId xmlns="" xmlns:a16="http://schemas.microsoft.com/office/drawing/2014/main" id="{695C0E6E-607A-4BDC-A188-3E22CFB86BC4}"/>
            </a:ext>
          </a:extLst>
        </xdr:cNvPr>
        <xdr:cNvSpPr/>
      </xdr:nvSpPr>
      <xdr:spPr>
        <a:xfrm>
          <a:off x="16388080" y="102310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55844</xdr:rowOff>
    </xdr:from>
    <xdr:to>
      <xdr:col>102</xdr:col>
      <xdr:colOff>114300</xdr:colOff>
      <xdr:row>61</xdr:row>
      <xdr:rowOff>64661</xdr:rowOff>
    </xdr:to>
    <xdr:cxnSp macro="">
      <xdr:nvCxnSpPr>
        <xdr:cNvPr id="521" name="直線コネクタ 520">
          <a:extLst>
            <a:ext uri="{FF2B5EF4-FFF2-40B4-BE49-F238E27FC236}">
              <a16:creationId xmlns="" xmlns:a16="http://schemas.microsoft.com/office/drawing/2014/main" id="{1B475FDB-4E4C-4E2A-A049-C94D50FD5B7D}"/>
            </a:ext>
          </a:extLst>
        </xdr:cNvPr>
        <xdr:cNvCxnSpPr/>
      </xdr:nvCxnSpPr>
      <xdr:spPr>
        <a:xfrm>
          <a:off x="16431260" y="10281884"/>
          <a:ext cx="78232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522" name="n_1aveValue【学校施設】&#10;一人当たり面積">
          <a:extLst>
            <a:ext uri="{FF2B5EF4-FFF2-40B4-BE49-F238E27FC236}">
              <a16:creationId xmlns="" xmlns:a16="http://schemas.microsoft.com/office/drawing/2014/main" id="{37127A31-A76C-432A-AB5C-B7C7D246A57D}"/>
            </a:ext>
          </a:extLst>
        </xdr:cNvPr>
        <xdr:cNvSpPr txBox="1"/>
      </xdr:nvSpPr>
      <xdr:spPr>
        <a:xfrm>
          <a:off x="18561127" y="1046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523" name="n_2aveValue【学校施設】&#10;一人当たり面積">
          <a:extLst>
            <a:ext uri="{FF2B5EF4-FFF2-40B4-BE49-F238E27FC236}">
              <a16:creationId xmlns="" xmlns:a16="http://schemas.microsoft.com/office/drawing/2014/main" id="{1F2BCBC6-F221-4A63-A578-C9306F039469}"/>
            </a:ext>
          </a:extLst>
        </xdr:cNvPr>
        <xdr:cNvSpPr txBox="1"/>
      </xdr:nvSpPr>
      <xdr:spPr>
        <a:xfrm>
          <a:off x="17776267" y="104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524" name="n_3aveValue【学校施設】&#10;一人当たり面積">
          <a:extLst>
            <a:ext uri="{FF2B5EF4-FFF2-40B4-BE49-F238E27FC236}">
              <a16:creationId xmlns="" xmlns:a16="http://schemas.microsoft.com/office/drawing/2014/main" id="{23330673-06BC-4579-8D57-5781570CA157}"/>
            </a:ext>
          </a:extLst>
        </xdr:cNvPr>
        <xdr:cNvSpPr txBox="1"/>
      </xdr:nvSpPr>
      <xdr:spPr>
        <a:xfrm>
          <a:off x="17001567" y="104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525" name="n_4aveValue【学校施設】&#10;一人当たり面積">
          <a:extLst>
            <a:ext uri="{FF2B5EF4-FFF2-40B4-BE49-F238E27FC236}">
              <a16:creationId xmlns="" xmlns:a16="http://schemas.microsoft.com/office/drawing/2014/main" id="{ECA4F17A-287D-4A38-9151-7ACDA31DB7E8}"/>
            </a:ext>
          </a:extLst>
        </xdr:cNvPr>
        <xdr:cNvSpPr txBox="1"/>
      </xdr:nvSpPr>
      <xdr:spPr>
        <a:xfrm>
          <a:off x="16226867" y="1046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119578</xdr:rowOff>
    </xdr:from>
    <xdr:ext cx="469744" cy="259045"/>
    <xdr:sp macro="" textlink="">
      <xdr:nvSpPr>
        <xdr:cNvPr id="526" name="n_1mainValue【学校施設】&#10;一人当たり面積">
          <a:extLst>
            <a:ext uri="{FF2B5EF4-FFF2-40B4-BE49-F238E27FC236}">
              <a16:creationId xmlns="" xmlns:a16="http://schemas.microsoft.com/office/drawing/2014/main" id="{3F2B2EB6-DA70-457A-90DA-9046D0957E39}"/>
            </a:ext>
          </a:extLst>
        </xdr:cNvPr>
        <xdr:cNvSpPr txBox="1"/>
      </xdr:nvSpPr>
      <xdr:spPr>
        <a:xfrm>
          <a:off x="18561127" y="1001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127089</xdr:rowOff>
    </xdr:from>
    <xdr:ext cx="469744" cy="259045"/>
    <xdr:sp macro="" textlink="">
      <xdr:nvSpPr>
        <xdr:cNvPr id="527" name="n_2mainValue【学校施設】&#10;一人当たり面積">
          <a:extLst>
            <a:ext uri="{FF2B5EF4-FFF2-40B4-BE49-F238E27FC236}">
              <a16:creationId xmlns="" xmlns:a16="http://schemas.microsoft.com/office/drawing/2014/main" id="{2FA13F5C-3B47-49A5-AB24-582C0B00C1B8}"/>
            </a:ext>
          </a:extLst>
        </xdr:cNvPr>
        <xdr:cNvSpPr txBox="1"/>
      </xdr:nvSpPr>
      <xdr:spPr>
        <a:xfrm>
          <a:off x="17776267" y="1001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131988</xdr:rowOff>
    </xdr:from>
    <xdr:ext cx="469744" cy="259045"/>
    <xdr:sp macro="" textlink="">
      <xdr:nvSpPr>
        <xdr:cNvPr id="528" name="n_3mainValue【学校施設】&#10;一人当たり面積">
          <a:extLst>
            <a:ext uri="{FF2B5EF4-FFF2-40B4-BE49-F238E27FC236}">
              <a16:creationId xmlns="" xmlns:a16="http://schemas.microsoft.com/office/drawing/2014/main" id="{E13CC2FA-88AF-496F-B048-B18C6ADFDE35}"/>
            </a:ext>
          </a:extLst>
        </xdr:cNvPr>
        <xdr:cNvSpPr txBox="1"/>
      </xdr:nvSpPr>
      <xdr:spPr>
        <a:xfrm>
          <a:off x="17001567" y="1002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123171</xdr:rowOff>
    </xdr:from>
    <xdr:ext cx="469744" cy="259045"/>
    <xdr:sp macro="" textlink="">
      <xdr:nvSpPr>
        <xdr:cNvPr id="529" name="n_4mainValue【学校施設】&#10;一人当たり面積">
          <a:extLst>
            <a:ext uri="{FF2B5EF4-FFF2-40B4-BE49-F238E27FC236}">
              <a16:creationId xmlns="" xmlns:a16="http://schemas.microsoft.com/office/drawing/2014/main" id="{DE39098B-2631-4AD3-ACA4-E806E2D3B4BB}"/>
            </a:ext>
          </a:extLst>
        </xdr:cNvPr>
        <xdr:cNvSpPr txBox="1"/>
      </xdr:nvSpPr>
      <xdr:spPr>
        <a:xfrm>
          <a:off x="16226867" y="1001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 xmlns:a16="http://schemas.microsoft.com/office/drawing/2014/main" id="{57DA4834-0C02-4C0A-8B1D-D5C474F0242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 xmlns:a16="http://schemas.microsoft.com/office/drawing/2014/main" id="{2E9F9C7A-C55E-4FE1-87F9-75E154960F5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 xmlns:a16="http://schemas.microsoft.com/office/drawing/2014/main" id="{3C1118C6-DCB8-4E81-B82C-F380645B96E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 xmlns:a16="http://schemas.microsoft.com/office/drawing/2014/main" id="{8A1A3074-F067-4EC9-893C-C8B5E8313E0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 xmlns:a16="http://schemas.microsoft.com/office/drawing/2014/main" id="{09D469E7-FA48-45C4-ABFF-792C0BEED1C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 xmlns:a16="http://schemas.microsoft.com/office/drawing/2014/main" id="{78BA7E80-0947-49B8-81A9-9AE8AADE659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 xmlns:a16="http://schemas.microsoft.com/office/drawing/2014/main" id="{4053E4D8-A22A-421B-A75C-BD3E652F705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 xmlns:a16="http://schemas.microsoft.com/office/drawing/2014/main" id="{1628C758-20F8-40B1-8B16-AF7FFFDDE9D5}"/>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 xmlns:a16="http://schemas.microsoft.com/office/drawing/2014/main" id="{173ABB75-9AD9-407D-A9E6-C88FC6A8111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 xmlns:a16="http://schemas.microsoft.com/office/drawing/2014/main" id="{733F9264-12A1-4B45-96BA-06A7398D276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 xmlns:a16="http://schemas.microsoft.com/office/drawing/2014/main" id="{C2328C07-D9EE-4935-AF7D-83F6701E918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 xmlns:a16="http://schemas.microsoft.com/office/drawing/2014/main" id="{D96EFBC4-A608-49D5-B802-3F89C7AE76F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 xmlns:a16="http://schemas.microsoft.com/office/drawing/2014/main" id="{548F2C88-7026-4AC9-AA02-C89DB6485D4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 xmlns:a16="http://schemas.microsoft.com/office/drawing/2014/main" id="{A974F74B-E20F-483D-8DC6-A18674231FD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 xmlns:a16="http://schemas.microsoft.com/office/drawing/2014/main" id="{4830FB76-0138-4D74-9BCC-05C9B13A747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 xmlns:a16="http://schemas.microsoft.com/office/drawing/2014/main" id="{55D926A1-ED99-4F65-9D29-A73A1F0B4981}"/>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a:extLst>
            <a:ext uri="{FF2B5EF4-FFF2-40B4-BE49-F238E27FC236}">
              <a16:creationId xmlns="" xmlns:a16="http://schemas.microsoft.com/office/drawing/2014/main" id="{500F71E7-5847-4993-823B-A5124571107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a:extLst>
            <a:ext uri="{FF2B5EF4-FFF2-40B4-BE49-F238E27FC236}">
              <a16:creationId xmlns="" xmlns:a16="http://schemas.microsoft.com/office/drawing/2014/main" id="{4365C9C7-108C-4AF8-B20C-176D08AB1FE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a:extLst>
            <a:ext uri="{FF2B5EF4-FFF2-40B4-BE49-F238E27FC236}">
              <a16:creationId xmlns="" xmlns:a16="http://schemas.microsoft.com/office/drawing/2014/main" id="{9737ADEC-2B50-4682-8A31-278FBAE4F3D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a:extLst>
            <a:ext uri="{FF2B5EF4-FFF2-40B4-BE49-F238E27FC236}">
              <a16:creationId xmlns="" xmlns:a16="http://schemas.microsoft.com/office/drawing/2014/main" id="{77A20BFD-0263-4761-8CEC-7C82AD79AC4E}"/>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a:extLst>
            <a:ext uri="{FF2B5EF4-FFF2-40B4-BE49-F238E27FC236}">
              <a16:creationId xmlns="" xmlns:a16="http://schemas.microsoft.com/office/drawing/2014/main" id="{26B4FA81-51B6-47ED-B653-FA99481AC2D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a:extLst>
            <a:ext uri="{FF2B5EF4-FFF2-40B4-BE49-F238E27FC236}">
              <a16:creationId xmlns="" xmlns:a16="http://schemas.microsoft.com/office/drawing/2014/main" id="{A4152264-7A8D-4876-8612-C8F2DA1BF59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a:extLst>
            <a:ext uri="{FF2B5EF4-FFF2-40B4-BE49-F238E27FC236}">
              <a16:creationId xmlns="" xmlns:a16="http://schemas.microsoft.com/office/drawing/2014/main" id="{230951B3-170B-40E2-ACDB-2B9FC50B70D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a:extLst>
            <a:ext uri="{FF2B5EF4-FFF2-40B4-BE49-F238E27FC236}">
              <a16:creationId xmlns="" xmlns:a16="http://schemas.microsoft.com/office/drawing/2014/main" id="{554DBE10-42B7-4631-93C6-20E96A7153C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a:extLst>
            <a:ext uri="{FF2B5EF4-FFF2-40B4-BE49-F238E27FC236}">
              <a16:creationId xmlns="" xmlns:a16="http://schemas.microsoft.com/office/drawing/2014/main" id="{5DE25D77-8B41-4970-AD3A-10BB78401A2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a:extLst>
            <a:ext uri="{FF2B5EF4-FFF2-40B4-BE49-F238E27FC236}">
              <a16:creationId xmlns="" xmlns:a16="http://schemas.microsoft.com/office/drawing/2014/main" id="{3F9D1218-82C3-46C3-B102-CCEC3B3F909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a:extLst>
            <a:ext uri="{FF2B5EF4-FFF2-40B4-BE49-F238E27FC236}">
              <a16:creationId xmlns="" xmlns:a16="http://schemas.microsoft.com/office/drawing/2014/main" id="{4EBD09DD-A217-4930-84BA-AE558F2DC14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a:extLst>
            <a:ext uri="{FF2B5EF4-FFF2-40B4-BE49-F238E27FC236}">
              <a16:creationId xmlns="" xmlns:a16="http://schemas.microsoft.com/office/drawing/2014/main" id="{106F3743-2477-4082-8C4E-5816ED7CF51C}"/>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8" name="テキスト ボックス 557">
          <a:extLst>
            <a:ext uri="{FF2B5EF4-FFF2-40B4-BE49-F238E27FC236}">
              <a16:creationId xmlns="" xmlns:a16="http://schemas.microsoft.com/office/drawing/2014/main" id="{56AF27D2-AAC4-43B7-9B3D-550989222391}"/>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a:extLst>
            <a:ext uri="{FF2B5EF4-FFF2-40B4-BE49-F238E27FC236}">
              <a16:creationId xmlns="" xmlns:a16="http://schemas.microsoft.com/office/drawing/2014/main" id="{5616DBF2-0F88-47A9-93E9-CA2219E294D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a:extLst>
            <a:ext uri="{FF2B5EF4-FFF2-40B4-BE49-F238E27FC236}">
              <a16:creationId xmlns="" xmlns:a16="http://schemas.microsoft.com/office/drawing/2014/main" id="{DADD294D-9ECF-4DA4-A779-1DA288CF445B}"/>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a:extLst>
            <a:ext uri="{FF2B5EF4-FFF2-40B4-BE49-F238E27FC236}">
              <a16:creationId xmlns="" xmlns:a16="http://schemas.microsoft.com/office/drawing/2014/main" id="{C7CF0082-E1EC-4FC5-ACA5-9C409530DAEF}"/>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a:extLst>
            <a:ext uri="{FF2B5EF4-FFF2-40B4-BE49-F238E27FC236}">
              <a16:creationId xmlns="" xmlns:a16="http://schemas.microsoft.com/office/drawing/2014/main" id="{BB15E362-5AE9-4F46-8274-4C193EA9DF51}"/>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a:extLst>
            <a:ext uri="{FF2B5EF4-FFF2-40B4-BE49-F238E27FC236}">
              <a16:creationId xmlns="" xmlns:a16="http://schemas.microsoft.com/office/drawing/2014/main" id="{21024073-1F94-427E-8275-57A23AFE8F4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a:extLst>
            <a:ext uri="{FF2B5EF4-FFF2-40B4-BE49-F238E27FC236}">
              <a16:creationId xmlns="" xmlns:a16="http://schemas.microsoft.com/office/drawing/2014/main" id="{6322C5DB-18AC-4AC4-B8E6-83D8F6DEDA38}"/>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a:extLst>
            <a:ext uri="{FF2B5EF4-FFF2-40B4-BE49-F238E27FC236}">
              <a16:creationId xmlns="" xmlns:a16="http://schemas.microsoft.com/office/drawing/2014/main" id="{C56183D2-EE48-4C05-A95D-9638FD0A8D95}"/>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a:extLst>
            <a:ext uri="{FF2B5EF4-FFF2-40B4-BE49-F238E27FC236}">
              <a16:creationId xmlns="" xmlns:a16="http://schemas.microsoft.com/office/drawing/2014/main" id="{C62EA825-3B1C-4DC8-A2FA-3FF13DA45837}"/>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a:extLst>
            <a:ext uri="{FF2B5EF4-FFF2-40B4-BE49-F238E27FC236}">
              <a16:creationId xmlns="" xmlns:a16="http://schemas.microsoft.com/office/drawing/2014/main" id="{5DB319AB-59E2-46F4-8FCE-2D8D6C8184EC}"/>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8" name="テキスト ボックス 567">
          <a:extLst>
            <a:ext uri="{FF2B5EF4-FFF2-40B4-BE49-F238E27FC236}">
              <a16:creationId xmlns="" xmlns:a16="http://schemas.microsoft.com/office/drawing/2014/main" id="{DFF09996-4B6C-4A75-BA5B-5FA0204DB1DC}"/>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a:extLst>
            <a:ext uri="{FF2B5EF4-FFF2-40B4-BE49-F238E27FC236}">
              <a16:creationId xmlns="" xmlns:a16="http://schemas.microsoft.com/office/drawing/2014/main" id="{9660BC9F-9451-4B7E-98C3-DC24E1F2C99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a:extLst>
            <a:ext uri="{FF2B5EF4-FFF2-40B4-BE49-F238E27FC236}">
              <a16:creationId xmlns="" xmlns:a16="http://schemas.microsoft.com/office/drawing/2014/main" id="{02F15BE1-1908-49C7-849B-BB58080856B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571" name="直線コネクタ 570">
          <a:extLst>
            <a:ext uri="{FF2B5EF4-FFF2-40B4-BE49-F238E27FC236}">
              <a16:creationId xmlns="" xmlns:a16="http://schemas.microsoft.com/office/drawing/2014/main" id="{F70CC1F2-4154-4440-AC3E-9076B0737798}"/>
            </a:ext>
          </a:extLst>
        </xdr:cNvPr>
        <xdr:cNvCxnSpPr/>
      </xdr:nvCxnSpPr>
      <xdr:spPr>
        <a:xfrm flipV="1">
          <a:off x="14375764" y="1682713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2" name="【公民館】&#10;有形固定資産減価償却率最小値テキスト">
          <a:extLst>
            <a:ext uri="{FF2B5EF4-FFF2-40B4-BE49-F238E27FC236}">
              <a16:creationId xmlns="" xmlns:a16="http://schemas.microsoft.com/office/drawing/2014/main" id="{47F79FF3-1A6A-4E0D-9B17-B2F79AE936F6}"/>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3" name="直線コネクタ 572">
          <a:extLst>
            <a:ext uri="{FF2B5EF4-FFF2-40B4-BE49-F238E27FC236}">
              <a16:creationId xmlns="" xmlns:a16="http://schemas.microsoft.com/office/drawing/2014/main" id="{D0FCA506-B6A2-4E1A-8897-442A48C49F96}"/>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574" name="【公民館】&#10;有形固定資産減価償却率最大値テキスト">
          <a:extLst>
            <a:ext uri="{FF2B5EF4-FFF2-40B4-BE49-F238E27FC236}">
              <a16:creationId xmlns="" xmlns:a16="http://schemas.microsoft.com/office/drawing/2014/main" id="{E1231111-B971-4375-9AB2-D1C1CBEF403C}"/>
            </a:ext>
          </a:extLst>
        </xdr:cNvPr>
        <xdr:cNvSpPr txBox="1"/>
      </xdr:nvSpPr>
      <xdr:spPr>
        <a:xfrm>
          <a:off x="14414500" y="16606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575" name="直線コネクタ 574">
          <a:extLst>
            <a:ext uri="{FF2B5EF4-FFF2-40B4-BE49-F238E27FC236}">
              <a16:creationId xmlns="" xmlns:a16="http://schemas.microsoft.com/office/drawing/2014/main" id="{EBCBA3F7-6187-4997-8338-E298363D0F85}"/>
            </a:ext>
          </a:extLst>
        </xdr:cNvPr>
        <xdr:cNvCxnSpPr/>
      </xdr:nvCxnSpPr>
      <xdr:spPr>
        <a:xfrm>
          <a:off x="142875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576" name="【公民館】&#10;有形固定資産減価償却率平均値テキスト">
          <a:extLst>
            <a:ext uri="{FF2B5EF4-FFF2-40B4-BE49-F238E27FC236}">
              <a16:creationId xmlns="" xmlns:a16="http://schemas.microsoft.com/office/drawing/2014/main" id="{037AE8D5-24A6-47B0-956B-DBB6004BE5CF}"/>
            </a:ext>
          </a:extLst>
        </xdr:cNvPr>
        <xdr:cNvSpPr txBox="1"/>
      </xdr:nvSpPr>
      <xdr:spPr>
        <a:xfrm>
          <a:off x="14414500" y="1764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577" name="フローチャート: 判断 576">
          <a:extLst>
            <a:ext uri="{FF2B5EF4-FFF2-40B4-BE49-F238E27FC236}">
              <a16:creationId xmlns="" xmlns:a16="http://schemas.microsoft.com/office/drawing/2014/main" id="{B5A3E9A9-346A-4F86-994E-40444DB6DA9B}"/>
            </a:ext>
          </a:extLst>
        </xdr:cNvPr>
        <xdr:cNvSpPr/>
      </xdr:nvSpPr>
      <xdr:spPr>
        <a:xfrm>
          <a:off x="14325600" y="177887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578" name="フローチャート: 判断 577">
          <a:extLst>
            <a:ext uri="{FF2B5EF4-FFF2-40B4-BE49-F238E27FC236}">
              <a16:creationId xmlns="" xmlns:a16="http://schemas.microsoft.com/office/drawing/2014/main" id="{B0AB59EB-EEDA-45FB-AA18-A0F05F09A104}"/>
            </a:ext>
          </a:extLst>
        </xdr:cNvPr>
        <xdr:cNvSpPr/>
      </xdr:nvSpPr>
      <xdr:spPr>
        <a:xfrm>
          <a:off x="13578840" y="1781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579" name="フローチャート: 判断 578">
          <a:extLst>
            <a:ext uri="{FF2B5EF4-FFF2-40B4-BE49-F238E27FC236}">
              <a16:creationId xmlns="" xmlns:a16="http://schemas.microsoft.com/office/drawing/2014/main" id="{477578DD-0856-4EA6-A3F8-E7160DCD0BC6}"/>
            </a:ext>
          </a:extLst>
        </xdr:cNvPr>
        <xdr:cNvSpPr/>
      </xdr:nvSpPr>
      <xdr:spPr>
        <a:xfrm>
          <a:off x="128041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580" name="フローチャート: 判断 579">
          <a:extLst>
            <a:ext uri="{FF2B5EF4-FFF2-40B4-BE49-F238E27FC236}">
              <a16:creationId xmlns="" xmlns:a16="http://schemas.microsoft.com/office/drawing/2014/main" id="{87C2666B-1D0F-4BEC-B106-FB69FC13BEA0}"/>
            </a:ext>
          </a:extLst>
        </xdr:cNvPr>
        <xdr:cNvSpPr/>
      </xdr:nvSpPr>
      <xdr:spPr>
        <a:xfrm>
          <a:off x="1202944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581" name="フローチャート: 判断 580">
          <a:extLst>
            <a:ext uri="{FF2B5EF4-FFF2-40B4-BE49-F238E27FC236}">
              <a16:creationId xmlns="" xmlns:a16="http://schemas.microsoft.com/office/drawing/2014/main" id="{80DE448C-BAAD-4304-8EE3-CB4BDC2BA767}"/>
            </a:ext>
          </a:extLst>
        </xdr:cNvPr>
        <xdr:cNvSpPr/>
      </xdr:nvSpPr>
      <xdr:spPr>
        <a:xfrm>
          <a:off x="11231880" y="177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 xmlns:a16="http://schemas.microsoft.com/office/drawing/2014/main" id="{69DA88AB-50E5-48B6-9FA4-1104327B889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 xmlns:a16="http://schemas.microsoft.com/office/drawing/2014/main" id="{4D34668F-EFCA-480F-A5B0-E620E68E526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 xmlns:a16="http://schemas.microsoft.com/office/drawing/2014/main" id="{1DBC3EA2-8454-494B-BFC0-669D4CD779C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 xmlns:a16="http://schemas.microsoft.com/office/drawing/2014/main" id="{210E891E-6F07-4961-986C-3AC95DB15D4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 xmlns:a16="http://schemas.microsoft.com/office/drawing/2014/main" id="{370FF1B0-90F6-4804-82A7-B523E343934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27032</xdr:rowOff>
    </xdr:from>
    <xdr:to>
      <xdr:col>85</xdr:col>
      <xdr:colOff>177800</xdr:colOff>
      <xdr:row>106</xdr:row>
      <xdr:rowOff>128632</xdr:rowOff>
    </xdr:to>
    <xdr:sp macro="" textlink="">
      <xdr:nvSpPr>
        <xdr:cNvPr id="587" name="楕円 586">
          <a:extLst>
            <a:ext uri="{FF2B5EF4-FFF2-40B4-BE49-F238E27FC236}">
              <a16:creationId xmlns="" xmlns:a16="http://schemas.microsoft.com/office/drawing/2014/main" id="{2653BD66-7760-4552-AE27-D2550596D467}"/>
            </a:ext>
          </a:extLst>
        </xdr:cNvPr>
        <xdr:cNvSpPr/>
      </xdr:nvSpPr>
      <xdr:spPr>
        <a:xfrm>
          <a:off x="14325600" y="1779687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5459</xdr:rowOff>
    </xdr:from>
    <xdr:ext cx="405111" cy="259045"/>
    <xdr:sp macro="" textlink="">
      <xdr:nvSpPr>
        <xdr:cNvPr id="588" name="【公民館】&#10;有形固定資産減価償却率該当値テキスト">
          <a:extLst>
            <a:ext uri="{FF2B5EF4-FFF2-40B4-BE49-F238E27FC236}">
              <a16:creationId xmlns="" xmlns:a16="http://schemas.microsoft.com/office/drawing/2014/main" id="{F5BBA5C2-6E49-4D38-93B5-80CF86C36EAE}"/>
            </a:ext>
          </a:extLst>
        </xdr:cNvPr>
        <xdr:cNvSpPr txBox="1"/>
      </xdr:nvSpPr>
      <xdr:spPr>
        <a:xfrm>
          <a:off x="14414500" y="1777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589" name="楕円 588">
          <a:extLst>
            <a:ext uri="{FF2B5EF4-FFF2-40B4-BE49-F238E27FC236}">
              <a16:creationId xmlns="" xmlns:a16="http://schemas.microsoft.com/office/drawing/2014/main" id="{7750BA30-F295-45B8-B7D3-C56C20C04258}"/>
            </a:ext>
          </a:extLst>
        </xdr:cNvPr>
        <xdr:cNvSpPr/>
      </xdr:nvSpPr>
      <xdr:spPr>
        <a:xfrm>
          <a:off x="13578840" y="17768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77832</xdr:rowOff>
    </xdr:to>
    <xdr:cxnSp macro="">
      <xdr:nvCxnSpPr>
        <xdr:cNvPr id="590" name="直線コネクタ 589">
          <a:extLst>
            <a:ext uri="{FF2B5EF4-FFF2-40B4-BE49-F238E27FC236}">
              <a16:creationId xmlns="" xmlns:a16="http://schemas.microsoft.com/office/drawing/2014/main" id="{DEC4BE01-5117-46A6-BBC8-7B7C07809CDB}"/>
            </a:ext>
          </a:extLst>
        </xdr:cNvPr>
        <xdr:cNvCxnSpPr/>
      </xdr:nvCxnSpPr>
      <xdr:spPr>
        <a:xfrm>
          <a:off x="13629640" y="17815016"/>
          <a:ext cx="74676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591" name="楕円 590">
          <a:extLst>
            <a:ext uri="{FF2B5EF4-FFF2-40B4-BE49-F238E27FC236}">
              <a16:creationId xmlns="" xmlns:a16="http://schemas.microsoft.com/office/drawing/2014/main" id="{76194C7D-CC40-4320-A273-A65EF64AF93D}"/>
            </a:ext>
          </a:extLst>
        </xdr:cNvPr>
        <xdr:cNvSpPr/>
      </xdr:nvSpPr>
      <xdr:spPr>
        <a:xfrm>
          <a:off x="12804140" y="17737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45176</xdr:rowOff>
    </xdr:to>
    <xdr:cxnSp macro="">
      <xdr:nvCxnSpPr>
        <xdr:cNvPr id="592" name="直線コネクタ 591">
          <a:extLst>
            <a:ext uri="{FF2B5EF4-FFF2-40B4-BE49-F238E27FC236}">
              <a16:creationId xmlns="" xmlns:a16="http://schemas.microsoft.com/office/drawing/2014/main" id="{5B7999C0-074F-4562-8316-ECED4D79ECBB}"/>
            </a:ext>
          </a:extLst>
        </xdr:cNvPr>
        <xdr:cNvCxnSpPr/>
      </xdr:nvCxnSpPr>
      <xdr:spPr>
        <a:xfrm>
          <a:off x="12854940" y="17783991"/>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102144</xdr:rowOff>
    </xdr:from>
    <xdr:to>
      <xdr:col>72</xdr:col>
      <xdr:colOff>38100</xdr:colOff>
      <xdr:row>106</xdr:row>
      <xdr:rowOff>32294</xdr:rowOff>
    </xdr:to>
    <xdr:sp macro="" textlink="">
      <xdr:nvSpPr>
        <xdr:cNvPr id="593" name="楕円 592">
          <a:extLst>
            <a:ext uri="{FF2B5EF4-FFF2-40B4-BE49-F238E27FC236}">
              <a16:creationId xmlns="" xmlns:a16="http://schemas.microsoft.com/office/drawing/2014/main" id="{F0786D7D-247C-4876-A5B1-D29209249B4B}"/>
            </a:ext>
          </a:extLst>
        </xdr:cNvPr>
        <xdr:cNvSpPr/>
      </xdr:nvSpPr>
      <xdr:spPr>
        <a:xfrm>
          <a:off x="12029440" y="17704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152944</xdr:rowOff>
    </xdr:from>
    <xdr:to>
      <xdr:col>76</xdr:col>
      <xdr:colOff>114300</xdr:colOff>
      <xdr:row>106</xdr:row>
      <xdr:rowOff>14151</xdr:rowOff>
    </xdr:to>
    <xdr:cxnSp macro="">
      <xdr:nvCxnSpPr>
        <xdr:cNvPr id="594" name="直線コネクタ 593">
          <a:extLst>
            <a:ext uri="{FF2B5EF4-FFF2-40B4-BE49-F238E27FC236}">
              <a16:creationId xmlns="" xmlns:a16="http://schemas.microsoft.com/office/drawing/2014/main" id="{91E8CC16-063E-499B-8A03-6DDA8CFB10EB}"/>
            </a:ext>
          </a:extLst>
        </xdr:cNvPr>
        <xdr:cNvCxnSpPr/>
      </xdr:nvCxnSpPr>
      <xdr:spPr>
        <a:xfrm>
          <a:off x="12072620" y="17755144"/>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69487</xdr:rowOff>
    </xdr:from>
    <xdr:to>
      <xdr:col>67</xdr:col>
      <xdr:colOff>101600</xdr:colOff>
      <xdr:row>105</xdr:row>
      <xdr:rowOff>171087</xdr:rowOff>
    </xdr:to>
    <xdr:sp macro="" textlink="">
      <xdr:nvSpPr>
        <xdr:cNvPr id="595" name="楕円 594">
          <a:extLst>
            <a:ext uri="{FF2B5EF4-FFF2-40B4-BE49-F238E27FC236}">
              <a16:creationId xmlns="" xmlns:a16="http://schemas.microsoft.com/office/drawing/2014/main" id="{48476923-3D45-4986-8BCC-01DEF51D34A5}"/>
            </a:ext>
          </a:extLst>
        </xdr:cNvPr>
        <xdr:cNvSpPr/>
      </xdr:nvSpPr>
      <xdr:spPr>
        <a:xfrm>
          <a:off x="1123188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120287</xdr:rowOff>
    </xdr:from>
    <xdr:to>
      <xdr:col>71</xdr:col>
      <xdr:colOff>177800</xdr:colOff>
      <xdr:row>105</xdr:row>
      <xdr:rowOff>152944</xdr:rowOff>
    </xdr:to>
    <xdr:cxnSp macro="">
      <xdr:nvCxnSpPr>
        <xdr:cNvPr id="596" name="直線コネクタ 595">
          <a:extLst>
            <a:ext uri="{FF2B5EF4-FFF2-40B4-BE49-F238E27FC236}">
              <a16:creationId xmlns="" xmlns:a16="http://schemas.microsoft.com/office/drawing/2014/main" id="{FCF020B2-B0B7-4431-BDC9-2E2D6B573EBC}"/>
            </a:ext>
          </a:extLst>
        </xdr:cNvPr>
        <xdr:cNvCxnSpPr/>
      </xdr:nvCxnSpPr>
      <xdr:spPr>
        <a:xfrm>
          <a:off x="11282680" y="1772248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597" name="n_1aveValue【公民館】&#10;有形固定資産減価償却率">
          <a:extLst>
            <a:ext uri="{FF2B5EF4-FFF2-40B4-BE49-F238E27FC236}">
              <a16:creationId xmlns="" xmlns:a16="http://schemas.microsoft.com/office/drawing/2014/main" id="{2A78C5A9-9BC3-4719-8BC1-C1A290F86CA8}"/>
            </a:ext>
          </a:extLst>
        </xdr:cNvPr>
        <xdr:cNvSpPr txBox="1"/>
      </xdr:nvSpPr>
      <xdr:spPr>
        <a:xfrm>
          <a:off x="13437244" y="1791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598" name="n_2aveValue【公民館】&#10;有形固定資産減価償却率">
          <a:extLst>
            <a:ext uri="{FF2B5EF4-FFF2-40B4-BE49-F238E27FC236}">
              <a16:creationId xmlns="" xmlns:a16="http://schemas.microsoft.com/office/drawing/2014/main" id="{DA76338A-2A04-4604-81A9-51EF14BD2395}"/>
            </a:ext>
          </a:extLst>
        </xdr:cNvPr>
        <xdr:cNvSpPr txBox="1"/>
      </xdr:nvSpPr>
      <xdr:spPr>
        <a:xfrm>
          <a:off x="126752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599" name="n_3aveValue【公民館】&#10;有形固定資産減価償却率">
          <a:extLst>
            <a:ext uri="{FF2B5EF4-FFF2-40B4-BE49-F238E27FC236}">
              <a16:creationId xmlns="" xmlns:a16="http://schemas.microsoft.com/office/drawing/2014/main" id="{7CA4DA7F-41B7-4CD9-9588-3A5BCCE9C4E2}"/>
            </a:ext>
          </a:extLst>
        </xdr:cNvPr>
        <xdr:cNvSpPr txBox="1"/>
      </xdr:nvSpPr>
      <xdr:spPr>
        <a:xfrm>
          <a:off x="11900544" y="1792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600" name="n_4aveValue【公民館】&#10;有形固定資産減価償却率">
          <a:extLst>
            <a:ext uri="{FF2B5EF4-FFF2-40B4-BE49-F238E27FC236}">
              <a16:creationId xmlns="" xmlns:a16="http://schemas.microsoft.com/office/drawing/2014/main" id="{AB6DA68E-E9DB-4BB3-99E3-55854C7FEB84}"/>
            </a:ext>
          </a:extLst>
        </xdr:cNvPr>
        <xdr:cNvSpPr txBox="1"/>
      </xdr:nvSpPr>
      <xdr:spPr>
        <a:xfrm>
          <a:off x="11102984" y="1788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112503</xdr:rowOff>
    </xdr:from>
    <xdr:ext cx="405111" cy="259045"/>
    <xdr:sp macro="" textlink="">
      <xdr:nvSpPr>
        <xdr:cNvPr id="601" name="n_1mainValue【公民館】&#10;有形固定資産減価償却率">
          <a:extLst>
            <a:ext uri="{FF2B5EF4-FFF2-40B4-BE49-F238E27FC236}">
              <a16:creationId xmlns="" xmlns:a16="http://schemas.microsoft.com/office/drawing/2014/main" id="{F495855B-DC50-4703-AAD0-06CB209F82D9}"/>
            </a:ext>
          </a:extLst>
        </xdr:cNvPr>
        <xdr:cNvSpPr txBox="1"/>
      </xdr:nvSpPr>
      <xdr:spPr>
        <a:xfrm>
          <a:off x="13437244" y="1754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02" name="n_2mainValue【公民館】&#10;有形固定資産減価償却率">
          <a:extLst>
            <a:ext uri="{FF2B5EF4-FFF2-40B4-BE49-F238E27FC236}">
              <a16:creationId xmlns="" xmlns:a16="http://schemas.microsoft.com/office/drawing/2014/main" id="{9C699FC5-969D-4F9C-B498-1D767BE88E60}"/>
            </a:ext>
          </a:extLst>
        </xdr:cNvPr>
        <xdr:cNvSpPr txBox="1"/>
      </xdr:nvSpPr>
      <xdr:spPr>
        <a:xfrm>
          <a:off x="12675244" y="1751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48821</xdr:rowOff>
    </xdr:from>
    <xdr:ext cx="405111" cy="259045"/>
    <xdr:sp macro="" textlink="">
      <xdr:nvSpPr>
        <xdr:cNvPr id="603" name="n_3mainValue【公民館】&#10;有形固定資産減価償却率">
          <a:extLst>
            <a:ext uri="{FF2B5EF4-FFF2-40B4-BE49-F238E27FC236}">
              <a16:creationId xmlns="" xmlns:a16="http://schemas.microsoft.com/office/drawing/2014/main" id="{01E39DE7-746B-4A9D-BCB7-9159937C2755}"/>
            </a:ext>
          </a:extLst>
        </xdr:cNvPr>
        <xdr:cNvSpPr txBox="1"/>
      </xdr:nvSpPr>
      <xdr:spPr>
        <a:xfrm>
          <a:off x="11900544" y="1748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604" name="n_4mainValue【公民館】&#10;有形固定資産減価償却率">
          <a:extLst>
            <a:ext uri="{FF2B5EF4-FFF2-40B4-BE49-F238E27FC236}">
              <a16:creationId xmlns="" xmlns:a16="http://schemas.microsoft.com/office/drawing/2014/main" id="{A9F1DE04-F57D-48BB-8D1A-6B4C9444B050}"/>
            </a:ext>
          </a:extLst>
        </xdr:cNvPr>
        <xdr:cNvSpPr txBox="1"/>
      </xdr:nvSpPr>
      <xdr:spPr>
        <a:xfrm>
          <a:off x="11102984" y="1745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a:extLst>
            <a:ext uri="{FF2B5EF4-FFF2-40B4-BE49-F238E27FC236}">
              <a16:creationId xmlns="" xmlns:a16="http://schemas.microsoft.com/office/drawing/2014/main" id="{E2269673-5251-451C-977E-EAF7A321CF6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a:extLst>
            <a:ext uri="{FF2B5EF4-FFF2-40B4-BE49-F238E27FC236}">
              <a16:creationId xmlns="" xmlns:a16="http://schemas.microsoft.com/office/drawing/2014/main" id="{421DC588-8771-4032-89EB-C70BE5D731F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a:extLst>
            <a:ext uri="{FF2B5EF4-FFF2-40B4-BE49-F238E27FC236}">
              <a16:creationId xmlns="" xmlns:a16="http://schemas.microsoft.com/office/drawing/2014/main" id="{AC832356-EFC0-4252-86CF-6E46AF8B4A1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a:extLst>
            <a:ext uri="{FF2B5EF4-FFF2-40B4-BE49-F238E27FC236}">
              <a16:creationId xmlns="" xmlns:a16="http://schemas.microsoft.com/office/drawing/2014/main" id="{501FDD7E-C14F-4434-8055-42E3C7231F7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a:extLst>
            <a:ext uri="{FF2B5EF4-FFF2-40B4-BE49-F238E27FC236}">
              <a16:creationId xmlns="" xmlns:a16="http://schemas.microsoft.com/office/drawing/2014/main" id="{52E56048-8622-4FFB-9976-4536A27AC09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a:extLst>
            <a:ext uri="{FF2B5EF4-FFF2-40B4-BE49-F238E27FC236}">
              <a16:creationId xmlns="" xmlns:a16="http://schemas.microsoft.com/office/drawing/2014/main" id="{4FD45F1B-A38F-4DEA-B460-E1B46888A66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a:extLst>
            <a:ext uri="{FF2B5EF4-FFF2-40B4-BE49-F238E27FC236}">
              <a16:creationId xmlns="" xmlns:a16="http://schemas.microsoft.com/office/drawing/2014/main" id="{F426A9EB-87A1-4AD4-A91A-18A7C959655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a:extLst>
            <a:ext uri="{FF2B5EF4-FFF2-40B4-BE49-F238E27FC236}">
              <a16:creationId xmlns="" xmlns:a16="http://schemas.microsoft.com/office/drawing/2014/main" id="{F29CA17A-173A-4062-85D1-8007475B922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a:extLst>
            <a:ext uri="{FF2B5EF4-FFF2-40B4-BE49-F238E27FC236}">
              <a16:creationId xmlns="" xmlns:a16="http://schemas.microsoft.com/office/drawing/2014/main" id="{B49B31DA-C625-4000-BB61-E3A44C25B35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a:extLst>
            <a:ext uri="{FF2B5EF4-FFF2-40B4-BE49-F238E27FC236}">
              <a16:creationId xmlns="" xmlns:a16="http://schemas.microsoft.com/office/drawing/2014/main" id="{A31EA918-9130-47D9-824C-DBC61C43F89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5" name="直線コネクタ 614">
          <a:extLst>
            <a:ext uri="{FF2B5EF4-FFF2-40B4-BE49-F238E27FC236}">
              <a16:creationId xmlns="" xmlns:a16="http://schemas.microsoft.com/office/drawing/2014/main" id="{21182D32-7ABF-44D1-B9D5-EE35DDF011CD}"/>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6" name="テキスト ボックス 615">
          <a:extLst>
            <a:ext uri="{FF2B5EF4-FFF2-40B4-BE49-F238E27FC236}">
              <a16:creationId xmlns="" xmlns:a16="http://schemas.microsoft.com/office/drawing/2014/main" id="{AD59D9A6-439C-40CA-9EE2-D366714D4141}"/>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7" name="直線コネクタ 616">
          <a:extLst>
            <a:ext uri="{FF2B5EF4-FFF2-40B4-BE49-F238E27FC236}">
              <a16:creationId xmlns="" xmlns:a16="http://schemas.microsoft.com/office/drawing/2014/main" id="{5602E463-D875-468C-9214-717B40514AD8}"/>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8" name="テキスト ボックス 617">
          <a:extLst>
            <a:ext uri="{FF2B5EF4-FFF2-40B4-BE49-F238E27FC236}">
              <a16:creationId xmlns="" xmlns:a16="http://schemas.microsoft.com/office/drawing/2014/main" id="{DDD3B9D6-CC13-4003-915A-8695523CCBAD}"/>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9" name="直線コネクタ 618">
          <a:extLst>
            <a:ext uri="{FF2B5EF4-FFF2-40B4-BE49-F238E27FC236}">
              <a16:creationId xmlns="" xmlns:a16="http://schemas.microsoft.com/office/drawing/2014/main" id="{3EFF9FFF-D30A-4088-9CD6-DD19146E42F2}"/>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0" name="テキスト ボックス 619">
          <a:extLst>
            <a:ext uri="{FF2B5EF4-FFF2-40B4-BE49-F238E27FC236}">
              <a16:creationId xmlns="" xmlns:a16="http://schemas.microsoft.com/office/drawing/2014/main" id="{1F9DAE46-1768-49DB-A68F-AF595C3DF024}"/>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1" name="直線コネクタ 620">
          <a:extLst>
            <a:ext uri="{FF2B5EF4-FFF2-40B4-BE49-F238E27FC236}">
              <a16:creationId xmlns="" xmlns:a16="http://schemas.microsoft.com/office/drawing/2014/main" id="{602FA046-5E7F-4D65-9D82-36876BC22DB6}"/>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2" name="テキスト ボックス 621">
          <a:extLst>
            <a:ext uri="{FF2B5EF4-FFF2-40B4-BE49-F238E27FC236}">
              <a16:creationId xmlns="" xmlns:a16="http://schemas.microsoft.com/office/drawing/2014/main" id="{8F778A0A-68F0-47D0-BAAA-AC736A4FB39C}"/>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3" name="直線コネクタ 622">
          <a:extLst>
            <a:ext uri="{FF2B5EF4-FFF2-40B4-BE49-F238E27FC236}">
              <a16:creationId xmlns="" xmlns:a16="http://schemas.microsoft.com/office/drawing/2014/main" id="{B01C75AC-BCD7-4DBD-8D67-6FC4106A03E6}"/>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4" name="テキスト ボックス 623">
          <a:extLst>
            <a:ext uri="{FF2B5EF4-FFF2-40B4-BE49-F238E27FC236}">
              <a16:creationId xmlns="" xmlns:a16="http://schemas.microsoft.com/office/drawing/2014/main" id="{D0075670-D62C-46B2-85A8-735EA9FFEFCF}"/>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5" name="直線コネクタ 624">
          <a:extLst>
            <a:ext uri="{FF2B5EF4-FFF2-40B4-BE49-F238E27FC236}">
              <a16:creationId xmlns="" xmlns:a16="http://schemas.microsoft.com/office/drawing/2014/main" id="{1EE95358-A4A6-4C4E-8004-4D288F9B8BCC}"/>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6" name="テキスト ボックス 625">
          <a:extLst>
            <a:ext uri="{FF2B5EF4-FFF2-40B4-BE49-F238E27FC236}">
              <a16:creationId xmlns="" xmlns:a16="http://schemas.microsoft.com/office/drawing/2014/main" id="{4C688993-CECA-47C5-A062-3F10F040E0D8}"/>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a:extLst>
            <a:ext uri="{FF2B5EF4-FFF2-40B4-BE49-F238E27FC236}">
              <a16:creationId xmlns="" xmlns:a16="http://schemas.microsoft.com/office/drawing/2014/main" id="{915F16F9-9E1B-4E91-B1E2-F34FE4C7029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a:extLst>
            <a:ext uri="{FF2B5EF4-FFF2-40B4-BE49-F238E27FC236}">
              <a16:creationId xmlns="" xmlns:a16="http://schemas.microsoft.com/office/drawing/2014/main" id="{D438EBAE-5C2B-40FA-82A5-6FE8AE2A654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公民館】&#10;一人当たり面積グラフ枠">
          <a:extLst>
            <a:ext uri="{FF2B5EF4-FFF2-40B4-BE49-F238E27FC236}">
              <a16:creationId xmlns="" xmlns:a16="http://schemas.microsoft.com/office/drawing/2014/main" id="{58D7B0D7-C087-4857-8C0C-482FECA0068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630" name="直線コネクタ 629">
          <a:extLst>
            <a:ext uri="{FF2B5EF4-FFF2-40B4-BE49-F238E27FC236}">
              <a16:creationId xmlns="" xmlns:a16="http://schemas.microsoft.com/office/drawing/2014/main" id="{D1CFF79C-69A3-4A47-8210-281B97063A1D}"/>
            </a:ext>
          </a:extLst>
        </xdr:cNvPr>
        <xdr:cNvCxnSpPr/>
      </xdr:nvCxnSpPr>
      <xdr:spPr>
        <a:xfrm flipV="1">
          <a:off x="19509104" y="16879388"/>
          <a:ext cx="0" cy="141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631" name="【公民館】&#10;一人当たり面積最小値テキスト">
          <a:extLst>
            <a:ext uri="{FF2B5EF4-FFF2-40B4-BE49-F238E27FC236}">
              <a16:creationId xmlns="" xmlns:a16="http://schemas.microsoft.com/office/drawing/2014/main" id="{8D84B994-6C14-41BD-9E12-010293C3E9D2}"/>
            </a:ext>
          </a:extLst>
        </xdr:cNvPr>
        <xdr:cNvSpPr txBox="1"/>
      </xdr:nvSpPr>
      <xdr:spPr>
        <a:xfrm>
          <a:off x="19547840" y="1829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632" name="直線コネクタ 631">
          <a:extLst>
            <a:ext uri="{FF2B5EF4-FFF2-40B4-BE49-F238E27FC236}">
              <a16:creationId xmlns="" xmlns:a16="http://schemas.microsoft.com/office/drawing/2014/main" id="{5775A801-A14F-40D1-AA51-93C4BE3AA88E}"/>
            </a:ext>
          </a:extLst>
        </xdr:cNvPr>
        <xdr:cNvCxnSpPr/>
      </xdr:nvCxnSpPr>
      <xdr:spPr>
        <a:xfrm>
          <a:off x="19443700" y="18289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633" name="【公民館】&#10;一人当たり面積最大値テキスト">
          <a:extLst>
            <a:ext uri="{FF2B5EF4-FFF2-40B4-BE49-F238E27FC236}">
              <a16:creationId xmlns="" xmlns:a16="http://schemas.microsoft.com/office/drawing/2014/main" id="{0A73F546-D523-4FE7-A474-FE929663CC18}"/>
            </a:ext>
          </a:extLst>
        </xdr:cNvPr>
        <xdr:cNvSpPr txBox="1"/>
      </xdr:nvSpPr>
      <xdr:spPr>
        <a:xfrm>
          <a:off x="19547840" y="1665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634" name="直線コネクタ 633">
          <a:extLst>
            <a:ext uri="{FF2B5EF4-FFF2-40B4-BE49-F238E27FC236}">
              <a16:creationId xmlns="" xmlns:a16="http://schemas.microsoft.com/office/drawing/2014/main" id="{96EF233A-67E6-4B35-B025-F991C715E3CC}"/>
            </a:ext>
          </a:extLst>
        </xdr:cNvPr>
        <xdr:cNvCxnSpPr/>
      </xdr:nvCxnSpPr>
      <xdr:spPr>
        <a:xfrm>
          <a:off x="19443700" y="16879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635" name="【公民館】&#10;一人当たり面積平均値テキスト">
          <a:extLst>
            <a:ext uri="{FF2B5EF4-FFF2-40B4-BE49-F238E27FC236}">
              <a16:creationId xmlns="" xmlns:a16="http://schemas.microsoft.com/office/drawing/2014/main" id="{B2890DA6-CF8D-4C36-AD02-F520B8ADAFA8}"/>
            </a:ext>
          </a:extLst>
        </xdr:cNvPr>
        <xdr:cNvSpPr txBox="1"/>
      </xdr:nvSpPr>
      <xdr:spPr>
        <a:xfrm>
          <a:off x="19547840" y="1783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36" name="フローチャート: 判断 635">
          <a:extLst>
            <a:ext uri="{FF2B5EF4-FFF2-40B4-BE49-F238E27FC236}">
              <a16:creationId xmlns="" xmlns:a16="http://schemas.microsoft.com/office/drawing/2014/main" id="{57A46192-835F-4E15-83B2-CB64E61B1258}"/>
            </a:ext>
          </a:extLst>
        </xdr:cNvPr>
        <xdr:cNvSpPr/>
      </xdr:nvSpPr>
      <xdr:spPr>
        <a:xfrm>
          <a:off x="19458940" y="17857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637" name="フローチャート: 判断 636">
          <a:extLst>
            <a:ext uri="{FF2B5EF4-FFF2-40B4-BE49-F238E27FC236}">
              <a16:creationId xmlns="" xmlns:a16="http://schemas.microsoft.com/office/drawing/2014/main" id="{3D6D86D2-0C7C-481F-A21A-A334FED21FCF}"/>
            </a:ext>
          </a:extLst>
        </xdr:cNvPr>
        <xdr:cNvSpPr/>
      </xdr:nvSpPr>
      <xdr:spPr>
        <a:xfrm>
          <a:off x="18735040" y="178464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638" name="フローチャート: 判断 637">
          <a:extLst>
            <a:ext uri="{FF2B5EF4-FFF2-40B4-BE49-F238E27FC236}">
              <a16:creationId xmlns="" xmlns:a16="http://schemas.microsoft.com/office/drawing/2014/main" id="{9A82F335-8114-4AD2-9192-E9D51F67BAE0}"/>
            </a:ext>
          </a:extLst>
        </xdr:cNvPr>
        <xdr:cNvSpPr/>
      </xdr:nvSpPr>
      <xdr:spPr>
        <a:xfrm>
          <a:off x="17937480" y="1783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639" name="フローチャート: 判断 638">
          <a:extLst>
            <a:ext uri="{FF2B5EF4-FFF2-40B4-BE49-F238E27FC236}">
              <a16:creationId xmlns="" xmlns:a16="http://schemas.microsoft.com/office/drawing/2014/main" id="{F2AFA760-0688-430E-B818-1CFEC2C4D186}"/>
            </a:ext>
          </a:extLst>
        </xdr:cNvPr>
        <xdr:cNvSpPr/>
      </xdr:nvSpPr>
      <xdr:spPr>
        <a:xfrm>
          <a:off x="17162780" y="178431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640" name="フローチャート: 判断 639">
          <a:extLst>
            <a:ext uri="{FF2B5EF4-FFF2-40B4-BE49-F238E27FC236}">
              <a16:creationId xmlns="" xmlns:a16="http://schemas.microsoft.com/office/drawing/2014/main" id="{606101AC-C770-4D6F-9A38-7AB6BDF6B757}"/>
            </a:ext>
          </a:extLst>
        </xdr:cNvPr>
        <xdr:cNvSpPr/>
      </xdr:nvSpPr>
      <xdr:spPr>
        <a:xfrm>
          <a:off x="16388080" y="17842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a:extLst>
            <a:ext uri="{FF2B5EF4-FFF2-40B4-BE49-F238E27FC236}">
              <a16:creationId xmlns="" xmlns:a16="http://schemas.microsoft.com/office/drawing/2014/main" id="{F30E19CD-ED69-430A-A5C0-3DD9CB39AF2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a:extLst>
            <a:ext uri="{FF2B5EF4-FFF2-40B4-BE49-F238E27FC236}">
              <a16:creationId xmlns="" xmlns:a16="http://schemas.microsoft.com/office/drawing/2014/main" id="{A3F55888-23A5-41BD-8D18-2773F34132F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a:extLst>
            <a:ext uri="{FF2B5EF4-FFF2-40B4-BE49-F238E27FC236}">
              <a16:creationId xmlns="" xmlns:a16="http://schemas.microsoft.com/office/drawing/2014/main" id="{E43E3653-F125-4119-B1E2-563E3E9B9A2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a:extLst>
            <a:ext uri="{FF2B5EF4-FFF2-40B4-BE49-F238E27FC236}">
              <a16:creationId xmlns="" xmlns:a16="http://schemas.microsoft.com/office/drawing/2014/main" id="{63B6F6DF-7B42-4B4A-881B-A68F56F3B3DC}"/>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a:extLst>
            <a:ext uri="{FF2B5EF4-FFF2-40B4-BE49-F238E27FC236}">
              <a16:creationId xmlns="" xmlns:a16="http://schemas.microsoft.com/office/drawing/2014/main" id="{BA88149A-760A-4193-B247-63245A5409A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148952</xdr:rowOff>
    </xdr:from>
    <xdr:to>
      <xdr:col>116</xdr:col>
      <xdr:colOff>114300</xdr:colOff>
      <xdr:row>102</xdr:row>
      <xdr:rowOff>79102</xdr:rowOff>
    </xdr:to>
    <xdr:sp macro="" textlink="">
      <xdr:nvSpPr>
        <xdr:cNvPr id="646" name="楕円 645">
          <a:extLst>
            <a:ext uri="{FF2B5EF4-FFF2-40B4-BE49-F238E27FC236}">
              <a16:creationId xmlns="" xmlns:a16="http://schemas.microsoft.com/office/drawing/2014/main" id="{21182707-49BF-403F-9109-2C6ED2110E10}"/>
            </a:ext>
          </a:extLst>
        </xdr:cNvPr>
        <xdr:cNvSpPr/>
      </xdr:nvSpPr>
      <xdr:spPr>
        <a:xfrm>
          <a:off x="19458940" y="17080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379</xdr:rowOff>
    </xdr:from>
    <xdr:ext cx="469744" cy="259045"/>
    <xdr:sp macro="" textlink="">
      <xdr:nvSpPr>
        <xdr:cNvPr id="647" name="【公民館】&#10;一人当たり面積該当値テキスト">
          <a:extLst>
            <a:ext uri="{FF2B5EF4-FFF2-40B4-BE49-F238E27FC236}">
              <a16:creationId xmlns="" xmlns:a16="http://schemas.microsoft.com/office/drawing/2014/main" id="{2ACC236B-A325-49CC-8797-8BA9C618A21C}"/>
            </a:ext>
          </a:extLst>
        </xdr:cNvPr>
        <xdr:cNvSpPr txBox="1"/>
      </xdr:nvSpPr>
      <xdr:spPr>
        <a:xfrm>
          <a:off x="19547840" y="1693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153307</xdr:rowOff>
    </xdr:from>
    <xdr:to>
      <xdr:col>112</xdr:col>
      <xdr:colOff>38100</xdr:colOff>
      <xdr:row>102</xdr:row>
      <xdr:rowOff>83457</xdr:rowOff>
    </xdr:to>
    <xdr:sp macro="" textlink="">
      <xdr:nvSpPr>
        <xdr:cNvPr id="648" name="楕円 647">
          <a:extLst>
            <a:ext uri="{FF2B5EF4-FFF2-40B4-BE49-F238E27FC236}">
              <a16:creationId xmlns="" xmlns:a16="http://schemas.microsoft.com/office/drawing/2014/main" id="{1F587DB4-02D5-4EBC-B4CE-880AB545A1B9}"/>
            </a:ext>
          </a:extLst>
        </xdr:cNvPr>
        <xdr:cNvSpPr/>
      </xdr:nvSpPr>
      <xdr:spPr>
        <a:xfrm>
          <a:off x="18735040" y="170849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28302</xdr:rowOff>
    </xdr:from>
    <xdr:to>
      <xdr:col>116</xdr:col>
      <xdr:colOff>63500</xdr:colOff>
      <xdr:row>102</xdr:row>
      <xdr:rowOff>32657</xdr:rowOff>
    </xdr:to>
    <xdr:cxnSp macro="">
      <xdr:nvCxnSpPr>
        <xdr:cNvPr id="649" name="直線コネクタ 648">
          <a:extLst>
            <a:ext uri="{FF2B5EF4-FFF2-40B4-BE49-F238E27FC236}">
              <a16:creationId xmlns="" xmlns:a16="http://schemas.microsoft.com/office/drawing/2014/main" id="{C313D2C5-3257-49F8-A5AF-7028FE4B18DE}"/>
            </a:ext>
          </a:extLst>
        </xdr:cNvPr>
        <xdr:cNvCxnSpPr/>
      </xdr:nvCxnSpPr>
      <xdr:spPr>
        <a:xfrm flipV="1">
          <a:off x="18778220" y="17127582"/>
          <a:ext cx="7315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163105</xdr:rowOff>
    </xdr:from>
    <xdr:to>
      <xdr:col>107</xdr:col>
      <xdr:colOff>101600</xdr:colOff>
      <xdr:row>102</xdr:row>
      <xdr:rowOff>93255</xdr:rowOff>
    </xdr:to>
    <xdr:sp macro="" textlink="">
      <xdr:nvSpPr>
        <xdr:cNvPr id="650" name="楕円 649">
          <a:extLst>
            <a:ext uri="{FF2B5EF4-FFF2-40B4-BE49-F238E27FC236}">
              <a16:creationId xmlns="" xmlns:a16="http://schemas.microsoft.com/office/drawing/2014/main" id="{DCCA7E64-0258-4BAB-8BF4-042AA31B3DDE}"/>
            </a:ext>
          </a:extLst>
        </xdr:cNvPr>
        <xdr:cNvSpPr/>
      </xdr:nvSpPr>
      <xdr:spPr>
        <a:xfrm>
          <a:off x="17937480" y="17094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32657</xdr:rowOff>
    </xdr:from>
    <xdr:to>
      <xdr:col>111</xdr:col>
      <xdr:colOff>177800</xdr:colOff>
      <xdr:row>102</xdr:row>
      <xdr:rowOff>42455</xdr:rowOff>
    </xdr:to>
    <xdr:cxnSp macro="">
      <xdr:nvCxnSpPr>
        <xdr:cNvPr id="651" name="直線コネクタ 650">
          <a:extLst>
            <a:ext uri="{FF2B5EF4-FFF2-40B4-BE49-F238E27FC236}">
              <a16:creationId xmlns="" xmlns:a16="http://schemas.microsoft.com/office/drawing/2014/main" id="{38532CD7-15B7-4180-875A-91C312FF8443}"/>
            </a:ext>
          </a:extLst>
        </xdr:cNvPr>
        <xdr:cNvCxnSpPr/>
      </xdr:nvCxnSpPr>
      <xdr:spPr>
        <a:xfrm flipV="1">
          <a:off x="17988280" y="17131937"/>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169636</xdr:rowOff>
    </xdr:from>
    <xdr:to>
      <xdr:col>102</xdr:col>
      <xdr:colOff>165100</xdr:colOff>
      <xdr:row>102</xdr:row>
      <xdr:rowOff>99786</xdr:rowOff>
    </xdr:to>
    <xdr:sp macro="" textlink="">
      <xdr:nvSpPr>
        <xdr:cNvPr id="652" name="楕円 651">
          <a:extLst>
            <a:ext uri="{FF2B5EF4-FFF2-40B4-BE49-F238E27FC236}">
              <a16:creationId xmlns="" xmlns:a16="http://schemas.microsoft.com/office/drawing/2014/main" id="{9C3B077B-9E55-469D-80E3-8CAC4B0943F3}"/>
            </a:ext>
          </a:extLst>
        </xdr:cNvPr>
        <xdr:cNvSpPr/>
      </xdr:nvSpPr>
      <xdr:spPr>
        <a:xfrm>
          <a:off x="17162780" y="17101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42455</xdr:rowOff>
    </xdr:from>
    <xdr:to>
      <xdr:col>107</xdr:col>
      <xdr:colOff>50800</xdr:colOff>
      <xdr:row>102</xdr:row>
      <xdr:rowOff>48986</xdr:rowOff>
    </xdr:to>
    <xdr:cxnSp macro="">
      <xdr:nvCxnSpPr>
        <xdr:cNvPr id="653" name="直線コネクタ 652">
          <a:extLst>
            <a:ext uri="{FF2B5EF4-FFF2-40B4-BE49-F238E27FC236}">
              <a16:creationId xmlns="" xmlns:a16="http://schemas.microsoft.com/office/drawing/2014/main" id="{8EE79EFB-ADAE-42F0-834E-17F2D8545A92}"/>
            </a:ext>
          </a:extLst>
        </xdr:cNvPr>
        <xdr:cNvCxnSpPr/>
      </xdr:nvCxnSpPr>
      <xdr:spPr>
        <a:xfrm flipV="1">
          <a:off x="17213580" y="17141735"/>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157662</xdr:rowOff>
    </xdr:from>
    <xdr:to>
      <xdr:col>98</xdr:col>
      <xdr:colOff>38100</xdr:colOff>
      <xdr:row>102</xdr:row>
      <xdr:rowOff>87812</xdr:rowOff>
    </xdr:to>
    <xdr:sp macro="" textlink="">
      <xdr:nvSpPr>
        <xdr:cNvPr id="654" name="楕円 653">
          <a:extLst>
            <a:ext uri="{FF2B5EF4-FFF2-40B4-BE49-F238E27FC236}">
              <a16:creationId xmlns="" xmlns:a16="http://schemas.microsoft.com/office/drawing/2014/main" id="{E3DB0DD1-A79E-41FD-9097-B68BB45E5F81}"/>
            </a:ext>
          </a:extLst>
        </xdr:cNvPr>
        <xdr:cNvSpPr/>
      </xdr:nvSpPr>
      <xdr:spPr>
        <a:xfrm>
          <a:off x="16388080" y="17089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37012</xdr:rowOff>
    </xdr:from>
    <xdr:to>
      <xdr:col>102</xdr:col>
      <xdr:colOff>114300</xdr:colOff>
      <xdr:row>102</xdr:row>
      <xdr:rowOff>48986</xdr:rowOff>
    </xdr:to>
    <xdr:cxnSp macro="">
      <xdr:nvCxnSpPr>
        <xdr:cNvPr id="655" name="直線コネクタ 654">
          <a:extLst>
            <a:ext uri="{FF2B5EF4-FFF2-40B4-BE49-F238E27FC236}">
              <a16:creationId xmlns="" xmlns:a16="http://schemas.microsoft.com/office/drawing/2014/main" id="{420BD58A-6F81-4A4C-A6C9-E990448A0F7A}"/>
            </a:ext>
          </a:extLst>
        </xdr:cNvPr>
        <xdr:cNvCxnSpPr/>
      </xdr:nvCxnSpPr>
      <xdr:spPr>
        <a:xfrm>
          <a:off x="16431260" y="17136292"/>
          <a:ext cx="78232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656" name="n_1aveValue【公民館】&#10;一人当たり面積">
          <a:extLst>
            <a:ext uri="{FF2B5EF4-FFF2-40B4-BE49-F238E27FC236}">
              <a16:creationId xmlns="" xmlns:a16="http://schemas.microsoft.com/office/drawing/2014/main" id="{A86AF245-3F6F-4C34-9E11-26DA7B0F28E5}"/>
            </a:ext>
          </a:extLst>
        </xdr:cNvPr>
        <xdr:cNvSpPr txBox="1"/>
      </xdr:nvSpPr>
      <xdr:spPr>
        <a:xfrm>
          <a:off x="18561127" y="1793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657" name="n_2aveValue【公民館】&#10;一人当たり面積">
          <a:extLst>
            <a:ext uri="{FF2B5EF4-FFF2-40B4-BE49-F238E27FC236}">
              <a16:creationId xmlns="" xmlns:a16="http://schemas.microsoft.com/office/drawing/2014/main" id="{68B4D69B-5F8F-40DF-9E30-00D687FED22C}"/>
            </a:ext>
          </a:extLst>
        </xdr:cNvPr>
        <xdr:cNvSpPr txBox="1"/>
      </xdr:nvSpPr>
      <xdr:spPr>
        <a:xfrm>
          <a:off x="17776267" y="1793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658" name="n_3aveValue【公民館】&#10;一人当たり面積">
          <a:extLst>
            <a:ext uri="{FF2B5EF4-FFF2-40B4-BE49-F238E27FC236}">
              <a16:creationId xmlns="" xmlns:a16="http://schemas.microsoft.com/office/drawing/2014/main" id="{079AE31F-DADF-45B3-B3B3-EAA3657F9A0F}"/>
            </a:ext>
          </a:extLst>
        </xdr:cNvPr>
        <xdr:cNvSpPr txBox="1"/>
      </xdr:nvSpPr>
      <xdr:spPr>
        <a:xfrm>
          <a:off x="17001567" y="1793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659" name="n_4aveValue【公民館】&#10;一人当たり面積">
          <a:extLst>
            <a:ext uri="{FF2B5EF4-FFF2-40B4-BE49-F238E27FC236}">
              <a16:creationId xmlns="" xmlns:a16="http://schemas.microsoft.com/office/drawing/2014/main" id="{B7525D15-25A9-4D43-B351-0543D4C84309}"/>
            </a:ext>
          </a:extLst>
        </xdr:cNvPr>
        <xdr:cNvSpPr txBox="1"/>
      </xdr:nvSpPr>
      <xdr:spPr>
        <a:xfrm>
          <a:off x="16226867" y="179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99984</xdr:rowOff>
    </xdr:from>
    <xdr:ext cx="469744" cy="259045"/>
    <xdr:sp macro="" textlink="">
      <xdr:nvSpPr>
        <xdr:cNvPr id="660" name="n_1mainValue【公民館】&#10;一人当たり面積">
          <a:extLst>
            <a:ext uri="{FF2B5EF4-FFF2-40B4-BE49-F238E27FC236}">
              <a16:creationId xmlns="" xmlns:a16="http://schemas.microsoft.com/office/drawing/2014/main" id="{9217B1AA-1FBE-4E55-94E8-5EE165FCDFFD}"/>
            </a:ext>
          </a:extLst>
        </xdr:cNvPr>
        <xdr:cNvSpPr txBox="1"/>
      </xdr:nvSpPr>
      <xdr:spPr>
        <a:xfrm>
          <a:off x="18561127" y="168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109782</xdr:rowOff>
    </xdr:from>
    <xdr:ext cx="469744" cy="259045"/>
    <xdr:sp macro="" textlink="">
      <xdr:nvSpPr>
        <xdr:cNvPr id="661" name="n_2mainValue【公民館】&#10;一人当たり面積">
          <a:extLst>
            <a:ext uri="{FF2B5EF4-FFF2-40B4-BE49-F238E27FC236}">
              <a16:creationId xmlns="" xmlns:a16="http://schemas.microsoft.com/office/drawing/2014/main" id="{B76EC0E5-4094-4759-B361-F10E875D6D88}"/>
            </a:ext>
          </a:extLst>
        </xdr:cNvPr>
        <xdr:cNvSpPr txBox="1"/>
      </xdr:nvSpPr>
      <xdr:spPr>
        <a:xfrm>
          <a:off x="17776267" y="1687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116313</xdr:rowOff>
    </xdr:from>
    <xdr:ext cx="469744" cy="259045"/>
    <xdr:sp macro="" textlink="">
      <xdr:nvSpPr>
        <xdr:cNvPr id="662" name="n_3mainValue【公民館】&#10;一人当たり面積">
          <a:extLst>
            <a:ext uri="{FF2B5EF4-FFF2-40B4-BE49-F238E27FC236}">
              <a16:creationId xmlns="" xmlns:a16="http://schemas.microsoft.com/office/drawing/2014/main" id="{FB2B17C4-25BB-49D3-8C76-B24FB8B6E87A}"/>
            </a:ext>
          </a:extLst>
        </xdr:cNvPr>
        <xdr:cNvSpPr txBox="1"/>
      </xdr:nvSpPr>
      <xdr:spPr>
        <a:xfrm>
          <a:off x="17001567" y="168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104339</xdr:rowOff>
    </xdr:from>
    <xdr:ext cx="469744" cy="259045"/>
    <xdr:sp macro="" textlink="">
      <xdr:nvSpPr>
        <xdr:cNvPr id="663" name="n_4mainValue【公民館】&#10;一人当たり面積">
          <a:extLst>
            <a:ext uri="{FF2B5EF4-FFF2-40B4-BE49-F238E27FC236}">
              <a16:creationId xmlns="" xmlns:a16="http://schemas.microsoft.com/office/drawing/2014/main" id="{1182AD4D-088D-4C27-97F1-F8E13F5197F8}"/>
            </a:ext>
          </a:extLst>
        </xdr:cNvPr>
        <xdr:cNvSpPr txBox="1"/>
      </xdr:nvSpPr>
      <xdr:spPr>
        <a:xfrm>
          <a:off x="162268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a:extLst>
            <a:ext uri="{FF2B5EF4-FFF2-40B4-BE49-F238E27FC236}">
              <a16:creationId xmlns="" xmlns:a16="http://schemas.microsoft.com/office/drawing/2014/main" id="{B645783D-301B-46AE-BD3D-C0F09140AA8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a:extLst>
            <a:ext uri="{FF2B5EF4-FFF2-40B4-BE49-F238E27FC236}">
              <a16:creationId xmlns="" xmlns:a16="http://schemas.microsoft.com/office/drawing/2014/main" id="{3D2CFA43-7CEE-4153-A331-7D4BCFE38E4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a:extLst>
            <a:ext uri="{FF2B5EF4-FFF2-40B4-BE49-F238E27FC236}">
              <a16:creationId xmlns="" xmlns:a16="http://schemas.microsoft.com/office/drawing/2014/main" id="{3F4C2F21-F4AC-46CC-81CB-7246F3C499C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公営住宅については、一人当たりの面積が類似団体平均よりも大きく上回っている。移住定住を促進し、一人当たりの面積の抑制に努めたい。　</a:t>
          </a:r>
          <a:endParaRPr lang="ja-JP" altLang="ja-JP" sz="1400">
            <a:effectLst/>
          </a:endParaRPr>
        </a:p>
        <a:p>
          <a:r>
            <a:rPr kumimoji="1" lang="ja-JP" altLang="ja-JP" sz="1100">
              <a:solidFill>
                <a:schemeClr val="dk1"/>
              </a:solidFill>
              <a:effectLst/>
              <a:latin typeface="+mn-lt"/>
              <a:ea typeface="+mn-ea"/>
              <a:cs typeface="+mn-cs"/>
            </a:rPr>
            <a:t>　学校施設については、老朽化が進んでいるため、有形固定資産減価償却率が類似団体平均よりも上回っている。</a:t>
          </a:r>
          <a:endParaRPr lang="ja-JP" altLang="ja-JP" sz="1400">
            <a:effectLst/>
          </a:endParaRPr>
        </a:p>
        <a:p>
          <a:r>
            <a:rPr kumimoji="1" lang="ja-JP" altLang="ja-JP" sz="1100">
              <a:solidFill>
                <a:schemeClr val="dk1"/>
              </a:solidFill>
              <a:effectLst/>
              <a:latin typeface="+mn-lt"/>
              <a:ea typeface="+mn-ea"/>
              <a:cs typeface="+mn-cs"/>
            </a:rPr>
            <a:t>　公民館については、一人当たりの面積が類似団体平均よりも上回っている。移住定住を促進し、一人当たりの面積の抑制に努めたい。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96141A8C-E6B2-4489-9E7E-85A792EA67D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8137C100-CCF6-4637-BF5A-95626201E76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C4E1673-DD4D-460C-96BE-81115B6C346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B424CCA-468B-4F2D-8313-A37108B6AC8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76913E6-AEB5-42FC-A6E8-0AB15874338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CABEDB31-2B89-48EA-8EEB-337B8DCAB4B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4EAB2804-C5BC-4513-9399-7AA28A3A9B9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D61B952F-8E65-4B17-9D7A-554D7F79DC5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C5A4E89B-636E-4D99-B4EA-A0D2E8D93BD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BB40D4D9-2BB1-4583-BFCE-DC8F13475BD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
5,187
14.26
8,143,600
7,555,895
587,520
2,740,283
20,127,948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F461935-5554-4AD5-B309-213B09034EC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D0113275-EDAB-4F23-AD48-5B419E97870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32D39ECA-6DF9-4ACB-A4BD-E674ABF5241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273BFA6-4960-4412-901B-0A93CB33510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222856C-0258-4F12-BBF5-3E44400D64C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3ECA6DB1-DE82-4C87-A3C0-B457A1981F8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8CDED90C-F46B-4C63-B6DA-F39B00C2F251}"/>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AC1C6C35-7307-422B-A972-A409EBCC283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9FFBAD96-E1EA-4633-8B75-E17A1A16C16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359BBB61-0CA8-44CD-BC38-5FA2C5091BE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E7CB1C69-2A21-40B3-8595-446F94CCA80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FFA2AD80-052C-4546-B621-86F5CCF3BF5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4105BAAE-2E53-4F2F-9A7B-2D813DFB361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D7BC9D16-A8AD-4896-9251-906DDEF8EB6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B9CF5260-6284-4A31-8829-B94C9F54FEB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59ED3D5B-1A21-4EA0-AC96-E4B06E5CAB1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29AFE82E-0511-434E-AFD5-AA372748C0B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CB3B1102-BC2B-483C-8D2D-3C823F4F24A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8C2820BF-A544-4BA5-94E7-295FA2330A5C}"/>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9988F37-F14C-4399-9B1E-43DA1305FE64}"/>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CE69132D-CD76-4008-9F9B-46E3363ABFC7}"/>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463AF821-CFA4-4636-AE9C-2E58D4B1FBD7}"/>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9B313807-BACA-4382-BABA-18B58C7FDA3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55E76419-FA96-43F8-9310-722A66583E0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A96D9BD5-F299-42C3-B5AF-5D9E4F48D52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30CBD83A-47F1-4CE7-B7F7-2C554B71812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4EE64B73-F40A-4935-B3C9-D648DEFD5EF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D5D58A6A-86C0-4F4B-8722-EF7A6850587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453D7A35-F33C-478D-8E25-311C8C7E6D6B}"/>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 xmlns:a16="http://schemas.microsoft.com/office/drawing/2014/main" id="{8F17E999-9154-4EA1-954F-F66846352EB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 xmlns:a16="http://schemas.microsoft.com/office/drawing/2014/main" id="{3678729B-6DED-43FB-8482-9CE11A20C13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 xmlns:a16="http://schemas.microsoft.com/office/drawing/2014/main" id="{196AC610-D9FF-4BBC-83BD-D3955C871C9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 xmlns:a16="http://schemas.microsoft.com/office/drawing/2014/main" id="{4F20AF0C-63CD-4088-B098-2B00E5ED3FE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 xmlns:a16="http://schemas.microsoft.com/office/drawing/2014/main" id="{6269943C-6563-4E69-86E2-FB8A5E10956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 xmlns:a16="http://schemas.microsoft.com/office/drawing/2014/main" id="{8F50D10A-54BC-48E0-B32A-399D070BFAC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 xmlns:a16="http://schemas.microsoft.com/office/drawing/2014/main" id="{2416EB11-3153-4F1B-9FD2-22DFA9ECE7F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 xmlns:a16="http://schemas.microsoft.com/office/drawing/2014/main" id="{A032278E-D1E3-4FCE-BBBF-DF4021136B9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 xmlns:a16="http://schemas.microsoft.com/office/drawing/2014/main" id="{CFCCF336-BCDC-4632-8122-1E9664A1BE2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 xmlns:a16="http://schemas.microsoft.com/office/drawing/2014/main" id="{E34F415F-5E22-4B91-BDD1-1A439201888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 xmlns:a16="http://schemas.microsoft.com/office/drawing/2014/main" id="{C81D9E06-3845-486D-AC78-6B8E90F6129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 xmlns:a16="http://schemas.microsoft.com/office/drawing/2014/main" id="{35E44BFF-261F-4224-99E2-4AAB9E7E03F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 xmlns:a16="http://schemas.microsoft.com/office/drawing/2014/main" id="{4B200FC2-2B58-457D-80CE-8CC714C03B2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 xmlns:a16="http://schemas.microsoft.com/office/drawing/2014/main" id="{D3C422C9-18CF-43E4-ABD7-1CD03E1E1A6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 xmlns:a16="http://schemas.microsoft.com/office/drawing/2014/main" id="{6E8DFEC4-4A9F-4A21-B980-B20DE07AA88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 xmlns:a16="http://schemas.microsoft.com/office/drawing/2014/main" id="{BA431A36-07B3-4633-A531-413129811CA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BC5E1916-B680-4509-ADF8-B702421BB1C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 xmlns:a16="http://schemas.microsoft.com/office/drawing/2014/main" id="{289793E7-1BCF-4210-BC8B-E6345CE8C4E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 xmlns:a16="http://schemas.microsoft.com/office/drawing/2014/main" id="{2CA56A35-FDC9-48DF-8BE8-AC939220D6CA}"/>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 xmlns:a16="http://schemas.microsoft.com/office/drawing/2014/main" id="{2B9F12C6-0BC8-474F-B24D-1E4886E8735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 xmlns:a16="http://schemas.microsoft.com/office/drawing/2014/main" id="{7D51F4CB-DD58-41A3-AE72-CA78B729F939}"/>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 xmlns:a16="http://schemas.microsoft.com/office/drawing/2014/main" id="{AA9CCA98-712B-4B29-A0A5-0650AA559724}"/>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 xmlns:a16="http://schemas.microsoft.com/office/drawing/2014/main" id="{0A9038B5-6324-4479-85F7-78D26066016F}"/>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 xmlns:a16="http://schemas.microsoft.com/office/drawing/2014/main" id="{2587B325-BAD6-4862-9F54-B77A2BE457F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 xmlns:a16="http://schemas.microsoft.com/office/drawing/2014/main" id="{B7D8B059-5F83-4404-9F90-6ADD055FB3AB}"/>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 xmlns:a16="http://schemas.microsoft.com/office/drawing/2014/main" id="{B5470679-8CD7-4CF2-83CE-114ABC0B56E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 xmlns:a16="http://schemas.microsoft.com/office/drawing/2014/main" id="{44A3CB71-05E2-4AA8-8D1C-FE5EB719317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 xmlns:a16="http://schemas.microsoft.com/office/drawing/2014/main" id="{720BEAD7-466E-4B6F-A48C-5A41D8E0A9E6}"/>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 xmlns:a16="http://schemas.microsoft.com/office/drawing/2014/main" id="{7A6EA326-8BDB-4090-97E3-7EA30317BCBD}"/>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 xmlns:a16="http://schemas.microsoft.com/office/drawing/2014/main" id="{382129A8-8D5E-40FD-9BB1-15DB48C9674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 xmlns:a16="http://schemas.microsoft.com/office/drawing/2014/main" id="{724459B7-BA7A-4CC6-96ED-0AB5633C4FCF}"/>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 xmlns:a16="http://schemas.microsoft.com/office/drawing/2014/main" id="{E0208F75-BEFB-4D34-BFF3-E48549D233B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 xmlns:a16="http://schemas.microsoft.com/office/drawing/2014/main" id="{F3CE949E-8CE5-492A-BF53-90FE2BACA2ED}"/>
            </a:ext>
          </a:extLst>
        </xdr:cNvPr>
        <xdr:cNvCxnSpPr/>
      </xdr:nvCxnSpPr>
      <xdr:spPr>
        <a:xfrm flipV="1">
          <a:off x="4086225" y="922020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 xmlns:a16="http://schemas.microsoft.com/office/drawing/2014/main" id="{720E9EC1-CE05-4D59-AB5B-EF8D79A307E6}"/>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 xmlns:a16="http://schemas.microsoft.com/office/drawing/2014/main" id="{7BE58460-CC0A-4B85-AED6-3A8307064F7F}"/>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 xmlns:a16="http://schemas.microsoft.com/office/drawing/2014/main" id="{949BFC95-8BA6-460D-9C0D-CCF5D1AAD885}"/>
            </a:ext>
          </a:extLst>
        </xdr:cNvPr>
        <xdr:cNvSpPr txBox="1"/>
      </xdr:nvSpPr>
      <xdr:spPr>
        <a:xfrm>
          <a:off x="4124960" y="900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 xmlns:a16="http://schemas.microsoft.com/office/drawing/2014/main" id="{51E63D4D-BEC4-439A-9B71-657A06CB5A4D}"/>
            </a:ext>
          </a:extLst>
        </xdr:cNvPr>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 xmlns:a16="http://schemas.microsoft.com/office/drawing/2014/main" id="{84DB6AB2-1794-4A5A-A650-34174FA789CC}"/>
            </a:ext>
          </a:extLst>
        </xdr:cNvPr>
        <xdr:cNvSpPr txBox="1"/>
      </xdr:nvSpPr>
      <xdr:spPr>
        <a:xfrm>
          <a:off x="412496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 xmlns:a16="http://schemas.microsoft.com/office/drawing/2014/main" id="{0C45BEB6-3B13-49AE-9DB2-9965AB19E54D}"/>
            </a:ext>
          </a:extLst>
        </xdr:cNvPr>
        <xdr:cNvSpPr/>
      </xdr:nvSpPr>
      <xdr:spPr>
        <a:xfrm>
          <a:off x="403606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 xmlns:a16="http://schemas.microsoft.com/office/drawing/2014/main" id="{261F55FB-4C3A-4C15-9D17-CE03A77918B5}"/>
            </a:ext>
          </a:extLst>
        </xdr:cNvPr>
        <xdr:cNvSpPr/>
      </xdr:nvSpPr>
      <xdr:spPr>
        <a:xfrm>
          <a:off x="3312160" y="10127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 xmlns:a16="http://schemas.microsoft.com/office/drawing/2014/main" id="{B1A4BED4-5EFB-4D94-A339-F48C14FEBBE1}"/>
            </a:ext>
          </a:extLst>
        </xdr:cNvPr>
        <xdr:cNvSpPr/>
      </xdr:nvSpPr>
      <xdr:spPr>
        <a:xfrm>
          <a:off x="25146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 xmlns:a16="http://schemas.microsoft.com/office/drawing/2014/main" id="{7983AB97-B0D7-420F-B0D5-6B381BEC3798}"/>
            </a:ext>
          </a:extLst>
        </xdr:cNvPr>
        <xdr:cNvSpPr/>
      </xdr:nvSpPr>
      <xdr:spPr>
        <a:xfrm>
          <a:off x="17399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 xmlns:a16="http://schemas.microsoft.com/office/drawing/2014/main" id="{98355F3A-9724-43E5-A45C-1631C2993036}"/>
            </a:ext>
          </a:extLst>
        </xdr:cNvPr>
        <xdr:cNvSpPr/>
      </xdr:nvSpPr>
      <xdr:spPr>
        <a:xfrm>
          <a:off x="965200" y="10041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B882E9D9-AF31-4494-931D-39724CE7198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556A425F-8B19-4CDC-B5BE-BF0E92B77CA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D5C0FD0F-68D7-464F-B571-DF36D89260F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533E9F78-7A3B-4360-9E81-78C7FFC2606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270EB54B-5DDA-43A3-9A10-65739566A25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89" name="楕円 88">
          <a:extLst>
            <a:ext uri="{FF2B5EF4-FFF2-40B4-BE49-F238E27FC236}">
              <a16:creationId xmlns="" xmlns:a16="http://schemas.microsoft.com/office/drawing/2014/main" id="{057F4D99-A762-4CF6-BBB1-DB2799320063}"/>
            </a:ext>
          </a:extLst>
        </xdr:cNvPr>
        <xdr:cNvSpPr/>
      </xdr:nvSpPr>
      <xdr:spPr>
        <a:xfrm>
          <a:off x="403606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38117</xdr:rowOff>
    </xdr:from>
    <xdr:ext cx="405111" cy="259045"/>
    <xdr:sp macro="" textlink="">
      <xdr:nvSpPr>
        <xdr:cNvPr id="90" name="【体育館・プール】&#10;有形固定資産減価償却率該当値テキスト">
          <a:extLst>
            <a:ext uri="{FF2B5EF4-FFF2-40B4-BE49-F238E27FC236}">
              <a16:creationId xmlns="" xmlns:a16="http://schemas.microsoft.com/office/drawing/2014/main" id="{298D0E8E-20CE-480C-AF39-A5A4E429935F}"/>
            </a:ext>
          </a:extLst>
        </xdr:cNvPr>
        <xdr:cNvSpPr txBox="1"/>
      </xdr:nvSpPr>
      <xdr:spPr>
        <a:xfrm>
          <a:off x="412496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91" name="楕円 90">
          <a:extLst>
            <a:ext uri="{FF2B5EF4-FFF2-40B4-BE49-F238E27FC236}">
              <a16:creationId xmlns="" xmlns:a16="http://schemas.microsoft.com/office/drawing/2014/main" id="{C85C0A64-A68F-423E-8B3A-404C216CDB5C}"/>
            </a:ext>
          </a:extLst>
        </xdr:cNvPr>
        <xdr:cNvSpPr/>
      </xdr:nvSpPr>
      <xdr:spPr>
        <a:xfrm>
          <a:off x="331216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110490</xdr:rowOff>
    </xdr:to>
    <xdr:cxnSp macro="">
      <xdr:nvCxnSpPr>
        <xdr:cNvPr id="92" name="直線コネクタ 91">
          <a:extLst>
            <a:ext uri="{FF2B5EF4-FFF2-40B4-BE49-F238E27FC236}">
              <a16:creationId xmlns="" xmlns:a16="http://schemas.microsoft.com/office/drawing/2014/main" id="{F666EEAA-74A0-426A-89B9-896E43427F21}"/>
            </a:ext>
          </a:extLst>
        </xdr:cNvPr>
        <xdr:cNvCxnSpPr/>
      </xdr:nvCxnSpPr>
      <xdr:spPr>
        <a:xfrm>
          <a:off x="3355340" y="1029462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147320</xdr:rowOff>
    </xdr:from>
    <xdr:to>
      <xdr:col>15</xdr:col>
      <xdr:colOff>101600</xdr:colOff>
      <xdr:row>61</xdr:row>
      <xdr:rowOff>77470</xdr:rowOff>
    </xdr:to>
    <xdr:sp macro="" textlink="">
      <xdr:nvSpPr>
        <xdr:cNvPr id="93" name="楕円 92">
          <a:extLst>
            <a:ext uri="{FF2B5EF4-FFF2-40B4-BE49-F238E27FC236}">
              <a16:creationId xmlns="" xmlns:a16="http://schemas.microsoft.com/office/drawing/2014/main" id="{D966843B-DC33-46AC-9F3C-AE1A8AEF8C4F}"/>
            </a:ext>
          </a:extLst>
        </xdr:cNvPr>
        <xdr:cNvSpPr/>
      </xdr:nvSpPr>
      <xdr:spPr>
        <a:xfrm>
          <a:off x="251460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68580</xdr:rowOff>
    </xdr:to>
    <xdr:cxnSp macro="">
      <xdr:nvCxnSpPr>
        <xdr:cNvPr id="94" name="直線コネクタ 93">
          <a:extLst>
            <a:ext uri="{FF2B5EF4-FFF2-40B4-BE49-F238E27FC236}">
              <a16:creationId xmlns="" xmlns:a16="http://schemas.microsoft.com/office/drawing/2014/main" id="{A71C3E94-8060-4840-A07E-A7EB7E548A33}"/>
            </a:ext>
          </a:extLst>
        </xdr:cNvPr>
        <xdr:cNvCxnSpPr/>
      </xdr:nvCxnSpPr>
      <xdr:spPr>
        <a:xfrm>
          <a:off x="2565400" y="1025271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95" name="楕円 94">
          <a:extLst>
            <a:ext uri="{FF2B5EF4-FFF2-40B4-BE49-F238E27FC236}">
              <a16:creationId xmlns="" xmlns:a16="http://schemas.microsoft.com/office/drawing/2014/main" id="{3CCC836C-7037-4D7F-9743-BAE57F80DD68}"/>
            </a:ext>
          </a:extLst>
        </xdr:cNvPr>
        <xdr:cNvSpPr/>
      </xdr:nvSpPr>
      <xdr:spPr>
        <a:xfrm>
          <a:off x="173990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26670</xdr:rowOff>
    </xdr:to>
    <xdr:cxnSp macro="">
      <xdr:nvCxnSpPr>
        <xdr:cNvPr id="96" name="直線コネクタ 95">
          <a:extLst>
            <a:ext uri="{FF2B5EF4-FFF2-40B4-BE49-F238E27FC236}">
              <a16:creationId xmlns="" xmlns:a16="http://schemas.microsoft.com/office/drawing/2014/main" id="{6A04716F-9F77-44ED-9931-10EBB5FB7993}"/>
            </a:ext>
          </a:extLst>
        </xdr:cNvPr>
        <xdr:cNvCxnSpPr/>
      </xdr:nvCxnSpPr>
      <xdr:spPr>
        <a:xfrm>
          <a:off x="1790700" y="1020699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97" name="楕円 96">
          <a:extLst>
            <a:ext uri="{FF2B5EF4-FFF2-40B4-BE49-F238E27FC236}">
              <a16:creationId xmlns="" xmlns:a16="http://schemas.microsoft.com/office/drawing/2014/main" id="{4DE655A0-E94A-406C-9AE9-B03EE5C6CE76}"/>
            </a:ext>
          </a:extLst>
        </xdr:cNvPr>
        <xdr:cNvSpPr/>
      </xdr:nvSpPr>
      <xdr:spPr>
        <a:xfrm>
          <a:off x="965200" y="10114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60</xdr:row>
      <xdr:rowOff>148590</xdr:rowOff>
    </xdr:to>
    <xdr:cxnSp macro="">
      <xdr:nvCxnSpPr>
        <xdr:cNvPr id="98" name="直線コネクタ 97">
          <a:extLst>
            <a:ext uri="{FF2B5EF4-FFF2-40B4-BE49-F238E27FC236}">
              <a16:creationId xmlns="" xmlns:a16="http://schemas.microsoft.com/office/drawing/2014/main" id="{194F489C-C502-417B-80F5-9F3758485EC1}"/>
            </a:ext>
          </a:extLst>
        </xdr:cNvPr>
        <xdr:cNvCxnSpPr/>
      </xdr:nvCxnSpPr>
      <xdr:spPr>
        <a:xfrm>
          <a:off x="1008380" y="1016508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 xmlns:a16="http://schemas.microsoft.com/office/drawing/2014/main" id="{F7D54DC8-F9E7-408D-848E-E969B024C29A}"/>
            </a:ext>
          </a:extLst>
        </xdr:cNvPr>
        <xdr:cNvSpPr txBox="1"/>
      </xdr:nvSpPr>
      <xdr:spPr>
        <a:xfrm>
          <a:off x="317056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 xmlns:a16="http://schemas.microsoft.com/office/drawing/2014/main" id="{99E04FAC-B1B7-48FA-B644-40C206B87E1C}"/>
            </a:ext>
          </a:extLst>
        </xdr:cNvPr>
        <xdr:cNvSpPr txBox="1"/>
      </xdr:nvSpPr>
      <xdr:spPr>
        <a:xfrm>
          <a:off x="238570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 xmlns:a16="http://schemas.microsoft.com/office/drawing/2014/main" id="{043F1E65-6134-4AD4-AE7F-449C72816C73}"/>
            </a:ext>
          </a:extLst>
        </xdr:cNvPr>
        <xdr:cNvSpPr txBox="1"/>
      </xdr:nvSpPr>
      <xdr:spPr>
        <a:xfrm>
          <a:off x="16110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 xmlns:a16="http://schemas.microsoft.com/office/drawing/2014/main" id="{29D58AFE-1F29-46EF-8A28-3B2C89665A14}"/>
            </a:ext>
          </a:extLst>
        </xdr:cNvPr>
        <xdr:cNvSpPr txBox="1"/>
      </xdr:nvSpPr>
      <xdr:spPr>
        <a:xfrm>
          <a:off x="8363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03" name="n_1mainValue【体育館・プール】&#10;有形固定資産減価償却率">
          <a:extLst>
            <a:ext uri="{FF2B5EF4-FFF2-40B4-BE49-F238E27FC236}">
              <a16:creationId xmlns="" xmlns:a16="http://schemas.microsoft.com/office/drawing/2014/main" id="{04B1955C-B2C1-4C7D-9AC5-A3DFDF9E4312}"/>
            </a:ext>
          </a:extLst>
        </xdr:cNvPr>
        <xdr:cNvSpPr txBox="1"/>
      </xdr:nvSpPr>
      <xdr:spPr>
        <a:xfrm>
          <a:off x="317056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104" name="n_2mainValue【体育館・プール】&#10;有形固定資産減価償却率">
          <a:extLst>
            <a:ext uri="{FF2B5EF4-FFF2-40B4-BE49-F238E27FC236}">
              <a16:creationId xmlns="" xmlns:a16="http://schemas.microsoft.com/office/drawing/2014/main" id="{228D8F36-07E0-416A-AAE5-9BC4E5360A00}"/>
            </a:ext>
          </a:extLst>
        </xdr:cNvPr>
        <xdr:cNvSpPr txBox="1"/>
      </xdr:nvSpPr>
      <xdr:spPr>
        <a:xfrm>
          <a:off x="238570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05" name="n_3mainValue【体育館・プール】&#10;有形固定資産減価償却率">
          <a:extLst>
            <a:ext uri="{FF2B5EF4-FFF2-40B4-BE49-F238E27FC236}">
              <a16:creationId xmlns="" xmlns:a16="http://schemas.microsoft.com/office/drawing/2014/main" id="{4E9FB22F-6065-44EA-B9B1-DDEFAF2DD7F0}"/>
            </a:ext>
          </a:extLst>
        </xdr:cNvPr>
        <xdr:cNvSpPr txBox="1"/>
      </xdr:nvSpPr>
      <xdr:spPr>
        <a:xfrm>
          <a:off x="16110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148607</xdr:rowOff>
    </xdr:from>
    <xdr:ext cx="405111" cy="259045"/>
    <xdr:sp macro="" textlink="">
      <xdr:nvSpPr>
        <xdr:cNvPr id="106" name="n_4mainValue【体育館・プール】&#10;有形固定資産減価償却率">
          <a:extLst>
            <a:ext uri="{FF2B5EF4-FFF2-40B4-BE49-F238E27FC236}">
              <a16:creationId xmlns="" xmlns:a16="http://schemas.microsoft.com/office/drawing/2014/main" id="{6F2D55AC-2E82-4E29-BD99-896181DB5544}"/>
            </a:ext>
          </a:extLst>
        </xdr:cNvPr>
        <xdr:cNvSpPr txBox="1"/>
      </xdr:nvSpPr>
      <xdr:spPr>
        <a:xfrm>
          <a:off x="83630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 xmlns:a16="http://schemas.microsoft.com/office/drawing/2014/main" id="{FE5BBC54-6AFB-4C1C-BE40-3B5E7FF4B80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 xmlns:a16="http://schemas.microsoft.com/office/drawing/2014/main" id="{E422F380-C4D0-40E0-9A22-40BD0AC4D4F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 xmlns:a16="http://schemas.microsoft.com/office/drawing/2014/main" id="{3AF5EC38-5A83-4125-B206-98FCE3D18C6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 xmlns:a16="http://schemas.microsoft.com/office/drawing/2014/main" id="{2FD4C654-BD12-46BA-B7FB-9AD54729D3B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 xmlns:a16="http://schemas.microsoft.com/office/drawing/2014/main" id="{0EFB9B13-4A49-4FE2-8CA0-F58A308E7C5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 xmlns:a16="http://schemas.microsoft.com/office/drawing/2014/main" id="{740B090E-D0DD-4A16-8268-2C1F1EE87E5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 xmlns:a16="http://schemas.microsoft.com/office/drawing/2014/main" id="{AA97389F-0E88-438F-BE30-3D1679A3089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 xmlns:a16="http://schemas.microsoft.com/office/drawing/2014/main" id="{E57588E7-9453-490D-A37A-D38BD250392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 xmlns:a16="http://schemas.microsoft.com/office/drawing/2014/main" id="{28745545-9FD2-4D14-817D-2C8E3F7DCD9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 xmlns:a16="http://schemas.microsoft.com/office/drawing/2014/main" id="{4ABA14B4-C19E-41EA-BAFC-C84BEED6E09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 xmlns:a16="http://schemas.microsoft.com/office/drawing/2014/main" id="{787D77F4-4995-4247-BEF9-54497D004BC7}"/>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 xmlns:a16="http://schemas.microsoft.com/office/drawing/2014/main" id="{D7E1C913-D25E-450C-B5B0-B809C7AA8731}"/>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 xmlns:a16="http://schemas.microsoft.com/office/drawing/2014/main" id="{67B9E965-3140-469D-AAC8-35130756F129}"/>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 xmlns:a16="http://schemas.microsoft.com/office/drawing/2014/main" id="{9EA198D1-2B52-4E68-AC03-9E11DDB47E72}"/>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 xmlns:a16="http://schemas.microsoft.com/office/drawing/2014/main" id="{D3AE8DDB-6D12-41DA-AD0A-68D089184EDA}"/>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 xmlns:a16="http://schemas.microsoft.com/office/drawing/2014/main" id="{F1874454-A491-4F9A-B692-0A77945483FC}"/>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 xmlns:a16="http://schemas.microsoft.com/office/drawing/2014/main" id="{79F8B5C2-4B5F-42B3-A2F9-7BE79FCBDFE8}"/>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 xmlns:a16="http://schemas.microsoft.com/office/drawing/2014/main" id="{16D99E01-677F-4A14-9F12-0907CA2133AF}"/>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 xmlns:a16="http://schemas.microsoft.com/office/drawing/2014/main" id="{15E470F3-2B35-452B-88F0-98193B2B1C9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 xmlns:a16="http://schemas.microsoft.com/office/drawing/2014/main" id="{E7A83138-8F1B-4223-A408-6EE4B2B0E67D}"/>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 xmlns:a16="http://schemas.microsoft.com/office/drawing/2014/main" id="{21F561DB-38B4-4488-8FCF-87F7C2E6B7E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 xmlns:a16="http://schemas.microsoft.com/office/drawing/2014/main" id="{70E3B9E2-E184-4029-A352-928BA6C27A53}"/>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 xmlns:a16="http://schemas.microsoft.com/office/drawing/2014/main" id="{26CCEDCB-EAB3-496C-AC41-5E823477440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 xmlns:a16="http://schemas.microsoft.com/office/drawing/2014/main" id="{67865126-616B-4DC4-BD46-8F68E8D0A8D2}"/>
            </a:ext>
          </a:extLst>
        </xdr:cNvPr>
        <xdr:cNvCxnSpPr/>
      </xdr:nvCxnSpPr>
      <xdr:spPr>
        <a:xfrm flipV="1">
          <a:off x="9219565" y="955738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 xmlns:a16="http://schemas.microsoft.com/office/drawing/2014/main" id="{48EBC048-0336-4DC4-AD6B-19F145D2F254}"/>
            </a:ext>
          </a:extLst>
        </xdr:cNvPr>
        <xdr:cNvSpPr txBox="1"/>
      </xdr:nvSpPr>
      <xdr:spPr>
        <a:xfrm>
          <a:off x="92583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 xmlns:a16="http://schemas.microsoft.com/office/drawing/2014/main" id="{D83F8A58-8F04-472C-8F2B-D45898570B1D}"/>
            </a:ext>
          </a:extLst>
        </xdr:cNvPr>
        <xdr:cNvCxnSpPr/>
      </xdr:nvCxnSpPr>
      <xdr:spPr>
        <a:xfrm>
          <a:off x="9154160" y="10801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 xmlns:a16="http://schemas.microsoft.com/office/drawing/2014/main" id="{E40478F5-E1B2-4B61-AF96-12466355BD43}"/>
            </a:ext>
          </a:extLst>
        </xdr:cNvPr>
        <xdr:cNvSpPr txBox="1"/>
      </xdr:nvSpPr>
      <xdr:spPr>
        <a:xfrm>
          <a:off x="9258300" y="934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 xmlns:a16="http://schemas.microsoft.com/office/drawing/2014/main" id="{2E03C1AC-AB61-4475-9A15-93BB38495964}"/>
            </a:ext>
          </a:extLst>
        </xdr:cNvPr>
        <xdr:cNvCxnSpPr/>
      </xdr:nvCxnSpPr>
      <xdr:spPr>
        <a:xfrm>
          <a:off x="9154160" y="9557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 xmlns:a16="http://schemas.microsoft.com/office/drawing/2014/main" id="{F9B0BFB1-EADF-4193-82E5-342CE240ED60}"/>
            </a:ext>
          </a:extLst>
        </xdr:cNvPr>
        <xdr:cNvSpPr txBox="1"/>
      </xdr:nvSpPr>
      <xdr:spPr>
        <a:xfrm>
          <a:off x="9258300" y="1039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 xmlns:a16="http://schemas.microsoft.com/office/drawing/2014/main" id="{A9620634-E06C-45D7-86ED-EA7BA82159DF}"/>
            </a:ext>
          </a:extLst>
        </xdr:cNvPr>
        <xdr:cNvSpPr/>
      </xdr:nvSpPr>
      <xdr:spPr>
        <a:xfrm>
          <a:off x="9192260" y="105387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 xmlns:a16="http://schemas.microsoft.com/office/drawing/2014/main" id="{638BF787-E455-4BAB-B096-5A9B2D6F15A3}"/>
            </a:ext>
          </a:extLst>
        </xdr:cNvPr>
        <xdr:cNvSpPr/>
      </xdr:nvSpPr>
      <xdr:spPr>
        <a:xfrm>
          <a:off x="8445500" y="1055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 xmlns:a16="http://schemas.microsoft.com/office/drawing/2014/main" id="{074FD7D4-FB5E-4DC6-928B-B7B92F942A0A}"/>
            </a:ext>
          </a:extLst>
        </xdr:cNvPr>
        <xdr:cNvSpPr/>
      </xdr:nvSpPr>
      <xdr:spPr>
        <a:xfrm>
          <a:off x="7670800" y="10524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 xmlns:a16="http://schemas.microsoft.com/office/drawing/2014/main" id="{FB14AB24-265C-46C8-9BEF-F5064E0BDB0F}"/>
            </a:ext>
          </a:extLst>
        </xdr:cNvPr>
        <xdr:cNvSpPr/>
      </xdr:nvSpPr>
      <xdr:spPr>
        <a:xfrm>
          <a:off x="687324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 xmlns:a16="http://schemas.microsoft.com/office/drawing/2014/main" id="{0E048A4A-4A6C-4F8D-A9B3-3B85C2BAA63F}"/>
            </a:ext>
          </a:extLst>
        </xdr:cNvPr>
        <xdr:cNvSpPr/>
      </xdr:nvSpPr>
      <xdr:spPr>
        <a:xfrm>
          <a:off x="6098540" y="10476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 xmlns:a16="http://schemas.microsoft.com/office/drawing/2014/main" id="{1972E278-D6F2-40E6-A821-5DF86852273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84AA2AEB-3377-4B07-9B31-C983D47A10E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26C80AB0-DA8A-4BB0-B932-6145F1DCB88A}"/>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 xmlns:a16="http://schemas.microsoft.com/office/drawing/2014/main" id="{0730968C-96C9-4674-8CB9-8FD6744CE7B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 xmlns:a16="http://schemas.microsoft.com/office/drawing/2014/main" id="{96949489-8D9E-4147-A931-E8BE65F546E9}"/>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40640</xdr:rowOff>
    </xdr:from>
    <xdr:to>
      <xdr:col>55</xdr:col>
      <xdr:colOff>50800</xdr:colOff>
      <xdr:row>63</xdr:row>
      <xdr:rowOff>142240</xdr:rowOff>
    </xdr:to>
    <xdr:sp macro="" textlink="">
      <xdr:nvSpPr>
        <xdr:cNvPr id="146" name="楕円 145">
          <a:extLst>
            <a:ext uri="{FF2B5EF4-FFF2-40B4-BE49-F238E27FC236}">
              <a16:creationId xmlns="" xmlns:a16="http://schemas.microsoft.com/office/drawing/2014/main" id="{27A705BC-D898-4107-8254-D78F068C3DA3}"/>
            </a:ext>
          </a:extLst>
        </xdr:cNvPr>
        <xdr:cNvSpPr/>
      </xdr:nvSpPr>
      <xdr:spPr>
        <a:xfrm>
          <a:off x="9192260" y="10601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19067</xdr:rowOff>
    </xdr:from>
    <xdr:ext cx="469744" cy="259045"/>
    <xdr:sp macro="" textlink="">
      <xdr:nvSpPr>
        <xdr:cNvPr id="147" name="【体育館・プール】&#10;一人当たり面積該当値テキスト">
          <a:extLst>
            <a:ext uri="{FF2B5EF4-FFF2-40B4-BE49-F238E27FC236}">
              <a16:creationId xmlns="" xmlns:a16="http://schemas.microsoft.com/office/drawing/2014/main" id="{BEE62590-459D-41DC-84EF-886D26A52140}"/>
            </a:ext>
          </a:extLst>
        </xdr:cNvPr>
        <xdr:cNvSpPr txBox="1"/>
      </xdr:nvSpPr>
      <xdr:spPr>
        <a:xfrm>
          <a:off x="92583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41021</xdr:rowOff>
    </xdr:from>
    <xdr:to>
      <xdr:col>50</xdr:col>
      <xdr:colOff>165100</xdr:colOff>
      <xdr:row>63</xdr:row>
      <xdr:rowOff>142621</xdr:rowOff>
    </xdr:to>
    <xdr:sp macro="" textlink="">
      <xdr:nvSpPr>
        <xdr:cNvPr id="148" name="楕円 147">
          <a:extLst>
            <a:ext uri="{FF2B5EF4-FFF2-40B4-BE49-F238E27FC236}">
              <a16:creationId xmlns="" xmlns:a16="http://schemas.microsoft.com/office/drawing/2014/main" id="{0043D581-F1AB-4719-AB41-12F6AB272B50}"/>
            </a:ext>
          </a:extLst>
        </xdr:cNvPr>
        <xdr:cNvSpPr/>
      </xdr:nvSpPr>
      <xdr:spPr>
        <a:xfrm>
          <a:off x="8445500" y="106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91440</xdr:rowOff>
    </xdr:from>
    <xdr:to>
      <xdr:col>55</xdr:col>
      <xdr:colOff>0</xdr:colOff>
      <xdr:row>63</xdr:row>
      <xdr:rowOff>91821</xdr:rowOff>
    </xdr:to>
    <xdr:cxnSp macro="">
      <xdr:nvCxnSpPr>
        <xdr:cNvPr id="149" name="直線コネクタ 148">
          <a:extLst>
            <a:ext uri="{FF2B5EF4-FFF2-40B4-BE49-F238E27FC236}">
              <a16:creationId xmlns="" xmlns:a16="http://schemas.microsoft.com/office/drawing/2014/main" id="{ED5FFF5E-5C10-4514-B617-009AB9C5454D}"/>
            </a:ext>
          </a:extLst>
        </xdr:cNvPr>
        <xdr:cNvCxnSpPr/>
      </xdr:nvCxnSpPr>
      <xdr:spPr>
        <a:xfrm flipV="1">
          <a:off x="8496300" y="10652760"/>
          <a:ext cx="7239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42545</xdr:rowOff>
    </xdr:from>
    <xdr:to>
      <xdr:col>46</xdr:col>
      <xdr:colOff>38100</xdr:colOff>
      <xdr:row>63</xdr:row>
      <xdr:rowOff>144145</xdr:rowOff>
    </xdr:to>
    <xdr:sp macro="" textlink="">
      <xdr:nvSpPr>
        <xdr:cNvPr id="150" name="楕円 149">
          <a:extLst>
            <a:ext uri="{FF2B5EF4-FFF2-40B4-BE49-F238E27FC236}">
              <a16:creationId xmlns="" xmlns:a16="http://schemas.microsoft.com/office/drawing/2014/main" id="{FE9ED22C-0AD2-4D34-96E5-FA0D0820018B}"/>
            </a:ext>
          </a:extLst>
        </xdr:cNvPr>
        <xdr:cNvSpPr/>
      </xdr:nvSpPr>
      <xdr:spPr>
        <a:xfrm>
          <a:off x="7670800" y="106038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91821</xdr:rowOff>
    </xdr:from>
    <xdr:to>
      <xdr:col>50</xdr:col>
      <xdr:colOff>114300</xdr:colOff>
      <xdr:row>63</xdr:row>
      <xdr:rowOff>93345</xdr:rowOff>
    </xdr:to>
    <xdr:cxnSp macro="">
      <xdr:nvCxnSpPr>
        <xdr:cNvPr id="151" name="直線コネクタ 150">
          <a:extLst>
            <a:ext uri="{FF2B5EF4-FFF2-40B4-BE49-F238E27FC236}">
              <a16:creationId xmlns="" xmlns:a16="http://schemas.microsoft.com/office/drawing/2014/main" id="{C618A9AF-095F-469A-B37F-208FB7354F4E}"/>
            </a:ext>
          </a:extLst>
        </xdr:cNvPr>
        <xdr:cNvCxnSpPr/>
      </xdr:nvCxnSpPr>
      <xdr:spPr>
        <a:xfrm flipV="1">
          <a:off x="7713980" y="10653141"/>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43307</xdr:rowOff>
    </xdr:from>
    <xdr:to>
      <xdr:col>41</xdr:col>
      <xdr:colOff>101600</xdr:colOff>
      <xdr:row>63</xdr:row>
      <xdr:rowOff>144907</xdr:rowOff>
    </xdr:to>
    <xdr:sp macro="" textlink="">
      <xdr:nvSpPr>
        <xdr:cNvPr id="152" name="楕円 151">
          <a:extLst>
            <a:ext uri="{FF2B5EF4-FFF2-40B4-BE49-F238E27FC236}">
              <a16:creationId xmlns="" xmlns:a16="http://schemas.microsoft.com/office/drawing/2014/main" id="{FD28FAA6-C79D-49C5-B8E6-0CDD585365B0}"/>
            </a:ext>
          </a:extLst>
        </xdr:cNvPr>
        <xdr:cNvSpPr/>
      </xdr:nvSpPr>
      <xdr:spPr>
        <a:xfrm>
          <a:off x="6873240" y="106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93345</xdr:rowOff>
    </xdr:from>
    <xdr:to>
      <xdr:col>45</xdr:col>
      <xdr:colOff>177800</xdr:colOff>
      <xdr:row>63</xdr:row>
      <xdr:rowOff>94107</xdr:rowOff>
    </xdr:to>
    <xdr:cxnSp macro="">
      <xdr:nvCxnSpPr>
        <xdr:cNvPr id="153" name="直線コネクタ 152">
          <a:extLst>
            <a:ext uri="{FF2B5EF4-FFF2-40B4-BE49-F238E27FC236}">
              <a16:creationId xmlns="" xmlns:a16="http://schemas.microsoft.com/office/drawing/2014/main" id="{7D071B42-5D19-47E8-B16F-242ED06D5069}"/>
            </a:ext>
          </a:extLst>
        </xdr:cNvPr>
        <xdr:cNvCxnSpPr/>
      </xdr:nvCxnSpPr>
      <xdr:spPr>
        <a:xfrm flipV="1">
          <a:off x="6924040" y="10654665"/>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41783</xdr:rowOff>
    </xdr:from>
    <xdr:to>
      <xdr:col>36</xdr:col>
      <xdr:colOff>165100</xdr:colOff>
      <xdr:row>63</xdr:row>
      <xdr:rowOff>143383</xdr:rowOff>
    </xdr:to>
    <xdr:sp macro="" textlink="">
      <xdr:nvSpPr>
        <xdr:cNvPr id="154" name="楕円 153">
          <a:extLst>
            <a:ext uri="{FF2B5EF4-FFF2-40B4-BE49-F238E27FC236}">
              <a16:creationId xmlns="" xmlns:a16="http://schemas.microsoft.com/office/drawing/2014/main" id="{8B6ADBA2-8CAF-4525-842B-23021FDE58A8}"/>
            </a:ext>
          </a:extLst>
        </xdr:cNvPr>
        <xdr:cNvSpPr/>
      </xdr:nvSpPr>
      <xdr:spPr>
        <a:xfrm>
          <a:off x="609854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92583</xdr:rowOff>
    </xdr:from>
    <xdr:to>
      <xdr:col>41</xdr:col>
      <xdr:colOff>50800</xdr:colOff>
      <xdr:row>63</xdr:row>
      <xdr:rowOff>94107</xdr:rowOff>
    </xdr:to>
    <xdr:cxnSp macro="">
      <xdr:nvCxnSpPr>
        <xdr:cNvPr id="155" name="直線コネクタ 154">
          <a:extLst>
            <a:ext uri="{FF2B5EF4-FFF2-40B4-BE49-F238E27FC236}">
              <a16:creationId xmlns="" xmlns:a16="http://schemas.microsoft.com/office/drawing/2014/main" id="{24816D25-B256-454E-A498-83EFF4B6C07B}"/>
            </a:ext>
          </a:extLst>
        </xdr:cNvPr>
        <xdr:cNvCxnSpPr/>
      </xdr:nvCxnSpPr>
      <xdr:spPr>
        <a:xfrm>
          <a:off x="6149340" y="10653903"/>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 xmlns:a16="http://schemas.microsoft.com/office/drawing/2014/main" id="{F7954F4B-C833-48E9-8E1F-B15F524FBF49}"/>
            </a:ext>
          </a:extLst>
        </xdr:cNvPr>
        <xdr:cNvSpPr txBox="1"/>
      </xdr:nvSpPr>
      <xdr:spPr>
        <a:xfrm>
          <a:off x="827158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a:extLst>
            <a:ext uri="{FF2B5EF4-FFF2-40B4-BE49-F238E27FC236}">
              <a16:creationId xmlns="" xmlns:a16="http://schemas.microsoft.com/office/drawing/2014/main" id="{C28B62F7-0815-4794-B7B0-31E2029C716C}"/>
            </a:ext>
          </a:extLst>
        </xdr:cNvPr>
        <xdr:cNvSpPr txBox="1"/>
      </xdr:nvSpPr>
      <xdr:spPr>
        <a:xfrm>
          <a:off x="7509587" y="103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 xmlns:a16="http://schemas.microsoft.com/office/drawing/2014/main" id="{31CAA6D7-C893-4905-A89C-FDB539F5F243}"/>
            </a:ext>
          </a:extLst>
        </xdr:cNvPr>
        <xdr:cNvSpPr txBox="1"/>
      </xdr:nvSpPr>
      <xdr:spPr>
        <a:xfrm>
          <a:off x="67120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 xmlns:a16="http://schemas.microsoft.com/office/drawing/2014/main" id="{402DBBD7-AEC2-453B-AE74-51ADD7A3FE7D}"/>
            </a:ext>
          </a:extLst>
        </xdr:cNvPr>
        <xdr:cNvSpPr txBox="1"/>
      </xdr:nvSpPr>
      <xdr:spPr>
        <a:xfrm>
          <a:off x="5937327" y="1025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133748</xdr:rowOff>
    </xdr:from>
    <xdr:ext cx="469744" cy="259045"/>
    <xdr:sp macro="" textlink="">
      <xdr:nvSpPr>
        <xdr:cNvPr id="160" name="n_1mainValue【体育館・プール】&#10;一人当たり面積">
          <a:extLst>
            <a:ext uri="{FF2B5EF4-FFF2-40B4-BE49-F238E27FC236}">
              <a16:creationId xmlns="" xmlns:a16="http://schemas.microsoft.com/office/drawing/2014/main" id="{DB83D3B2-F809-4CA4-B903-51BF638CC33D}"/>
            </a:ext>
          </a:extLst>
        </xdr:cNvPr>
        <xdr:cNvSpPr txBox="1"/>
      </xdr:nvSpPr>
      <xdr:spPr>
        <a:xfrm>
          <a:off x="8271587" y="1069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135272</xdr:rowOff>
    </xdr:from>
    <xdr:ext cx="469744" cy="259045"/>
    <xdr:sp macro="" textlink="">
      <xdr:nvSpPr>
        <xdr:cNvPr id="161" name="n_2mainValue【体育館・プール】&#10;一人当たり面積">
          <a:extLst>
            <a:ext uri="{FF2B5EF4-FFF2-40B4-BE49-F238E27FC236}">
              <a16:creationId xmlns="" xmlns:a16="http://schemas.microsoft.com/office/drawing/2014/main" id="{67CABBDE-344D-4C9A-B7A8-3034075CB8A6}"/>
            </a:ext>
          </a:extLst>
        </xdr:cNvPr>
        <xdr:cNvSpPr txBox="1"/>
      </xdr:nvSpPr>
      <xdr:spPr>
        <a:xfrm>
          <a:off x="7509587"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136034</xdr:rowOff>
    </xdr:from>
    <xdr:ext cx="469744" cy="259045"/>
    <xdr:sp macro="" textlink="">
      <xdr:nvSpPr>
        <xdr:cNvPr id="162" name="n_3mainValue【体育館・プール】&#10;一人当たり面積">
          <a:extLst>
            <a:ext uri="{FF2B5EF4-FFF2-40B4-BE49-F238E27FC236}">
              <a16:creationId xmlns="" xmlns:a16="http://schemas.microsoft.com/office/drawing/2014/main" id="{88C0B2E8-2261-4FFC-9726-89F3C55062CD}"/>
            </a:ext>
          </a:extLst>
        </xdr:cNvPr>
        <xdr:cNvSpPr txBox="1"/>
      </xdr:nvSpPr>
      <xdr:spPr>
        <a:xfrm>
          <a:off x="6712027" y="106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134510</xdr:rowOff>
    </xdr:from>
    <xdr:ext cx="469744" cy="259045"/>
    <xdr:sp macro="" textlink="">
      <xdr:nvSpPr>
        <xdr:cNvPr id="163" name="n_4mainValue【体育館・プール】&#10;一人当たり面積">
          <a:extLst>
            <a:ext uri="{FF2B5EF4-FFF2-40B4-BE49-F238E27FC236}">
              <a16:creationId xmlns="" xmlns:a16="http://schemas.microsoft.com/office/drawing/2014/main" id="{1361F586-7ABE-46B1-A6E0-302C49B6C7C3}"/>
            </a:ext>
          </a:extLst>
        </xdr:cNvPr>
        <xdr:cNvSpPr txBox="1"/>
      </xdr:nvSpPr>
      <xdr:spPr>
        <a:xfrm>
          <a:off x="59373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 xmlns:a16="http://schemas.microsoft.com/office/drawing/2014/main" id="{2FF467CA-9B98-46C4-9414-08AE4F9E01F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 xmlns:a16="http://schemas.microsoft.com/office/drawing/2014/main" id="{6722DC29-6E78-464D-8A2A-E1BAB7B732A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 xmlns:a16="http://schemas.microsoft.com/office/drawing/2014/main" id="{C71DF9B0-6169-4A72-8818-71F10CF0525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 xmlns:a16="http://schemas.microsoft.com/office/drawing/2014/main" id="{291A074B-E2E8-4700-B646-7D76D92464C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 xmlns:a16="http://schemas.microsoft.com/office/drawing/2014/main" id="{67151371-0054-4CEF-B637-F0FBF02B365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 xmlns:a16="http://schemas.microsoft.com/office/drawing/2014/main" id="{ACF2C819-1F9B-4768-998C-E8D5E931434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 xmlns:a16="http://schemas.microsoft.com/office/drawing/2014/main" id="{12441B8D-7AD1-4BCF-AEB3-8E3A89B4EC4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 xmlns:a16="http://schemas.microsoft.com/office/drawing/2014/main" id="{C46FCE37-DE3F-4F06-A87E-852472B8873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 xmlns:a16="http://schemas.microsoft.com/office/drawing/2014/main" id="{091F573F-6953-4499-88BE-3A3DAC213D4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 xmlns:a16="http://schemas.microsoft.com/office/drawing/2014/main" id="{B94CA155-50B6-432B-9B51-4C050BDB98B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 xmlns:a16="http://schemas.microsoft.com/office/drawing/2014/main" id="{7A80D29E-19EE-4DCF-8463-264463B5E0E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 xmlns:a16="http://schemas.microsoft.com/office/drawing/2014/main" id="{0B8C2CBE-D68C-4E98-A4D2-32F2FEAA7558}"/>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 xmlns:a16="http://schemas.microsoft.com/office/drawing/2014/main" id="{7DCFE5AB-83C2-475C-B7E3-1BF18A98BC06}"/>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 xmlns:a16="http://schemas.microsoft.com/office/drawing/2014/main" id="{74BD4F99-4212-40AE-AEC2-7A56EDF76BBB}"/>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 xmlns:a16="http://schemas.microsoft.com/office/drawing/2014/main" id="{B6F937ED-1336-4486-998C-E5D00A7C8E47}"/>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 xmlns:a16="http://schemas.microsoft.com/office/drawing/2014/main" id="{791C5641-5DDE-4CBB-9C20-094F173628CC}"/>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 xmlns:a16="http://schemas.microsoft.com/office/drawing/2014/main" id="{E81EF501-8785-44D9-9194-F2059CA444C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 xmlns:a16="http://schemas.microsoft.com/office/drawing/2014/main" id="{2AA6984B-E46A-4094-BB0D-9E8839F0F04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 xmlns:a16="http://schemas.microsoft.com/office/drawing/2014/main" id="{F57FF6D3-B698-4762-A5DD-F3E3C909EF55}"/>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 xmlns:a16="http://schemas.microsoft.com/office/drawing/2014/main" id="{418204CA-567E-4C47-846C-E9CE99CAFF14}"/>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 xmlns:a16="http://schemas.microsoft.com/office/drawing/2014/main" id="{6A4DF21D-959D-4F95-A62C-B743FAB44CF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 xmlns:a16="http://schemas.microsoft.com/office/drawing/2014/main" id="{5A60B5AB-74B0-4B00-8022-D0E093AEEF61}"/>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 xmlns:a16="http://schemas.microsoft.com/office/drawing/2014/main" id="{42CFE65B-9EED-4822-BCC9-4101CE8CC071}"/>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 xmlns:a16="http://schemas.microsoft.com/office/drawing/2014/main" id="{B41C3989-B067-4364-B336-F62F1544A9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 xmlns:a16="http://schemas.microsoft.com/office/drawing/2014/main" id="{25FE480A-80AB-4729-8A68-7A589E66221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 xmlns:a16="http://schemas.microsoft.com/office/drawing/2014/main" id="{C9790F63-FA6A-48AE-85CE-99A6497E558E}"/>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 xmlns:a16="http://schemas.microsoft.com/office/drawing/2014/main" id="{D4B21DF6-F385-458C-928D-A77C26B3B1A8}"/>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 xmlns:a16="http://schemas.microsoft.com/office/drawing/2014/main" id="{404FAB92-A882-490E-9F3E-4694EF456C35}"/>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 xmlns:a16="http://schemas.microsoft.com/office/drawing/2014/main" id="{416A8077-B1E6-4998-ACBA-010B5F6C5862}"/>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 xmlns:a16="http://schemas.microsoft.com/office/drawing/2014/main" id="{5AFC2C47-BFD9-43E3-B74D-744A1758BF43}"/>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a:extLst>
            <a:ext uri="{FF2B5EF4-FFF2-40B4-BE49-F238E27FC236}">
              <a16:creationId xmlns="" xmlns:a16="http://schemas.microsoft.com/office/drawing/2014/main" id="{7B19E3C7-5C77-459C-8026-B88FBA6B6338}"/>
            </a:ext>
          </a:extLst>
        </xdr:cNvPr>
        <xdr:cNvSpPr txBox="1"/>
      </xdr:nvSpPr>
      <xdr:spPr>
        <a:xfrm>
          <a:off x="4124960" y="13846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 xmlns:a16="http://schemas.microsoft.com/office/drawing/2014/main" id="{03B5A244-167E-4F81-8761-58D9EFD92EA0}"/>
            </a:ext>
          </a:extLst>
        </xdr:cNvPr>
        <xdr:cNvSpPr/>
      </xdr:nvSpPr>
      <xdr:spPr>
        <a:xfrm>
          <a:off x="403606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 xmlns:a16="http://schemas.microsoft.com/office/drawing/2014/main" id="{191BD446-6AE4-4660-A987-7155BFAA1441}"/>
            </a:ext>
          </a:extLst>
        </xdr:cNvPr>
        <xdr:cNvSpPr/>
      </xdr:nvSpPr>
      <xdr:spPr>
        <a:xfrm>
          <a:off x="331216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 xmlns:a16="http://schemas.microsoft.com/office/drawing/2014/main" id="{898BE17F-E9CD-4E92-B3FD-0DA4F2FD803A}"/>
            </a:ext>
          </a:extLst>
        </xdr:cNvPr>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 xmlns:a16="http://schemas.microsoft.com/office/drawing/2014/main" id="{D3DD2139-F7B7-4112-8E24-3B02F37FCF36}"/>
            </a:ext>
          </a:extLst>
        </xdr:cNvPr>
        <xdr:cNvSpPr/>
      </xdr:nvSpPr>
      <xdr:spPr>
        <a:xfrm>
          <a:off x="173990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 xmlns:a16="http://schemas.microsoft.com/office/drawing/2014/main" id="{F7F0D305-9DD7-4F2E-8D19-0ECD0B2E54A0}"/>
            </a:ext>
          </a:extLst>
        </xdr:cNvPr>
        <xdr:cNvSpPr/>
      </xdr:nvSpPr>
      <xdr:spPr>
        <a:xfrm>
          <a:off x="965200" y="13986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 xmlns:a16="http://schemas.microsoft.com/office/drawing/2014/main" id="{342F2CA6-D11F-4A01-9471-8838DB55F98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 xmlns:a16="http://schemas.microsoft.com/office/drawing/2014/main" id="{DB21951C-A3B2-4179-AB71-1F21C377E0A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 xmlns:a16="http://schemas.microsoft.com/office/drawing/2014/main" id="{46C083EE-2905-4CB6-A588-FDCBD0EED4C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 xmlns:a16="http://schemas.microsoft.com/office/drawing/2014/main" id="{E25A6CEF-7F54-4E20-B510-D8B4F2DFE04D}"/>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 xmlns:a16="http://schemas.microsoft.com/office/drawing/2014/main" id="{1F07B080-F1D5-4D08-A1A5-395731CC523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05" name="楕円 204">
          <a:extLst>
            <a:ext uri="{FF2B5EF4-FFF2-40B4-BE49-F238E27FC236}">
              <a16:creationId xmlns="" xmlns:a16="http://schemas.microsoft.com/office/drawing/2014/main" id="{5C839BCF-B704-4B40-99F4-A906FFBCFCAC}"/>
            </a:ext>
          </a:extLst>
        </xdr:cNvPr>
        <xdr:cNvSpPr/>
      </xdr:nvSpPr>
      <xdr:spPr>
        <a:xfrm>
          <a:off x="403606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06" name="【福祉施設】&#10;有形固定資産減価償却率該当値テキスト">
          <a:extLst>
            <a:ext uri="{FF2B5EF4-FFF2-40B4-BE49-F238E27FC236}">
              <a16:creationId xmlns="" xmlns:a16="http://schemas.microsoft.com/office/drawing/2014/main" id="{497B7A27-2BC0-43C8-ACB5-DBCA6230F828}"/>
            </a:ext>
          </a:extLst>
        </xdr:cNvPr>
        <xdr:cNvSpPr txBox="1"/>
      </xdr:nvSpPr>
      <xdr:spPr>
        <a:xfrm>
          <a:off x="4124960" y="144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07" name="楕円 206">
          <a:extLst>
            <a:ext uri="{FF2B5EF4-FFF2-40B4-BE49-F238E27FC236}">
              <a16:creationId xmlns="" xmlns:a16="http://schemas.microsoft.com/office/drawing/2014/main" id="{F8E63447-54E5-4C41-96B7-59F8F150293E}"/>
            </a:ext>
          </a:extLst>
        </xdr:cNvPr>
        <xdr:cNvSpPr/>
      </xdr:nvSpPr>
      <xdr:spPr>
        <a:xfrm>
          <a:off x="331216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08" name="直線コネクタ 207">
          <a:extLst>
            <a:ext uri="{FF2B5EF4-FFF2-40B4-BE49-F238E27FC236}">
              <a16:creationId xmlns="" xmlns:a16="http://schemas.microsoft.com/office/drawing/2014/main" id="{53504653-66A4-4610-B0A4-70BF4050E176}"/>
            </a:ext>
          </a:extLst>
        </xdr:cNvPr>
        <xdr:cNvCxnSpPr/>
      </xdr:nvCxnSpPr>
      <xdr:spPr>
        <a:xfrm>
          <a:off x="3355340" y="1458576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09" name="楕円 208">
          <a:extLst>
            <a:ext uri="{FF2B5EF4-FFF2-40B4-BE49-F238E27FC236}">
              <a16:creationId xmlns="" xmlns:a16="http://schemas.microsoft.com/office/drawing/2014/main" id="{7DB688BD-5DC7-4DDA-B1AD-FD89CAE2684A}"/>
            </a:ext>
          </a:extLst>
        </xdr:cNvPr>
        <xdr:cNvSpPr/>
      </xdr:nvSpPr>
      <xdr:spPr>
        <a:xfrm>
          <a:off x="251460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10" name="直線コネクタ 209">
          <a:extLst>
            <a:ext uri="{FF2B5EF4-FFF2-40B4-BE49-F238E27FC236}">
              <a16:creationId xmlns="" xmlns:a16="http://schemas.microsoft.com/office/drawing/2014/main" id="{554E4084-BCBD-45ED-9EF9-F7AE97C3F0CE}"/>
            </a:ext>
          </a:extLst>
        </xdr:cNvPr>
        <xdr:cNvCxnSpPr/>
      </xdr:nvCxnSpPr>
      <xdr:spPr>
        <a:xfrm>
          <a:off x="2565400" y="145857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11" name="楕円 210">
          <a:extLst>
            <a:ext uri="{FF2B5EF4-FFF2-40B4-BE49-F238E27FC236}">
              <a16:creationId xmlns="" xmlns:a16="http://schemas.microsoft.com/office/drawing/2014/main" id="{62529912-D004-4EA0-82D4-045332422FDD}"/>
            </a:ext>
          </a:extLst>
        </xdr:cNvPr>
        <xdr:cNvSpPr/>
      </xdr:nvSpPr>
      <xdr:spPr>
        <a:xfrm>
          <a:off x="173990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12" name="直線コネクタ 211">
          <a:extLst>
            <a:ext uri="{FF2B5EF4-FFF2-40B4-BE49-F238E27FC236}">
              <a16:creationId xmlns="" xmlns:a16="http://schemas.microsoft.com/office/drawing/2014/main" id="{CA6499ED-96B6-4DFE-AA3A-7BF39EB91F86}"/>
            </a:ext>
          </a:extLst>
        </xdr:cNvPr>
        <xdr:cNvCxnSpPr/>
      </xdr:nvCxnSpPr>
      <xdr:spPr>
        <a:xfrm>
          <a:off x="1790700" y="1458576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213" name="楕円 212">
          <a:extLst>
            <a:ext uri="{FF2B5EF4-FFF2-40B4-BE49-F238E27FC236}">
              <a16:creationId xmlns="" xmlns:a16="http://schemas.microsoft.com/office/drawing/2014/main" id="{F57D70AD-0C32-4FDE-BFB8-DDA93E6EC8D5}"/>
            </a:ext>
          </a:extLst>
        </xdr:cNvPr>
        <xdr:cNvSpPr/>
      </xdr:nvSpPr>
      <xdr:spPr>
        <a:xfrm>
          <a:off x="96520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214" name="直線コネクタ 213">
          <a:extLst>
            <a:ext uri="{FF2B5EF4-FFF2-40B4-BE49-F238E27FC236}">
              <a16:creationId xmlns="" xmlns:a16="http://schemas.microsoft.com/office/drawing/2014/main" id="{C8702E05-5CEB-4296-B6ED-FD683E493785}"/>
            </a:ext>
          </a:extLst>
        </xdr:cNvPr>
        <xdr:cNvCxnSpPr/>
      </xdr:nvCxnSpPr>
      <xdr:spPr>
        <a:xfrm>
          <a:off x="1008380" y="1458576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a:extLst>
            <a:ext uri="{FF2B5EF4-FFF2-40B4-BE49-F238E27FC236}">
              <a16:creationId xmlns="" xmlns:a16="http://schemas.microsoft.com/office/drawing/2014/main" id="{C240B91C-BFA1-44A3-BFE1-52E9A49530B8}"/>
            </a:ext>
          </a:extLst>
        </xdr:cNvPr>
        <xdr:cNvSpPr txBox="1"/>
      </xdr:nvSpPr>
      <xdr:spPr>
        <a:xfrm>
          <a:off x="317056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6" name="n_2aveValue【福祉施設】&#10;有形固定資産減価償却率">
          <a:extLst>
            <a:ext uri="{FF2B5EF4-FFF2-40B4-BE49-F238E27FC236}">
              <a16:creationId xmlns="" xmlns:a16="http://schemas.microsoft.com/office/drawing/2014/main" id="{34354B1E-8653-42C9-AA6B-4BEC2A4552D3}"/>
            </a:ext>
          </a:extLst>
        </xdr:cNvPr>
        <xdr:cNvSpPr txBox="1"/>
      </xdr:nvSpPr>
      <xdr:spPr>
        <a:xfrm>
          <a:off x="238570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17" name="n_3aveValue【福祉施設】&#10;有形固定資産減価償却率">
          <a:extLst>
            <a:ext uri="{FF2B5EF4-FFF2-40B4-BE49-F238E27FC236}">
              <a16:creationId xmlns="" xmlns:a16="http://schemas.microsoft.com/office/drawing/2014/main" id="{10B1275C-71D5-4AF9-A081-860C3A572B22}"/>
            </a:ext>
          </a:extLst>
        </xdr:cNvPr>
        <xdr:cNvSpPr txBox="1"/>
      </xdr:nvSpPr>
      <xdr:spPr>
        <a:xfrm>
          <a:off x="161100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18" name="n_4aveValue【福祉施設】&#10;有形固定資産減価償却率">
          <a:extLst>
            <a:ext uri="{FF2B5EF4-FFF2-40B4-BE49-F238E27FC236}">
              <a16:creationId xmlns="" xmlns:a16="http://schemas.microsoft.com/office/drawing/2014/main" id="{FF5E5F19-4DAE-4CDB-B25D-86A0DB9E17AA}"/>
            </a:ext>
          </a:extLst>
        </xdr:cNvPr>
        <xdr:cNvSpPr txBox="1"/>
      </xdr:nvSpPr>
      <xdr:spPr>
        <a:xfrm>
          <a:off x="836304"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19" name="n_1mainValue【福祉施設】&#10;有形固定資産減価償却率">
          <a:extLst>
            <a:ext uri="{FF2B5EF4-FFF2-40B4-BE49-F238E27FC236}">
              <a16:creationId xmlns="" xmlns:a16="http://schemas.microsoft.com/office/drawing/2014/main" id="{E4621A23-7C9F-470A-9F48-B55F34F80243}"/>
            </a:ext>
          </a:extLst>
        </xdr:cNvPr>
        <xdr:cNvSpPr txBox="1"/>
      </xdr:nvSpPr>
      <xdr:spPr>
        <a:xfrm>
          <a:off x="313824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20" name="n_2mainValue【福祉施設】&#10;有形固定資産減価償却率">
          <a:extLst>
            <a:ext uri="{FF2B5EF4-FFF2-40B4-BE49-F238E27FC236}">
              <a16:creationId xmlns="" xmlns:a16="http://schemas.microsoft.com/office/drawing/2014/main" id="{CF3291DC-959C-4208-91A1-FE8619E10FFF}"/>
            </a:ext>
          </a:extLst>
        </xdr:cNvPr>
        <xdr:cNvSpPr txBox="1"/>
      </xdr:nvSpPr>
      <xdr:spPr>
        <a:xfrm>
          <a:off x="23533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21" name="n_3mainValue【福祉施設】&#10;有形固定資産減価償却率">
          <a:extLst>
            <a:ext uri="{FF2B5EF4-FFF2-40B4-BE49-F238E27FC236}">
              <a16:creationId xmlns="" xmlns:a16="http://schemas.microsoft.com/office/drawing/2014/main" id="{00FA5E9B-0634-4305-9B5F-3243B2449C34}"/>
            </a:ext>
          </a:extLst>
        </xdr:cNvPr>
        <xdr:cNvSpPr txBox="1"/>
      </xdr:nvSpPr>
      <xdr:spPr>
        <a:xfrm>
          <a:off x="15786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222" name="n_4mainValue【福祉施設】&#10;有形固定資産減価償却率">
          <a:extLst>
            <a:ext uri="{FF2B5EF4-FFF2-40B4-BE49-F238E27FC236}">
              <a16:creationId xmlns="" xmlns:a16="http://schemas.microsoft.com/office/drawing/2014/main" id="{86B46F5D-72A7-4870-966E-C1A883F6A405}"/>
            </a:ext>
          </a:extLst>
        </xdr:cNvPr>
        <xdr:cNvSpPr txBox="1"/>
      </xdr:nvSpPr>
      <xdr:spPr>
        <a:xfrm>
          <a:off x="80398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 xmlns:a16="http://schemas.microsoft.com/office/drawing/2014/main" id="{3F715303-60BE-40D8-B720-FC25CEF000F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 xmlns:a16="http://schemas.microsoft.com/office/drawing/2014/main" id="{6DB932AD-9B10-4FF7-8964-94DE81DE089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 xmlns:a16="http://schemas.microsoft.com/office/drawing/2014/main" id="{F3C3F787-2B63-43D3-A98F-16C72F499A0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 xmlns:a16="http://schemas.microsoft.com/office/drawing/2014/main" id="{0AED2B10-0EB6-454A-B9FA-4F17130B874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 xmlns:a16="http://schemas.microsoft.com/office/drawing/2014/main" id="{B2E6F4F4-EEB5-4B21-BA78-F65F75D30F3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 xmlns:a16="http://schemas.microsoft.com/office/drawing/2014/main" id="{C4EC2B02-5B64-4E79-B8A3-A82A50F926E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 xmlns:a16="http://schemas.microsoft.com/office/drawing/2014/main" id="{FCEC67FD-06CD-4339-9AE3-328F7282811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 xmlns:a16="http://schemas.microsoft.com/office/drawing/2014/main" id="{31E7AECE-D75C-4BF6-A836-F9332DF2C778}"/>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 xmlns:a16="http://schemas.microsoft.com/office/drawing/2014/main" id="{255D9AF5-6583-44B7-B6AA-7A3863D1706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 xmlns:a16="http://schemas.microsoft.com/office/drawing/2014/main" id="{75CE57E0-38C4-442B-86B8-67F541CC3B2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 xmlns:a16="http://schemas.microsoft.com/office/drawing/2014/main" id="{ED61EAE3-6BB0-4834-8EDE-F16DD93333B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 xmlns:a16="http://schemas.microsoft.com/office/drawing/2014/main" id="{AC790B20-22CF-4572-A07F-538EEA519035}"/>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 xmlns:a16="http://schemas.microsoft.com/office/drawing/2014/main" id="{6774F17B-1099-4BDE-8CD2-A771301BACB7}"/>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 xmlns:a16="http://schemas.microsoft.com/office/drawing/2014/main" id="{05F87DB2-1DB8-4168-B30E-5FD55C29C0A3}"/>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 xmlns:a16="http://schemas.microsoft.com/office/drawing/2014/main" id="{263CA0F9-2AC2-4EB7-AD53-DC373075BAD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 xmlns:a16="http://schemas.microsoft.com/office/drawing/2014/main" id="{9CA95329-8999-4F19-B43D-AE0F6698CFB6}"/>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 xmlns:a16="http://schemas.microsoft.com/office/drawing/2014/main" id="{B4873BEA-F77F-439C-8776-6824CB2FFFAB}"/>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 xmlns:a16="http://schemas.microsoft.com/office/drawing/2014/main" id="{C96650C8-65CA-4157-B501-F84352744421}"/>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 xmlns:a16="http://schemas.microsoft.com/office/drawing/2014/main" id="{1E55A9B9-9F31-4A0D-B70D-0E82588165FD}"/>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 xmlns:a16="http://schemas.microsoft.com/office/drawing/2014/main" id="{E84874A1-C3D8-4E64-B111-BAC8A0F98362}"/>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 xmlns:a16="http://schemas.microsoft.com/office/drawing/2014/main" id="{19EB8DDB-CC93-46AF-9FBD-1B7B2B36A8E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 xmlns:a16="http://schemas.microsoft.com/office/drawing/2014/main" id="{225DF8C4-8AD8-432A-835D-85611189A24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 xmlns:a16="http://schemas.microsoft.com/office/drawing/2014/main" id="{3C6DFE46-F626-49CB-A29A-99B79983CD4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 xmlns:a16="http://schemas.microsoft.com/office/drawing/2014/main" id="{F8593208-78F6-47C7-90D8-F696140B4463}"/>
            </a:ext>
          </a:extLst>
        </xdr:cNvPr>
        <xdr:cNvCxnSpPr/>
      </xdr:nvCxnSpPr>
      <xdr:spPr>
        <a:xfrm flipV="1">
          <a:off x="9219565" y="13276325"/>
          <a:ext cx="0" cy="122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 xmlns:a16="http://schemas.microsoft.com/office/drawing/2014/main" id="{4D3D84DC-0233-4504-828C-AAEDEEC810D7}"/>
            </a:ext>
          </a:extLst>
        </xdr:cNvPr>
        <xdr:cNvSpPr txBox="1"/>
      </xdr:nvSpPr>
      <xdr:spPr>
        <a:xfrm>
          <a:off x="92583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 xmlns:a16="http://schemas.microsoft.com/office/drawing/2014/main" id="{82BDDA15-8347-4A2D-A1EA-ED5425C7211E}"/>
            </a:ext>
          </a:extLst>
        </xdr:cNvPr>
        <xdr:cNvCxnSpPr/>
      </xdr:nvCxnSpPr>
      <xdr:spPr>
        <a:xfrm>
          <a:off x="915416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 xmlns:a16="http://schemas.microsoft.com/office/drawing/2014/main" id="{C7045765-D535-49A1-ACE6-5FB2CBD00FF9}"/>
            </a:ext>
          </a:extLst>
        </xdr:cNvPr>
        <xdr:cNvSpPr txBox="1"/>
      </xdr:nvSpPr>
      <xdr:spPr>
        <a:xfrm>
          <a:off x="9258300" y="130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 xmlns:a16="http://schemas.microsoft.com/office/drawing/2014/main" id="{DC206DBB-E75A-4D05-B2F1-2C2702B70825}"/>
            </a:ext>
          </a:extLst>
        </xdr:cNvPr>
        <xdr:cNvCxnSpPr/>
      </xdr:nvCxnSpPr>
      <xdr:spPr>
        <a:xfrm>
          <a:off x="9154160" y="1327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251" name="【福祉施設】&#10;一人当たり面積平均値テキスト">
          <a:extLst>
            <a:ext uri="{FF2B5EF4-FFF2-40B4-BE49-F238E27FC236}">
              <a16:creationId xmlns="" xmlns:a16="http://schemas.microsoft.com/office/drawing/2014/main" id="{FF030D93-83AC-4151-9C9C-7797A1194331}"/>
            </a:ext>
          </a:extLst>
        </xdr:cNvPr>
        <xdr:cNvSpPr txBox="1"/>
      </xdr:nvSpPr>
      <xdr:spPr>
        <a:xfrm>
          <a:off x="9258300" y="14206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 xmlns:a16="http://schemas.microsoft.com/office/drawing/2014/main" id="{6133DE94-9196-463A-B58E-4BAB1AEBBACE}"/>
            </a:ext>
          </a:extLst>
        </xdr:cNvPr>
        <xdr:cNvSpPr/>
      </xdr:nvSpPr>
      <xdr:spPr>
        <a:xfrm>
          <a:off x="9192260" y="142283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 xmlns:a16="http://schemas.microsoft.com/office/drawing/2014/main" id="{1F81509A-DD59-42A5-BAF6-50C4EACFBF5F}"/>
            </a:ext>
          </a:extLst>
        </xdr:cNvPr>
        <xdr:cNvSpPr/>
      </xdr:nvSpPr>
      <xdr:spPr>
        <a:xfrm>
          <a:off x="8445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 xmlns:a16="http://schemas.microsoft.com/office/drawing/2014/main" id="{16220B2D-F397-4F92-BB4C-3261AC659440}"/>
            </a:ext>
          </a:extLst>
        </xdr:cNvPr>
        <xdr:cNvSpPr/>
      </xdr:nvSpPr>
      <xdr:spPr>
        <a:xfrm>
          <a:off x="7670800" y="1424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 xmlns:a16="http://schemas.microsoft.com/office/drawing/2014/main" id="{36F7DADD-87FA-4320-854D-7D36CC2693A6}"/>
            </a:ext>
          </a:extLst>
        </xdr:cNvPr>
        <xdr:cNvSpPr/>
      </xdr:nvSpPr>
      <xdr:spPr>
        <a:xfrm>
          <a:off x="6873240" y="142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 xmlns:a16="http://schemas.microsoft.com/office/drawing/2014/main" id="{7A62E00D-8E03-44FB-BD66-DBE406C949F0}"/>
            </a:ext>
          </a:extLst>
        </xdr:cNvPr>
        <xdr:cNvSpPr/>
      </xdr:nvSpPr>
      <xdr:spPr>
        <a:xfrm>
          <a:off x="6098540" y="13172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8BDB6A11-2455-4C0A-8502-9421BD712E8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AE677604-F274-4F59-B067-2AB4A0BE321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36604129-43E3-4BAC-8BA9-BE3A7398430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DD4ADB06-07A1-4C58-9F4C-A918A7ECA88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1817C50D-3087-47CD-AA00-818616E2A25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42163</xdr:rowOff>
    </xdr:from>
    <xdr:to>
      <xdr:col>55</xdr:col>
      <xdr:colOff>50800</xdr:colOff>
      <xdr:row>84</xdr:row>
      <xdr:rowOff>143763</xdr:rowOff>
    </xdr:to>
    <xdr:sp macro="" textlink="">
      <xdr:nvSpPr>
        <xdr:cNvPr id="262" name="楕円 261">
          <a:extLst>
            <a:ext uri="{FF2B5EF4-FFF2-40B4-BE49-F238E27FC236}">
              <a16:creationId xmlns="" xmlns:a16="http://schemas.microsoft.com/office/drawing/2014/main" id="{DF103372-E99B-4825-A492-90F4524DC1D6}"/>
            </a:ext>
          </a:extLst>
        </xdr:cNvPr>
        <xdr:cNvSpPr/>
      </xdr:nvSpPr>
      <xdr:spPr>
        <a:xfrm>
          <a:off x="9192260" y="14123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65040</xdr:rowOff>
    </xdr:from>
    <xdr:ext cx="469744" cy="259045"/>
    <xdr:sp macro="" textlink="">
      <xdr:nvSpPr>
        <xdr:cNvPr id="263" name="【福祉施設】&#10;一人当たり面積該当値テキスト">
          <a:extLst>
            <a:ext uri="{FF2B5EF4-FFF2-40B4-BE49-F238E27FC236}">
              <a16:creationId xmlns="" xmlns:a16="http://schemas.microsoft.com/office/drawing/2014/main" id="{84DEE4AC-C69B-4145-932E-E8373EBF3F0B}"/>
            </a:ext>
          </a:extLst>
        </xdr:cNvPr>
        <xdr:cNvSpPr txBox="1"/>
      </xdr:nvSpPr>
      <xdr:spPr>
        <a:xfrm>
          <a:off x="9258300" y="1397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42926</xdr:rowOff>
    </xdr:from>
    <xdr:to>
      <xdr:col>50</xdr:col>
      <xdr:colOff>165100</xdr:colOff>
      <xdr:row>84</xdr:row>
      <xdr:rowOff>144526</xdr:rowOff>
    </xdr:to>
    <xdr:sp macro="" textlink="">
      <xdr:nvSpPr>
        <xdr:cNvPr id="264" name="楕円 263">
          <a:extLst>
            <a:ext uri="{FF2B5EF4-FFF2-40B4-BE49-F238E27FC236}">
              <a16:creationId xmlns="" xmlns:a16="http://schemas.microsoft.com/office/drawing/2014/main" id="{23792C23-F235-4180-AC19-52E039CE19A6}"/>
            </a:ext>
          </a:extLst>
        </xdr:cNvPr>
        <xdr:cNvSpPr/>
      </xdr:nvSpPr>
      <xdr:spPr>
        <a:xfrm>
          <a:off x="8445500" y="141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92963</xdr:rowOff>
    </xdr:from>
    <xdr:to>
      <xdr:col>55</xdr:col>
      <xdr:colOff>0</xdr:colOff>
      <xdr:row>84</xdr:row>
      <xdr:rowOff>93726</xdr:rowOff>
    </xdr:to>
    <xdr:cxnSp macro="">
      <xdr:nvCxnSpPr>
        <xdr:cNvPr id="265" name="直線コネクタ 264">
          <a:extLst>
            <a:ext uri="{FF2B5EF4-FFF2-40B4-BE49-F238E27FC236}">
              <a16:creationId xmlns="" xmlns:a16="http://schemas.microsoft.com/office/drawing/2014/main" id="{28B0ABC9-23AD-4869-977E-7DF9BF806779}"/>
            </a:ext>
          </a:extLst>
        </xdr:cNvPr>
        <xdr:cNvCxnSpPr/>
      </xdr:nvCxnSpPr>
      <xdr:spPr>
        <a:xfrm flipV="1">
          <a:off x="8496300" y="14174723"/>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45974</xdr:rowOff>
    </xdr:from>
    <xdr:to>
      <xdr:col>46</xdr:col>
      <xdr:colOff>38100</xdr:colOff>
      <xdr:row>84</xdr:row>
      <xdr:rowOff>147574</xdr:rowOff>
    </xdr:to>
    <xdr:sp macro="" textlink="">
      <xdr:nvSpPr>
        <xdr:cNvPr id="266" name="楕円 265">
          <a:extLst>
            <a:ext uri="{FF2B5EF4-FFF2-40B4-BE49-F238E27FC236}">
              <a16:creationId xmlns="" xmlns:a16="http://schemas.microsoft.com/office/drawing/2014/main" id="{04297D59-7AFE-4085-B213-C484722692C4}"/>
            </a:ext>
          </a:extLst>
        </xdr:cNvPr>
        <xdr:cNvSpPr/>
      </xdr:nvSpPr>
      <xdr:spPr>
        <a:xfrm>
          <a:off x="7670800" y="141277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93726</xdr:rowOff>
    </xdr:from>
    <xdr:to>
      <xdr:col>50</xdr:col>
      <xdr:colOff>114300</xdr:colOff>
      <xdr:row>84</xdr:row>
      <xdr:rowOff>96774</xdr:rowOff>
    </xdr:to>
    <xdr:cxnSp macro="">
      <xdr:nvCxnSpPr>
        <xdr:cNvPr id="267" name="直線コネクタ 266">
          <a:extLst>
            <a:ext uri="{FF2B5EF4-FFF2-40B4-BE49-F238E27FC236}">
              <a16:creationId xmlns="" xmlns:a16="http://schemas.microsoft.com/office/drawing/2014/main" id="{B52CA863-FBBC-43B6-B16C-4CAAEA3EBEF4}"/>
            </a:ext>
          </a:extLst>
        </xdr:cNvPr>
        <xdr:cNvCxnSpPr/>
      </xdr:nvCxnSpPr>
      <xdr:spPr>
        <a:xfrm flipV="1">
          <a:off x="7713980" y="14175486"/>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48261</xdr:rowOff>
    </xdr:from>
    <xdr:to>
      <xdr:col>41</xdr:col>
      <xdr:colOff>101600</xdr:colOff>
      <xdr:row>84</xdr:row>
      <xdr:rowOff>149861</xdr:rowOff>
    </xdr:to>
    <xdr:sp macro="" textlink="">
      <xdr:nvSpPr>
        <xdr:cNvPr id="268" name="楕円 267">
          <a:extLst>
            <a:ext uri="{FF2B5EF4-FFF2-40B4-BE49-F238E27FC236}">
              <a16:creationId xmlns="" xmlns:a16="http://schemas.microsoft.com/office/drawing/2014/main" id="{D35D59A0-7518-4D0E-A63E-DF4F93478B6E}"/>
            </a:ext>
          </a:extLst>
        </xdr:cNvPr>
        <xdr:cNvSpPr/>
      </xdr:nvSpPr>
      <xdr:spPr>
        <a:xfrm>
          <a:off x="6873240" y="14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96774</xdr:rowOff>
    </xdr:from>
    <xdr:to>
      <xdr:col>45</xdr:col>
      <xdr:colOff>177800</xdr:colOff>
      <xdr:row>84</xdr:row>
      <xdr:rowOff>99061</xdr:rowOff>
    </xdr:to>
    <xdr:cxnSp macro="">
      <xdr:nvCxnSpPr>
        <xdr:cNvPr id="269" name="直線コネクタ 268">
          <a:extLst>
            <a:ext uri="{FF2B5EF4-FFF2-40B4-BE49-F238E27FC236}">
              <a16:creationId xmlns="" xmlns:a16="http://schemas.microsoft.com/office/drawing/2014/main" id="{C84D0F83-09C6-4AA4-8FFE-F01FD79CE6A1}"/>
            </a:ext>
          </a:extLst>
        </xdr:cNvPr>
        <xdr:cNvCxnSpPr/>
      </xdr:nvCxnSpPr>
      <xdr:spPr>
        <a:xfrm flipV="1">
          <a:off x="6924040" y="14178534"/>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44450</xdr:rowOff>
    </xdr:from>
    <xdr:to>
      <xdr:col>36</xdr:col>
      <xdr:colOff>165100</xdr:colOff>
      <xdr:row>84</xdr:row>
      <xdr:rowOff>146050</xdr:rowOff>
    </xdr:to>
    <xdr:sp macro="" textlink="">
      <xdr:nvSpPr>
        <xdr:cNvPr id="270" name="楕円 269">
          <a:extLst>
            <a:ext uri="{FF2B5EF4-FFF2-40B4-BE49-F238E27FC236}">
              <a16:creationId xmlns="" xmlns:a16="http://schemas.microsoft.com/office/drawing/2014/main" id="{3AFB29E7-ED7E-4697-97AB-9AA80622C498}"/>
            </a:ext>
          </a:extLst>
        </xdr:cNvPr>
        <xdr:cNvSpPr/>
      </xdr:nvSpPr>
      <xdr:spPr>
        <a:xfrm>
          <a:off x="609854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99061</xdr:rowOff>
    </xdr:to>
    <xdr:cxnSp macro="">
      <xdr:nvCxnSpPr>
        <xdr:cNvPr id="271" name="直線コネクタ 270">
          <a:extLst>
            <a:ext uri="{FF2B5EF4-FFF2-40B4-BE49-F238E27FC236}">
              <a16:creationId xmlns="" xmlns:a16="http://schemas.microsoft.com/office/drawing/2014/main" id="{2F044853-D167-4769-8622-B0BFC01829E6}"/>
            </a:ext>
          </a:extLst>
        </xdr:cNvPr>
        <xdr:cNvCxnSpPr/>
      </xdr:nvCxnSpPr>
      <xdr:spPr>
        <a:xfrm>
          <a:off x="6149340" y="14177010"/>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102888</xdr:rowOff>
    </xdr:from>
    <xdr:ext cx="469744" cy="259045"/>
    <xdr:sp macro="" textlink="">
      <xdr:nvSpPr>
        <xdr:cNvPr id="272" name="n_1aveValue【福祉施設】&#10;一人当たり面積">
          <a:extLst>
            <a:ext uri="{FF2B5EF4-FFF2-40B4-BE49-F238E27FC236}">
              <a16:creationId xmlns="" xmlns:a16="http://schemas.microsoft.com/office/drawing/2014/main" id="{C3DE0C25-A19B-44C2-9CB2-CD8BC3021F64}"/>
            </a:ext>
          </a:extLst>
        </xdr:cNvPr>
        <xdr:cNvSpPr txBox="1"/>
      </xdr:nvSpPr>
      <xdr:spPr>
        <a:xfrm>
          <a:off x="827158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3" name="n_2aveValue【福祉施設】&#10;一人当たり面積">
          <a:extLst>
            <a:ext uri="{FF2B5EF4-FFF2-40B4-BE49-F238E27FC236}">
              <a16:creationId xmlns="" xmlns:a16="http://schemas.microsoft.com/office/drawing/2014/main" id="{2043D461-1B6C-457C-AF1C-32E2813860D4}"/>
            </a:ext>
          </a:extLst>
        </xdr:cNvPr>
        <xdr:cNvSpPr txBox="1"/>
      </xdr:nvSpPr>
      <xdr:spPr>
        <a:xfrm>
          <a:off x="750958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87647</xdr:rowOff>
    </xdr:from>
    <xdr:ext cx="469744" cy="259045"/>
    <xdr:sp macro="" textlink="">
      <xdr:nvSpPr>
        <xdr:cNvPr id="274" name="n_3aveValue【福祉施設】&#10;一人当たり面積">
          <a:extLst>
            <a:ext uri="{FF2B5EF4-FFF2-40B4-BE49-F238E27FC236}">
              <a16:creationId xmlns="" xmlns:a16="http://schemas.microsoft.com/office/drawing/2014/main" id="{CF70DAA0-FD6B-4F32-8220-C8F8D6A5A6CD}"/>
            </a:ext>
          </a:extLst>
        </xdr:cNvPr>
        <xdr:cNvSpPr txBox="1"/>
      </xdr:nvSpPr>
      <xdr:spPr>
        <a:xfrm>
          <a:off x="67120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 xmlns:a16="http://schemas.microsoft.com/office/drawing/2014/main" id="{99D3DA0C-FB73-4645-BD3A-F5F2C78F7272}"/>
            </a:ext>
          </a:extLst>
        </xdr:cNvPr>
        <xdr:cNvSpPr txBox="1"/>
      </xdr:nvSpPr>
      <xdr:spPr>
        <a:xfrm>
          <a:off x="5937327" y="129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161053</xdr:rowOff>
    </xdr:from>
    <xdr:ext cx="469744" cy="259045"/>
    <xdr:sp macro="" textlink="">
      <xdr:nvSpPr>
        <xdr:cNvPr id="276" name="n_1mainValue【福祉施設】&#10;一人当たり面積">
          <a:extLst>
            <a:ext uri="{FF2B5EF4-FFF2-40B4-BE49-F238E27FC236}">
              <a16:creationId xmlns="" xmlns:a16="http://schemas.microsoft.com/office/drawing/2014/main" id="{160122F3-0DB2-4E7C-99AA-196A82814442}"/>
            </a:ext>
          </a:extLst>
        </xdr:cNvPr>
        <xdr:cNvSpPr txBox="1"/>
      </xdr:nvSpPr>
      <xdr:spPr>
        <a:xfrm>
          <a:off x="8271587" y="139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164101</xdr:rowOff>
    </xdr:from>
    <xdr:ext cx="469744" cy="259045"/>
    <xdr:sp macro="" textlink="">
      <xdr:nvSpPr>
        <xdr:cNvPr id="277" name="n_2mainValue【福祉施設】&#10;一人当たり面積">
          <a:extLst>
            <a:ext uri="{FF2B5EF4-FFF2-40B4-BE49-F238E27FC236}">
              <a16:creationId xmlns="" xmlns:a16="http://schemas.microsoft.com/office/drawing/2014/main" id="{8CF03F8D-74A0-4313-85F7-913277B99EC1}"/>
            </a:ext>
          </a:extLst>
        </xdr:cNvPr>
        <xdr:cNvSpPr txBox="1"/>
      </xdr:nvSpPr>
      <xdr:spPr>
        <a:xfrm>
          <a:off x="7509587" y="139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166388</xdr:rowOff>
    </xdr:from>
    <xdr:ext cx="469744" cy="259045"/>
    <xdr:sp macro="" textlink="">
      <xdr:nvSpPr>
        <xdr:cNvPr id="278" name="n_3mainValue【福祉施設】&#10;一人当たり面積">
          <a:extLst>
            <a:ext uri="{FF2B5EF4-FFF2-40B4-BE49-F238E27FC236}">
              <a16:creationId xmlns="" xmlns:a16="http://schemas.microsoft.com/office/drawing/2014/main" id="{BABBD425-6AD4-44F6-88AA-A0E78C9CCB25}"/>
            </a:ext>
          </a:extLst>
        </xdr:cNvPr>
        <xdr:cNvSpPr txBox="1"/>
      </xdr:nvSpPr>
      <xdr:spPr>
        <a:xfrm>
          <a:off x="6712027" y="1391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279" name="n_4mainValue【福祉施設】&#10;一人当たり面積">
          <a:extLst>
            <a:ext uri="{FF2B5EF4-FFF2-40B4-BE49-F238E27FC236}">
              <a16:creationId xmlns="" xmlns:a16="http://schemas.microsoft.com/office/drawing/2014/main" id="{B60B7019-52AC-4046-990F-60544115390A}"/>
            </a:ext>
          </a:extLst>
        </xdr:cNvPr>
        <xdr:cNvSpPr txBox="1"/>
      </xdr:nvSpPr>
      <xdr:spPr>
        <a:xfrm>
          <a:off x="593732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 xmlns:a16="http://schemas.microsoft.com/office/drawing/2014/main" id="{6C0E5057-4A35-4796-A8B3-40A22F047D5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 xmlns:a16="http://schemas.microsoft.com/office/drawing/2014/main" id="{3205C5D0-5546-430A-89B1-FCB867AAB2A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 xmlns:a16="http://schemas.microsoft.com/office/drawing/2014/main" id="{4C21A253-81D2-46D4-B09D-ADDF6DEFAC5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 xmlns:a16="http://schemas.microsoft.com/office/drawing/2014/main" id="{7D7EEF8C-EB75-46EA-B45B-126E06C5DD1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 xmlns:a16="http://schemas.microsoft.com/office/drawing/2014/main" id="{15CD0537-E771-4BBC-8849-D0C88C00607A}"/>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 xmlns:a16="http://schemas.microsoft.com/office/drawing/2014/main" id="{2B6C6FF6-0462-453C-89EA-9C0DAAEEB19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 xmlns:a16="http://schemas.microsoft.com/office/drawing/2014/main" id="{6CA813E8-20E8-43E9-B343-76AE9854751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 xmlns:a16="http://schemas.microsoft.com/office/drawing/2014/main" id="{9F77058B-BCE0-432E-A599-1D77D6E3C29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 xmlns:a16="http://schemas.microsoft.com/office/drawing/2014/main" id="{1EFB2349-E664-47BD-92C4-04E558A9152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 xmlns:a16="http://schemas.microsoft.com/office/drawing/2014/main" id="{A8DA0D54-49F5-4846-A2A4-87EE08D9C47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 xmlns:a16="http://schemas.microsoft.com/office/drawing/2014/main" id="{1F959FB1-7B59-42CC-8AD6-A06F7E869D4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 xmlns:a16="http://schemas.microsoft.com/office/drawing/2014/main" id="{E22EC29C-92F7-4AB6-96F4-CBF40CD8426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 xmlns:a16="http://schemas.microsoft.com/office/drawing/2014/main" id="{78B9FF3B-6893-4C4B-9C5E-DAF55A97714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 xmlns:a16="http://schemas.microsoft.com/office/drawing/2014/main" id="{8595AAD8-8F61-4B28-97AC-7BA89339B8D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 xmlns:a16="http://schemas.microsoft.com/office/drawing/2014/main" id="{7E5D37B0-03C4-4D01-99C3-B98B0B66F53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 xmlns:a16="http://schemas.microsoft.com/office/drawing/2014/main" id="{E30A078D-F221-4EFC-92DF-8BAB784F131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 xmlns:a16="http://schemas.microsoft.com/office/drawing/2014/main" id="{71DFA5A7-025B-46F2-8595-5A1680197E7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 xmlns:a16="http://schemas.microsoft.com/office/drawing/2014/main" id="{5A0E6468-436F-4D26-812D-F55B0C530B6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 xmlns:a16="http://schemas.microsoft.com/office/drawing/2014/main" id="{D07EC089-D0E7-4EDB-B883-12719DEDCC3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 xmlns:a16="http://schemas.microsoft.com/office/drawing/2014/main" id="{BE286A44-3BFC-4CB5-B02A-E7CAB7CDDF1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 xmlns:a16="http://schemas.microsoft.com/office/drawing/2014/main" id="{D7DAEB88-FC45-451F-BD83-0688BABEF0E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 xmlns:a16="http://schemas.microsoft.com/office/drawing/2014/main" id="{EEFAA2F4-1FE2-41A4-AE9C-B98A8A2110E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 xmlns:a16="http://schemas.microsoft.com/office/drawing/2014/main" id="{8A7CA153-C0A4-4E49-B30B-79E909960F3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 xmlns:a16="http://schemas.microsoft.com/office/drawing/2014/main" id="{B48F2735-F722-4A8F-8000-DE3245548B0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 xmlns:a16="http://schemas.microsoft.com/office/drawing/2014/main" id="{B374006E-AE8C-47B3-B3AD-C35D87E8F19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 xmlns:a16="http://schemas.microsoft.com/office/drawing/2014/main" id="{7373E5BB-8B3B-4DBE-BEF6-51A3962F295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 xmlns:a16="http://schemas.microsoft.com/office/drawing/2014/main" id="{DF7F5813-D277-4CC4-8544-9933637E5D4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 xmlns:a16="http://schemas.microsoft.com/office/drawing/2014/main" id="{194E1360-6089-4B84-8D7C-6E510B0E58C9}"/>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 xmlns:a16="http://schemas.microsoft.com/office/drawing/2014/main" id="{33249868-4BA3-40E8-B295-60C2BCBC0D43}"/>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 xmlns:a16="http://schemas.microsoft.com/office/drawing/2014/main" id="{7A7A2788-2984-4EB5-9FC5-442FE60B6A75}"/>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 xmlns:a16="http://schemas.microsoft.com/office/drawing/2014/main" id="{23F1C54C-1D02-42B3-B2F2-BEC95D3ADDCC}"/>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 xmlns:a16="http://schemas.microsoft.com/office/drawing/2014/main" id="{62300B0E-6190-4348-8324-ED9D5C1E902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 xmlns:a16="http://schemas.microsoft.com/office/drawing/2014/main" id="{6ECE0A9C-090E-41C7-8BB0-4E05FC9B99CB}"/>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 xmlns:a16="http://schemas.microsoft.com/office/drawing/2014/main" id="{C44B8573-9EA8-4D62-B28F-C0BDEEB05C1F}"/>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 xmlns:a16="http://schemas.microsoft.com/office/drawing/2014/main" id="{7D78F54B-4891-4023-AEC7-00D31FFA13E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 xmlns:a16="http://schemas.microsoft.com/office/drawing/2014/main" id="{5834E09D-868D-4980-B113-32712CE05797}"/>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 xmlns:a16="http://schemas.microsoft.com/office/drawing/2014/main" id="{3C7EA40C-6BA0-46EC-B80E-7ED1C6D3C056}"/>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 xmlns:a16="http://schemas.microsoft.com/office/drawing/2014/main" id="{316F40AB-9A33-45F3-8037-2E4E6E9584D8}"/>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 xmlns:a16="http://schemas.microsoft.com/office/drawing/2014/main" id="{C9539C6C-F7A8-4595-BD76-497975478CD2}"/>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 xmlns:a16="http://schemas.microsoft.com/office/drawing/2014/main" id="{375A09BF-5AA3-43E7-90B1-AAB71C497AC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 xmlns:a16="http://schemas.microsoft.com/office/drawing/2014/main" id="{37B33055-80ED-4FE5-BA7A-31068C67A84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1" name="直線コネクタ 320">
          <a:extLst>
            <a:ext uri="{FF2B5EF4-FFF2-40B4-BE49-F238E27FC236}">
              <a16:creationId xmlns="" xmlns:a16="http://schemas.microsoft.com/office/drawing/2014/main" id="{E8132503-8C85-47E0-AE1B-A0EFFC1031CF}"/>
            </a:ext>
          </a:extLst>
        </xdr:cNvPr>
        <xdr:cNvCxnSpPr/>
      </xdr:nvCxnSpPr>
      <xdr:spPr>
        <a:xfrm flipV="1">
          <a:off x="14375764" y="55756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a:extLst>
            <a:ext uri="{FF2B5EF4-FFF2-40B4-BE49-F238E27FC236}">
              <a16:creationId xmlns="" xmlns:a16="http://schemas.microsoft.com/office/drawing/2014/main" id="{C6E9E447-24E6-48BD-BD76-7EE1247F132E}"/>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 xmlns:a16="http://schemas.microsoft.com/office/drawing/2014/main" id="{1838CDB2-1CE8-49C6-A995-E4F50CA2D996}"/>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4" name="【一般廃棄物処理施設】&#10;有形固定資産減価償却率最大値テキスト">
          <a:extLst>
            <a:ext uri="{FF2B5EF4-FFF2-40B4-BE49-F238E27FC236}">
              <a16:creationId xmlns="" xmlns:a16="http://schemas.microsoft.com/office/drawing/2014/main" id="{DFDEE3CE-592E-4736-8D4E-B7893149F3DF}"/>
            </a:ext>
          </a:extLst>
        </xdr:cNvPr>
        <xdr:cNvSpPr txBox="1"/>
      </xdr:nvSpPr>
      <xdr:spPr>
        <a:xfrm>
          <a:off x="14414500" y="5358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5" name="直線コネクタ 324">
          <a:extLst>
            <a:ext uri="{FF2B5EF4-FFF2-40B4-BE49-F238E27FC236}">
              <a16:creationId xmlns="" xmlns:a16="http://schemas.microsoft.com/office/drawing/2014/main" id="{64B917B5-8289-45F9-A3C9-ED25277EA5F0}"/>
            </a:ext>
          </a:extLst>
        </xdr:cNvPr>
        <xdr:cNvCxnSpPr/>
      </xdr:nvCxnSpPr>
      <xdr:spPr>
        <a:xfrm>
          <a:off x="14287500" y="557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326" name="【一般廃棄物処理施設】&#10;有形固定資産減価償却率平均値テキスト">
          <a:extLst>
            <a:ext uri="{FF2B5EF4-FFF2-40B4-BE49-F238E27FC236}">
              <a16:creationId xmlns="" xmlns:a16="http://schemas.microsoft.com/office/drawing/2014/main" id="{F69F5CAF-D13D-4E16-9A3C-A9B446C1C449}"/>
            </a:ext>
          </a:extLst>
        </xdr:cNvPr>
        <xdr:cNvSpPr txBox="1"/>
      </xdr:nvSpPr>
      <xdr:spPr>
        <a:xfrm>
          <a:off x="14414500" y="6324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7" name="フローチャート: 判断 326">
          <a:extLst>
            <a:ext uri="{FF2B5EF4-FFF2-40B4-BE49-F238E27FC236}">
              <a16:creationId xmlns="" xmlns:a16="http://schemas.microsoft.com/office/drawing/2014/main" id="{F4D821A4-DA28-4178-A002-7CDD147207FF}"/>
            </a:ext>
          </a:extLst>
        </xdr:cNvPr>
        <xdr:cNvSpPr/>
      </xdr:nvSpPr>
      <xdr:spPr>
        <a:xfrm>
          <a:off x="14325600" y="63456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28" name="フローチャート: 判断 327">
          <a:extLst>
            <a:ext uri="{FF2B5EF4-FFF2-40B4-BE49-F238E27FC236}">
              <a16:creationId xmlns="" xmlns:a16="http://schemas.microsoft.com/office/drawing/2014/main" id="{498F1D57-1997-4F1A-9C4A-8590EFCE48A2}"/>
            </a:ext>
          </a:extLst>
        </xdr:cNvPr>
        <xdr:cNvSpPr/>
      </xdr:nvSpPr>
      <xdr:spPr>
        <a:xfrm>
          <a:off x="13578840" y="64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29" name="フローチャート: 判断 328">
          <a:extLst>
            <a:ext uri="{FF2B5EF4-FFF2-40B4-BE49-F238E27FC236}">
              <a16:creationId xmlns="" xmlns:a16="http://schemas.microsoft.com/office/drawing/2014/main" id="{6D81A168-A95A-45D7-9DBF-2555B2322679}"/>
            </a:ext>
          </a:extLst>
        </xdr:cNvPr>
        <xdr:cNvSpPr/>
      </xdr:nvSpPr>
      <xdr:spPr>
        <a:xfrm>
          <a:off x="12804140" y="646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30" name="フローチャート: 判断 329">
          <a:extLst>
            <a:ext uri="{FF2B5EF4-FFF2-40B4-BE49-F238E27FC236}">
              <a16:creationId xmlns="" xmlns:a16="http://schemas.microsoft.com/office/drawing/2014/main" id="{850ABF39-2726-43DF-800A-A81077B2AEFB}"/>
            </a:ext>
          </a:extLst>
        </xdr:cNvPr>
        <xdr:cNvSpPr/>
      </xdr:nvSpPr>
      <xdr:spPr>
        <a:xfrm>
          <a:off x="12029440" y="6461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1" name="フローチャート: 判断 330">
          <a:extLst>
            <a:ext uri="{FF2B5EF4-FFF2-40B4-BE49-F238E27FC236}">
              <a16:creationId xmlns="" xmlns:a16="http://schemas.microsoft.com/office/drawing/2014/main" id="{7931A191-75E0-4D5C-8BEB-596236CE4AE0}"/>
            </a:ext>
          </a:extLst>
        </xdr:cNvPr>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 xmlns:a16="http://schemas.microsoft.com/office/drawing/2014/main" id="{7D5F6DB3-FB4D-4B7F-9AAD-CA278C87658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 xmlns:a16="http://schemas.microsoft.com/office/drawing/2014/main" id="{2988608B-9CC8-48A9-90A2-DD75B839311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 xmlns:a16="http://schemas.microsoft.com/office/drawing/2014/main" id="{C6C12382-9D9C-42A5-AC91-6615D0F04F3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 xmlns:a16="http://schemas.microsoft.com/office/drawing/2014/main" id="{EE693DC3-6B62-4607-B704-D6DB4168BE9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 xmlns:a16="http://schemas.microsoft.com/office/drawing/2014/main" id="{A4D70086-F55D-4440-9165-F2DF611638A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164193</xdr:rowOff>
    </xdr:from>
    <xdr:to>
      <xdr:col>85</xdr:col>
      <xdr:colOff>177800</xdr:colOff>
      <xdr:row>33</xdr:row>
      <xdr:rowOff>94343</xdr:rowOff>
    </xdr:to>
    <xdr:sp macro="" textlink="">
      <xdr:nvSpPr>
        <xdr:cNvPr id="337" name="楕円 336">
          <a:extLst>
            <a:ext uri="{FF2B5EF4-FFF2-40B4-BE49-F238E27FC236}">
              <a16:creationId xmlns="" xmlns:a16="http://schemas.microsoft.com/office/drawing/2014/main" id="{6C4610CD-6762-47D1-8477-5569FC5548F6}"/>
            </a:ext>
          </a:extLst>
        </xdr:cNvPr>
        <xdr:cNvSpPr/>
      </xdr:nvSpPr>
      <xdr:spPr>
        <a:xfrm>
          <a:off x="14325600" y="55286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117220</xdr:rowOff>
    </xdr:from>
    <xdr:ext cx="340478" cy="259045"/>
    <xdr:sp macro="" textlink="">
      <xdr:nvSpPr>
        <xdr:cNvPr id="338" name="【一般廃棄物処理施設】&#10;有形固定資産減価償却率該当値テキスト">
          <a:extLst>
            <a:ext uri="{FF2B5EF4-FFF2-40B4-BE49-F238E27FC236}">
              <a16:creationId xmlns="" xmlns:a16="http://schemas.microsoft.com/office/drawing/2014/main" id="{175C6C77-8D80-4E0D-92D6-2E8FAA5EC798}"/>
            </a:ext>
          </a:extLst>
        </xdr:cNvPr>
        <xdr:cNvSpPr txBox="1"/>
      </xdr:nvSpPr>
      <xdr:spPr>
        <a:xfrm>
          <a:off x="14414500" y="5481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3101</xdr:rowOff>
    </xdr:from>
    <xdr:ext cx="405111" cy="259045"/>
    <xdr:sp macro="" textlink="">
      <xdr:nvSpPr>
        <xdr:cNvPr id="339" name="n_1aveValue【一般廃棄物処理施設】&#10;有形固定資産減価償却率">
          <a:extLst>
            <a:ext uri="{FF2B5EF4-FFF2-40B4-BE49-F238E27FC236}">
              <a16:creationId xmlns="" xmlns:a16="http://schemas.microsoft.com/office/drawing/2014/main" id="{12C6420A-83E3-4B57-B386-F79056829859}"/>
            </a:ext>
          </a:extLst>
        </xdr:cNvPr>
        <xdr:cNvSpPr txBox="1"/>
      </xdr:nvSpPr>
      <xdr:spPr>
        <a:xfrm>
          <a:off x="13437244"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340" name="n_2aveValue【一般廃棄物処理施設】&#10;有形固定資産減価償却率">
          <a:extLst>
            <a:ext uri="{FF2B5EF4-FFF2-40B4-BE49-F238E27FC236}">
              <a16:creationId xmlns="" xmlns:a16="http://schemas.microsoft.com/office/drawing/2014/main" id="{26A90285-A646-4634-B95B-F0994455C535}"/>
            </a:ext>
          </a:extLst>
        </xdr:cNvPr>
        <xdr:cNvSpPr txBox="1"/>
      </xdr:nvSpPr>
      <xdr:spPr>
        <a:xfrm>
          <a:off x="12675244"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341" name="n_3aveValue【一般廃棄物処理施設】&#10;有形固定資産減価償却率">
          <a:extLst>
            <a:ext uri="{FF2B5EF4-FFF2-40B4-BE49-F238E27FC236}">
              <a16:creationId xmlns="" xmlns:a16="http://schemas.microsoft.com/office/drawing/2014/main" id="{B6ED35A8-03BE-45C6-8C87-C01ABA3DA733}"/>
            </a:ext>
          </a:extLst>
        </xdr:cNvPr>
        <xdr:cNvSpPr txBox="1"/>
      </xdr:nvSpPr>
      <xdr:spPr>
        <a:xfrm>
          <a:off x="1190054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42" name="n_4aveValue【一般廃棄物処理施設】&#10;有形固定資産減価償却率">
          <a:extLst>
            <a:ext uri="{FF2B5EF4-FFF2-40B4-BE49-F238E27FC236}">
              <a16:creationId xmlns="" xmlns:a16="http://schemas.microsoft.com/office/drawing/2014/main" id="{E7981FD5-3C0F-41FB-AA84-96CE41CA184F}"/>
            </a:ext>
          </a:extLst>
        </xdr:cNvPr>
        <xdr:cNvSpPr txBox="1"/>
      </xdr:nvSpPr>
      <xdr:spPr>
        <a:xfrm>
          <a:off x="1110298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a:extLst>
            <a:ext uri="{FF2B5EF4-FFF2-40B4-BE49-F238E27FC236}">
              <a16:creationId xmlns="" xmlns:a16="http://schemas.microsoft.com/office/drawing/2014/main" id="{816015B0-2E6A-4D6C-9C03-002D44F8956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a:extLst>
            <a:ext uri="{FF2B5EF4-FFF2-40B4-BE49-F238E27FC236}">
              <a16:creationId xmlns="" xmlns:a16="http://schemas.microsoft.com/office/drawing/2014/main" id="{F7F8A9EC-0074-4B62-8EDB-B016933F5EB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a:extLst>
            <a:ext uri="{FF2B5EF4-FFF2-40B4-BE49-F238E27FC236}">
              <a16:creationId xmlns="" xmlns:a16="http://schemas.microsoft.com/office/drawing/2014/main" id="{5009589D-6E69-4D5C-909B-6BEAC652398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a:extLst>
            <a:ext uri="{FF2B5EF4-FFF2-40B4-BE49-F238E27FC236}">
              <a16:creationId xmlns="" xmlns:a16="http://schemas.microsoft.com/office/drawing/2014/main" id="{6C23FF12-F58F-4A36-9268-657E74C86EFD}"/>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a:extLst>
            <a:ext uri="{FF2B5EF4-FFF2-40B4-BE49-F238E27FC236}">
              <a16:creationId xmlns="" xmlns:a16="http://schemas.microsoft.com/office/drawing/2014/main" id="{868C6BD8-442E-43AA-9F55-92307848221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a:extLst>
            <a:ext uri="{FF2B5EF4-FFF2-40B4-BE49-F238E27FC236}">
              <a16:creationId xmlns="" xmlns:a16="http://schemas.microsoft.com/office/drawing/2014/main" id="{CF59A303-62DE-4CD3-A598-96D5E8DE13F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a:extLst>
            <a:ext uri="{FF2B5EF4-FFF2-40B4-BE49-F238E27FC236}">
              <a16:creationId xmlns="" xmlns:a16="http://schemas.microsoft.com/office/drawing/2014/main" id="{54EE5E65-99DE-4FED-965F-90A205E4427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a:extLst>
            <a:ext uri="{FF2B5EF4-FFF2-40B4-BE49-F238E27FC236}">
              <a16:creationId xmlns="" xmlns:a16="http://schemas.microsoft.com/office/drawing/2014/main" id="{1CD3CDC7-606A-422D-9C20-9CBBA56133D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a:extLst>
            <a:ext uri="{FF2B5EF4-FFF2-40B4-BE49-F238E27FC236}">
              <a16:creationId xmlns="" xmlns:a16="http://schemas.microsoft.com/office/drawing/2014/main" id="{333EFFEF-35E6-491C-9475-B170581E3A1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a:extLst>
            <a:ext uri="{FF2B5EF4-FFF2-40B4-BE49-F238E27FC236}">
              <a16:creationId xmlns="" xmlns:a16="http://schemas.microsoft.com/office/drawing/2014/main" id="{8F3B9007-797D-47A7-B263-2F127893143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3" name="直線コネクタ 352">
          <a:extLst>
            <a:ext uri="{FF2B5EF4-FFF2-40B4-BE49-F238E27FC236}">
              <a16:creationId xmlns="" xmlns:a16="http://schemas.microsoft.com/office/drawing/2014/main" id="{AECB70DF-C48E-4DBB-8926-310C51835007}"/>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4" name="テキスト ボックス 353">
          <a:extLst>
            <a:ext uri="{FF2B5EF4-FFF2-40B4-BE49-F238E27FC236}">
              <a16:creationId xmlns="" xmlns:a16="http://schemas.microsoft.com/office/drawing/2014/main" id="{CE8E18A4-CD26-42AE-98B5-EEA5A6CBDB52}"/>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5" name="直線コネクタ 354">
          <a:extLst>
            <a:ext uri="{FF2B5EF4-FFF2-40B4-BE49-F238E27FC236}">
              <a16:creationId xmlns="" xmlns:a16="http://schemas.microsoft.com/office/drawing/2014/main" id="{61B9DC0A-41F3-4B7D-9654-8972C97D9AAA}"/>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6" name="テキスト ボックス 355">
          <a:extLst>
            <a:ext uri="{FF2B5EF4-FFF2-40B4-BE49-F238E27FC236}">
              <a16:creationId xmlns="" xmlns:a16="http://schemas.microsoft.com/office/drawing/2014/main" id="{9B599952-8D5E-4B1E-919D-42D1AE816475}"/>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7" name="直線コネクタ 356">
          <a:extLst>
            <a:ext uri="{FF2B5EF4-FFF2-40B4-BE49-F238E27FC236}">
              <a16:creationId xmlns="" xmlns:a16="http://schemas.microsoft.com/office/drawing/2014/main" id="{6A53EBF9-B0E1-4EAD-8B40-D35294B3F307}"/>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58" name="テキスト ボックス 357">
          <a:extLst>
            <a:ext uri="{FF2B5EF4-FFF2-40B4-BE49-F238E27FC236}">
              <a16:creationId xmlns="" xmlns:a16="http://schemas.microsoft.com/office/drawing/2014/main" id="{9CF36FDC-86C8-4515-96CE-00AA6E2610D8}"/>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9" name="直線コネクタ 358">
          <a:extLst>
            <a:ext uri="{FF2B5EF4-FFF2-40B4-BE49-F238E27FC236}">
              <a16:creationId xmlns="" xmlns:a16="http://schemas.microsoft.com/office/drawing/2014/main" id="{E3C4D889-4E5D-4FDF-98D9-83D16F6AB01D}"/>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60" name="テキスト ボックス 359">
          <a:extLst>
            <a:ext uri="{FF2B5EF4-FFF2-40B4-BE49-F238E27FC236}">
              <a16:creationId xmlns="" xmlns:a16="http://schemas.microsoft.com/office/drawing/2014/main" id="{7B47CBFB-50D4-4CB8-95A2-8DBDCDE6C02C}"/>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1" name="直線コネクタ 360">
          <a:extLst>
            <a:ext uri="{FF2B5EF4-FFF2-40B4-BE49-F238E27FC236}">
              <a16:creationId xmlns="" xmlns:a16="http://schemas.microsoft.com/office/drawing/2014/main" id="{1F5764E1-C674-4F6B-A372-7766C11A4DAD}"/>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2" name="テキスト ボックス 361">
          <a:extLst>
            <a:ext uri="{FF2B5EF4-FFF2-40B4-BE49-F238E27FC236}">
              <a16:creationId xmlns="" xmlns:a16="http://schemas.microsoft.com/office/drawing/2014/main" id="{0EA70168-8739-4333-AFBE-DAF1A9E33D45}"/>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3" name="直線コネクタ 362">
          <a:extLst>
            <a:ext uri="{FF2B5EF4-FFF2-40B4-BE49-F238E27FC236}">
              <a16:creationId xmlns="" xmlns:a16="http://schemas.microsoft.com/office/drawing/2014/main" id="{A0F4AA84-981C-4F4C-BD0D-2150489BCF2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4" name="テキスト ボックス 363">
          <a:extLst>
            <a:ext uri="{FF2B5EF4-FFF2-40B4-BE49-F238E27FC236}">
              <a16:creationId xmlns="" xmlns:a16="http://schemas.microsoft.com/office/drawing/2014/main" id="{5C4AAF02-571A-48BD-BEDA-A7CF7BADA905}"/>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5" name="【一般廃棄物処理施設】&#10;一人当たり有形固定資産（償却資産）額グラフ枠">
          <a:extLst>
            <a:ext uri="{FF2B5EF4-FFF2-40B4-BE49-F238E27FC236}">
              <a16:creationId xmlns="" xmlns:a16="http://schemas.microsoft.com/office/drawing/2014/main" id="{223536B8-0B47-4E75-A44B-66E39E5314E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66" name="直線コネクタ 365">
          <a:extLst>
            <a:ext uri="{FF2B5EF4-FFF2-40B4-BE49-F238E27FC236}">
              <a16:creationId xmlns="" xmlns:a16="http://schemas.microsoft.com/office/drawing/2014/main" id="{62F26F9F-EF22-4ACB-859C-00011210FC30}"/>
            </a:ext>
          </a:extLst>
        </xdr:cNvPr>
        <xdr:cNvCxnSpPr/>
      </xdr:nvCxnSpPr>
      <xdr:spPr>
        <a:xfrm flipV="1">
          <a:off x="19509104" y="5615374"/>
          <a:ext cx="0" cy="146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67" name="【一般廃棄物処理施設】&#10;一人当たり有形固定資産（償却資産）額最小値テキスト">
          <a:extLst>
            <a:ext uri="{FF2B5EF4-FFF2-40B4-BE49-F238E27FC236}">
              <a16:creationId xmlns="" xmlns:a16="http://schemas.microsoft.com/office/drawing/2014/main" id="{FD386A51-6FBD-4D68-83A7-0531D1C00A08}"/>
            </a:ext>
          </a:extLst>
        </xdr:cNvPr>
        <xdr:cNvSpPr txBox="1"/>
      </xdr:nvSpPr>
      <xdr:spPr>
        <a:xfrm>
          <a:off x="19547840" y="708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68" name="直線コネクタ 367">
          <a:extLst>
            <a:ext uri="{FF2B5EF4-FFF2-40B4-BE49-F238E27FC236}">
              <a16:creationId xmlns="" xmlns:a16="http://schemas.microsoft.com/office/drawing/2014/main" id="{296476C9-99FD-4CCE-9493-327BFFF49862}"/>
            </a:ext>
          </a:extLst>
        </xdr:cNvPr>
        <xdr:cNvCxnSpPr/>
      </xdr:nvCxnSpPr>
      <xdr:spPr>
        <a:xfrm>
          <a:off x="19443700" y="7078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69" name="【一般廃棄物処理施設】&#10;一人当たり有形固定資産（償却資産）額最大値テキスト">
          <a:extLst>
            <a:ext uri="{FF2B5EF4-FFF2-40B4-BE49-F238E27FC236}">
              <a16:creationId xmlns="" xmlns:a16="http://schemas.microsoft.com/office/drawing/2014/main" id="{96173A78-0CFE-49A4-BCD3-ABE36BDEE999}"/>
            </a:ext>
          </a:extLst>
        </xdr:cNvPr>
        <xdr:cNvSpPr txBox="1"/>
      </xdr:nvSpPr>
      <xdr:spPr>
        <a:xfrm>
          <a:off x="19547840" y="5394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70" name="直線コネクタ 369">
          <a:extLst>
            <a:ext uri="{FF2B5EF4-FFF2-40B4-BE49-F238E27FC236}">
              <a16:creationId xmlns="" xmlns:a16="http://schemas.microsoft.com/office/drawing/2014/main" id="{88FD7D14-D88A-4ED0-B2BE-C3C6A65049F2}"/>
            </a:ext>
          </a:extLst>
        </xdr:cNvPr>
        <xdr:cNvCxnSpPr/>
      </xdr:nvCxnSpPr>
      <xdr:spPr>
        <a:xfrm>
          <a:off x="19443700" y="5615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371" name="【一般廃棄物処理施設】&#10;一人当たり有形固定資産（償却資産）額平均値テキスト">
          <a:extLst>
            <a:ext uri="{FF2B5EF4-FFF2-40B4-BE49-F238E27FC236}">
              <a16:creationId xmlns="" xmlns:a16="http://schemas.microsoft.com/office/drawing/2014/main" id="{E11160F1-DC15-406C-B40D-335B0D24C474}"/>
            </a:ext>
          </a:extLst>
        </xdr:cNvPr>
        <xdr:cNvSpPr txBox="1"/>
      </xdr:nvSpPr>
      <xdr:spPr>
        <a:xfrm>
          <a:off x="19547840" y="68861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72" name="フローチャート: 判断 371">
          <a:extLst>
            <a:ext uri="{FF2B5EF4-FFF2-40B4-BE49-F238E27FC236}">
              <a16:creationId xmlns="" xmlns:a16="http://schemas.microsoft.com/office/drawing/2014/main" id="{C7CCF051-DFFF-4ECD-9FFA-6CD7F22A1FE0}"/>
            </a:ext>
          </a:extLst>
        </xdr:cNvPr>
        <xdr:cNvSpPr/>
      </xdr:nvSpPr>
      <xdr:spPr>
        <a:xfrm>
          <a:off x="19458940" y="69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73" name="フローチャート: 判断 372">
          <a:extLst>
            <a:ext uri="{FF2B5EF4-FFF2-40B4-BE49-F238E27FC236}">
              <a16:creationId xmlns="" xmlns:a16="http://schemas.microsoft.com/office/drawing/2014/main" id="{9606B369-C317-4F50-8BD8-DE5D1A8A32B0}"/>
            </a:ext>
          </a:extLst>
        </xdr:cNvPr>
        <xdr:cNvSpPr/>
      </xdr:nvSpPr>
      <xdr:spPr>
        <a:xfrm>
          <a:off x="18735040" y="6929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74" name="フローチャート: 判断 373">
          <a:extLst>
            <a:ext uri="{FF2B5EF4-FFF2-40B4-BE49-F238E27FC236}">
              <a16:creationId xmlns="" xmlns:a16="http://schemas.microsoft.com/office/drawing/2014/main" id="{63E9521B-2ADF-4C40-BDCF-EC2F4305DB65}"/>
            </a:ext>
          </a:extLst>
        </xdr:cNvPr>
        <xdr:cNvSpPr/>
      </xdr:nvSpPr>
      <xdr:spPr>
        <a:xfrm>
          <a:off x="17937480" y="694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75" name="フローチャート: 判断 374">
          <a:extLst>
            <a:ext uri="{FF2B5EF4-FFF2-40B4-BE49-F238E27FC236}">
              <a16:creationId xmlns="" xmlns:a16="http://schemas.microsoft.com/office/drawing/2014/main" id="{EC6739E0-C5C4-4856-A784-0BE8C720C062}"/>
            </a:ext>
          </a:extLst>
        </xdr:cNvPr>
        <xdr:cNvSpPr/>
      </xdr:nvSpPr>
      <xdr:spPr>
        <a:xfrm>
          <a:off x="17162780" y="69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76" name="フローチャート: 判断 375">
          <a:extLst>
            <a:ext uri="{FF2B5EF4-FFF2-40B4-BE49-F238E27FC236}">
              <a16:creationId xmlns="" xmlns:a16="http://schemas.microsoft.com/office/drawing/2014/main" id="{6DDA1F73-2052-4AD5-B722-CC5FF7ED38D0}"/>
            </a:ext>
          </a:extLst>
        </xdr:cNvPr>
        <xdr:cNvSpPr/>
      </xdr:nvSpPr>
      <xdr:spPr>
        <a:xfrm>
          <a:off x="16388080" y="692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7" name="テキスト ボックス 376">
          <a:extLst>
            <a:ext uri="{FF2B5EF4-FFF2-40B4-BE49-F238E27FC236}">
              <a16:creationId xmlns="" xmlns:a16="http://schemas.microsoft.com/office/drawing/2014/main" id="{F4891DF2-10BA-473C-A78F-7FAE93F278F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a:extLst>
            <a:ext uri="{FF2B5EF4-FFF2-40B4-BE49-F238E27FC236}">
              <a16:creationId xmlns="" xmlns:a16="http://schemas.microsoft.com/office/drawing/2014/main" id="{8D8C53B0-29FD-4568-A8EE-CBCA9333FE9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a:extLst>
            <a:ext uri="{FF2B5EF4-FFF2-40B4-BE49-F238E27FC236}">
              <a16:creationId xmlns="" xmlns:a16="http://schemas.microsoft.com/office/drawing/2014/main" id="{BCFA56EE-05F3-4132-843B-C2DDF31F7EB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a:extLst>
            <a:ext uri="{FF2B5EF4-FFF2-40B4-BE49-F238E27FC236}">
              <a16:creationId xmlns="" xmlns:a16="http://schemas.microsoft.com/office/drawing/2014/main" id="{423BFF49-F329-483E-BF27-DA237AD36F2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a:extLst>
            <a:ext uri="{FF2B5EF4-FFF2-40B4-BE49-F238E27FC236}">
              <a16:creationId xmlns="" xmlns:a16="http://schemas.microsoft.com/office/drawing/2014/main" id="{93794BB3-FDDD-46B3-BF80-E3B860180A0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32454</xdr:rowOff>
    </xdr:from>
    <xdr:to>
      <xdr:col>116</xdr:col>
      <xdr:colOff>114300</xdr:colOff>
      <xdr:row>33</xdr:row>
      <xdr:rowOff>134054</xdr:rowOff>
    </xdr:to>
    <xdr:sp macro="" textlink="">
      <xdr:nvSpPr>
        <xdr:cNvPr id="382" name="楕円 381">
          <a:extLst>
            <a:ext uri="{FF2B5EF4-FFF2-40B4-BE49-F238E27FC236}">
              <a16:creationId xmlns="" xmlns:a16="http://schemas.microsoft.com/office/drawing/2014/main" id="{D62BDCAD-7405-4DB1-931B-58DAB8283BE0}"/>
            </a:ext>
          </a:extLst>
        </xdr:cNvPr>
        <xdr:cNvSpPr/>
      </xdr:nvSpPr>
      <xdr:spPr>
        <a:xfrm>
          <a:off x="19458940" y="55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156931</xdr:rowOff>
    </xdr:from>
    <xdr:ext cx="690189" cy="259045"/>
    <xdr:sp macro="" textlink="">
      <xdr:nvSpPr>
        <xdr:cNvPr id="383" name="【一般廃棄物処理施設】&#10;一人当たり有形固定資産（償却資産）額該当値テキスト">
          <a:extLst>
            <a:ext uri="{FF2B5EF4-FFF2-40B4-BE49-F238E27FC236}">
              <a16:creationId xmlns="" xmlns:a16="http://schemas.microsoft.com/office/drawing/2014/main" id="{8169A356-6D89-4CB1-8024-7DD49BBBECA0}"/>
            </a:ext>
          </a:extLst>
        </xdr:cNvPr>
        <xdr:cNvSpPr txBox="1"/>
      </xdr:nvSpPr>
      <xdr:spPr>
        <a:xfrm>
          <a:off x="19547840" y="552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2562</xdr:rowOff>
    </xdr:from>
    <xdr:ext cx="599010" cy="259045"/>
    <xdr:sp macro="" textlink="">
      <xdr:nvSpPr>
        <xdr:cNvPr id="384" name="n_1aveValue【一般廃棄物処理施設】&#10;一人当たり有形固定資産（償却資産）額">
          <a:extLst>
            <a:ext uri="{FF2B5EF4-FFF2-40B4-BE49-F238E27FC236}">
              <a16:creationId xmlns="" xmlns:a16="http://schemas.microsoft.com/office/drawing/2014/main" id="{25AADBBF-07B8-457B-BE68-F94FB6B8B9FB}"/>
            </a:ext>
          </a:extLst>
        </xdr:cNvPr>
        <xdr:cNvSpPr txBox="1"/>
      </xdr:nvSpPr>
      <xdr:spPr>
        <a:xfrm>
          <a:off x="18496495" y="670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385" name="n_2aveValue【一般廃棄物処理施設】&#10;一人当たり有形固定資産（償却資産）額">
          <a:extLst>
            <a:ext uri="{FF2B5EF4-FFF2-40B4-BE49-F238E27FC236}">
              <a16:creationId xmlns="" xmlns:a16="http://schemas.microsoft.com/office/drawing/2014/main" id="{A6CD8E48-FE52-4FA5-922F-2A9DBEA11716}"/>
            </a:ext>
          </a:extLst>
        </xdr:cNvPr>
        <xdr:cNvSpPr txBox="1"/>
      </xdr:nvSpPr>
      <xdr:spPr>
        <a:xfrm>
          <a:off x="17734495" y="67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386" name="n_3aveValue【一般廃棄物処理施設】&#10;一人当たり有形固定資産（償却資産）額">
          <a:extLst>
            <a:ext uri="{FF2B5EF4-FFF2-40B4-BE49-F238E27FC236}">
              <a16:creationId xmlns="" xmlns:a16="http://schemas.microsoft.com/office/drawing/2014/main" id="{72A22E4E-F004-4807-A0B6-F3EE729796FB}"/>
            </a:ext>
          </a:extLst>
        </xdr:cNvPr>
        <xdr:cNvSpPr txBox="1"/>
      </xdr:nvSpPr>
      <xdr:spPr>
        <a:xfrm>
          <a:off x="16936935" y="67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387" name="n_4aveValue【一般廃棄物処理施設】&#10;一人当たり有形固定資産（償却資産）額">
          <a:extLst>
            <a:ext uri="{FF2B5EF4-FFF2-40B4-BE49-F238E27FC236}">
              <a16:creationId xmlns="" xmlns:a16="http://schemas.microsoft.com/office/drawing/2014/main" id="{FE0663BC-4921-4094-8A12-37C78EDAB678}"/>
            </a:ext>
          </a:extLst>
        </xdr:cNvPr>
        <xdr:cNvSpPr txBox="1"/>
      </xdr:nvSpPr>
      <xdr:spPr>
        <a:xfrm>
          <a:off x="16162235" y="670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a:extLst>
            <a:ext uri="{FF2B5EF4-FFF2-40B4-BE49-F238E27FC236}">
              <a16:creationId xmlns="" xmlns:a16="http://schemas.microsoft.com/office/drawing/2014/main" id="{ABFA09EE-ACBE-4941-B80D-189932A294D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a:extLst>
            <a:ext uri="{FF2B5EF4-FFF2-40B4-BE49-F238E27FC236}">
              <a16:creationId xmlns="" xmlns:a16="http://schemas.microsoft.com/office/drawing/2014/main" id="{095E0A30-D133-4CB7-B560-189A8910D43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a:extLst>
            <a:ext uri="{FF2B5EF4-FFF2-40B4-BE49-F238E27FC236}">
              <a16:creationId xmlns="" xmlns:a16="http://schemas.microsoft.com/office/drawing/2014/main" id="{5FD8A050-7FBD-4F4E-B030-513113BC312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a:extLst>
            <a:ext uri="{FF2B5EF4-FFF2-40B4-BE49-F238E27FC236}">
              <a16:creationId xmlns="" xmlns:a16="http://schemas.microsoft.com/office/drawing/2014/main" id="{28B11866-9446-4C9E-A007-20EDB637DA9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a:extLst>
            <a:ext uri="{FF2B5EF4-FFF2-40B4-BE49-F238E27FC236}">
              <a16:creationId xmlns="" xmlns:a16="http://schemas.microsoft.com/office/drawing/2014/main" id="{4262BE6C-8C64-4393-B893-0CC140FD207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a:extLst>
            <a:ext uri="{FF2B5EF4-FFF2-40B4-BE49-F238E27FC236}">
              <a16:creationId xmlns="" xmlns:a16="http://schemas.microsoft.com/office/drawing/2014/main" id="{C790BB41-580A-412B-A0F4-4FE62007440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a:extLst>
            <a:ext uri="{FF2B5EF4-FFF2-40B4-BE49-F238E27FC236}">
              <a16:creationId xmlns="" xmlns:a16="http://schemas.microsoft.com/office/drawing/2014/main" id="{C584A145-7F9B-4E33-8AA3-0112935026A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a:extLst>
            <a:ext uri="{FF2B5EF4-FFF2-40B4-BE49-F238E27FC236}">
              <a16:creationId xmlns="" xmlns:a16="http://schemas.microsoft.com/office/drawing/2014/main" id="{8CCA3FC9-8CF4-4257-8D4C-EE00909DC77F}"/>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a:extLst>
            <a:ext uri="{FF2B5EF4-FFF2-40B4-BE49-F238E27FC236}">
              <a16:creationId xmlns="" xmlns:a16="http://schemas.microsoft.com/office/drawing/2014/main" id="{613DF373-3F15-4893-A979-4022C6726A6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a:extLst>
            <a:ext uri="{FF2B5EF4-FFF2-40B4-BE49-F238E27FC236}">
              <a16:creationId xmlns="" xmlns:a16="http://schemas.microsoft.com/office/drawing/2014/main" id="{52A32E0F-5519-4D2F-9435-F5C8F4AB203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a:extLst>
            <a:ext uri="{FF2B5EF4-FFF2-40B4-BE49-F238E27FC236}">
              <a16:creationId xmlns="" xmlns:a16="http://schemas.microsoft.com/office/drawing/2014/main" id="{0664E6B0-4C5C-4EB5-8841-71299E1E4D7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a:extLst>
            <a:ext uri="{FF2B5EF4-FFF2-40B4-BE49-F238E27FC236}">
              <a16:creationId xmlns="" xmlns:a16="http://schemas.microsoft.com/office/drawing/2014/main" id="{EF72BD92-2D5C-4258-A0F7-936CA36A66D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a:extLst>
            <a:ext uri="{FF2B5EF4-FFF2-40B4-BE49-F238E27FC236}">
              <a16:creationId xmlns="" xmlns:a16="http://schemas.microsoft.com/office/drawing/2014/main" id="{F5DB4F96-AA2B-4197-B497-719D6121E94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a:extLst>
            <a:ext uri="{FF2B5EF4-FFF2-40B4-BE49-F238E27FC236}">
              <a16:creationId xmlns="" xmlns:a16="http://schemas.microsoft.com/office/drawing/2014/main" id="{98DA722B-ED28-4460-8DD9-CD2DD64853A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a:extLst>
            <a:ext uri="{FF2B5EF4-FFF2-40B4-BE49-F238E27FC236}">
              <a16:creationId xmlns="" xmlns:a16="http://schemas.microsoft.com/office/drawing/2014/main" id="{39B5E27C-F4C7-4EC3-A4B7-5F488A6CE9D4}"/>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a:extLst>
            <a:ext uri="{FF2B5EF4-FFF2-40B4-BE49-F238E27FC236}">
              <a16:creationId xmlns="" xmlns:a16="http://schemas.microsoft.com/office/drawing/2014/main" id="{38187956-A962-4832-B9A9-59157D0CED9D}"/>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4" name="正方形/長方形 403">
          <a:extLst>
            <a:ext uri="{FF2B5EF4-FFF2-40B4-BE49-F238E27FC236}">
              <a16:creationId xmlns="" xmlns:a16="http://schemas.microsoft.com/office/drawing/2014/main" id="{5B180702-209B-4F87-BE3C-414596B666D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5" name="正方形/長方形 404">
          <a:extLst>
            <a:ext uri="{FF2B5EF4-FFF2-40B4-BE49-F238E27FC236}">
              <a16:creationId xmlns="" xmlns:a16="http://schemas.microsoft.com/office/drawing/2014/main" id="{962AE45A-C6E7-4479-A98F-4D5D0464CA5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6" name="正方形/長方形 405">
          <a:extLst>
            <a:ext uri="{FF2B5EF4-FFF2-40B4-BE49-F238E27FC236}">
              <a16:creationId xmlns="" xmlns:a16="http://schemas.microsoft.com/office/drawing/2014/main" id="{F46233AD-75E1-432B-B805-F07887ED091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7" name="正方形/長方形 406">
          <a:extLst>
            <a:ext uri="{FF2B5EF4-FFF2-40B4-BE49-F238E27FC236}">
              <a16:creationId xmlns="" xmlns:a16="http://schemas.microsoft.com/office/drawing/2014/main" id="{09ACC979-4AF2-4C8C-8AA8-7B4F21A0A717}"/>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8" name="正方形/長方形 407">
          <a:extLst>
            <a:ext uri="{FF2B5EF4-FFF2-40B4-BE49-F238E27FC236}">
              <a16:creationId xmlns="" xmlns:a16="http://schemas.microsoft.com/office/drawing/2014/main" id="{C0BF00EB-0EB4-4D35-AA7D-0BEC310291D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9" name="正方形/長方形 408">
          <a:extLst>
            <a:ext uri="{FF2B5EF4-FFF2-40B4-BE49-F238E27FC236}">
              <a16:creationId xmlns="" xmlns:a16="http://schemas.microsoft.com/office/drawing/2014/main" id="{FF26DD55-955F-4064-AD2D-524264407C3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0" name="正方形/長方形 409">
          <a:extLst>
            <a:ext uri="{FF2B5EF4-FFF2-40B4-BE49-F238E27FC236}">
              <a16:creationId xmlns="" xmlns:a16="http://schemas.microsoft.com/office/drawing/2014/main" id="{97787B44-65D2-4A27-8482-ECDFCFFD9C7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正方形/長方形 410">
          <a:extLst>
            <a:ext uri="{FF2B5EF4-FFF2-40B4-BE49-F238E27FC236}">
              <a16:creationId xmlns="" xmlns:a16="http://schemas.microsoft.com/office/drawing/2014/main" id="{A99E97B8-5CF3-4473-BA8A-93C586CCD6C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2" name="テキスト ボックス 411">
          <a:extLst>
            <a:ext uri="{FF2B5EF4-FFF2-40B4-BE49-F238E27FC236}">
              <a16:creationId xmlns="" xmlns:a16="http://schemas.microsoft.com/office/drawing/2014/main" id="{619F74C1-789C-4EE2-B2AC-149EC112DF1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3" name="直線コネクタ 412">
          <a:extLst>
            <a:ext uri="{FF2B5EF4-FFF2-40B4-BE49-F238E27FC236}">
              <a16:creationId xmlns="" xmlns:a16="http://schemas.microsoft.com/office/drawing/2014/main" id="{0A6955B7-B912-437D-8930-A785A9A079F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4" name="テキスト ボックス 413">
          <a:extLst>
            <a:ext uri="{FF2B5EF4-FFF2-40B4-BE49-F238E27FC236}">
              <a16:creationId xmlns="" xmlns:a16="http://schemas.microsoft.com/office/drawing/2014/main" id="{D4C78B28-80E5-469E-80C7-7ECA468C7056}"/>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5" name="直線コネクタ 414">
          <a:extLst>
            <a:ext uri="{FF2B5EF4-FFF2-40B4-BE49-F238E27FC236}">
              <a16:creationId xmlns="" xmlns:a16="http://schemas.microsoft.com/office/drawing/2014/main" id="{A6371A8F-BFAF-4154-B920-298E735AC3CE}"/>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6" name="テキスト ボックス 415">
          <a:extLst>
            <a:ext uri="{FF2B5EF4-FFF2-40B4-BE49-F238E27FC236}">
              <a16:creationId xmlns="" xmlns:a16="http://schemas.microsoft.com/office/drawing/2014/main" id="{2C26983A-3286-43E8-8F07-9E7C7BEE2179}"/>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7" name="直線コネクタ 416">
          <a:extLst>
            <a:ext uri="{FF2B5EF4-FFF2-40B4-BE49-F238E27FC236}">
              <a16:creationId xmlns="" xmlns:a16="http://schemas.microsoft.com/office/drawing/2014/main" id="{90BC1C1A-4B0C-404C-8136-F2ABF819F043}"/>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8" name="テキスト ボックス 417">
          <a:extLst>
            <a:ext uri="{FF2B5EF4-FFF2-40B4-BE49-F238E27FC236}">
              <a16:creationId xmlns="" xmlns:a16="http://schemas.microsoft.com/office/drawing/2014/main" id="{CE7B3C9A-7CFD-442E-ABED-8E00F7AB9C5F}"/>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9" name="直線コネクタ 418">
          <a:extLst>
            <a:ext uri="{FF2B5EF4-FFF2-40B4-BE49-F238E27FC236}">
              <a16:creationId xmlns="" xmlns:a16="http://schemas.microsoft.com/office/drawing/2014/main" id="{81AA5AF7-4EDD-4ACB-B373-5596DAD1861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0" name="テキスト ボックス 419">
          <a:extLst>
            <a:ext uri="{FF2B5EF4-FFF2-40B4-BE49-F238E27FC236}">
              <a16:creationId xmlns="" xmlns:a16="http://schemas.microsoft.com/office/drawing/2014/main" id="{BEF46A89-0E35-404F-BCBC-9B7ECE1D1117}"/>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1" name="直線コネクタ 420">
          <a:extLst>
            <a:ext uri="{FF2B5EF4-FFF2-40B4-BE49-F238E27FC236}">
              <a16:creationId xmlns="" xmlns:a16="http://schemas.microsoft.com/office/drawing/2014/main" id="{2C5B0F29-260A-47FD-A85E-C374B2B42588}"/>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2" name="テキスト ボックス 421">
          <a:extLst>
            <a:ext uri="{FF2B5EF4-FFF2-40B4-BE49-F238E27FC236}">
              <a16:creationId xmlns="" xmlns:a16="http://schemas.microsoft.com/office/drawing/2014/main" id="{F4EA5CF9-6409-4369-AEBC-D74DC56C7C3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3" name="直線コネクタ 422">
          <a:extLst>
            <a:ext uri="{FF2B5EF4-FFF2-40B4-BE49-F238E27FC236}">
              <a16:creationId xmlns="" xmlns:a16="http://schemas.microsoft.com/office/drawing/2014/main" id="{5906569F-5FE7-4022-BE08-35C77F2CB202}"/>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4" name="テキスト ボックス 423">
          <a:extLst>
            <a:ext uri="{FF2B5EF4-FFF2-40B4-BE49-F238E27FC236}">
              <a16:creationId xmlns="" xmlns:a16="http://schemas.microsoft.com/office/drawing/2014/main" id="{00289BD5-A5D5-4785-99AC-A2E6953F2D03}"/>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5" name="直線コネクタ 424">
          <a:extLst>
            <a:ext uri="{FF2B5EF4-FFF2-40B4-BE49-F238E27FC236}">
              <a16:creationId xmlns="" xmlns:a16="http://schemas.microsoft.com/office/drawing/2014/main" id="{2FF935DC-2BD9-4AEF-8549-42568F747576}"/>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6" name="テキスト ボックス 425">
          <a:extLst>
            <a:ext uri="{FF2B5EF4-FFF2-40B4-BE49-F238E27FC236}">
              <a16:creationId xmlns="" xmlns:a16="http://schemas.microsoft.com/office/drawing/2014/main" id="{FA8A085E-810E-4DCD-B8B5-0B74676C0CA9}"/>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7" name="直線コネクタ 426">
          <a:extLst>
            <a:ext uri="{FF2B5EF4-FFF2-40B4-BE49-F238E27FC236}">
              <a16:creationId xmlns="" xmlns:a16="http://schemas.microsoft.com/office/drawing/2014/main" id="{670C534E-9F33-4C1F-9D65-0CF9214F238D}"/>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消防施設】&#10;有形固定資産減価償却率グラフ枠">
          <a:extLst>
            <a:ext uri="{FF2B5EF4-FFF2-40B4-BE49-F238E27FC236}">
              <a16:creationId xmlns="" xmlns:a16="http://schemas.microsoft.com/office/drawing/2014/main" id="{09EFC61D-1884-4959-B8E4-737A5520596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429" name="直線コネクタ 428">
          <a:extLst>
            <a:ext uri="{FF2B5EF4-FFF2-40B4-BE49-F238E27FC236}">
              <a16:creationId xmlns="" xmlns:a16="http://schemas.microsoft.com/office/drawing/2014/main" id="{053D4E36-4F0A-4F67-9083-AA50C85D1F3E}"/>
            </a:ext>
          </a:extLst>
        </xdr:cNvPr>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0" name="【消防施設】&#10;有形固定資産減価償却率最小値テキスト">
          <a:extLst>
            <a:ext uri="{FF2B5EF4-FFF2-40B4-BE49-F238E27FC236}">
              <a16:creationId xmlns="" xmlns:a16="http://schemas.microsoft.com/office/drawing/2014/main" id="{32F7199D-BA50-42C3-9D46-AD1817AA73FA}"/>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1" name="直線コネクタ 430">
          <a:extLst>
            <a:ext uri="{FF2B5EF4-FFF2-40B4-BE49-F238E27FC236}">
              <a16:creationId xmlns="" xmlns:a16="http://schemas.microsoft.com/office/drawing/2014/main" id="{5CAFFFD0-122B-4FDE-958B-8A6BCE6188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432" name="【消防施設】&#10;有形固定資産減価償却率最大値テキスト">
          <a:extLst>
            <a:ext uri="{FF2B5EF4-FFF2-40B4-BE49-F238E27FC236}">
              <a16:creationId xmlns="" xmlns:a16="http://schemas.microsoft.com/office/drawing/2014/main" id="{B4CFC4FA-3AF7-42C4-9229-C0B7A6EB7420}"/>
            </a:ext>
          </a:extLst>
        </xdr:cNvPr>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433" name="直線コネクタ 432">
          <a:extLst>
            <a:ext uri="{FF2B5EF4-FFF2-40B4-BE49-F238E27FC236}">
              <a16:creationId xmlns="" xmlns:a16="http://schemas.microsoft.com/office/drawing/2014/main" id="{C431BC49-C45D-4256-AAC6-02E65267F639}"/>
            </a:ext>
          </a:extLst>
        </xdr:cNvPr>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434" name="【消防施設】&#10;有形固定資産減価償却率平均値テキスト">
          <a:extLst>
            <a:ext uri="{FF2B5EF4-FFF2-40B4-BE49-F238E27FC236}">
              <a16:creationId xmlns="" xmlns:a16="http://schemas.microsoft.com/office/drawing/2014/main" id="{0AF51E47-A5C6-4703-87F3-90F97EF875E3}"/>
            </a:ext>
          </a:extLst>
        </xdr:cNvPr>
        <xdr:cNvSpPr txBox="1"/>
      </xdr:nvSpPr>
      <xdr:spPr>
        <a:xfrm>
          <a:off x="1441450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435" name="フローチャート: 判断 434">
          <a:extLst>
            <a:ext uri="{FF2B5EF4-FFF2-40B4-BE49-F238E27FC236}">
              <a16:creationId xmlns="" xmlns:a16="http://schemas.microsoft.com/office/drawing/2014/main" id="{01243259-DBAA-4BE4-8533-A4EFD7835A59}"/>
            </a:ext>
          </a:extLst>
        </xdr:cNvPr>
        <xdr:cNvSpPr/>
      </xdr:nvSpPr>
      <xdr:spPr>
        <a:xfrm>
          <a:off x="14325600" y="138611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436" name="フローチャート: 判断 435">
          <a:extLst>
            <a:ext uri="{FF2B5EF4-FFF2-40B4-BE49-F238E27FC236}">
              <a16:creationId xmlns="" xmlns:a16="http://schemas.microsoft.com/office/drawing/2014/main" id="{4F6F2E22-BE16-4B97-8BB3-D241D9B639F5}"/>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37" name="フローチャート: 判断 436">
          <a:extLst>
            <a:ext uri="{FF2B5EF4-FFF2-40B4-BE49-F238E27FC236}">
              <a16:creationId xmlns="" xmlns:a16="http://schemas.microsoft.com/office/drawing/2014/main" id="{53D06CB6-FA95-49D5-8161-54638EA00B60}"/>
            </a:ext>
          </a:extLst>
        </xdr:cNvPr>
        <xdr:cNvSpPr/>
      </xdr:nvSpPr>
      <xdr:spPr>
        <a:xfrm>
          <a:off x="128041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438" name="フローチャート: 判断 437">
          <a:extLst>
            <a:ext uri="{FF2B5EF4-FFF2-40B4-BE49-F238E27FC236}">
              <a16:creationId xmlns="" xmlns:a16="http://schemas.microsoft.com/office/drawing/2014/main" id="{74861936-BA01-4093-B3F4-590CFFC4354A}"/>
            </a:ext>
          </a:extLst>
        </xdr:cNvPr>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439" name="フローチャート: 判断 438">
          <a:extLst>
            <a:ext uri="{FF2B5EF4-FFF2-40B4-BE49-F238E27FC236}">
              <a16:creationId xmlns="" xmlns:a16="http://schemas.microsoft.com/office/drawing/2014/main" id="{F527736F-1650-48AB-8564-EAA58BC81AA7}"/>
            </a:ext>
          </a:extLst>
        </xdr:cNvPr>
        <xdr:cNvSpPr/>
      </xdr:nvSpPr>
      <xdr:spPr>
        <a:xfrm>
          <a:off x="1123188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0" name="テキスト ボックス 439">
          <a:extLst>
            <a:ext uri="{FF2B5EF4-FFF2-40B4-BE49-F238E27FC236}">
              <a16:creationId xmlns="" xmlns:a16="http://schemas.microsoft.com/office/drawing/2014/main" id="{E803FAC4-4581-46E0-9238-37DF2E97350F}"/>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1" name="テキスト ボックス 440">
          <a:extLst>
            <a:ext uri="{FF2B5EF4-FFF2-40B4-BE49-F238E27FC236}">
              <a16:creationId xmlns="" xmlns:a16="http://schemas.microsoft.com/office/drawing/2014/main" id="{5FD0E51E-2A63-4127-8BD1-B6DF1F7EAE3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2" name="テキスト ボックス 441">
          <a:extLst>
            <a:ext uri="{FF2B5EF4-FFF2-40B4-BE49-F238E27FC236}">
              <a16:creationId xmlns="" xmlns:a16="http://schemas.microsoft.com/office/drawing/2014/main" id="{FEE11F45-D7CB-4AE9-9CFF-4380A39A86C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3" name="テキスト ボックス 442">
          <a:extLst>
            <a:ext uri="{FF2B5EF4-FFF2-40B4-BE49-F238E27FC236}">
              <a16:creationId xmlns="" xmlns:a16="http://schemas.microsoft.com/office/drawing/2014/main" id="{3486AEC9-1EAD-4CB6-939A-EAFF1150FD3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4" name="テキスト ボックス 443">
          <a:extLst>
            <a:ext uri="{FF2B5EF4-FFF2-40B4-BE49-F238E27FC236}">
              <a16:creationId xmlns="" xmlns:a16="http://schemas.microsoft.com/office/drawing/2014/main" id="{389DE78E-46BB-44D9-AA40-3A367F993A8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64044</xdr:rowOff>
    </xdr:from>
    <xdr:to>
      <xdr:col>85</xdr:col>
      <xdr:colOff>177800</xdr:colOff>
      <xdr:row>81</xdr:row>
      <xdr:rowOff>165644</xdr:rowOff>
    </xdr:to>
    <xdr:sp macro="" textlink="">
      <xdr:nvSpPr>
        <xdr:cNvPr id="445" name="楕円 444">
          <a:extLst>
            <a:ext uri="{FF2B5EF4-FFF2-40B4-BE49-F238E27FC236}">
              <a16:creationId xmlns="" xmlns:a16="http://schemas.microsoft.com/office/drawing/2014/main" id="{29027DCE-FEAC-4EC8-910E-40536DBF8BD5}"/>
            </a:ext>
          </a:extLst>
        </xdr:cNvPr>
        <xdr:cNvSpPr/>
      </xdr:nvSpPr>
      <xdr:spPr>
        <a:xfrm>
          <a:off x="14325600" y="136428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86921</xdr:rowOff>
    </xdr:from>
    <xdr:ext cx="405111" cy="259045"/>
    <xdr:sp macro="" textlink="">
      <xdr:nvSpPr>
        <xdr:cNvPr id="446" name="【消防施設】&#10;有形固定資産減価償却率該当値テキスト">
          <a:extLst>
            <a:ext uri="{FF2B5EF4-FFF2-40B4-BE49-F238E27FC236}">
              <a16:creationId xmlns="" xmlns:a16="http://schemas.microsoft.com/office/drawing/2014/main" id="{E1CAA1C8-02DA-4D53-82FA-572AB2F4C296}"/>
            </a:ext>
          </a:extLst>
        </xdr:cNvPr>
        <xdr:cNvSpPr txBox="1"/>
      </xdr:nvSpPr>
      <xdr:spPr>
        <a:xfrm>
          <a:off x="14414500"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126093</xdr:rowOff>
    </xdr:from>
    <xdr:to>
      <xdr:col>81</xdr:col>
      <xdr:colOff>101600</xdr:colOff>
      <xdr:row>84</xdr:row>
      <xdr:rowOff>56243</xdr:rowOff>
    </xdr:to>
    <xdr:sp macro="" textlink="">
      <xdr:nvSpPr>
        <xdr:cNvPr id="447" name="楕円 446">
          <a:extLst>
            <a:ext uri="{FF2B5EF4-FFF2-40B4-BE49-F238E27FC236}">
              <a16:creationId xmlns="" xmlns:a16="http://schemas.microsoft.com/office/drawing/2014/main" id="{E6ED3F26-0A19-48AA-8217-1E708490BC67}"/>
            </a:ext>
          </a:extLst>
        </xdr:cNvPr>
        <xdr:cNvSpPr/>
      </xdr:nvSpPr>
      <xdr:spPr>
        <a:xfrm>
          <a:off x="13578840" y="14040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114844</xdr:rowOff>
    </xdr:from>
    <xdr:to>
      <xdr:col>85</xdr:col>
      <xdr:colOff>127000</xdr:colOff>
      <xdr:row>84</xdr:row>
      <xdr:rowOff>5443</xdr:rowOff>
    </xdr:to>
    <xdr:cxnSp macro="">
      <xdr:nvCxnSpPr>
        <xdr:cNvPr id="448" name="直線コネクタ 447">
          <a:extLst>
            <a:ext uri="{FF2B5EF4-FFF2-40B4-BE49-F238E27FC236}">
              <a16:creationId xmlns="" xmlns:a16="http://schemas.microsoft.com/office/drawing/2014/main" id="{5FEE28E7-2721-455C-B346-F0DC11A87ACB}"/>
            </a:ext>
          </a:extLst>
        </xdr:cNvPr>
        <xdr:cNvCxnSpPr/>
      </xdr:nvCxnSpPr>
      <xdr:spPr>
        <a:xfrm flipV="1">
          <a:off x="13629640" y="13693684"/>
          <a:ext cx="74676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85271</xdr:rowOff>
    </xdr:from>
    <xdr:to>
      <xdr:col>76</xdr:col>
      <xdr:colOff>165100</xdr:colOff>
      <xdr:row>84</xdr:row>
      <xdr:rowOff>15421</xdr:rowOff>
    </xdr:to>
    <xdr:sp macro="" textlink="">
      <xdr:nvSpPr>
        <xdr:cNvPr id="449" name="楕円 448">
          <a:extLst>
            <a:ext uri="{FF2B5EF4-FFF2-40B4-BE49-F238E27FC236}">
              <a16:creationId xmlns="" xmlns:a16="http://schemas.microsoft.com/office/drawing/2014/main" id="{432AE69E-608B-4A04-9922-AF83E9D75E22}"/>
            </a:ext>
          </a:extLst>
        </xdr:cNvPr>
        <xdr:cNvSpPr/>
      </xdr:nvSpPr>
      <xdr:spPr>
        <a:xfrm>
          <a:off x="12804140" y="13999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136071</xdr:rowOff>
    </xdr:from>
    <xdr:to>
      <xdr:col>81</xdr:col>
      <xdr:colOff>50800</xdr:colOff>
      <xdr:row>84</xdr:row>
      <xdr:rowOff>5443</xdr:rowOff>
    </xdr:to>
    <xdr:cxnSp macro="">
      <xdr:nvCxnSpPr>
        <xdr:cNvPr id="450" name="直線コネクタ 449">
          <a:extLst>
            <a:ext uri="{FF2B5EF4-FFF2-40B4-BE49-F238E27FC236}">
              <a16:creationId xmlns="" xmlns:a16="http://schemas.microsoft.com/office/drawing/2014/main" id="{4487D16A-F3A4-4760-90C8-7AC4E437A340}"/>
            </a:ext>
          </a:extLst>
        </xdr:cNvPr>
        <xdr:cNvCxnSpPr/>
      </xdr:nvCxnSpPr>
      <xdr:spPr>
        <a:xfrm>
          <a:off x="12854940" y="14050191"/>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451" name="楕円 450">
          <a:extLst>
            <a:ext uri="{FF2B5EF4-FFF2-40B4-BE49-F238E27FC236}">
              <a16:creationId xmlns="" xmlns:a16="http://schemas.microsoft.com/office/drawing/2014/main" id="{85D3E6A0-1BBF-4C28-A0BB-2F76D6BA94F7}"/>
            </a:ext>
          </a:extLst>
        </xdr:cNvPr>
        <xdr:cNvSpPr/>
      </xdr:nvSpPr>
      <xdr:spPr>
        <a:xfrm>
          <a:off x="1202944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136071</xdr:rowOff>
    </xdr:to>
    <xdr:cxnSp macro="">
      <xdr:nvCxnSpPr>
        <xdr:cNvPr id="452" name="直線コネクタ 451">
          <a:extLst>
            <a:ext uri="{FF2B5EF4-FFF2-40B4-BE49-F238E27FC236}">
              <a16:creationId xmlns="" xmlns:a16="http://schemas.microsoft.com/office/drawing/2014/main" id="{492ACBA8-79E4-4E62-A7DA-A0E5E9495F4D}"/>
            </a:ext>
          </a:extLst>
        </xdr:cNvPr>
        <xdr:cNvCxnSpPr/>
      </xdr:nvCxnSpPr>
      <xdr:spPr>
        <a:xfrm>
          <a:off x="12072620" y="14009370"/>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3629</xdr:rowOff>
    </xdr:from>
    <xdr:to>
      <xdr:col>67</xdr:col>
      <xdr:colOff>101600</xdr:colOff>
      <xdr:row>83</xdr:row>
      <xdr:rowOff>105229</xdr:rowOff>
    </xdr:to>
    <xdr:sp macro="" textlink="">
      <xdr:nvSpPr>
        <xdr:cNvPr id="453" name="楕円 452">
          <a:extLst>
            <a:ext uri="{FF2B5EF4-FFF2-40B4-BE49-F238E27FC236}">
              <a16:creationId xmlns="" xmlns:a16="http://schemas.microsoft.com/office/drawing/2014/main" id="{D7156A26-4FBA-475A-B4C6-AC2F68C79D7D}"/>
            </a:ext>
          </a:extLst>
        </xdr:cNvPr>
        <xdr:cNvSpPr/>
      </xdr:nvSpPr>
      <xdr:spPr>
        <a:xfrm>
          <a:off x="11231880" y="139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54429</xdr:rowOff>
    </xdr:from>
    <xdr:to>
      <xdr:col>71</xdr:col>
      <xdr:colOff>177800</xdr:colOff>
      <xdr:row>83</xdr:row>
      <xdr:rowOff>95250</xdr:rowOff>
    </xdr:to>
    <xdr:cxnSp macro="">
      <xdr:nvCxnSpPr>
        <xdr:cNvPr id="454" name="直線コネクタ 453">
          <a:extLst>
            <a:ext uri="{FF2B5EF4-FFF2-40B4-BE49-F238E27FC236}">
              <a16:creationId xmlns="" xmlns:a16="http://schemas.microsoft.com/office/drawing/2014/main" id="{5B856016-D3E0-47AF-8BF3-15940C2DF0EA}"/>
            </a:ext>
          </a:extLst>
        </xdr:cNvPr>
        <xdr:cNvCxnSpPr/>
      </xdr:nvCxnSpPr>
      <xdr:spPr>
        <a:xfrm>
          <a:off x="11282680" y="13968549"/>
          <a:ext cx="7899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455" name="n_1aveValue【消防施設】&#10;有形固定資産減価償却率">
          <a:extLst>
            <a:ext uri="{FF2B5EF4-FFF2-40B4-BE49-F238E27FC236}">
              <a16:creationId xmlns="" xmlns:a16="http://schemas.microsoft.com/office/drawing/2014/main" id="{1F8F2259-1D77-47D2-9687-1B15492404CE}"/>
            </a:ext>
          </a:extLst>
        </xdr:cNvPr>
        <xdr:cNvSpPr txBox="1"/>
      </xdr:nvSpPr>
      <xdr:spPr>
        <a:xfrm>
          <a:off x="1343724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456" name="n_2aveValue【消防施設】&#10;有形固定資産減価償却率">
          <a:extLst>
            <a:ext uri="{FF2B5EF4-FFF2-40B4-BE49-F238E27FC236}">
              <a16:creationId xmlns="" xmlns:a16="http://schemas.microsoft.com/office/drawing/2014/main" id="{107F4AE6-C452-4F0C-AFA1-3B33DCF90818}"/>
            </a:ext>
          </a:extLst>
        </xdr:cNvPr>
        <xdr:cNvSpPr txBox="1"/>
      </xdr:nvSpPr>
      <xdr:spPr>
        <a:xfrm>
          <a:off x="126752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457" name="n_3aveValue【消防施設】&#10;有形固定資産減価償却率">
          <a:extLst>
            <a:ext uri="{FF2B5EF4-FFF2-40B4-BE49-F238E27FC236}">
              <a16:creationId xmlns="" xmlns:a16="http://schemas.microsoft.com/office/drawing/2014/main" id="{D2CB8D9F-693C-4901-88CE-CCCBB157AFA1}"/>
            </a:ext>
          </a:extLst>
        </xdr:cNvPr>
        <xdr:cNvSpPr txBox="1"/>
      </xdr:nvSpPr>
      <xdr:spPr>
        <a:xfrm>
          <a:off x="1190054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458" name="n_4aveValue【消防施設】&#10;有形固定資産減価償却率">
          <a:extLst>
            <a:ext uri="{FF2B5EF4-FFF2-40B4-BE49-F238E27FC236}">
              <a16:creationId xmlns="" xmlns:a16="http://schemas.microsoft.com/office/drawing/2014/main" id="{3F20E177-CF3C-45A3-9EDD-2950298229BF}"/>
            </a:ext>
          </a:extLst>
        </xdr:cNvPr>
        <xdr:cNvSpPr txBox="1"/>
      </xdr:nvSpPr>
      <xdr:spPr>
        <a:xfrm>
          <a:off x="11102984" y="136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47370</xdr:rowOff>
    </xdr:from>
    <xdr:ext cx="405111" cy="259045"/>
    <xdr:sp macro="" textlink="">
      <xdr:nvSpPr>
        <xdr:cNvPr id="459" name="n_1mainValue【消防施設】&#10;有形固定資産減価償却率">
          <a:extLst>
            <a:ext uri="{FF2B5EF4-FFF2-40B4-BE49-F238E27FC236}">
              <a16:creationId xmlns="" xmlns:a16="http://schemas.microsoft.com/office/drawing/2014/main" id="{FF7F59D9-328A-44A5-AEB8-4FE7757FBCF5}"/>
            </a:ext>
          </a:extLst>
        </xdr:cNvPr>
        <xdr:cNvSpPr txBox="1"/>
      </xdr:nvSpPr>
      <xdr:spPr>
        <a:xfrm>
          <a:off x="13437244" y="1412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6548</xdr:rowOff>
    </xdr:from>
    <xdr:ext cx="405111" cy="259045"/>
    <xdr:sp macro="" textlink="">
      <xdr:nvSpPr>
        <xdr:cNvPr id="460" name="n_2mainValue【消防施設】&#10;有形固定資産減価償却率">
          <a:extLst>
            <a:ext uri="{FF2B5EF4-FFF2-40B4-BE49-F238E27FC236}">
              <a16:creationId xmlns="" xmlns:a16="http://schemas.microsoft.com/office/drawing/2014/main" id="{7E75595C-2479-40D1-A739-1236D15D4C21}"/>
            </a:ext>
          </a:extLst>
        </xdr:cNvPr>
        <xdr:cNvSpPr txBox="1"/>
      </xdr:nvSpPr>
      <xdr:spPr>
        <a:xfrm>
          <a:off x="1267524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461" name="n_3mainValue【消防施設】&#10;有形固定資産減価償却率">
          <a:extLst>
            <a:ext uri="{FF2B5EF4-FFF2-40B4-BE49-F238E27FC236}">
              <a16:creationId xmlns="" xmlns:a16="http://schemas.microsoft.com/office/drawing/2014/main" id="{43305EEF-B812-4060-A532-000CDC2B1435}"/>
            </a:ext>
          </a:extLst>
        </xdr:cNvPr>
        <xdr:cNvSpPr txBox="1"/>
      </xdr:nvSpPr>
      <xdr:spPr>
        <a:xfrm>
          <a:off x="119005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96356</xdr:rowOff>
    </xdr:from>
    <xdr:ext cx="405111" cy="259045"/>
    <xdr:sp macro="" textlink="">
      <xdr:nvSpPr>
        <xdr:cNvPr id="462" name="n_4mainValue【消防施設】&#10;有形固定資産減価償却率">
          <a:extLst>
            <a:ext uri="{FF2B5EF4-FFF2-40B4-BE49-F238E27FC236}">
              <a16:creationId xmlns="" xmlns:a16="http://schemas.microsoft.com/office/drawing/2014/main" id="{F4F2D059-0F3D-4F04-8F32-2EC6776B6D54}"/>
            </a:ext>
          </a:extLst>
        </xdr:cNvPr>
        <xdr:cNvSpPr txBox="1"/>
      </xdr:nvSpPr>
      <xdr:spPr>
        <a:xfrm>
          <a:off x="11102984"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a:extLst>
            <a:ext uri="{FF2B5EF4-FFF2-40B4-BE49-F238E27FC236}">
              <a16:creationId xmlns="" xmlns:a16="http://schemas.microsoft.com/office/drawing/2014/main" id="{5031D072-019D-4177-BFB3-DE8C902267D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a:extLst>
            <a:ext uri="{FF2B5EF4-FFF2-40B4-BE49-F238E27FC236}">
              <a16:creationId xmlns="" xmlns:a16="http://schemas.microsoft.com/office/drawing/2014/main" id="{C8EB1B5C-259F-40C1-9F69-F72AFC0354C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a:extLst>
            <a:ext uri="{FF2B5EF4-FFF2-40B4-BE49-F238E27FC236}">
              <a16:creationId xmlns="" xmlns:a16="http://schemas.microsoft.com/office/drawing/2014/main" id="{D543DA6A-2592-4594-A29D-00307F400EA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a:extLst>
            <a:ext uri="{FF2B5EF4-FFF2-40B4-BE49-F238E27FC236}">
              <a16:creationId xmlns="" xmlns:a16="http://schemas.microsoft.com/office/drawing/2014/main" id="{09662925-6E1B-4A70-8850-43840648CA6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a:extLst>
            <a:ext uri="{FF2B5EF4-FFF2-40B4-BE49-F238E27FC236}">
              <a16:creationId xmlns="" xmlns:a16="http://schemas.microsoft.com/office/drawing/2014/main" id="{8467632C-70FC-4AF6-B576-8DBEE7653F1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a:extLst>
            <a:ext uri="{FF2B5EF4-FFF2-40B4-BE49-F238E27FC236}">
              <a16:creationId xmlns="" xmlns:a16="http://schemas.microsoft.com/office/drawing/2014/main" id="{AA7C30FA-FD62-41CD-883F-00D7256E63F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a:extLst>
            <a:ext uri="{FF2B5EF4-FFF2-40B4-BE49-F238E27FC236}">
              <a16:creationId xmlns="" xmlns:a16="http://schemas.microsoft.com/office/drawing/2014/main" id="{A39E6774-2193-4BE6-B7D3-F7B242777D0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a:extLst>
            <a:ext uri="{FF2B5EF4-FFF2-40B4-BE49-F238E27FC236}">
              <a16:creationId xmlns="" xmlns:a16="http://schemas.microsoft.com/office/drawing/2014/main" id="{CA8CA560-7743-4303-8DC1-1CD9EBD95C8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a:extLst>
            <a:ext uri="{FF2B5EF4-FFF2-40B4-BE49-F238E27FC236}">
              <a16:creationId xmlns="" xmlns:a16="http://schemas.microsoft.com/office/drawing/2014/main" id="{C4B18043-B32D-4BA2-85A5-44F0F0517C2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a:extLst>
            <a:ext uri="{FF2B5EF4-FFF2-40B4-BE49-F238E27FC236}">
              <a16:creationId xmlns="" xmlns:a16="http://schemas.microsoft.com/office/drawing/2014/main" id="{0C0B9251-17B2-485A-8EC9-EEFB4C7BFC8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3" name="直線コネクタ 472">
          <a:extLst>
            <a:ext uri="{FF2B5EF4-FFF2-40B4-BE49-F238E27FC236}">
              <a16:creationId xmlns="" xmlns:a16="http://schemas.microsoft.com/office/drawing/2014/main" id="{8F6FDCB9-A7DA-4189-AB31-95EA4987FD8E}"/>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4" name="テキスト ボックス 473">
          <a:extLst>
            <a:ext uri="{FF2B5EF4-FFF2-40B4-BE49-F238E27FC236}">
              <a16:creationId xmlns="" xmlns:a16="http://schemas.microsoft.com/office/drawing/2014/main" id="{F5776BB6-FBD7-4242-963E-D0A26CD76EB2}"/>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5" name="直線コネクタ 474">
          <a:extLst>
            <a:ext uri="{FF2B5EF4-FFF2-40B4-BE49-F238E27FC236}">
              <a16:creationId xmlns="" xmlns:a16="http://schemas.microsoft.com/office/drawing/2014/main" id="{6BAD55BF-ECB1-47F0-9257-8EBDF9D20D7D}"/>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6" name="テキスト ボックス 475">
          <a:extLst>
            <a:ext uri="{FF2B5EF4-FFF2-40B4-BE49-F238E27FC236}">
              <a16:creationId xmlns="" xmlns:a16="http://schemas.microsoft.com/office/drawing/2014/main" id="{A8E964B1-939F-4C30-8944-BB2F477A5D55}"/>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7" name="直線コネクタ 476">
          <a:extLst>
            <a:ext uri="{FF2B5EF4-FFF2-40B4-BE49-F238E27FC236}">
              <a16:creationId xmlns="" xmlns:a16="http://schemas.microsoft.com/office/drawing/2014/main" id="{CDA12895-BDB3-4214-A77B-31DBA5587A4D}"/>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8" name="テキスト ボックス 477">
          <a:extLst>
            <a:ext uri="{FF2B5EF4-FFF2-40B4-BE49-F238E27FC236}">
              <a16:creationId xmlns="" xmlns:a16="http://schemas.microsoft.com/office/drawing/2014/main" id="{3A5E8828-D643-42C3-9E94-A94839AD2146}"/>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9" name="直線コネクタ 478">
          <a:extLst>
            <a:ext uri="{FF2B5EF4-FFF2-40B4-BE49-F238E27FC236}">
              <a16:creationId xmlns="" xmlns:a16="http://schemas.microsoft.com/office/drawing/2014/main" id="{45CD407B-5DDC-4AE1-8366-C20346BB9642}"/>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0" name="テキスト ボックス 479">
          <a:extLst>
            <a:ext uri="{FF2B5EF4-FFF2-40B4-BE49-F238E27FC236}">
              <a16:creationId xmlns="" xmlns:a16="http://schemas.microsoft.com/office/drawing/2014/main" id="{31CA5225-16C6-4659-B3A1-07A8BA2C9A49}"/>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1" name="直線コネクタ 480">
          <a:extLst>
            <a:ext uri="{FF2B5EF4-FFF2-40B4-BE49-F238E27FC236}">
              <a16:creationId xmlns="" xmlns:a16="http://schemas.microsoft.com/office/drawing/2014/main" id="{7B89DC7B-A757-4A04-94F7-F370318122B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2" name="テキスト ボックス 481">
          <a:extLst>
            <a:ext uri="{FF2B5EF4-FFF2-40B4-BE49-F238E27FC236}">
              <a16:creationId xmlns="" xmlns:a16="http://schemas.microsoft.com/office/drawing/2014/main" id="{5832B0CF-E711-4465-AECF-41754AD3F1C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3" name="【消防施設】&#10;一人当たり面積グラフ枠">
          <a:extLst>
            <a:ext uri="{FF2B5EF4-FFF2-40B4-BE49-F238E27FC236}">
              <a16:creationId xmlns="" xmlns:a16="http://schemas.microsoft.com/office/drawing/2014/main" id="{96E5E021-65B6-47E2-AE2C-9CFAE3A4E382}"/>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484" name="直線コネクタ 483">
          <a:extLst>
            <a:ext uri="{FF2B5EF4-FFF2-40B4-BE49-F238E27FC236}">
              <a16:creationId xmlns="" xmlns:a16="http://schemas.microsoft.com/office/drawing/2014/main" id="{53C53022-980F-491A-A960-E7930EC741B1}"/>
            </a:ext>
          </a:extLst>
        </xdr:cNvPr>
        <xdr:cNvCxnSpPr/>
      </xdr:nvCxnSpPr>
      <xdr:spPr>
        <a:xfrm flipV="1">
          <a:off x="19509104" y="13302234"/>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485" name="【消防施設】&#10;一人当たり面積最小値テキスト">
          <a:extLst>
            <a:ext uri="{FF2B5EF4-FFF2-40B4-BE49-F238E27FC236}">
              <a16:creationId xmlns="" xmlns:a16="http://schemas.microsoft.com/office/drawing/2014/main" id="{8F17702F-A185-46D9-B222-E13EF07B91DD}"/>
            </a:ext>
          </a:extLst>
        </xdr:cNvPr>
        <xdr:cNvSpPr txBox="1"/>
      </xdr:nvSpPr>
      <xdr:spPr>
        <a:xfrm>
          <a:off x="1954784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486" name="直線コネクタ 485">
          <a:extLst>
            <a:ext uri="{FF2B5EF4-FFF2-40B4-BE49-F238E27FC236}">
              <a16:creationId xmlns="" xmlns:a16="http://schemas.microsoft.com/office/drawing/2014/main" id="{ECCA8B86-5D90-4D7D-82D8-D5E17A170058}"/>
            </a:ext>
          </a:extLst>
        </xdr:cNvPr>
        <xdr:cNvCxnSpPr/>
      </xdr:nvCxnSpPr>
      <xdr:spPr>
        <a:xfrm>
          <a:off x="1944370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487" name="【消防施設】&#10;一人当たり面積最大値テキスト">
          <a:extLst>
            <a:ext uri="{FF2B5EF4-FFF2-40B4-BE49-F238E27FC236}">
              <a16:creationId xmlns="" xmlns:a16="http://schemas.microsoft.com/office/drawing/2014/main" id="{CDB02BFC-E989-4B8E-8CBF-7AC80D488C4B}"/>
            </a:ext>
          </a:extLst>
        </xdr:cNvPr>
        <xdr:cNvSpPr txBox="1"/>
      </xdr:nvSpPr>
      <xdr:spPr>
        <a:xfrm>
          <a:off x="19547840" y="130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488" name="直線コネクタ 487">
          <a:extLst>
            <a:ext uri="{FF2B5EF4-FFF2-40B4-BE49-F238E27FC236}">
              <a16:creationId xmlns="" xmlns:a16="http://schemas.microsoft.com/office/drawing/2014/main" id="{7D64665C-ECBB-4586-B0AD-A2E9AA4A69AC}"/>
            </a:ext>
          </a:extLst>
        </xdr:cNvPr>
        <xdr:cNvCxnSpPr/>
      </xdr:nvCxnSpPr>
      <xdr:spPr>
        <a:xfrm>
          <a:off x="194437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489" name="【消防施設】&#10;一人当たり面積平均値テキスト">
          <a:extLst>
            <a:ext uri="{FF2B5EF4-FFF2-40B4-BE49-F238E27FC236}">
              <a16:creationId xmlns="" xmlns:a16="http://schemas.microsoft.com/office/drawing/2014/main" id="{A5B2E6E7-1B23-433B-BA66-3858F59C9436}"/>
            </a:ext>
          </a:extLst>
        </xdr:cNvPr>
        <xdr:cNvSpPr txBox="1"/>
      </xdr:nvSpPr>
      <xdr:spPr>
        <a:xfrm>
          <a:off x="19547840" y="1391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490" name="フローチャート: 判断 489">
          <a:extLst>
            <a:ext uri="{FF2B5EF4-FFF2-40B4-BE49-F238E27FC236}">
              <a16:creationId xmlns="" xmlns:a16="http://schemas.microsoft.com/office/drawing/2014/main" id="{CA158E53-0559-4DD2-A49A-923FB51EF523}"/>
            </a:ext>
          </a:extLst>
        </xdr:cNvPr>
        <xdr:cNvSpPr/>
      </xdr:nvSpPr>
      <xdr:spPr>
        <a:xfrm>
          <a:off x="194589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491" name="フローチャート: 判断 490">
          <a:extLst>
            <a:ext uri="{FF2B5EF4-FFF2-40B4-BE49-F238E27FC236}">
              <a16:creationId xmlns="" xmlns:a16="http://schemas.microsoft.com/office/drawing/2014/main" id="{A67E3E9B-993A-484E-A20A-2659A2018AFF}"/>
            </a:ext>
          </a:extLst>
        </xdr:cNvPr>
        <xdr:cNvSpPr/>
      </xdr:nvSpPr>
      <xdr:spPr>
        <a:xfrm>
          <a:off x="18735040" y="14087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492" name="フローチャート: 判断 491">
          <a:extLst>
            <a:ext uri="{FF2B5EF4-FFF2-40B4-BE49-F238E27FC236}">
              <a16:creationId xmlns="" xmlns:a16="http://schemas.microsoft.com/office/drawing/2014/main" id="{9F1FF88D-204C-4175-8016-CBB2BC195529}"/>
            </a:ext>
          </a:extLst>
        </xdr:cNvPr>
        <xdr:cNvSpPr/>
      </xdr:nvSpPr>
      <xdr:spPr>
        <a:xfrm>
          <a:off x="17937480" y="140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493" name="フローチャート: 判断 492">
          <a:extLst>
            <a:ext uri="{FF2B5EF4-FFF2-40B4-BE49-F238E27FC236}">
              <a16:creationId xmlns="" xmlns:a16="http://schemas.microsoft.com/office/drawing/2014/main" id="{F753DE13-BB96-4A30-8FC9-26CC19F2997D}"/>
            </a:ext>
          </a:extLst>
        </xdr:cNvPr>
        <xdr:cNvSpPr/>
      </xdr:nvSpPr>
      <xdr:spPr>
        <a:xfrm>
          <a:off x="171627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494" name="フローチャート: 判断 493">
          <a:extLst>
            <a:ext uri="{FF2B5EF4-FFF2-40B4-BE49-F238E27FC236}">
              <a16:creationId xmlns="" xmlns:a16="http://schemas.microsoft.com/office/drawing/2014/main" id="{58204286-DDA7-405E-B5FD-83BE7B2D9928}"/>
            </a:ext>
          </a:extLst>
        </xdr:cNvPr>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5" name="テキスト ボックス 494">
          <a:extLst>
            <a:ext uri="{FF2B5EF4-FFF2-40B4-BE49-F238E27FC236}">
              <a16:creationId xmlns="" xmlns:a16="http://schemas.microsoft.com/office/drawing/2014/main" id="{DB580B37-B5CB-491E-B9CF-55336887FA9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a:extLst>
            <a:ext uri="{FF2B5EF4-FFF2-40B4-BE49-F238E27FC236}">
              <a16:creationId xmlns="" xmlns:a16="http://schemas.microsoft.com/office/drawing/2014/main" id="{1ED5A0A7-6BFF-4C92-B635-961DDE7FE00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a:extLst>
            <a:ext uri="{FF2B5EF4-FFF2-40B4-BE49-F238E27FC236}">
              <a16:creationId xmlns="" xmlns:a16="http://schemas.microsoft.com/office/drawing/2014/main" id="{C9FBD841-BCD9-48FB-8BA7-0DD103861ED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a:extLst>
            <a:ext uri="{FF2B5EF4-FFF2-40B4-BE49-F238E27FC236}">
              <a16:creationId xmlns="" xmlns:a16="http://schemas.microsoft.com/office/drawing/2014/main" id="{9D708514-4E13-41E8-A8EF-806E7CD623D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a:extLst>
            <a:ext uri="{FF2B5EF4-FFF2-40B4-BE49-F238E27FC236}">
              <a16:creationId xmlns="" xmlns:a16="http://schemas.microsoft.com/office/drawing/2014/main" id="{3C7E6703-2E1A-43DA-BF98-18655FC9872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xdr:rowOff>
    </xdr:from>
    <xdr:to>
      <xdr:col>116</xdr:col>
      <xdr:colOff>114300</xdr:colOff>
      <xdr:row>85</xdr:row>
      <xdr:rowOff>116332</xdr:rowOff>
    </xdr:to>
    <xdr:sp macro="" textlink="">
      <xdr:nvSpPr>
        <xdr:cNvPr id="500" name="楕円 499">
          <a:extLst>
            <a:ext uri="{FF2B5EF4-FFF2-40B4-BE49-F238E27FC236}">
              <a16:creationId xmlns="" xmlns:a16="http://schemas.microsoft.com/office/drawing/2014/main" id="{D8962AFB-03D0-4052-AAE2-B7A374191565}"/>
            </a:ext>
          </a:extLst>
        </xdr:cNvPr>
        <xdr:cNvSpPr/>
      </xdr:nvSpPr>
      <xdr:spPr>
        <a:xfrm>
          <a:off x="19458940" y="142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101109</xdr:rowOff>
    </xdr:from>
    <xdr:ext cx="469744" cy="259045"/>
    <xdr:sp macro="" textlink="">
      <xdr:nvSpPr>
        <xdr:cNvPr id="501" name="【消防施設】&#10;一人当たり面積該当値テキスト">
          <a:extLst>
            <a:ext uri="{FF2B5EF4-FFF2-40B4-BE49-F238E27FC236}">
              <a16:creationId xmlns="" xmlns:a16="http://schemas.microsoft.com/office/drawing/2014/main" id="{210EA07C-25E4-4470-A6EC-C0F8AC07978A}"/>
            </a:ext>
          </a:extLst>
        </xdr:cNvPr>
        <xdr:cNvSpPr txBox="1"/>
      </xdr:nvSpPr>
      <xdr:spPr>
        <a:xfrm>
          <a:off x="19547840" y="141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23876</xdr:rowOff>
    </xdr:from>
    <xdr:to>
      <xdr:col>112</xdr:col>
      <xdr:colOff>38100</xdr:colOff>
      <xdr:row>85</xdr:row>
      <xdr:rowOff>125476</xdr:rowOff>
    </xdr:to>
    <xdr:sp macro="" textlink="">
      <xdr:nvSpPr>
        <xdr:cNvPr id="502" name="楕円 501">
          <a:extLst>
            <a:ext uri="{FF2B5EF4-FFF2-40B4-BE49-F238E27FC236}">
              <a16:creationId xmlns="" xmlns:a16="http://schemas.microsoft.com/office/drawing/2014/main" id="{1F9B61AD-D89A-4B15-B990-20BAD6998A79}"/>
            </a:ext>
          </a:extLst>
        </xdr:cNvPr>
        <xdr:cNvSpPr/>
      </xdr:nvSpPr>
      <xdr:spPr>
        <a:xfrm>
          <a:off x="18735040" y="14273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65532</xdr:rowOff>
    </xdr:from>
    <xdr:to>
      <xdr:col>116</xdr:col>
      <xdr:colOff>63500</xdr:colOff>
      <xdr:row>85</xdr:row>
      <xdr:rowOff>74676</xdr:rowOff>
    </xdr:to>
    <xdr:cxnSp macro="">
      <xdr:nvCxnSpPr>
        <xdr:cNvPr id="503" name="直線コネクタ 502">
          <a:extLst>
            <a:ext uri="{FF2B5EF4-FFF2-40B4-BE49-F238E27FC236}">
              <a16:creationId xmlns="" xmlns:a16="http://schemas.microsoft.com/office/drawing/2014/main" id="{3E436DFE-85E9-4DF5-999E-ACA70172DF95}"/>
            </a:ext>
          </a:extLst>
        </xdr:cNvPr>
        <xdr:cNvCxnSpPr/>
      </xdr:nvCxnSpPr>
      <xdr:spPr>
        <a:xfrm flipV="1">
          <a:off x="18778220" y="14314932"/>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504" name="楕円 503">
          <a:extLst>
            <a:ext uri="{FF2B5EF4-FFF2-40B4-BE49-F238E27FC236}">
              <a16:creationId xmlns="" xmlns:a16="http://schemas.microsoft.com/office/drawing/2014/main" id="{0FC7A235-BA31-48AC-A408-E50AAF00E3B0}"/>
            </a:ext>
          </a:extLst>
        </xdr:cNvPr>
        <xdr:cNvSpPr/>
      </xdr:nvSpPr>
      <xdr:spPr>
        <a:xfrm>
          <a:off x="179374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74676</xdr:rowOff>
    </xdr:from>
    <xdr:to>
      <xdr:col>111</xdr:col>
      <xdr:colOff>177800</xdr:colOff>
      <xdr:row>85</xdr:row>
      <xdr:rowOff>76963</xdr:rowOff>
    </xdr:to>
    <xdr:cxnSp macro="">
      <xdr:nvCxnSpPr>
        <xdr:cNvPr id="505" name="直線コネクタ 504">
          <a:extLst>
            <a:ext uri="{FF2B5EF4-FFF2-40B4-BE49-F238E27FC236}">
              <a16:creationId xmlns="" xmlns:a16="http://schemas.microsoft.com/office/drawing/2014/main" id="{821060D7-36A8-46CE-8E5A-AC4245B6AD86}"/>
            </a:ext>
          </a:extLst>
        </xdr:cNvPr>
        <xdr:cNvCxnSpPr/>
      </xdr:nvCxnSpPr>
      <xdr:spPr>
        <a:xfrm flipV="1">
          <a:off x="17988280" y="14324076"/>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506" name="楕円 505">
          <a:extLst>
            <a:ext uri="{FF2B5EF4-FFF2-40B4-BE49-F238E27FC236}">
              <a16:creationId xmlns="" xmlns:a16="http://schemas.microsoft.com/office/drawing/2014/main" id="{B1F4C0DA-4EDA-484A-A610-5CC569008692}"/>
            </a:ext>
          </a:extLst>
        </xdr:cNvPr>
        <xdr:cNvSpPr/>
      </xdr:nvSpPr>
      <xdr:spPr>
        <a:xfrm>
          <a:off x="171627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507" name="直線コネクタ 506">
          <a:extLst>
            <a:ext uri="{FF2B5EF4-FFF2-40B4-BE49-F238E27FC236}">
              <a16:creationId xmlns="" xmlns:a16="http://schemas.microsoft.com/office/drawing/2014/main" id="{BB0F0E76-536F-4440-B032-78818116840C}"/>
            </a:ext>
          </a:extLst>
        </xdr:cNvPr>
        <xdr:cNvCxnSpPr/>
      </xdr:nvCxnSpPr>
      <xdr:spPr>
        <a:xfrm>
          <a:off x="17213580" y="1432636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23876</xdr:rowOff>
    </xdr:from>
    <xdr:to>
      <xdr:col>98</xdr:col>
      <xdr:colOff>38100</xdr:colOff>
      <xdr:row>85</xdr:row>
      <xdr:rowOff>125476</xdr:rowOff>
    </xdr:to>
    <xdr:sp macro="" textlink="">
      <xdr:nvSpPr>
        <xdr:cNvPr id="508" name="楕円 507">
          <a:extLst>
            <a:ext uri="{FF2B5EF4-FFF2-40B4-BE49-F238E27FC236}">
              <a16:creationId xmlns="" xmlns:a16="http://schemas.microsoft.com/office/drawing/2014/main" id="{3D32E8A7-7AAB-4309-878E-6E36611EE206}"/>
            </a:ext>
          </a:extLst>
        </xdr:cNvPr>
        <xdr:cNvSpPr/>
      </xdr:nvSpPr>
      <xdr:spPr>
        <a:xfrm>
          <a:off x="16388080" y="14273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74676</xdr:rowOff>
    </xdr:from>
    <xdr:to>
      <xdr:col>102</xdr:col>
      <xdr:colOff>114300</xdr:colOff>
      <xdr:row>85</xdr:row>
      <xdr:rowOff>76963</xdr:rowOff>
    </xdr:to>
    <xdr:cxnSp macro="">
      <xdr:nvCxnSpPr>
        <xdr:cNvPr id="509" name="直線コネクタ 508">
          <a:extLst>
            <a:ext uri="{FF2B5EF4-FFF2-40B4-BE49-F238E27FC236}">
              <a16:creationId xmlns="" xmlns:a16="http://schemas.microsoft.com/office/drawing/2014/main" id="{F9636623-347E-4F56-BDF1-B2894CD7992A}"/>
            </a:ext>
          </a:extLst>
        </xdr:cNvPr>
        <xdr:cNvCxnSpPr/>
      </xdr:nvCxnSpPr>
      <xdr:spPr>
        <a:xfrm>
          <a:off x="16431260" y="14324076"/>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510" name="n_1aveValue【消防施設】&#10;一人当たり面積">
          <a:extLst>
            <a:ext uri="{FF2B5EF4-FFF2-40B4-BE49-F238E27FC236}">
              <a16:creationId xmlns="" xmlns:a16="http://schemas.microsoft.com/office/drawing/2014/main" id="{34437F99-8C2E-4846-B8D6-4F542FFD8086}"/>
            </a:ext>
          </a:extLst>
        </xdr:cNvPr>
        <xdr:cNvSpPr txBox="1"/>
      </xdr:nvSpPr>
      <xdr:spPr>
        <a:xfrm>
          <a:off x="18561127" y="138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511" name="n_2aveValue【消防施設】&#10;一人当たり面積">
          <a:extLst>
            <a:ext uri="{FF2B5EF4-FFF2-40B4-BE49-F238E27FC236}">
              <a16:creationId xmlns="" xmlns:a16="http://schemas.microsoft.com/office/drawing/2014/main" id="{7A32CC9D-A271-453F-B4ED-15FCB9545220}"/>
            </a:ext>
          </a:extLst>
        </xdr:cNvPr>
        <xdr:cNvSpPr txBox="1"/>
      </xdr:nvSpPr>
      <xdr:spPr>
        <a:xfrm>
          <a:off x="17776267"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12" name="n_3aveValue【消防施設】&#10;一人当たり面積">
          <a:extLst>
            <a:ext uri="{FF2B5EF4-FFF2-40B4-BE49-F238E27FC236}">
              <a16:creationId xmlns="" xmlns:a16="http://schemas.microsoft.com/office/drawing/2014/main" id="{6EAF1F1C-F580-4DB5-90C0-12C0DB96FB60}"/>
            </a:ext>
          </a:extLst>
        </xdr:cNvPr>
        <xdr:cNvSpPr txBox="1"/>
      </xdr:nvSpPr>
      <xdr:spPr>
        <a:xfrm>
          <a:off x="170015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513" name="n_4aveValue【消防施設】&#10;一人当たり面積">
          <a:extLst>
            <a:ext uri="{FF2B5EF4-FFF2-40B4-BE49-F238E27FC236}">
              <a16:creationId xmlns="" xmlns:a16="http://schemas.microsoft.com/office/drawing/2014/main" id="{2EE91F46-F5D2-4745-B887-EB6D13D6AA34}"/>
            </a:ext>
          </a:extLst>
        </xdr:cNvPr>
        <xdr:cNvSpPr txBox="1"/>
      </xdr:nvSpPr>
      <xdr:spPr>
        <a:xfrm>
          <a:off x="162268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116603</xdr:rowOff>
    </xdr:from>
    <xdr:ext cx="469744" cy="259045"/>
    <xdr:sp macro="" textlink="">
      <xdr:nvSpPr>
        <xdr:cNvPr id="514" name="n_1mainValue【消防施設】&#10;一人当たり面積">
          <a:extLst>
            <a:ext uri="{FF2B5EF4-FFF2-40B4-BE49-F238E27FC236}">
              <a16:creationId xmlns="" xmlns:a16="http://schemas.microsoft.com/office/drawing/2014/main" id="{9FB9B11B-A1BA-49ED-B751-832350A3BE53}"/>
            </a:ext>
          </a:extLst>
        </xdr:cNvPr>
        <xdr:cNvSpPr txBox="1"/>
      </xdr:nvSpPr>
      <xdr:spPr>
        <a:xfrm>
          <a:off x="185611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515" name="n_2mainValue【消防施設】&#10;一人当たり面積">
          <a:extLst>
            <a:ext uri="{FF2B5EF4-FFF2-40B4-BE49-F238E27FC236}">
              <a16:creationId xmlns="" xmlns:a16="http://schemas.microsoft.com/office/drawing/2014/main" id="{CB8110E7-E5EA-4198-8897-094103B3E251}"/>
            </a:ext>
          </a:extLst>
        </xdr:cNvPr>
        <xdr:cNvSpPr txBox="1"/>
      </xdr:nvSpPr>
      <xdr:spPr>
        <a:xfrm>
          <a:off x="177762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516" name="n_3mainValue【消防施設】&#10;一人当たり面積">
          <a:extLst>
            <a:ext uri="{FF2B5EF4-FFF2-40B4-BE49-F238E27FC236}">
              <a16:creationId xmlns="" xmlns:a16="http://schemas.microsoft.com/office/drawing/2014/main" id="{7111834B-C32E-4C2E-84DB-27C506EEEE34}"/>
            </a:ext>
          </a:extLst>
        </xdr:cNvPr>
        <xdr:cNvSpPr txBox="1"/>
      </xdr:nvSpPr>
      <xdr:spPr>
        <a:xfrm>
          <a:off x="170015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116603</xdr:rowOff>
    </xdr:from>
    <xdr:ext cx="469744" cy="259045"/>
    <xdr:sp macro="" textlink="">
      <xdr:nvSpPr>
        <xdr:cNvPr id="517" name="n_4mainValue【消防施設】&#10;一人当たり面積">
          <a:extLst>
            <a:ext uri="{FF2B5EF4-FFF2-40B4-BE49-F238E27FC236}">
              <a16:creationId xmlns="" xmlns:a16="http://schemas.microsoft.com/office/drawing/2014/main" id="{D7BC2203-4269-423E-A6E9-FC2F48C3F168}"/>
            </a:ext>
          </a:extLst>
        </xdr:cNvPr>
        <xdr:cNvSpPr txBox="1"/>
      </xdr:nvSpPr>
      <xdr:spPr>
        <a:xfrm>
          <a:off x="1622686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a:extLst>
            <a:ext uri="{FF2B5EF4-FFF2-40B4-BE49-F238E27FC236}">
              <a16:creationId xmlns="" xmlns:a16="http://schemas.microsoft.com/office/drawing/2014/main" id="{210CBD38-6496-4914-8F10-1D1BA5F0914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a:extLst>
            <a:ext uri="{FF2B5EF4-FFF2-40B4-BE49-F238E27FC236}">
              <a16:creationId xmlns="" xmlns:a16="http://schemas.microsoft.com/office/drawing/2014/main" id="{C08E1CAA-740D-4F1D-AF74-C238B531209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a:extLst>
            <a:ext uri="{FF2B5EF4-FFF2-40B4-BE49-F238E27FC236}">
              <a16:creationId xmlns="" xmlns:a16="http://schemas.microsoft.com/office/drawing/2014/main" id="{898B8F44-2A11-4AC4-B4D9-2260B352C71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a:extLst>
            <a:ext uri="{FF2B5EF4-FFF2-40B4-BE49-F238E27FC236}">
              <a16:creationId xmlns="" xmlns:a16="http://schemas.microsoft.com/office/drawing/2014/main" id="{B0AEB581-738E-4AFF-A9A3-21B7B82BFA6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a:extLst>
            <a:ext uri="{FF2B5EF4-FFF2-40B4-BE49-F238E27FC236}">
              <a16:creationId xmlns="" xmlns:a16="http://schemas.microsoft.com/office/drawing/2014/main" id="{FE12BEBA-70A9-482E-8957-23603A5EC1F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a:extLst>
            <a:ext uri="{FF2B5EF4-FFF2-40B4-BE49-F238E27FC236}">
              <a16:creationId xmlns="" xmlns:a16="http://schemas.microsoft.com/office/drawing/2014/main" id="{C7C9BD38-6CCE-4571-9126-65FD6FF30FB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a:extLst>
            <a:ext uri="{FF2B5EF4-FFF2-40B4-BE49-F238E27FC236}">
              <a16:creationId xmlns="" xmlns:a16="http://schemas.microsoft.com/office/drawing/2014/main" id="{E3758E0A-871D-498B-A813-55B174FEEF4C}"/>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a:extLst>
            <a:ext uri="{FF2B5EF4-FFF2-40B4-BE49-F238E27FC236}">
              <a16:creationId xmlns="" xmlns:a16="http://schemas.microsoft.com/office/drawing/2014/main" id="{FB2FD9DB-04D9-430A-87D5-5B91618F4AC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a:extLst>
            <a:ext uri="{FF2B5EF4-FFF2-40B4-BE49-F238E27FC236}">
              <a16:creationId xmlns="" xmlns:a16="http://schemas.microsoft.com/office/drawing/2014/main" id="{BFD0EB85-47D5-4F64-B5AD-6AA2BBA3238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a:extLst>
            <a:ext uri="{FF2B5EF4-FFF2-40B4-BE49-F238E27FC236}">
              <a16:creationId xmlns="" xmlns:a16="http://schemas.microsoft.com/office/drawing/2014/main" id="{84DCD4DC-9D17-412D-AF95-C3F607A4F7B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a:extLst>
            <a:ext uri="{FF2B5EF4-FFF2-40B4-BE49-F238E27FC236}">
              <a16:creationId xmlns="" xmlns:a16="http://schemas.microsoft.com/office/drawing/2014/main" id="{D96D509F-AD44-4CF2-BEA5-2DED1BBE1E7F}"/>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9" name="直線コネクタ 528">
          <a:extLst>
            <a:ext uri="{FF2B5EF4-FFF2-40B4-BE49-F238E27FC236}">
              <a16:creationId xmlns="" xmlns:a16="http://schemas.microsoft.com/office/drawing/2014/main" id="{CD2B3A1F-8F1B-48D2-B24D-359A9E9DE7F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0" name="テキスト ボックス 529">
          <a:extLst>
            <a:ext uri="{FF2B5EF4-FFF2-40B4-BE49-F238E27FC236}">
              <a16:creationId xmlns="" xmlns:a16="http://schemas.microsoft.com/office/drawing/2014/main" id="{B7A4ADD2-F1A6-452F-A854-72C57AF5A69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1" name="直線コネクタ 530">
          <a:extLst>
            <a:ext uri="{FF2B5EF4-FFF2-40B4-BE49-F238E27FC236}">
              <a16:creationId xmlns="" xmlns:a16="http://schemas.microsoft.com/office/drawing/2014/main" id="{FE054078-36D6-4B85-8235-B88556BB80B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2" name="テキスト ボックス 531">
          <a:extLst>
            <a:ext uri="{FF2B5EF4-FFF2-40B4-BE49-F238E27FC236}">
              <a16:creationId xmlns="" xmlns:a16="http://schemas.microsoft.com/office/drawing/2014/main" id="{930D2574-B2EB-40E2-B4B6-59EB2572C0D7}"/>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3" name="直線コネクタ 532">
          <a:extLst>
            <a:ext uri="{FF2B5EF4-FFF2-40B4-BE49-F238E27FC236}">
              <a16:creationId xmlns="" xmlns:a16="http://schemas.microsoft.com/office/drawing/2014/main" id="{F7EEEFD9-7F44-41EC-8453-F3DE0CE9C17D}"/>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4" name="テキスト ボックス 533">
          <a:extLst>
            <a:ext uri="{FF2B5EF4-FFF2-40B4-BE49-F238E27FC236}">
              <a16:creationId xmlns="" xmlns:a16="http://schemas.microsoft.com/office/drawing/2014/main" id="{9751703E-6E49-40E2-AC6E-6BDC8DA18D71}"/>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5" name="直線コネクタ 534">
          <a:extLst>
            <a:ext uri="{FF2B5EF4-FFF2-40B4-BE49-F238E27FC236}">
              <a16:creationId xmlns="" xmlns:a16="http://schemas.microsoft.com/office/drawing/2014/main" id="{7E0032A5-641D-4B23-9343-8A164317FB9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6" name="テキスト ボックス 535">
          <a:extLst>
            <a:ext uri="{FF2B5EF4-FFF2-40B4-BE49-F238E27FC236}">
              <a16:creationId xmlns="" xmlns:a16="http://schemas.microsoft.com/office/drawing/2014/main" id="{ED314FE5-90E5-40E1-9B0B-8F2D9A41E707}"/>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7" name="直線コネクタ 536">
          <a:extLst>
            <a:ext uri="{FF2B5EF4-FFF2-40B4-BE49-F238E27FC236}">
              <a16:creationId xmlns="" xmlns:a16="http://schemas.microsoft.com/office/drawing/2014/main" id="{AD0F5963-7A5B-4F9F-8AD1-2B36DE99CED7}"/>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8" name="テキスト ボックス 537">
          <a:extLst>
            <a:ext uri="{FF2B5EF4-FFF2-40B4-BE49-F238E27FC236}">
              <a16:creationId xmlns="" xmlns:a16="http://schemas.microsoft.com/office/drawing/2014/main" id="{95ABC074-1D64-4864-8506-3D6C2E9054F8}"/>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9" name="直線コネクタ 538">
          <a:extLst>
            <a:ext uri="{FF2B5EF4-FFF2-40B4-BE49-F238E27FC236}">
              <a16:creationId xmlns="" xmlns:a16="http://schemas.microsoft.com/office/drawing/2014/main" id="{F28A762D-5AA7-456C-8AE3-A3D1EF28DD0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庁舎】&#10;有形固定資産減価償却率グラフ枠">
          <a:extLst>
            <a:ext uri="{FF2B5EF4-FFF2-40B4-BE49-F238E27FC236}">
              <a16:creationId xmlns="" xmlns:a16="http://schemas.microsoft.com/office/drawing/2014/main" id="{5D3B4276-2F07-4AF2-BEB9-D9D0673A6BD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1" name="直線コネクタ 540">
          <a:extLst>
            <a:ext uri="{FF2B5EF4-FFF2-40B4-BE49-F238E27FC236}">
              <a16:creationId xmlns="" xmlns:a16="http://schemas.microsoft.com/office/drawing/2014/main" id="{483041E8-7486-4B65-A24B-A05B2D160BCB}"/>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2" name="【庁舎】&#10;有形固定資産減価償却率最小値テキスト">
          <a:extLst>
            <a:ext uri="{FF2B5EF4-FFF2-40B4-BE49-F238E27FC236}">
              <a16:creationId xmlns="" xmlns:a16="http://schemas.microsoft.com/office/drawing/2014/main" id="{597807DB-C407-4ACA-9C7A-1B67373FACDE}"/>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3" name="直線コネクタ 542">
          <a:extLst>
            <a:ext uri="{FF2B5EF4-FFF2-40B4-BE49-F238E27FC236}">
              <a16:creationId xmlns="" xmlns:a16="http://schemas.microsoft.com/office/drawing/2014/main" id="{33090B28-DD26-4E20-9CB7-F2025ECE39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4" name="【庁舎】&#10;有形固定資産減価償却率最大値テキスト">
          <a:extLst>
            <a:ext uri="{FF2B5EF4-FFF2-40B4-BE49-F238E27FC236}">
              <a16:creationId xmlns="" xmlns:a16="http://schemas.microsoft.com/office/drawing/2014/main" id="{45956504-250F-42A0-AAAA-514F62CFD08F}"/>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5" name="直線コネクタ 544">
          <a:extLst>
            <a:ext uri="{FF2B5EF4-FFF2-40B4-BE49-F238E27FC236}">
              <a16:creationId xmlns="" xmlns:a16="http://schemas.microsoft.com/office/drawing/2014/main" id="{ED6B46D8-296C-4763-BFB6-8CAA9628DCA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546" name="【庁舎】&#10;有形固定資産減価償却率平均値テキスト">
          <a:extLst>
            <a:ext uri="{FF2B5EF4-FFF2-40B4-BE49-F238E27FC236}">
              <a16:creationId xmlns="" xmlns:a16="http://schemas.microsoft.com/office/drawing/2014/main" id="{8E5C2AB0-ADBF-4731-B4A0-D33033DCDC59}"/>
            </a:ext>
          </a:extLst>
        </xdr:cNvPr>
        <xdr:cNvSpPr txBox="1"/>
      </xdr:nvSpPr>
      <xdr:spPr>
        <a:xfrm>
          <a:off x="14414500" y="17349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547" name="フローチャート: 判断 546">
          <a:extLst>
            <a:ext uri="{FF2B5EF4-FFF2-40B4-BE49-F238E27FC236}">
              <a16:creationId xmlns="" xmlns:a16="http://schemas.microsoft.com/office/drawing/2014/main" id="{17497652-B1BE-4FA1-88DA-7C2BD94747A7}"/>
            </a:ext>
          </a:extLst>
        </xdr:cNvPr>
        <xdr:cNvSpPr/>
      </xdr:nvSpPr>
      <xdr:spPr>
        <a:xfrm>
          <a:off x="14325600" y="17371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548" name="フローチャート: 判断 547">
          <a:extLst>
            <a:ext uri="{FF2B5EF4-FFF2-40B4-BE49-F238E27FC236}">
              <a16:creationId xmlns="" xmlns:a16="http://schemas.microsoft.com/office/drawing/2014/main" id="{FC3E3A2C-9414-44C4-B911-752AE1CC0EF2}"/>
            </a:ext>
          </a:extLst>
        </xdr:cNvPr>
        <xdr:cNvSpPr/>
      </xdr:nvSpPr>
      <xdr:spPr>
        <a:xfrm>
          <a:off x="1357884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549" name="フローチャート: 判断 548">
          <a:extLst>
            <a:ext uri="{FF2B5EF4-FFF2-40B4-BE49-F238E27FC236}">
              <a16:creationId xmlns="" xmlns:a16="http://schemas.microsoft.com/office/drawing/2014/main" id="{09D84B73-9709-49E7-9024-835A84EEA003}"/>
            </a:ext>
          </a:extLst>
        </xdr:cNvPr>
        <xdr:cNvSpPr/>
      </xdr:nvSpPr>
      <xdr:spPr>
        <a:xfrm>
          <a:off x="128041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550" name="フローチャート: 判断 549">
          <a:extLst>
            <a:ext uri="{FF2B5EF4-FFF2-40B4-BE49-F238E27FC236}">
              <a16:creationId xmlns="" xmlns:a16="http://schemas.microsoft.com/office/drawing/2014/main" id="{5EF543E2-5C64-4BE4-B472-EA03FB75E2DD}"/>
            </a:ext>
          </a:extLst>
        </xdr:cNvPr>
        <xdr:cNvSpPr/>
      </xdr:nvSpPr>
      <xdr:spPr>
        <a:xfrm>
          <a:off x="12029440" y="17392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551" name="フローチャート: 判断 550">
          <a:extLst>
            <a:ext uri="{FF2B5EF4-FFF2-40B4-BE49-F238E27FC236}">
              <a16:creationId xmlns="" xmlns:a16="http://schemas.microsoft.com/office/drawing/2014/main" id="{025A6152-3F70-4CD4-86EF-B6982CA2EBFE}"/>
            </a:ext>
          </a:extLst>
        </xdr:cNvPr>
        <xdr:cNvSpPr/>
      </xdr:nvSpPr>
      <xdr:spPr>
        <a:xfrm>
          <a:off x="1123188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a:extLst>
            <a:ext uri="{FF2B5EF4-FFF2-40B4-BE49-F238E27FC236}">
              <a16:creationId xmlns="" xmlns:a16="http://schemas.microsoft.com/office/drawing/2014/main" id="{3C536F22-F21A-4EE8-AD46-ABD0CBC6201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a:extLst>
            <a:ext uri="{FF2B5EF4-FFF2-40B4-BE49-F238E27FC236}">
              <a16:creationId xmlns="" xmlns:a16="http://schemas.microsoft.com/office/drawing/2014/main" id="{F85D665A-02B8-48F0-8802-1116302B209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a:extLst>
            <a:ext uri="{FF2B5EF4-FFF2-40B4-BE49-F238E27FC236}">
              <a16:creationId xmlns="" xmlns:a16="http://schemas.microsoft.com/office/drawing/2014/main" id="{33E4020E-0E9F-49A7-B02C-D45B88B5F0C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a:extLst>
            <a:ext uri="{FF2B5EF4-FFF2-40B4-BE49-F238E27FC236}">
              <a16:creationId xmlns="" xmlns:a16="http://schemas.microsoft.com/office/drawing/2014/main" id="{CEF200D8-AAF1-4A4D-B6A8-7A897AE3E80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a:extLst>
            <a:ext uri="{FF2B5EF4-FFF2-40B4-BE49-F238E27FC236}">
              <a16:creationId xmlns="" xmlns:a16="http://schemas.microsoft.com/office/drawing/2014/main" id="{780DF869-F4AF-48EE-BCC0-2E7476D9E29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17780</xdr:rowOff>
    </xdr:from>
    <xdr:to>
      <xdr:col>85</xdr:col>
      <xdr:colOff>177800</xdr:colOff>
      <xdr:row>103</xdr:row>
      <xdr:rowOff>119380</xdr:rowOff>
    </xdr:to>
    <xdr:sp macro="" textlink="">
      <xdr:nvSpPr>
        <xdr:cNvPr id="557" name="楕円 556">
          <a:extLst>
            <a:ext uri="{FF2B5EF4-FFF2-40B4-BE49-F238E27FC236}">
              <a16:creationId xmlns="" xmlns:a16="http://schemas.microsoft.com/office/drawing/2014/main" id="{0F197938-E658-42FC-A54D-A05ADDCAC6FF}"/>
            </a:ext>
          </a:extLst>
        </xdr:cNvPr>
        <xdr:cNvSpPr/>
      </xdr:nvSpPr>
      <xdr:spPr>
        <a:xfrm>
          <a:off x="14325600" y="172847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40657</xdr:rowOff>
    </xdr:from>
    <xdr:ext cx="405111" cy="259045"/>
    <xdr:sp macro="" textlink="">
      <xdr:nvSpPr>
        <xdr:cNvPr id="558" name="【庁舎】&#10;有形固定資産減価償却率該当値テキスト">
          <a:extLst>
            <a:ext uri="{FF2B5EF4-FFF2-40B4-BE49-F238E27FC236}">
              <a16:creationId xmlns="" xmlns:a16="http://schemas.microsoft.com/office/drawing/2014/main" id="{AB6264CD-7453-43D6-965E-DDD7537A21EA}"/>
            </a:ext>
          </a:extLst>
        </xdr:cNvPr>
        <xdr:cNvSpPr txBox="1"/>
      </xdr:nvSpPr>
      <xdr:spPr>
        <a:xfrm>
          <a:off x="14414500" y="1713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163830</xdr:rowOff>
    </xdr:from>
    <xdr:to>
      <xdr:col>81</xdr:col>
      <xdr:colOff>101600</xdr:colOff>
      <xdr:row>103</xdr:row>
      <xdr:rowOff>93980</xdr:rowOff>
    </xdr:to>
    <xdr:sp macro="" textlink="">
      <xdr:nvSpPr>
        <xdr:cNvPr id="559" name="楕円 558">
          <a:extLst>
            <a:ext uri="{FF2B5EF4-FFF2-40B4-BE49-F238E27FC236}">
              <a16:creationId xmlns="" xmlns:a16="http://schemas.microsoft.com/office/drawing/2014/main" id="{DCF160BF-F496-463E-8E35-5ABADCA5B948}"/>
            </a:ext>
          </a:extLst>
        </xdr:cNvPr>
        <xdr:cNvSpPr/>
      </xdr:nvSpPr>
      <xdr:spPr>
        <a:xfrm>
          <a:off x="13578840" y="17263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43180</xdr:rowOff>
    </xdr:from>
    <xdr:to>
      <xdr:col>85</xdr:col>
      <xdr:colOff>127000</xdr:colOff>
      <xdr:row>103</xdr:row>
      <xdr:rowOff>68580</xdr:rowOff>
    </xdr:to>
    <xdr:cxnSp macro="">
      <xdr:nvCxnSpPr>
        <xdr:cNvPr id="560" name="直線コネクタ 559">
          <a:extLst>
            <a:ext uri="{FF2B5EF4-FFF2-40B4-BE49-F238E27FC236}">
              <a16:creationId xmlns="" xmlns:a16="http://schemas.microsoft.com/office/drawing/2014/main" id="{1182ECDF-53E6-43E0-921D-AA74CF1E87AA}"/>
            </a:ext>
          </a:extLst>
        </xdr:cNvPr>
        <xdr:cNvCxnSpPr/>
      </xdr:nvCxnSpPr>
      <xdr:spPr>
        <a:xfrm>
          <a:off x="13629640" y="17310100"/>
          <a:ext cx="74676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561" name="楕円 560">
          <a:extLst>
            <a:ext uri="{FF2B5EF4-FFF2-40B4-BE49-F238E27FC236}">
              <a16:creationId xmlns="" xmlns:a16="http://schemas.microsoft.com/office/drawing/2014/main" id="{61DFA1FC-5182-44E1-BE82-A977A695E33B}"/>
            </a:ext>
          </a:extLst>
        </xdr:cNvPr>
        <xdr:cNvSpPr/>
      </xdr:nvSpPr>
      <xdr:spPr>
        <a:xfrm>
          <a:off x="1280414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43180</xdr:rowOff>
    </xdr:to>
    <xdr:cxnSp macro="">
      <xdr:nvCxnSpPr>
        <xdr:cNvPr id="562" name="直線コネクタ 561">
          <a:extLst>
            <a:ext uri="{FF2B5EF4-FFF2-40B4-BE49-F238E27FC236}">
              <a16:creationId xmlns="" xmlns:a16="http://schemas.microsoft.com/office/drawing/2014/main" id="{1E92B8B9-AAA5-415D-B08F-8871BBC94AAC}"/>
            </a:ext>
          </a:extLst>
        </xdr:cNvPr>
        <xdr:cNvCxnSpPr/>
      </xdr:nvCxnSpPr>
      <xdr:spPr>
        <a:xfrm>
          <a:off x="12854940" y="1728597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115570</xdr:rowOff>
    </xdr:from>
    <xdr:to>
      <xdr:col>72</xdr:col>
      <xdr:colOff>38100</xdr:colOff>
      <xdr:row>103</xdr:row>
      <xdr:rowOff>45720</xdr:rowOff>
    </xdr:to>
    <xdr:sp macro="" textlink="">
      <xdr:nvSpPr>
        <xdr:cNvPr id="563" name="楕円 562">
          <a:extLst>
            <a:ext uri="{FF2B5EF4-FFF2-40B4-BE49-F238E27FC236}">
              <a16:creationId xmlns="" xmlns:a16="http://schemas.microsoft.com/office/drawing/2014/main" id="{213008B8-E9FB-4FAE-9E6E-33CD46111C25}"/>
            </a:ext>
          </a:extLst>
        </xdr:cNvPr>
        <xdr:cNvSpPr/>
      </xdr:nvSpPr>
      <xdr:spPr>
        <a:xfrm>
          <a:off x="12029440" y="17214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166370</xdr:rowOff>
    </xdr:from>
    <xdr:to>
      <xdr:col>76</xdr:col>
      <xdr:colOff>114300</xdr:colOff>
      <xdr:row>103</xdr:row>
      <xdr:rowOff>19050</xdr:rowOff>
    </xdr:to>
    <xdr:cxnSp macro="">
      <xdr:nvCxnSpPr>
        <xdr:cNvPr id="564" name="直線コネクタ 563">
          <a:extLst>
            <a:ext uri="{FF2B5EF4-FFF2-40B4-BE49-F238E27FC236}">
              <a16:creationId xmlns="" xmlns:a16="http://schemas.microsoft.com/office/drawing/2014/main" id="{15451C86-F12F-459D-AC7D-C898EA6F1DDB}"/>
            </a:ext>
          </a:extLst>
        </xdr:cNvPr>
        <xdr:cNvCxnSpPr/>
      </xdr:nvCxnSpPr>
      <xdr:spPr>
        <a:xfrm>
          <a:off x="12072620" y="17265650"/>
          <a:ext cx="78232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90170</xdr:rowOff>
    </xdr:from>
    <xdr:to>
      <xdr:col>67</xdr:col>
      <xdr:colOff>101600</xdr:colOff>
      <xdr:row>103</xdr:row>
      <xdr:rowOff>20320</xdr:rowOff>
    </xdr:to>
    <xdr:sp macro="" textlink="">
      <xdr:nvSpPr>
        <xdr:cNvPr id="565" name="楕円 564">
          <a:extLst>
            <a:ext uri="{FF2B5EF4-FFF2-40B4-BE49-F238E27FC236}">
              <a16:creationId xmlns="" xmlns:a16="http://schemas.microsoft.com/office/drawing/2014/main" id="{61F4FA09-850A-48D1-B0B7-ACEE4266D2D4}"/>
            </a:ext>
          </a:extLst>
        </xdr:cNvPr>
        <xdr:cNvSpPr/>
      </xdr:nvSpPr>
      <xdr:spPr>
        <a:xfrm>
          <a:off x="11231880" y="17189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140970</xdr:rowOff>
    </xdr:from>
    <xdr:to>
      <xdr:col>71</xdr:col>
      <xdr:colOff>177800</xdr:colOff>
      <xdr:row>102</xdr:row>
      <xdr:rowOff>166370</xdr:rowOff>
    </xdr:to>
    <xdr:cxnSp macro="">
      <xdr:nvCxnSpPr>
        <xdr:cNvPr id="566" name="直線コネクタ 565">
          <a:extLst>
            <a:ext uri="{FF2B5EF4-FFF2-40B4-BE49-F238E27FC236}">
              <a16:creationId xmlns="" xmlns:a16="http://schemas.microsoft.com/office/drawing/2014/main" id="{34A36DFE-86E8-40E6-805D-2BB45A3203A6}"/>
            </a:ext>
          </a:extLst>
        </xdr:cNvPr>
        <xdr:cNvCxnSpPr/>
      </xdr:nvCxnSpPr>
      <xdr:spPr>
        <a:xfrm>
          <a:off x="11282680" y="1724025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567" name="n_1aveValue【庁舎】&#10;有形固定資産減価償却率">
          <a:extLst>
            <a:ext uri="{FF2B5EF4-FFF2-40B4-BE49-F238E27FC236}">
              <a16:creationId xmlns="" xmlns:a16="http://schemas.microsoft.com/office/drawing/2014/main" id="{BADE03BB-558F-4EF9-A6C5-47B4150C540D}"/>
            </a:ext>
          </a:extLst>
        </xdr:cNvPr>
        <xdr:cNvSpPr txBox="1"/>
      </xdr:nvSpPr>
      <xdr:spPr>
        <a:xfrm>
          <a:off x="134372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568" name="n_2aveValue【庁舎】&#10;有形固定資産減価償却率">
          <a:extLst>
            <a:ext uri="{FF2B5EF4-FFF2-40B4-BE49-F238E27FC236}">
              <a16:creationId xmlns="" xmlns:a16="http://schemas.microsoft.com/office/drawing/2014/main" id="{BE23E7A8-7152-41B3-8858-76FBCBDF6485}"/>
            </a:ext>
          </a:extLst>
        </xdr:cNvPr>
        <xdr:cNvSpPr txBox="1"/>
      </xdr:nvSpPr>
      <xdr:spPr>
        <a:xfrm>
          <a:off x="1267524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569" name="n_3aveValue【庁舎】&#10;有形固定資産減価償却率">
          <a:extLst>
            <a:ext uri="{FF2B5EF4-FFF2-40B4-BE49-F238E27FC236}">
              <a16:creationId xmlns="" xmlns:a16="http://schemas.microsoft.com/office/drawing/2014/main" id="{254BE8EB-3C53-44B3-A739-23506B90DE90}"/>
            </a:ext>
          </a:extLst>
        </xdr:cNvPr>
        <xdr:cNvSpPr txBox="1"/>
      </xdr:nvSpPr>
      <xdr:spPr>
        <a:xfrm>
          <a:off x="11900544" y="1748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570" name="n_4aveValue【庁舎】&#10;有形固定資産減価償却率">
          <a:extLst>
            <a:ext uri="{FF2B5EF4-FFF2-40B4-BE49-F238E27FC236}">
              <a16:creationId xmlns="" xmlns:a16="http://schemas.microsoft.com/office/drawing/2014/main" id="{77F23618-5BD3-40E3-94CE-76322096DE9D}"/>
            </a:ext>
          </a:extLst>
        </xdr:cNvPr>
        <xdr:cNvSpPr txBox="1"/>
      </xdr:nvSpPr>
      <xdr:spPr>
        <a:xfrm>
          <a:off x="11102984" y="1749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110507</xdr:rowOff>
    </xdr:from>
    <xdr:ext cx="405111" cy="259045"/>
    <xdr:sp macro="" textlink="">
      <xdr:nvSpPr>
        <xdr:cNvPr id="571" name="n_1mainValue【庁舎】&#10;有形固定資産減価償却率">
          <a:extLst>
            <a:ext uri="{FF2B5EF4-FFF2-40B4-BE49-F238E27FC236}">
              <a16:creationId xmlns="" xmlns:a16="http://schemas.microsoft.com/office/drawing/2014/main" id="{B2BE02D0-98D0-479E-95E6-55A8F0DBA40D}"/>
            </a:ext>
          </a:extLst>
        </xdr:cNvPr>
        <xdr:cNvSpPr txBox="1"/>
      </xdr:nvSpPr>
      <xdr:spPr>
        <a:xfrm>
          <a:off x="13437244"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572" name="n_2mainValue【庁舎】&#10;有形固定資産減価償却率">
          <a:extLst>
            <a:ext uri="{FF2B5EF4-FFF2-40B4-BE49-F238E27FC236}">
              <a16:creationId xmlns="" xmlns:a16="http://schemas.microsoft.com/office/drawing/2014/main" id="{529D2CD2-EF51-4042-9D4F-4F441FA0954D}"/>
            </a:ext>
          </a:extLst>
        </xdr:cNvPr>
        <xdr:cNvSpPr txBox="1"/>
      </xdr:nvSpPr>
      <xdr:spPr>
        <a:xfrm>
          <a:off x="12675244" y="1701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62247</xdr:rowOff>
    </xdr:from>
    <xdr:ext cx="405111" cy="259045"/>
    <xdr:sp macro="" textlink="">
      <xdr:nvSpPr>
        <xdr:cNvPr id="573" name="n_3mainValue【庁舎】&#10;有形固定資産減価償却率">
          <a:extLst>
            <a:ext uri="{FF2B5EF4-FFF2-40B4-BE49-F238E27FC236}">
              <a16:creationId xmlns="" xmlns:a16="http://schemas.microsoft.com/office/drawing/2014/main" id="{A99B2694-0EF5-4BDD-AC8A-AF60C800D541}"/>
            </a:ext>
          </a:extLst>
        </xdr:cNvPr>
        <xdr:cNvSpPr txBox="1"/>
      </xdr:nvSpPr>
      <xdr:spPr>
        <a:xfrm>
          <a:off x="11900544" y="1699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36847</xdr:rowOff>
    </xdr:from>
    <xdr:ext cx="405111" cy="259045"/>
    <xdr:sp macro="" textlink="">
      <xdr:nvSpPr>
        <xdr:cNvPr id="574" name="n_4mainValue【庁舎】&#10;有形固定資産減価償却率">
          <a:extLst>
            <a:ext uri="{FF2B5EF4-FFF2-40B4-BE49-F238E27FC236}">
              <a16:creationId xmlns="" xmlns:a16="http://schemas.microsoft.com/office/drawing/2014/main" id="{95BA9609-5D52-4ECA-8A5B-B3AD8C128545}"/>
            </a:ext>
          </a:extLst>
        </xdr:cNvPr>
        <xdr:cNvSpPr txBox="1"/>
      </xdr:nvSpPr>
      <xdr:spPr>
        <a:xfrm>
          <a:off x="11102984" y="1696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5" name="正方形/長方形 574">
          <a:extLst>
            <a:ext uri="{FF2B5EF4-FFF2-40B4-BE49-F238E27FC236}">
              <a16:creationId xmlns="" xmlns:a16="http://schemas.microsoft.com/office/drawing/2014/main" id="{F313372B-7773-4119-A933-39E8310413A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6" name="正方形/長方形 575">
          <a:extLst>
            <a:ext uri="{FF2B5EF4-FFF2-40B4-BE49-F238E27FC236}">
              <a16:creationId xmlns="" xmlns:a16="http://schemas.microsoft.com/office/drawing/2014/main" id="{14510E63-D3EF-4BA4-9E55-79EA5451955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7" name="正方形/長方形 576">
          <a:extLst>
            <a:ext uri="{FF2B5EF4-FFF2-40B4-BE49-F238E27FC236}">
              <a16:creationId xmlns="" xmlns:a16="http://schemas.microsoft.com/office/drawing/2014/main" id="{2507A7B5-F91B-46A2-87B3-63344D3AE97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8" name="正方形/長方形 577">
          <a:extLst>
            <a:ext uri="{FF2B5EF4-FFF2-40B4-BE49-F238E27FC236}">
              <a16:creationId xmlns="" xmlns:a16="http://schemas.microsoft.com/office/drawing/2014/main" id="{7334A972-3253-4340-9BA0-BCCDA037868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9" name="正方形/長方形 578">
          <a:extLst>
            <a:ext uri="{FF2B5EF4-FFF2-40B4-BE49-F238E27FC236}">
              <a16:creationId xmlns="" xmlns:a16="http://schemas.microsoft.com/office/drawing/2014/main" id="{796BE3A2-E6B9-4904-AC92-DD453F9946B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0" name="正方形/長方形 579">
          <a:extLst>
            <a:ext uri="{FF2B5EF4-FFF2-40B4-BE49-F238E27FC236}">
              <a16:creationId xmlns="" xmlns:a16="http://schemas.microsoft.com/office/drawing/2014/main" id="{7EC1ED70-141F-40BE-9E13-BAA5AFA3413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1" name="正方形/長方形 580">
          <a:extLst>
            <a:ext uri="{FF2B5EF4-FFF2-40B4-BE49-F238E27FC236}">
              <a16:creationId xmlns="" xmlns:a16="http://schemas.microsoft.com/office/drawing/2014/main" id="{A9662220-4D4F-4AD8-AA80-724BB077F19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2" name="正方形/長方形 581">
          <a:extLst>
            <a:ext uri="{FF2B5EF4-FFF2-40B4-BE49-F238E27FC236}">
              <a16:creationId xmlns="" xmlns:a16="http://schemas.microsoft.com/office/drawing/2014/main" id="{CD3B52A4-FA51-4A86-AFC4-95FE2B242B6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3" name="テキスト ボックス 582">
          <a:extLst>
            <a:ext uri="{FF2B5EF4-FFF2-40B4-BE49-F238E27FC236}">
              <a16:creationId xmlns="" xmlns:a16="http://schemas.microsoft.com/office/drawing/2014/main" id="{5D13679E-CA98-4FA7-AFFA-DFA7DE7C0D8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4" name="直線コネクタ 583">
          <a:extLst>
            <a:ext uri="{FF2B5EF4-FFF2-40B4-BE49-F238E27FC236}">
              <a16:creationId xmlns="" xmlns:a16="http://schemas.microsoft.com/office/drawing/2014/main" id="{76F610A7-787E-484E-889C-25883B1B00E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5" name="直線コネクタ 584">
          <a:extLst>
            <a:ext uri="{FF2B5EF4-FFF2-40B4-BE49-F238E27FC236}">
              <a16:creationId xmlns="" xmlns:a16="http://schemas.microsoft.com/office/drawing/2014/main" id="{1206351E-DF19-4D60-9EFD-F28EB837EE2B}"/>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6" name="テキスト ボックス 585">
          <a:extLst>
            <a:ext uri="{FF2B5EF4-FFF2-40B4-BE49-F238E27FC236}">
              <a16:creationId xmlns="" xmlns:a16="http://schemas.microsoft.com/office/drawing/2014/main" id="{1F1248F5-3FC7-4F19-9486-FA12A7F24FA7}"/>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7" name="直線コネクタ 586">
          <a:extLst>
            <a:ext uri="{FF2B5EF4-FFF2-40B4-BE49-F238E27FC236}">
              <a16:creationId xmlns="" xmlns:a16="http://schemas.microsoft.com/office/drawing/2014/main" id="{72026F78-0C9D-4136-B81F-7C2E27E187EB}"/>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8" name="テキスト ボックス 587">
          <a:extLst>
            <a:ext uri="{FF2B5EF4-FFF2-40B4-BE49-F238E27FC236}">
              <a16:creationId xmlns="" xmlns:a16="http://schemas.microsoft.com/office/drawing/2014/main" id="{A4D7589D-0F0B-484B-A2BF-65C575F70E9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9" name="直線コネクタ 588">
          <a:extLst>
            <a:ext uri="{FF2B5EF4-FFF2-40B4-BE49-F238E27FC236}">
              <a16:creationId xmlns="" xmlns:a16="http://schemas.microsoft.com/office/drawing/2014/main" id="{D73EEF55-03B6-4A58-8EC5-96DFAB3AB045}"/>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0" name="テキスト ボックス 589">
          <a:extLst>
            <a:ext uri="{FF2B5EF4-FFF2-40B4-BE49-F238E27FC236}">
              <a16:creationId xmlns="" xmlns:a16="http://schemas.microsoft.com/office/drawing/2014/main" id="{692CDD79-565F-40BE-B21C-28D4495B15BB}"/>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1" name="直線コネクタ 590">
          <a:extLst>
            <a:ext uri="{FF2B5EF4-FFF2-40B4-BE49-F238E27FC236}">
              <a16:creationId xmlns="" xmlns:a16="http://schemas.microsoft.com/office/drawing/2014/main" id="{83CA4C4C-BDF5-46F8-8F99-E7649E125708}"/>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2" name="テキスト ボックス 591">
          <a:extLst>
            <a:ext uri="{FF2B5EF4-FFF2-40B4-BE49-F238E27FC236}">
              <a16:creationId xmlns="" xmlns:a16="http://schemas.microsoft.com/office/drawing/2014/main" id="{6F8EB74E-BE12-4F6E-A868-66B55813AFA1}"/>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3" name="直線コネクタ 592">
          <a:extLst>
            <a:ext uri="{FF2B5EF4-FFF2-40B4-BE49-F238E27FC236}">
              <a16:creationId xmlns="" xmlns:a16="http://schemas.microsoft.com/office/drawing/2014/main" id="{EBEE13CF-E7F7-450F-82FB-E42A20B5B7EA}"/>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4" name="テキスト ボックス 593">
          <a:extLst>
            <a:ext uri="{FF2B5EF4-FFF2-40B4-BE49-F238E27FC236}">
              <a16:creationId xmlns="" xmlns:a16="http://schemas.microsoft.com/office/drawing/2014/main" id="{4F1056B8-854A-4509-96CD-45042E7C7CE3}"/>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5" name="直線コネクタ 594">
          <a:extLst>
            <a:ext uri="{FF2B5EF4-FFF2-40B4-BE49-F238E27FC236}">
              <a16:creationId xmlns="" xmlns:a16="http://schemas.microsoft.com/office/drawing/2014/main" id="{9C2C82D9-CFBD-4639-B45A-5887EBE74FA1}"/>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6" name="テキスト ボックス 595">
          <a:extLst>
            <a:ext uri="{FF2B5EF4-FFF2-40B4-BE49-F238E27FC236}">
              <a16:creationId xmlns="" xmlns:a16="http://schemas.microsoft.com/office/drawing/2014/main" id="{5846F26B-CE19-41C9-8BD5-8CC1CEFCC1F4}"/>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7" name="直線コネクタ 596">
          <a:extLst>
            <a:ext uri="{FF2B5EF4-FFF2-40B4-BE49-F238E27FC236}">
              <a16:creationId xmlns="" xmlns:a16="http://schemas.microsoft.com/office/drawing/2014/main" id="{C345555E-EB43-41FC-A5D1-B835F3F19D7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8" name="テキスト ボックス 597">
          <a:extLst>
            <a:ext uri="{FF2B5EF4-FFF2-40B4-BE49-F238E27FC236}">
              <a16:creationId xmlns="" xmlns:a16="http://schemas.microsoft.com/office/drawing/2014/main" id="{818EA3D1-5021-4742-8D5C-01941965D33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9" name="【庁舎】&#10;一人当たり面積グラフ枠">
          <a:extLst>
            <a:ext uri="{FF2B5EF4-FFF2-40B4-BE49-F238E27FC236}">
              <a16:creationId xmlns="" xmlns:a16="http://schemas.microsoft.com/office/drawing/2014/main" id="{7D819F72-706A-4DB5-B48C-74C4B3D5081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00" name="直線コネクタ 599">
          <a:extLst>
            <a:ext uri="{FF2B5EF4-FFF2-40B4-BE49-F238E27FC236}">
              <a16:creationId xmlns="" xmlns:a16="http://schemas.microsoft.com/office/drawing/2014/main" id="{5BD5B725-06DA-4576-87B8-88C9C7C1E889}"/>
            </a:ext>
          </a:extLst>
        </xdr:cNvPr>
        <xdr:cNvCxnSpPr/>
      </xdr:nvCxnSpPr>
      <xdr:spPr>
        <a:xfrm flipV="1">
          <a:off x="19509104" y="16898982"/>
          <a:ext cx="0" cy="1197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01" name="【庁舎】&#10;一人当たり面積最小値テキスト">
          <a:extLst>
            <a:ext uri="{FF2B5EF4-FFF2-40B4-BE49-F238E27FC236}">
              <a16:creationId xmlns="" xmlns:a16="http://schemas.microsoft.com/office/drawing/2014/main" id="{E8337B5E-258F-4C3A-B714-EE1DBC994E4D}"/>
            </a:ext>
          </a:extLst>
        </xdr:cNvPr>
        <xdr:cNvSpPr txBox="1"/>
      </xdr:nvSpPr>
      <xdr:spPr>
        <a:xfrm>
          <a:off x="19547840" y="181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02" name="直線コネクタ 601">
          <a:extLst>
            <a:ext uri="{FF2B5EF4-FFF2-40B4-BE49-F238E27FC236}">
              <a16:creationId xmlns="" xmlns:a16="http://schemas.microsoft.com/office/drawing/2014/main" id="{E6E6FF22-6A8C-4BFB-AC4B-310B10F4A6A0}"/>
            </a:ext>
          </a:extLst>
        </xdr:cNvPr>
        <xdr:cNvCxnSpPr/>
      </xdr:nvCxnSpPr>
      <xdr:spPr>
        <a:xfrm>
          <a:off x="19443700" y="18096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03" name="【庁舎】&#10;一人当たり面積最大値テキスト">
          <a:extLst>
            <a:ext uri="{FF2B5EF4-FFF2-40B4-BE49-F238E27FC236}">
              <a16:creationId xmlns="" xmlns:a16="http://schemas.microsoft.com/office/drawing/2014/main" id="{D440ECAE-72AF-414C-8671-BD32A559157A}"/>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04" name="直線コネクタ 603">
          <a:extLst>
            <a:ext uri="{FF2B5EF4-FFF2-40B4-BE49-F238E27FC236}">
              <a16:creationId xmlns="" xmlns:a16="http://schemas.microsoft.com/office/drawing/2014/main" id="{DB16012C-8108-4F31-99F3-520593EA8EC8}"/>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605" name="【庁舎】&#10;一人当たり面積平均値テキスト">
          <a:extLst>
            <a:ext uri="{FF2B5EF4-FFF2-40B4-BE49-F238E27FC236}">
              <a16:creationId xmlns="" xmlns:a16="http://schemas.microsoft.com/office/drawing/2014/main" id="{D3B03D42-B0FC-4DB1-BB29-DC525C52BE10}"/>
            </a:ext>
          </a:extLst>
        </xdr:cNvPr>
        <xdr:cNvSpPr txBox="1"/>
      </xdr:nvSpPr>
      <xdr:spPr>
        <a:xfrm>
          <a:off x="19547840" y="17626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06" name="フローチャート: 判断 605">
          <a:extLst>
            <a:ext uri="{FF2B5EF4-FFF2-40B4-BE49-F238E27FC236}">
              <a16:creationId xmlns="" xmlns:a16="http://schemas.microsoft.com/office/drawing/2014/main" id="{D4573A2D-6992-43B0-B1C2-B418D0E7D1DD}"/>
            </a:ext>
          </a:extLst>
        </xdr:cNvPr>
        <xdr:cNvSpPr/>
      </xdr:nvSpPr>
      <xdr:spPr>
        <a:xfrm>
          <a:off x="19458940" y="17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607" name="フローチャート: 判断 606">
          <a:extLst>
            <a:ext uri="{FF2B5EF4-FFF2-40B4-BE49-F238E27FC236}">
              <a16:creationId xmlns="" xmlns:a16="http://schemas.microsoft.com/office/drawing/2014/main" id="{E8AE612B-C261-4DB3-BFAC-E4049D68F897}"/>
            </a:ext>
          </a:extLst>
        </xdr:cNvPr>
        <xdr:cNvSpPr/>
      </xdr:nvSpPr>
      <xdr:spPr>
        <a:xfrm>
          <a:off x="18735040" y="17662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608" name="フローチャート: 判断 607">
          <a:extLst>
            <a:ext uri="{FF2B5EF4-FFF2-40B4-BE49-F238E27FC236}">
              <a16:creationId xmlns="" xmlns:a16="http://schemas.microsoft.com/office/drawing/2014/main" id="{1EB40729-21EB-439D-9850-9C334D5F4AA6}"/>
            </a:ext>
          </a:extLst>
        </xdr:cNvPr>
        <xdr:cNvSpPr/>
      </xdr:nvSpPr>
      <xdr:spPr>
        <a:xfrm>
          <a:off x="17937480" y="17713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609" name="フローチャート: 判断 608">
          <a:extLst>
            <a:ext uri="{FF2B5EF4-FFF2-40B4-BE49-F238E27FC236}">
              <a16:creationId xmlns="" xmlns:a16="http://schemas.microsoft.com/office/drawing/2014/main" id="{A4284D72-BEDC-4B57-905A-150CB620CCE3}"/>
            </a:ext>
          </a:extLst>
        </xdr:cNvPr>
        <xdr:cNvSpPr/>
      </xdr:nvSpPr>
      <xdr:spPr>
        <a:xfrm>
          <a:off x="17162780" y="17701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610" name="フローチャート: 判断 609">
          <a:extLst>
            <a:ext uri="{FF2B5EF4-FFF2-40B4-BE49-F238E27FC236}">
              <a16:creationId xmlns="" xmlns:a16="http://schemas.microsoft.com/office/drawing/2014/main" id="{BC66A582-D87E-47D4-BCD5-84E3D8C0EA56}"/>
            </a:ext>
          </a:extLst>
        </xdr:cNvPr>
        <xdr:cNvSpPr/>
      </xdr:nvSpPr>
      <xdr:spPr>
        <a:xfrm>
          <a:off x="16388080" y="17547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1" name="テキスト ボックス 610">
          <a:extLst>
            <a:ext uri="{FF2B5EF4-FFF2-40B4-BE49-F238E27FC236}">
              <a16:creationId xmlns="" xmlns:a16="http://schemas.microsoft.com/office/drawing/2014/main" id="{B685C20D-6536-4520-B63A-655F3A058AD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a:extLst>
            <a:ext uri="{FF2B5EF4-FFF2-40B4-BE49-F238E27FC236}">
              <a16:creationId xmlns="" xmlns:a16="http://schemas.microsoft.com/office/drawing/2014/main" id="{70A7684B-2C3E-4D5C-A5C1-F2296F59320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a:extLst>
            <a:ext uri="{FF2B5EF4-FFF2-40B4-BE49-F238E27FC236}">
              <a16:creationId xmlns="" xmlns:a16="http://schemas.microsoft.com/office/drawing/2014/main" id="{26CBF280-D8EC-4D78-BC92-6B83B4D1D68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a:extLst>
            <a:ext uri="{FF2B5EF4-FFF2-40B4-BE49-F238E27FC236}">
              <a16:creationId xmlns="" xmlns:a16="http://schemas.microsoft.com/office/drawing/2014/main" id="{A9F73F43-7BC9-4916-8EF3-CC0081ECC54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a:extLst>
            <a:ext uri="{FF2B5EF4-FFF2-40B4-BE49-F238E27FC236}">
              <a16:creationId xmlns="" xmlns:a16="http://schemas.microsoft.com/office/drawing/2014/main" id="{99B24AFE-07CF-4B2F-99A4-1EF11BDBEA3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125549</xdr:rowOff>
    </xdr:from>
    <xdr:to>
      <xdr:col>116</xdr:col>
      <xdr:colOff>114300</xdr:colOff>
      <xdr:row>103</xdr:row>
      <xdr:rowOff>55699</xdr:rowOff>
    </xdr:to>
    <xdr:sp macro="" textlink="">
      <xdr:nvSpPr>
        <xdr:cNvPr id="616" name="楕円 615">
          <a:extLst>
            <a:ext uri="{FF2B5EF4-FFF2-40B4-BE49-F238E27FC236}">
              <a16:creationId xmlns="" xmlns:a16="http://schemas.microsoft.com/office/drawing/2014/main" id="{A99104B0-AD68-46B6-8B6E-E17FDFDE6EDA}"/>
            </a:ext>
          </a:extLst>
        </xdr:cNvPr>
        <xdr:cNvSpPr/>
      </xdr:nvSpPr>
      <xdr:spPr>
        <a:xfrm>
          <a:off x="19458940" y="17224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148426</xdr:rowOff>
    </xdr:from>
    <xdr:ext cx="469744" cy="259045"/>
    <xdr:sp macro="" textlink="">
      <xdr:nvSpPr>
        <xdr:cNvPr id="617" name="【庁舎】&#10;一人当たり面積該当値テキスト">
          <a:extLst>
            <a:ext uri="{FF2B5EF4-FFF2-40B4-BE49-F238E27FC236}">
              <a16:creationId xmlns="" xmlns:a16="http://schemas.microsoft.com/office/drawing/2014/main" id="{B81CD068-F69A-45AB-8A70-2A279FCB587A}"/>
            </a:ext>
          </a:extLst>
        </xdr:cNvPr>
        <xdr:cNvSpPr txBox="1"/>
      </xdr:nvSpPr>
      <xdr:spPr>
        <a:xfrm>
          <a:off x="19547840" y="170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129902</xdr:rowOff>
    </xdr:from>
    <xdr:to>
      <xdr:col>112</xdr:col>
      <xdr:colOff>38100</xdr:colOff>
      <xdr:row>103</xdr:row>
      <xdr:rowOff>60052</xdr:rowOff>
    </xdr:to>
    <xdr:sp macro="" textlink="">
      <xdr:nvSpPr>
        <xdr:cNvPr id="618" name="楕円 617">
          <a:extLst>
            <a:ext uri="{FF2B5EF4-FFF2-40B4-BE49-F238E27FC236}">
              <a16:creationId xmlns="" xmlns:a16="http://schemas.microsoft.com/office/drawing/2014/main" id="{5EF1AF2A-B157-40EE-9D19-2DF305F021EA}"/>
            </a:ext>
          </a:extLst>
        </xdr:cNvPr>
        <xdr:cNvSpPr/>
      </xdr:nvSpPr>
      <xdr:spPr>
        <a:xfrm>
          <a:off x="18735040" y="17229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4899</xdr:rowOff>
    </xdr:from>
    <xdr:to>
      <xdr:col>116</xdr:col>
      <xdr:colOff>63500</xdr:colOff>
      <xdr:row>103</xdr:row>
      <xdr:rowOff>9252</xdr:rowOff>
    </xdr:to>
    <xdr:cxnSp macro="">
      <xdr:nvCxnSpPr>
        <xdr:cNvPr id="619" name="直線コネクタ 618">
          <a:extLst>
            <a:ext uri="{FF2B5EF4-FFF2-40B4-BE49-F238E27FC236}">
              <a16:creationId xmlns="" xmlns:a16="http://schemas.microsoft.com/office/drawing/2014/main" id="{6B4A06E1-DA56-4191-A5FC-670FF5E8DDAE}"/>
            </a:ext>
          </a:extLst>
        </xdr:cNvPr>
        <xdr:cNvCxnSpPr/>
      </xdr:nvCxnSpPr>
      <xdr:spPr>
        <a:xfrm flipV="1">
          <a:off x="18778220" y="17271819"/>
          <a:ext cx="73152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138612</xdr:rowOff>
    </xdr:from>
    <xdr:to>
      <xdr:col>107</xdr:col>
      <xdr:colOff>101600</xdr:colOff>
      <xdr:row>103</xdr:row>
      <xdr:rowOff>68762</xdr:rowOff>
    </xdr:to>
    <xdr:sp macro="" textlink="">
      <xdr:nvSpPr>
        <xdr:cNvPr id="620" name="楕円 619">
          <a:extLst>
            <a:ext uri="{FF2B5EF4-FFF2-40B4-BE49-F238E27FC236}">
              <a16:creationId xmlns="" xmlns:a16="http://schemas.microsoft.com/office/drawing/2014/main" id="{52F1C8D4-1A27-475E-8FA0-019B04FD76C2}"/>
            </a:ext>
          </a:extLst>
        </xdr:cNvPr>
        <xdr:cNvSpPr/>
      </xdr:nvSpPr>
      <xdr:spPr>
        <a:xfrm>
          <a:off x="17937480" y="17237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9252</xdr:rowOff>
    </xdr:from>
    <xdr:to>
      <xdr:col>111</xdr:col>
      <xdr:colOff>177800</xdr:colOff>
      <xdr:row>103</xdr:row>
      <xdr:rowOff>17962</xdr:rowOff>
    </xdr:to>
    <xdr:cxnSp macro="">
      <xdr:nvCxnSpPr>
        <xdr:cNvPr id="621" name="直線コネクタ 620">
          <a:extLst>
            <a:ext uri="{FF2B5EF4-FFF2-40B4-BE49-F238E27FC236}">
              <a16:creationId xmlns="" xmlns:a16="http://schemas.microsoft.com/office/drawing/2014/main" id="{4D95DC7D-C8CC-4F40-A86B-FE37F8AC520C}"/>
            </a:ext>
          </a:extLst>
        </xdr:cNvPr>
        <xdr:cNvCxnSpPr/>
      </xdr:nvCxnSpPr>
      <xdr:spPr>
        <a:xfrm flipV="1">
          <a:off x="17988280" y="17276172"/>
          <a:ext cx="78994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144055</xdr:rowOff>
    </xdr:from>
    <xdr:to>
      <xdr:col>102</xdr:col>
      <xdr:colOff>165100</xdr:colOff>
      <xdr:row>103</xdr:row>
      <xdr:rowOff>74205</xdr:rowOff>
    </xdr:to>
    <xdr:sp macro="" textlink="">
      <xdr:nvSpPr>
        <xdr:cNvPr id="622" name="楕円 621">
          <a:extLst>
            <a:ext uri="{FF2B5EF4-FFF2-40B4-BE49-F238E27FC236}">
              <a16:creationId xmlns="" xmlns:a16="http://schemas.microsoft.com/office/drawing/2014/main" id="{30044278-68C9-4CEC-9A77-D976C649B18B}"/>
            </a:ext>
          </a:extLst>
        </xdr:cNvPr>
        <xdr:cNvSpPr/>
      </xdr:nvSpPr>
      <xdr:spPr>
        <a:xfrm>
          <a:off x="17162780" y="1724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17962</xdr:rowOff>
    </xdr:from>
    <xdr:to>
      <xdr:col>107</xdr:col>
      <xdr:colOff>50800</xdr:colOff>
      <xdr:row>103</xdr:row>
      <xdr:rowOff>23405</xdr:rowOff>
    </xdr:to>
    <xdr:cxnSp macro="">
      <xdr:nvCxnSpPr>
        <xdr:cNvPr id="623" name="直線コネクタ 622">
          <a:extLst>
            <a:ext uri="{FF2B5EF4-FFF2-40B4-BE49-F238E27FC236}">
              <a16:creationId xmlns="" xmlns:a16="http://schemas.microsoft.com/office/drawing/2014/main" id="{D24D258A-A76A-4D94-B8CC-D542877D66C5}"/>
            </a:ext>
          </a:extLst>
        </xdr:cNvPr>
        <xdr:cNvCxnSpPr/>
      </xdr:nvCxnSpPr>
      <xdr:spPr>
        <a:xfrm flipV="1">
          <a:off x="17213580" y="17284882"/>
          <a:ext cx="7747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134257</xdr:rowOff>
    </xdr:from>
    <xdr:to>
      <xdr:col>98</xdr:col>
      <xdr:colOff>38100</xdr:colOff>
      <xdr:row>103</xdr:row>
      <xdr:rowOff>64407</xdr:rowOff>
    </xdr:to>
    <xdr:sp macro="" textlink="">
      <xdr:nvSpPr>
        <xdr:cNvPr id="624" name="楕円 623">
          <a:extLst>
            <a:ext uri="{FF2B5EF4-FFF2-40B4-BE49-F238E27FC236}">
              <a16:creationId xmlns="" xmlns:a16="http://schemas.microsoft.com/office/drawing/2014/main" id="{2587DBED-B3CC-419D-839B-32ACA20819B5}"/>
            </a:ext>
          </a:extLst>
        </xdr:cNvPr>
        <xdr:cNvSpPr/>
      </xdr:nvSpPr>
      <xdr:spPr>
        <a:xfrm>
          <a:off x="16388080" y="172335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13607</xdr:rowOff>
    </xdr:from>
    <xdr:to>
      <xdr:col>102</xdr:col>
      <xdr:colOff>114300</xdr:colOff>
      <xdr:row>103</xdr:row>
      <xdr:rowOff>23405</xdr:rowOff>
    </xdr:to>
    <xdr:cxnSp macro="">
      <xdr:nvCxnSpPr>
        <xdr:cNvPr id="625" name="直線コネクタ 624">
          <a:extLst>
            <a:ext uri="{FF2B5EF4-FFF2-40B4-BE49-F238E27FC236}">
              <a16:creationId xmlns="" xmlns:a16="http://schemas.microsoft.com/office/drawing/2014/main" id="{6C4A53C2-7751-40B1-A83A-6212FAD5F376}"/>
            </a:ext>
          </a:extLst>
        </xdr:cNvPr>
        <xdr:cNvCxnSpPr/>
      </xdr:nvCxnSpPr>
      <xdr:spPr>
        <a:xfrm>
          <a:off x="16431260" y="17280527"/>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626" name="n_1aveValue【庁舎】&#10;一人当たり面積">
          <a:extLst>
            <a:ext uri="{FF2B5EF4-FFF2-40B4-BE49-F238E27FC236}">
              <a16:creationId xmlns="" xmlns:a16="http://schemas.microsoft.com/office/drawing/2014/main" id="{C6292F8B-A066-44DA-ABA2-D0DB09F4CE51}"/>
            </a:ext>
          </a:extLst>
        </xdr:cNvPr>
        <xdr:cNvSpPr txBox="1"/>
      </xdr:nvSpPr>
      <xdr:spPr>
        <a:xfrm>
          <a:off x="18561127" y="177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627" name="n_2aveValue【庁舎】&#10;一人当たり面積">
          <a:extLst>
            <a:ext uri="{FF2B5EF4-FFF2-40B4-BE49-F238E27FC236}">
              <a16:creationId xmlns="" xmlns:a16="http://schemas.microsoft.com/office/drawing/2014/main" id="{8F4AD639-306F-4F20-881A-8464B6AA29F6}"/>
            </a:ext>
          </a:extLst>
        </xdr:cNvPr>
        <xdr:cNvSpPr txBox="1"/>
      </xdr:nvSpPr>
      <xdr:spPr>
        <a:xfrm>
          <a:off x="17776267" y="1780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628" name="n_3aveValue【庁舎】&#10;一人当たり面積">
          <a:extLst>
            <a:ext uri="{FF2B5EF4-FFF2-40B4-BE49-F238E27FC236}">
              <a16:creationId xmlns="" xmlns:a16="http://schemas.microsoft.com/office/drawing/2014/main" id="{A39C912C-D98E-4044-8DD8-FDC3EBB4E444}"/>
            </a:ext>
          </a:extLst>
        </xdr:cNvPr>
        <xdr:cNvSpPr txBox="1"/>
      </xdr:nvSpPr>
      <xdr:spPr>
        <a:xfrm>
          <a:off x="17001567" y="1778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629" name="n_4aveValue【庁舎】&#10;一人当たり面積">
          <a:extLst>
            <a:ext uri="{FF2B5EF4-FFF2-40B4-BE49-F238E27FC236}">
              <a16:creationId xmlns="" xmlns:a16="http://schemas.microsoft.com/office/drawing/2014/main" id="{1A55F73E-2DC1-41E5-B4F2-503D561743B3}"/>
            </a:ext>
          </a:extLst>
        </xdr:cNvPr>
        <xdr:cNvSpPr txBox="1"/>
      </xdr:nvSpPr>
      <xdr:spPr>
        <a:xfrm>
          <a:off x="16226867" y="1763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76579</xdr:rowOff>
    </xdr:from>
    <xdr:ext cx="469744" cy="259045"/>
    <xdr:sp macro="" textlink="">
      <xdr:nvSpPr>
        <xdr:cNvPr id="630" name="n_1mainValue【庁舎】&#10;一人当たり面積">
          <a:extLst>
            <a:ext uri="{FF2B5EF4-FFF2-40B4-BE49-F238E27FC236}">
              <a16:creationId xmlns="" xmlns:a16="http://schemas.microsoft.com/office/drawing/2014/main" id="{50477E47-0B60-487A-A289-9325F05471CA}"/>
            </a:ext>
          </a:extLst>
        </xdr:cNvPr>
        <xdr:cNvSpPr txBox="1"/>
      </xdr:nvSpPr>
      <xdr:spPr>
        <a:xfrm>
          <a:off x="18561127" y="1700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85289</xdr:rowOff>
    </xdr:from>
    <xdr:ext cx="469744" cy="259045"/>
    <xdr:sp macro="" textlink="">
      <xdr:nvSpPr>
        <xdr:cNvPr id="631" name="n_2mainValue【庁舎】&#10;一人当たり面積">
          <a:extLst>
            <a:ext uri="{FF2B5EF4-FFF2-40B4-BE49-F238E27FC236}">
              <a16:creationId xmlns="" xmlns:a16="http://schemas.microsoft.com/office/drawing/2014/main" id="{AC52916B-FFFF-4F03-AFA6-5A2A9F630BCC}"/>
            </a:ext>
          </a:extLst>
        </xdr:cNvPr>
        <xdr:cNvSpPr txBox="1"/>
      </xdr:nvSpPr>
      <xdr:spPr>
        <a:xfrm>
          <a:off x="17776267" y="1701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90732</xdr:rowOff>
    </xdr:from>
    <xdr:ext cx="469744" cy="259045"/>
    <xdr:sp macro="" textlink="">
      <xdr:nvSpPr>
        <xdr:cNvPr id="632" name="n_3mainValue【庁舎】&#10;一人当たり面積">
          <a:extLst>
            <a:ext uri="{FF2B5EF4-FFF2-40B4-BE49-F238E27FC236}">
              <a16:creationId xmlns="" xmlns:a16="http://schemas.microsoft.com/office/drawing/2014/main" id="{565B67A3-DD69-46A2-B3A0-2E162DAADB74}"/>
            </a:ext>
          </a:extLst>
        </xdr:cNvPr>
        <xdr:cNvSpPr txBox="1"/>
      </xdr:nvSpPr>
      <xdr:spPr>
        <a:xfrm>
          <a:off x="17001567" y="170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80934</xdr:rowOff>
    </xdr:from>
    <xdr:ext cx="469744" cy="259045"/>
    <xdr:sp macro="" textlink="">
      <xdr:nvSpPr>
        <xdr:cNvPr id="633" name="n_4mainValue【庁舎】&#10;一人当たり面積">
          <a:extLst>
            <a:ext uri="{FF2B5EF4-FFF2-40B4-BE49-F238E27FC236}">
              <a16:creationId xmlns="" xmlns:a16="http://schemas.microsoft.com/office/drawing/2014/main" id="{BB0943CA-3B1E-4180-B5B8-00F5C4DD5776}"/>
            </a:ext>
          </a:extLst>
        </xdr:cNvPr>
        <xdr:cNvSpPr txBox="1"/>
      </xdr:nvSpPr>
      <xdr:spPr>
        <a:xfrm>
          <a:off x="16226867" y="1701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 xmlns:a16="http://schemas.microsoft.com/office/drawing/2014/main" id="{98BB0801-7248-4845-8460-970D9C5FE23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 xmlns:a16="http://schemas.microsoft.com/office/drawing/2014/main" id="{637B230F-0B0A-4A80-9EC1-F806153C26D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 xmlns:a16="http://schemas.microsoft.com/office/drawing/2014/main" id="{67C89207-824B-4EE2-9801-A0F934C1E1E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福祉施設については、老朽化が進んでいるため、有形固定資産減価償却率が類似団体よりも上回っている。また一人当たりの面積については、移住定住を促進し、抑制に努めたい。</a:t>
          </a:r>
          <a:endParaRPr lang="ja-JP" altLang="ja-JP" sz="1400">
            <a:effectLst/>
          </a:endParaRPr>
        </a:p>
        <a:p>
          <a:r>
            <a:rPr kumimoji="1" lang="ja-JP" altLang="ja-JP" sz="1100" baseline="0">
              <a:solidFill>
                <a:schemeClr val="dk1"/>
              </a:solidFill>
              <a:effectLst/>
              <a:latin typeface="+mn-lt"/>
              <a:ea typeface="+mn-ea"/>
              <a:cs typeface="+mn-cs"/>
            </a:rPr>
            <a:t>　消防施設については１棟建て替えを行ったため、有形固定資産減価償却率が類似団体平均を下回った。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
5,187
14.26
8,143,600
7,555,895
587,520
2,740,283
20,127,948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内には零細な農業以外に中心となる産業が無いため、財政基盤が弱く、類似団体に比べ大きく下回っている。今後は人件費の削減や事業内容の精査など、歳出の徹底的な見直しを図るとともに、「最小の経費で最大の効果を上げる」という基本原則にのっとり、活力あるまちづくりを展開しつつ、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の経常的一般財源の増により、経常収支比率は</a:t>
          </a:r>
          <a:r>
            <a:rPr kumimoji="1" lang="ja-JP" altLang="en-US" sz="1100">
              <a:solidFill>
                <a:schemeClr val="dk1"/>
              </a:solidFill>
              <a:effectLst/>
              <a:latin typeface="+mn-lt"/>
              <a:ea typeface="+mn-ea"/>
              <a:cs typeface="+mn-cs"/>
            </a:rPr>
            <a:t>８４</a:t>
          </a:r>
          <a:r>
            <a:rPr kumimoji="1" lang="ja-JP" altLang="ja-JP" sz="1100">
              <a:solidFill>
                <a:schemeClr val="dk1"/>
              </a:solidFill>
              <a:effectLst/>
              <a:latin typeface="+mn-lt"/>
              <a:ea typeface="+mn-ea"/>
              <a:cs typeface="+mn-cs"/>
            </a:rPr>
            <a:t>．７％と類似団体を上回っている</a:t>
          </a:r>
          <a:r>
            <a:rPr kumimoji="1" lang="ja-JP" altLang="en-US" sz="1100">
              <a:solidFill>
                <a:schemeClr val="dk1"/>
              </a:solidFill>
              <a:effectLst/>
              <a:latin typeface="+mn-lt"/>
              <a:ea typeface="+mn-ea"/>
              <a:cs typeface="+mn-cs"/>
            </a:rPr>
            <a:t>が、目標としていた</a:t>
          </a:r>
          <a:r>
            <a:rPr kumimoji="1" lang="ja-JP" altLang="ja-JP" sz="1100">
              <a:solidFill>
                <a:schemeClr val="dk1"/>
              </a:solidFill>
              <a:effectLst/>
              <a:latin typeface="+mn-lt"/>
              <a:ea typeface="+mn-ea"/>
              <a:cs typeface="+mn-cs"/>
            </a:rPr>
            <a:t>９０％以下を</a:t>
          </a:r>
          <a:r>
            <a:rPr kumimoji="1" lang="ja-JP" altLang="en-US" sz="1100">
              <a:solidFill>
                <a:schemeClr val="dk1"/>
              </a:solidFill>
              <a:effectLst/>
              <a:latin typeface="+mn-lt"/>
              <a:ea typeface="+mn-ea"/>
              <a:cs typeface="+mn-cs"/>
            </a:rPr>
            <a:t>達成できた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町税に関しては、滞納整理事務に力を注ぎ、今後も９０％以上の徴収率を継続しながら、公平負担の原則にのっとり、引き続き財源確保の努力をする。</a:t>
          </a:r>
          <a:r>
            <a:rPr kumimoji="1" lang="en-US"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65</xdr:row>
      <xdr:rowOff>70612</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4114800" y="10780522"/>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66</xdr:row>
      <xdr:rowOff>29464</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12148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29464</xdr:rowOff>
    </xdr:from>
    <xdr:to>
      <xdr:col>15</xdr:col>
      <xdr:colOff>82550</xdr:colOff>
      <xdr:row>67</xdr:row>
      <xdr:rowOff>70358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2336800" y="113451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135636</xdr:rowOff>
    </xdr:from>
    <xdr:to>
      <xdr:col>11</xdr:col>
      <xdr:colOff>31750</xdr:colOff>
      <xdr:row>67</xdr:row>
      <xdr:rowOff>70358</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1447800" y="114513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19558</xdr:rowOff>
    </xdr:from>
    <xdr:to>
      <xdr:col>11</xdr:col>
      <xdr:colOff>82550</xdr:colOff>
      <xdr:row>67</xdr:row>
      <xdr:rowOff>121158</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105935</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59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84836</xdr:rowOff>
    </xdr:from>
    <xdr:to>
      <xdr:col>7</xdr:col>
      <xdr:colOff>31750</xdr:colOff>
      <xdr:row>67</xdr:row>
      <xdr:rowOff>14986</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171213</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類似団体に近い水準であるが、今後も人件費と物件費の削減に努める。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52037</xdr:rowOff>
    </xdr:from>
    <xdr:to>
      <xdr:col>23</xdr:col>
      <xdr:colOff>133350</xdr:colOff>
      <xdr:row>81</xdr:row>
      <xdr:rowOff>69022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3939487"/>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95737</xdr:rowOff>
    </xdr:from>
    <xdr:to>
      <xdr:col>19</xdr:col>
      <xdr:colOff>133350</xdr:colOff>
      <xdr:row>81</xdr:row>
      <xdr:rowOff>52037</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3811737"/>
          <a:ext cx="889000" cy="1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40349</xdr:rowOff>
    </xdr:from>
    <xdr:to>
      <xdr:col>15</xdr:col>
      <xdr:colOff>82550</xdr:colOff>
      <xdr:row>80</xdr:row>
      <xdr:rowOff>95737</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3756349"/>
          <a:ext cx="889000" cy="5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33134</xdr:rowOff>
    </xdr:from>
    <xdr:to>
      <xdr:col>11</xdr:col>
      <xdr:colOff>31750</xdr:colOff>
      <xdr:row>80</xdr:row>
      <xdr:rowOff>40349</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3749134"/>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18222</xdr:rowOff>
    </xdr:from>
    <xdr:to>
      <xdr:col>23</xdr:col>
      <xdr:colOff>184150</xdr:colOff>
      <xdr:row>81</xdr:row>
      <xdr:rowOff>119822</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3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161749</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87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1237</xdr:rowOff>
    </xdr:from>
    <xdr:to>
      <xdr:col>19</xdr:col>
      <xdr:colOff>184150</xdr:colOff>
      <xdr:row>81</xdr:row>
      <xdr:rowOff>102837</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38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87614</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97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44937</xdr:rowOff>
    </xdr:from>
    <xdr:to>
      <xdr:col>15</xdr:col>
      <xdr:colOff>133350</xdr:colOff>
      <xdr:row>80</xdr:row>
      <xdr:rowOff>146537</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37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156714</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52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160999</xdr:rowOff>
    </xdr:from>
    <xdr:to>
      <xdr:col>11</xdr:col>
      <xdr:colOff>82550</xdr:colOff>
      <xdr:row>80</xdr:row>
      <xdr:rowOff>91149</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37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101326</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47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153784</xdr:rowOff>
    </xdr:from>
    <xdr:to>
      <xdr:col>7</xdr:col>
      <xdr:colOff>31750</xdr:colOff>
      <xdr:row>80</xdr:row>
      <xdr:rowOff>83934</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36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94111</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46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全国平均を大きく下回り、類似団体と比較しても、４．７ポイント低い水準にあるが、住民サービスはもとより、職員一人ひとりの資質の向上を図りながら、今後も現状維持に努める。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83</xdr:row>
      <xdr:rowOff>73025</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5290800" y="1408218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164041</xdr:rowOff>
    </xdr:from>
    <xdr:to>
      <xdr:col>72</xdr:col>
      <xdr:colOff>203200</xdr:colOff>
      <xdr:row>83</xdr:row>
      <xdr:rowOff>73025</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4401800" y="142229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164041</xdr:rowOff>
    </xdr:from>
    <xdr:to>
      <xdr:col>68</xdr:col>
      <xdr:colOff>152400</xdr:colOff>
      <xdr:row>83</xdr:row>
      <xdr:rowOff>2646</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flipV="1">
          <a:off x="13512800" y="1422294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113241</xdr:rowOff>
    </xdr:from>
    <xdr:to>
      <xdr:col>68</xdr:col>
      <xdr:colOff>203200</xdr:colOff>
      <xdr:row>83</xdr:row>
      <xdr:rowOff>43391</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53568</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123296</xdr:rowOff>
    </xdr:from>
    <xdr:to>
      <xdr:col>64</xdr:col>
      <xdr:colOff>152400</xdr:colOff>
      <xdr:row>83</xdr:row>
      <xdr:rowOff>53446</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63623</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管理の適正度は類似団体に近い水準となっている。今後は退職勧奨や、新規採用職員を１割程度に抑制することにより、さらなる適正化を図っていく。また臨時的な業務については、会計年度職員（パートタイム職員等）を雇用し、住民サービスを低下させることなく人件費の削減を実施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162009</xdr:rowOff>
    </xdr:from>
    <xdr:to>
      <xdr:col>81</xdr:col>
      <xdr:colOff>44450</xdr:colOff>
      <xdr:row>61</xdr:row>
      <xdr:rowOff>166031</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179800" y="1062045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162009</xdr:rowOff>
    </xdr:from>
    <xdr:to>
      <xdr:col>77</xdr:col>
      <xdr:colOff>44450</xdr:colOff>
      <xdr:row>62</xdr:row>
      <xdr:rowOff>13081</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5290800" y="10620459"/>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102489</xdr:rowOff>
    </xdr:from>
    <xdr:to>
      <xdr:col>72</xdr:col>
      <xdr:colOff>203200</xdr:colOff>
      <xdr:row>62</xdr:row>
      <xdr:rowOff>13081</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4401800" y="1056093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102489</xdr:rowOff>
    </xdr:from>
    <xdr:to>
      <xdr:col>68</xdr:col>
      <xdr:colOff>152400</xdr:colOff>
      <xdr:row>61</xdr:row>
      <xdr:rowOff>112141</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flipV="1">
          <a:off x="13512800" y="1056093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115231</xdr:rowOff>
    </xdr:from>
    <xdr:to>
      <xdr:col>81</xdr:col>
      <xdr:colOff>95250</xdr:colOff>
      <xdr:row>62</xdr:row>
      <xdr:rowOff>45381</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967200" y="105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131758</xdr:rowOff>
    </xdr:from>
    <xdr:ext cx="762000" cy="259045"/>
    <xdr:sp macro="" textlink="">
      <xdr:nvSpPr>
        <xdr:cNvPr id="343" name="定員管理の状況該当値テキスト">
          <a:extLst>
            <a:ext uri="{FF2B5EF4-FFF2-40B4-BE49-F238E27FC236}">
              <a16:creationId xmlns="" xmlns:a16="http://schemas.microsoft.com/office/drawing/2014/main" id="{00000000-0008-0000-0300-000057010000}"/>
            </a:ext>
          </a:extLst>
        </xdr:cNvPr>
        <xdr:cNvSpPr txBox="1"/>
      </xdr:nvSpPr>
      <xdr:spPr>
        <a:xfrm>
          <a:off x="17106900" y="1041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111209</xdr:rowOff>
    </xdr:from>
    <xdr:to>
      <xdr:col>77</xdr:col>
      <xdr:colOff>95250</xdr:colOff>
      <xdr:row>62</xdr:row>
      <xdr:rowOff>41359</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6129000" y="105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51536</xdr:rowOff>
    </xdr:from>
    <xdr:ext cx="7366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798800" y="10338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133731</xdr:rowOff>
    </xdr:from>
    <xdr:to>
      <xdr:col>73</xdr:col>
      <xdr:colOff>44450</xdr:colOff>
      <xdr:row>62</xdr:row>
      <xdr:rowOff>63881</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5240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74058</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909800" y="103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51689</xdr:rowOff>
    </xdr:from>
    <xdr:to>
      <xdr:col>68</xdr:col>
      <xdr:colOff>203200</xdr:colOff>
      <xdr:row>61</xdr:row>
      <xdr:rowOff>153289</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4351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163466</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020800" y="1027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61341</xdr:rowOff>
    </xdr:from>
    <xdr:to>
      <xdr:col>64</xdr:col>
      <xdr:colOff>152400</xdr:colOff>
      <xdr:row>61</xdr:row>
      <xdr:rowOff>162941</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3462000" y="105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1668</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年度決算時に比べ、若干減少したものの、元利償還金の増に伴い、類似団体の中で</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下位となっている。今後も家賃収入や特定財源の確保及び交付税算入率の高い地方債を活用し、町債の新規発行を公債費の元利償還額の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％以内に抑制するよう努めていく。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43</xdr:row>
      <xdr:rowOff>71120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11632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43197</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71120</xdr:rowOff>
    </xdr:from>
    <xdr:to>
      <xdr:col>81</xdr:col>
      <xdr:colOff>133350</xdr:colOff>
      <xdr:row>43</xdr:row>
      <xdr:rowOff>71120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143510</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6179800" y="73952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127440</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64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60537</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5290800" y="75158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36406</xdr:rowOff>
    </xdr:from>
    <xdr:to>
      <xdr:col>72</xdr:col>
      <xdr:colOff>203200</xdr:colOff>
      <xdr:row>44</xdr:row>
      <xdr:rowOff>60537</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4401800" y="758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36406</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a:off x="13512800" y="75560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39387</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724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157056</xdr:rowOff>
    </xdr:from>
    <xdr:to>
      <xdr:col>68</xdr:col>
      <xdr:colOff>203200</xdr:colOff>
      <xdr:row>44</xdr:row>
      <xdr:rowOff>87206</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71983</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充当可能財源である基金の積立</a:t>
          </a:r>
          <a:r>
            <a:rPr kumimoji="1" lang="ja-JP" altLang="en-US" sz="1100">
              <a:solidFill>
                <a:schemeClr val="dk1"/>
              </a:solidFill>
              <a:effectLst/>
              <a:latin typeface="+mn-lt"/>
              <a:ea typeface="+mn-ea"/>
              <a:cs typeface="+mn-cs"/>
            </a:rPr>
            <a:t>の増により、比率の抑制につながった。今後も引き続き全国平均を下回るよう抑制に努めていく。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19</xdr:row>
      <xdr:rowOff>52846</xdr:rowOff>
    </xdr:from>
    <xdr:to>
      <xdr:col>77</xdr:col>
      <xdr:colOff>44450</xdr:colOff>
      <xdr:row>19</xdr:row>
      <xdr:rowOff>110490</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5290800" y="3310396"/>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8" name="将来負担の状況平均値テキスト">
          <a:extLst>
            <a:ext uri="{FF2B5EF4-FFF2-40B4-BE49-F238E27FC236}">
              <a16:creationId xmlns="" xmlns:a16="http://schemas.microsoft.com/office/drawing/2014/main" id="{00000000-0008-0000-0300-0000C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5221</xdr:rowOff>
    </xdr:from>
    <xdr:to>
      <xdr:col>72</xdr:col>
      <xdr:colOff>203200</xdr:colOff>
      <xdr:row>19</xdr:row>
      <xdr:rowOff>110490</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a:off x="14401800" y="2405521"/>
          <a:ext cx="889000" cy="96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107826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50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2046</xdr:rowOff>
    </xdr:from>
    <xdr:to>
      <xdr:col>77</xdr:col>
      <xdr:colOff>95250</xdr:colOff>
      <xdr:row>19</xdr:row>
      <xdr:rowOff>103646</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88423</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334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59690</xdr:rowOff>
    </xdr:from>
    <xdr:to>
      <xdr:col>73</xdr:col>
      <xdr:colOff>44450</xdr:colOff>
      <xdr:row>19</xdr:row>
      <xdr:rowOff>161290</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146067</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125871</xdr:rowOff>
    </xdr:from>
    <xdr:to>
      <xdr:col>68</xdr:col>
      <xdr:colOff>203200</xdr:colOff>
      <xdr:row>14</xdr:row>
      <xdr:rowOff>56021</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2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66198</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212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
5,187
14.26
8,143,600
7,555,895
587,520
2,740,283
20,127,948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人件費は、類似団体と比較すると低い水準にある。要因としては、退職者に対しての新規採用を抑制しているうえに、ラスパイレス指数も類似団体より４．７ポイント低くなっている。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40</xdr:row>
      <xdr:rowOff>44704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6061456"/>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16781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44704</xdr:rowOff>
    </xdr:from>
    <xdr:to>
      <xdr:col>24</xdr:col>
      <xdr:colOff>114300</xdr:colOff>
      <xdr:row>40</xdr:row>
      <xdr:rowOff>44704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35</xdr:row>
      <xdr:rowOff>97282</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098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97282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59563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101346</xdr:rowOff>
    </xdr:from>
    <xdr:to>
      <xdr:col>20</xdr:col>
      <xdr:colOff>38100</xdr:colOff>
      <xdr:row>38</xdr:row>
      <xdr:rowOff>31496</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168148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59563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46482</xdr:rowOff>
    </xdr:from>
    <xdr:to>
      <xdr:col>15</xdr:col>
      <xdr:colOff>149225</xdr:colOff>
      <xdr:row>37</xdr:row>
      <xdr:rowOff>148082</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168148</xdr:rowOff>
    </xdr:from>
    <xdr:to>
      <xdr:col>11</xdr:col>
      <xdr:colOff>9525</xdr:colOff>
      <xdr:row>35</xdr:row>
      <xdr:rowOff>33274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5997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37338</xdr:rowOff>
    </xdr:from>
    <xdr:to>
      <xdr:col>11</xdr:col>
      <xdr:colOff>60325</xdr:colOff>
      <xdr:row>37</xdr:row>
      <xdr:rowOff>138938</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126509</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5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46482</xdr:rowOff>
    </xdr:from>
    <xdr:to>
      <xdr:col>20</xdr:col>
      <xdr:colOff>38100</xdr:colOff>
      <xdr:row>35</xdr:row>
      <xdr:rowOff>148082</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158259</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117348</xdr:rowOff>
    </xdr:from>
    <xdr:to>
      <xdr:col>11</xdr:col>
      <xdr:colOff>60325</xdr:colOff>
      <xdr:row>35</xdr:row>
      <xdr:rowOff>47498</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57675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153924</xdr:rowOff>
    </xdr:from>
    <xdr:to>
      <xdr:col>6</xdr:col>
      <xdr:colOff>171450</xdr:colOff>
      <xdr:row>35</xdr:row>
      <xdr:rowOff>84074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94251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物件費においては、類似団体よりも低い水準にあるため、今後も現状維持に努める。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18" name="物件費最小値テキスト">
          <a:extLst>
            <a:ext uri="{FF2B5EF4-FFF2-40B4-BE49-F238E27FC236}">
              <a16:creationId xmlns="" xmlns:a16="http://schemas.microsoft.com/office/drawing/2014/main" id="{00000000-0008-0000-0400-000076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0" name="物件費最大値テキスト">
          <a:extLst>
            <a:ext uri="{FF2B5EF4-FFF2-40B4-BE49-F238E27FC236}">
              <a16:creationId xmlns="" xmlns:a16="http://schemas.microsoft.com/office/drawing/2014/main" id="{00000000-0008-0000-0400-000078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60706</xdr:rowOff>
    </xdr:from>
    <xdr:to>
      <xdr:col>82</xdr:col>
      <xdr:colOff>107950</xdr:colOff>
      <xdr:row>15</xdr:row>
      <xdr:rowOff>120142</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5671800" y="26324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16</xdr:row>
      <xdr:rowOff>104140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4782800" y="26918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7" name="テキスト ボックス 126">
          <a:extLst>
            <a:ext uri="{FF2B5EF4-FFF2-40B4-BE49-F238E27FC236}">
              <a16:creationId xmlns="" xmlns:a16="http://schemas.microsoft.com/office/drawing/2014/main" id="{00000000-0008-0000-0400-00007F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104140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3893800" y="2797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81280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004800" y="2797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xdr:rowOff>
    </xdr:from>
    <xdr:to>
      <xdr:col>82</xdr:col>
      <xdr:colOff>158750</xdr:colOff>
      <xdr:row>15</xdr:row>
      <xdr:rowOff>111506</xdr:rowOff>
    </xdr:to>
    <xdr:sp macro="" textlink="">
      <xdr:nvSpPr>
        <xdr:cNvPr id="141" name="楕円 140">
          <a:extLst>
            <a:ext uri="{FF2B5EF4-FFF2-40B4-BE49-F238E27FC236}">
              <a16:creationId xmlns="" xmlns:a16="http://schemas.microsoft.com/office/drawing/2014/main" id="{00000000-0008-0000-0400-00008D000000}"/>
            </a:ext>
          </a:extLst>
        </xdr:cNvPr>
        <xdr:cNvSpPr/>
      </xdr:nvSpPr>
      <xdr:spPr>
        <a:xfrm>
          <a:off x="164592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89933</xdr:rowOff>
    </xdr:from>
    <xdr:ext cx="762000" cy="259045"/>
    <xdr:sp macro="" textlink="">
      <xdr:nvSpPr>
        <xdr:cNvPr id="142" name="物件費該当値テキスト">
          <a:extLst>
            <a:ext uri="{FF2B5EF4-FFF2-40B4-BE49-F238E27FC236}">
              <a16:creationId xmlns="" xmlns:a16="http://schemas.microsoft.com/office/drawing/2014/main" id="{00000000-0008-0000-0400-00008E000000}"/>
            </a:ext>
          </a:extLst>
        </xdr:cNvPr>
        <xdr:cNvSpPr txBox="1"/>
      </xdr:nvSpPr>
      <xdr:spPr>
        <a:xfrm>
          <a:off x="16598900" y="249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扶助費は、類似団体と比較して、</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．９ポイント上回っている。主な要因としては、町内に幼稚園が無いため、子どもを保育園に預ける傾向にあり、児童福祉費の保育所措置費が高いことが挙げられる。</a:t>
          </a:r>
          <a:endParaRPr lang="ja-JP" altLang="ja-JP" sz="1400">
            <a:effectLst/>
          </a:endParaRPr>
        </a:p>
        <a:p>
          <a:r>
            <a:rPr kumimoji="1" lang="ja-JP" altLang="ja-JP" sz="1100">
              <a:solidFill>
                <a:schemeClr val="dk1"/>
              </a:solidFill>
              <a:effectLst/>
              <a:latin typeface="+mn-lt"/>
              <a:ea typeface="+mn-ea"/>
              <a:cs typeface="+mn-cs"/>
            </a:rPr>
            <a:t>　また高齢化率が３０％を越えている現状から、老人福祉費が高いことも要因である。今後も継続して、介護予防事業等を積極的に行う。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79" name="扶助費最小値テキスト">
          <a:extLst>
            <a:ext uri="{FF2B5EF4-FFF2-40B4-BE49-F238E27FC236}">
              <a16:creationId xmlns="" xmlns:a16="http://schemas.microsoft.com/office/drawing/2014/main" id="{00000000-0008-0000-0400-0000B3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60</xdr:row>
      <xdr:rowOff>69850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3987800" y="100711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4" name="扶助費平均値テキスト">
          <a:extLst>
            <a:ext uri="{FF2B5EF4-FFF2-40B4-BE49-F238E27FC236}">
              <a16:creationId xmlns="" xmlns:a16="http://schemas.microsoft.com/office/drawing/2014/main" id="{00000000-0008-0000-0400-0000B8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5" name="フローチャート: 判断 184">
          <a:extLst>
            <a:ext uri="{FF2B5EF4-FFF2-40B4-BE49-F238E27FC236}">
              <a16:creationId xmlns="" xmlns:a16="http://schemas.microsoft.com/office/drawing/2014/main" id="{00000000-0008-0000-0400-0000B9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69850</xdr:rowOff>
    </xdr:from>
    <xdr:to>
      <xdr:col>19</xdr:col>
      <xdr:colOff>187325</xdr:colOff>
      <xdr:row>60</xdr:row>
      <xdr:rowOff>107950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098800" y="1035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107950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2209800" y="10318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31750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1320800" y="10109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2" name="楕円 201">
          <a:extLst>
            <a:ext uri="{FF2B5EF4-FFF2-40B4-BE49-F238E27FC236}">
              <a16:creationId xmlns="" xmlns:a16="http://schemas.microsoft.com/office/drawing/2014/main" id="{00000000-0008-0000-0400-0000CA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3" name="扶助費該当値テキスト">
          <a:extLst>
            <a:ext uri="{FF2B5EF4-FFF2-40B4-BE49-F238E27FC236}">
              <a16:creationId xmlns="" xmlns:a16="http://schemas.microsoft.com/office/drawing/2014/main" id="{00000000-0008-0000-0400-0000CB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19050</xdr:rowOff>
    </xdr:from>
    <xdr:to>
      <xdr:col>20</xdr:col>
      <xdr:colOff>38100</xdr:colOff>
      <xdr:row>60</xdr:row>
      <xdr:rowOff>120650</xdr:rowOff>
    </xdr:to>
    <xdr:sp macro="" textlink="">
      <xdr:nvSpPr>
        <xdr:cNvPr id="204" name="楕円 203">
          <a:extLst>
            <a:ext uri="{FF2B5EF4-FFF2-40B4-BE49-F238E27FC236}">
              <a16:creationId xmlns="" xmlns:a16="http://schemas.microsoft.com/office/drawing/2014/main" id="{00000000-0008-0000-0400-0000CC000000}"/>
            </a:ext>
          </a:extLst>
        </xdr:cNvPr>
        <xdr:cNvSpPr/>
      </xdr:nvSpPr>
      <xdr:spPr>
        <a:xfrm>
          <a:off x="3937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105427</xdr:rowOff>
    </xdr:from>
    <xdr:ext cx="7366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606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その他の経費としては、繰出金が主なものとして挙げられるが、中でも国民健康保険事業特別会計の財政状況の悪化に伴う繰出し金の増が要因となっている。国民健康保険事業特別会計においては、医療費抑制事業を継続して実施し、さらに国民健康保険税の適正化を図ることにより、一般会計の負担を軽減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38" name="その他最小値テキスト">
          <a:extLst>
            <a:ext uri="{FF2B5EF4-FFF2-40B4-BE49-F238E27FC236}">
              <a16:creationId xmlns="" xmlns:a16="http://schemas.microsoft.com/office/drawing/2014/main" id="{00000000-0008-0000-0400-0000EE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0" name="その他最大値テキスト">
          <a:extLst>
            <a:ext uri="{FF2B5EF4-FFF2-40B4-BE49-F238E27FC236}">
              <a16:creationId xmlns="" xmlns:a16="http://schemas.microsoft.com/office/drawing/2014/main" id="{00000000-0008-0000-0400-0000F0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110998</xdr:rowOff>
    </xdr:from>
    <xdr:to>
      <xdr:col>82</xdr:col>
      <xdr:colOff>107950</xdr:colOff>
      <xdr:row>56</xdr:row>
      <xdr:rowOff>3556</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5671800" y="95407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3" name="その他平均値テキスト">
          <a:extLst>
            <a:ext uri="{FF2B5EF4-FFF2-40B4-BE49-F238E27FC236}">
              <a16:creationId xmlns="" xmlns:a16="http://schemas.microsoft.com/office/drawing/2014/main" id="{00000000-0008-0000-0400-0000F3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4" name="フローチャート: 判断 243">
          <a:extLst>
            <a:ext uri="{FF2B5EF4-FFF2-40B4-BE49-F238E27FC236}">
              <a16:creationId xmlns="" xmlns:a16="http://schemas.microsoft.com/office/drawing/2014/main" id="{00000000-0008-0000-0400-0000F4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56</xdr:row>
      <xdr:rowOff>3556</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4782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6" name="フローチャート: 判断 245">
          <a:extLst>
            <a:ext uri="{FF2B5EF4-FFF2-40B4-BE49-F238E27FC236}">
              <a16:creationId xmlns="" xmlns:a16="http://schemas.microsoft.com/office/drawing/2014/main" id="{00000000-0008-0000-0400-0000F6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7" name="テキスト ボックス 246">
          <a:extLst>
            <a:ext uri="{FF2B5EF4-FFF2-40B4-BE49-F238E27FC236}">
              <a16:creationId xmlns="" xmlns:a16="http://schemas.microsoft.com/office/drawing/2014/main" id="{00000000-0008-0000-0400-0000F7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129286</xdr:rowOff>
    </xdr:from>
    <xdr:to>
      <xdr:col>73</xdr:col>
      <xdr:colOff>180975</xdr:colOff>
      <xdr:row>55</xdr:row>
      <xdr:rowOff>165862</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3893800" y="9559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129286</xdr:rowOff>
    </xdr:from>
    <xdr:to>
      <xdr:col>69</xdr:col>
      <xdr:colOff>92075</xdr:colOff>
      <xdr:row>56</xdr:row>
      <xdr:rowOff>21844</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3004800" y="9559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60198</xdr:rowOff>
    </xdr:from>
    <xdr:to>
      <xdr:col>82</xdr:col>
      <xdr:colOff>158750</xdr:colOff>
      <xdr:row>55</xdr:row>
      <xdr:rowOff>161798</xdr:rowOff>
    </xdr:to>
    <xdr:sp macro="" textlink="">
      <xdr:nvSpPr>
        <xdr:cNvPr id="261" name="楕円 260">
          <a:extLst>
            <a:ext uri="{FF2B5EF4-FFF2-40B4-BE49-F238E27FC236}">
              <a16:creationId xmlns="" xmlns:a16="http://schemas.microsoft.com/office/drawing/2014/main" id="{00000000-0008-0000-0400-000005010000}"/>
            </a:ext>
          </a:extLst>
        </xdr:cNvPr>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76725</xdr:rowOff>
    </xdr:from>
    <xdr:ext cx="762000" cy="259045"/>
    <xdr:sp macro="" textlink="">
      <xdr:nvSpPr>
        <xdr:cNvPr id="262" name="その他該当値テキスト">
          <a:extLst>
            <a:ext uri="{FF2B5EF4-FFF2-40B4-BE49-F238E27FC236}">
              <a16:creationId xmlns="" xmlns:a16="http://schemas.microsoft.com/office/drawing/2014/main" id="{00000000-0008-0000-0400-000006010000}"/>
            </a:ext>
          </a:extLst>
        </xdr:cNvPr>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115062</xdr:rowOff>
    </xdr:from>
    <xdr:to>
      <xdr:col>74</xdr:col>
      <xdr:colOff>31750</xdr:colOff>
      <xdr:row>56</xdr:row>
      <xdr:rowOff>45212</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55389</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78486</xdr:rowOff>
    </xdr:from>
    <xdr:to>
      <xdr:col>69</xdr:col>
      <xdr:colOff>142875</xdr:colOff>
      <xdr:row>56</xdr:row>
      <xdr:rowOff>8636</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18813</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補助費に係る比率は類似団体と比較して低い水準にある。主に本町が加入している一部事務組合等への負担金であり、今後も現状維持に努める。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298" name="補助費等最大値テキスト">
          <a:extLst>
            <a:ext uri="{FF2B5EF4-FFF2-40B4-BE49-F238E27FC236}">
              <a16:creationId xmlns="" xmlns:a16="http://schemas.microsoft.com/office/drawing/2014/main" id="{00000000-0008-0000-0400-00002A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138430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5671800" y="6111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1" name="補助費等平均値テキスト">
          <a:extLst>
            <a:ext uri="{FF2B5EF4-FFF2-40B4-BE49-F238E27FC236}">
              <a16:creationId xmlns="" xmlns:a16="http://schemas.microsoft.com/office/drawing/2014/main" id="{00000000-0008-0000-0400-00002D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2" name="フローチャート: 判断 301">
          <a:extLst>
            <a:ext uri="{FF2B5EF4-FFF2-40B4-BE49-F238E27FC236}">
              <a16:creationId xmlns="" xmlns:a16="http://schemas.microsoft.com/office/drawing/2014/main" id="{00000000-0008-0000-0400-00002E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143002</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4782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4" name="フローチャート: 判断 303">
          <a:extLst>
            <a:ext uri="{FF2B5EF4-FFF2-40B4-BE49-F238E27FC236}">
              <a16:creationId xmlns="" xmlns:a16="http://schemas.microsoft.com/office/drawing/2014/main" id="{00000000-0008-0000-0400-000030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147574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3893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170434</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004800" y="6148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19" name="楕円 318">
          <a:extLst>
            <a:ext uri="{FF2B5EF4-FFF2-40B4-BE49-F238E27FC236}">
              <a16:creationId xmlns="" xmlns:a16="http://schemas.microsoft.com/office/drawing/2014/main" id="{00000000-0008-0000-0400-00003F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0" name="補助費等該当値テキスト">
          <a:extLst>
            <a:ext uri="{FF2B5EF4-FFF2-40B4-BE49-F238E27FC236}">
              <a16:creationId xmlns="" xmlns:a16="http://schemas.microsoft.com/office/drawing/2014/main" id="{00000000-0008-0000-0400-000040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1" name="楕円 320">
          <a:extLst>
            <a:ext uri="{FF2B5EF4-FFF2-40B4-BE49-F238E27FC236}">
              <a16:creationId xmlns="" xmlns:a16="http://schemas.microsoft.com/office/drawing/2014/main" id="{00000000-0008-0000-0400-000041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近年、大型の整備事業が集中し、地方債残高元利償還金が膨らんでおり、類似団体の約２倍</a:t>
          </a:r>
          <a:r>
            <a:rPr kumimoji="1" lang="ja-JP" altLang="en-US" sz="1100">
              <a:solidFill>
                <a:schemeClr val="dk1"/>
              </a:solidFill>
              <a:effectLst/>
              <a:latin typeface="+mn-lt"/>
              <a:ea typeface="+mn-ea"/>
              <a:cs typeface="+mn-cs"/>
            </a:rPr>
            <a:t>になって</a:t>
          </a:r>
          <a:r>
            <a:rPr kumimoji="1" lang="ja-JP" altLang="ja-JP" sz="1100">
              <a:solidFill>
                <a:schemeClr val="dk1"/>
              </a:solidFill>
              <a:effectLst/>
              <a:latin typeface="+mn-lt"/>
              <a:ea typeface="+mn-ea"/>
              <a:cs typeface="+mn-cs"/>
            </a:rPr>
            <a:t>いる。平成２８年度より、大任町し尿処理・じん芥処理・埋立処分施設建設事業が開始されたことに伴い、公債費は今後も上昇することが予想されるが、繰上償還を行うなど公債費率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79</xdr:row>
      <xdr:rowOff>37193</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flipV="1">
          <a:off x="4826000" y="12494260"/>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9270</xdr:rowOff>
    </xdr:from>
    <xdr:ext cx="762000" cy="259045"/>
    <xdr:sp macro="" textlink="">
      <xdr:nvSpPr>
        <xdr:cNvPr id="358" name="公債費最小値テキスト">
          <a:extLst>
            <a:ext uri="{FF2B5EF4-FFF2-40B4-BE49-F238E27FC236}">
              <a16:creationId xmlns="" xmlns:a16="http://schemas.microsoft.com/office/drawing/2014/main" id="{00000000-0008-0000-0400-000066010000}"/>
            </a:ext>
          </a:extLst>
        </xdr:cNvPr>
        <xdr:cNvSpPr txBox="1"/>
      </xdr:nvSpPr>
      <xdr:spPr>
        <a:xfrm>
          <a:off x="4914900" y="1355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37193</xdr:rowOff>
    </xdr:from>
    <xdr:to>
      <xdr:col>24</xdr:col>
      <xdr:colOff>114300</xdr:colOff>
      <xdr:row>79</xdr:row>
      <xdr:rowOff>37193</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4737100" y="13581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0" name="公債費最大値テキスト">
          <a:extLst>
            <a:ext uri="{FF2B5EF4-FFF2-40B4-BE49-F238E27FC236}">
              <a16:creationId xmlns="" xmlns:a16="http://schemas.microsoft.com/office/drawing/2014/main" id="{00000000-0008-0000-0400-000068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37193</xdr:rowOff>
    </xdr:from>
    <xdr:to>
      <xdr:col>24</xdr:col>
      <xdr:colOff>25400</xdr:colOff>
      <xdr:row>80</xdr:row>
      <xdr:rowOff>25763</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3987800" y="13581743"/>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81297</xdr:rowOff>
    </xdr:from>
    <xdr:ext cx="762000" cy="259045"/>
    <xdr:sp macro="" textlink="">
      <xdr:nvSpPr>
        <xdr:cNvPr id="363" name="公債費平均値テキスト">
          <a:extLst>
            <a:ext uri="{FF2B5EF4-FFF2-40B4-BE49-F238E27FC236}">
              <a16:creationId xmlns="" xmlns:a16="http://schemas.microsoft.com/office/drawing/2014/main" id="{00000000-0008-0000-0400-00006B010000}"/>
            </a:ext>
          </a:extLst>
        </xdr:cNvPr>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64" name="フローチャート: 判断 363">
          <a:extLst>
            <a:ext uri="{FF2B5EF4-FFF2-40B4-BE49-F238E27FC236}">
              <a16:creationId xmlns="" xmlns:a16="http://schemas.microsoft.com/office/drawing/2014/main" id="{00000000-0008-0000-0400-00006C010000}"/>
            </a:ext>
          </a:extLst>
        </xdr:cNvPr>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25763</xdr:rowOff>
    </xdr:from>
    <xdr:to>
      <xdr:col>19</xdr:col>
      <xdr:colOff>187325</xdr:colOff>
      <xdr:row>80</xdr:row>
      <xdr:rowOff>97608</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3098800" y="137417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64770</xdr:rowOff>
    </xdr:from>
    <xdr:to>
      <xdr:col>20</xdr:col>
      <xdr:colOff>38100</xdr:colOff>
      <xdr:row>75</xdr:row>
      <xdr:rowOff>166370</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97608</xdr:rowOff>
    </xdr:from>
    <xdr:to>
      <xdr:col>15</xdr:col>
      <xdr:colOff>98425</xdr:colOff>
      <xdr:row>81</xdr:row>
      <xdr:rowOff>99242</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2209800" y="13813608"/>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74567</xdr:rowOff>
    </xdr:from>
    <xdr:to>
      <xdr:col>15</xdr:col>
      <xdr:colOff>149225</xdr:colOff>
      <xdr:row>76</xdr:row>
      <xdr:rowOff>4716</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3048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14894</xdr:rowOff>
    </xdr:from>
    <xdr:ext cx="762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2717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81</xdr:row>
      <xdr:rowOff>99242</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1320800" y="13865861"/>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94162</xdr:rowOff>
    </xdr:from>
    <xdr:to>
      <xdr:col>11</xdr:col>
      <xdr:colOff>60325</xdr:colOff>
      <xdr:row>76</xdr:row>
      <xdr:rowOff>24312</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21590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34489</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1828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90896</xdr:rowOff>
    </xdr:from>
    <xdr:to>
      <xdr:col>6</xdr:col>
      <xdr:colOff>171450</xdr:colOff>
      <xdr:row>76</xdr:row>
      <xdr:rowOff>21047</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1270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31223</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939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157843</xdr:rowOff>
    </xdr:from>
    <xdr:to>
      <xdr:col>24</xdr:col>
      <xdr:colOff>76200</xdr:colOff>
      <xdr:row>79</xdr:row>
      <xdr:rowOff>87993</xdr:rowOff>
    </xdr:to>
    <xdr:sp macro="" textlink="">
      <xdr:nvSpPr>
        <xdr:cNvPr id="381" name="楕円 380">
          <a:extLst>
            <a:ext uri="{FF2B5EF4-FFF2-40B4-BE49-F238E27FC236}">
              <a16:creationId xmlns="" xmlns:a16="http://schemas.microsoft.com/office/drawing/2014/main" id="{00000000-0008-0000-0400-00007D010000}"/>
            </a:ext>
          </a:extLst>
        </xdr:cNvPr>
        <xdr:cNvSpPr/>
      </xdr:nvSpPr>
      <xdr:spPr>
        <a:xfrm>
          <a:off x="47752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66420</xdr:rowOff>
    </xdr:from>
    <xdr:ext cx="762000" cy="259045"/>
    <xdr:sp macro="" textlink="">
      <xdr:nvSpPr>
        <xdr:cNvPr id="382" name="公債費該当値テキスト">
          <a:extLst>
            <a:ext uri="{FF2B5EF4-FFF2-40B4-BE49-F238E27FC236}">
              <a16:creationId xmlns="" xmlns:a16="http://schemas.microsoft.com/office/drawing/2014/main" id="{00000000-0008-0000-0400-00007E010000}"/>
            </a:ext>
          </a:extLst>
        </xdr:cNvPr>
        <xdr:cNvSpPr txBox="1"/>
      </xdr:nvSpPr>
      <xdr:spPr>
        <a:xfrm>
          <a:off x="4914900" y="1343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146413</xdr:rowOff>
    </xdr:from>
    <xdr:to>
      <xdr:col>20</xdr:col>
      <xdr:colOff>38100</xdr:colOff>
      <xdr:row>80</xdr:row>
      <xdr:rowOff>76563</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3937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61340</xdr:rowOff>
    </xdr:from>
    <xdr:ext cx="7366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606800" y="1377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46808</xdr:rowOff>
    </xdr:from>
    <xdr:to>
      <xdr:col>15</xdr:col>
      <xdr:colOff>149225</xdr:colOff>
      <xdr:row>80</xdr:row>
      <xdr:rowOff>148408</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3048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133185</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7178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48442</xdr:rowOff>
    </xdr:from>
    <xdr:to>
      <xdr:col>11</xdr:col>
      <xdr:colOff>60325</xdr:colOff>
      <xdr:row>81</xdr:row>
      <xdr:rowOff>150042</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21590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134819</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828800" y="1402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減少しており、類似団体及び全国平均と比較すると低い水準となってる。しかし、過疎対策の一環として、道路改良や花公園整備、町営住宅の建て替え等を行っており、今後は元利償還金の増加が見込まれ、さらに厳しい財政運営が求め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1270</xdr:rowOff>
    </xdr:from>
    <xdr:to>
      <xdr:col>82</xdr:col>
      <xdr:colOff>107950</xdr:colOff>
      <xdr:row>73</xdr:row>
      <xdr:rowOff>157480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5671800" y="1251712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157480</xdr:rowOff>
    </xdr:from>
    <xdr:to>
      <xdr:col>78</xdr:col>
      <xdr:colOff>69850</xdr:colOff>
      <xdr:row>74</xdr:row>
      <xdr:rowOff>5080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4782800" y="12673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142240</xdr:rowOff>
    </xdr:from>
    <xdr:to>
      <xdr:col>73</xdr:col>
      <xdr:colOff>180975</xdr:colOff>
      <xdr:row>74</xdr:row>
      <xdr:rowOff>5080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3893800" y="12658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142240</xdr:rowOff>
    </xdr:from>
    <xdr:to>
      <xdr:col>69</xdr:col>
      <xdr:colOff>92075</xdr:colOff>
      <xdr:row>74</xdr:row>
      <xdr:rowOff>27940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3004800" y="12658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121920</xdr:rowOff>
    </xdr:from>
    <xdr:to>
      <xdr:col>82</xdr:col>
      <xdr:colOff>158750</xdr:colOff>
      <xdr:row>73</xdr:row>
      <xdr:rowOff>52070</xdr:rowOff>
    </xdr:to>
    <xdr:sp macro="" textlink="">
      <xdr:nvSpPr>
        <xdr:cNvPr id="442" name="楕円 441">
          <a:extLst>
            <a:ext uri="{FF2B5EF4-FFF2-40B4-BE49-F238E27FC236}">
              <a16:creationId xmlns="" xmlns:a16="http://schemas.microsoft.com/office/drawing/2014/main" id="{00000000-0008-0000-0400-0000BA010000}"/>
            </a:ext>
          </a:extLst>
        </xdr:cNvPr>
        <xdr:cNvSpPr/>
      </xdr:nvSpPr>
      <xdr:spPr>
        <a:xfrm>
          <a:off x="16459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30497</xdr:rowOff>
    </xdr:from>
    <xdr:ext cx="762000" cy="259045"/>
    <xdr:sp macro="" textlink="">
      <xdr:nvSpPr>
        <xdr:cNvPr id="443" name="公債費以外該当値テキスト">
          <a:extLst>
            <a:ext uri="{FF2B5EF4-FFF2-40B4-BE49-F238E27FC236}">
              <a16:creationId xmlns="" xmlns:a16="http://schemas.microsoft.com/office/drawing/2014/main" id="{00000000-0008-0000-0400-0000B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106680</xdr:rowOff>
    </xdr:from>
    <xdr:to>
      <xdr:col>78</xdr:col>
      <xdr:colOff>120650</xdr:colOff>
      <xdr:row>74</xdr:row>
      <xdr:rowOff>36830</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5621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47007</xdr:rowOff>
    </xdr:from>
    <xdr:ext cx="7366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290800" y="1239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125730</xdr:rowOff>
    </xdr:from>
    <xdr:to>
      <xdr:col>74</xdr:col>
      <xdr:colOff>31750</xdr:colOff>
      <xdr:row>74</xdr:row>
      <xdr:rowOff>55880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66057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91440</xdr:rowOff>
    </xdr:from>
    <xdr:to>
      <xdr:col>69</xdr:col>
      <xdr:colOff>142875</xdr:colOff>
      <xdr:row>74</xdr:row>
      <xdr:rowOff>21590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3843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31767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512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148590</xdr:rowOff>
    </xdr:from>
    <xdr:to>
      <xdr:col>65</xdr:col>
      <xdr:colOff>53975</xdr:colOff>
      <xdr:row>74</xdr:row>
      <xdr:rowOff>78740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88917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128356</xdr:rowOff>
    </xdr:from>
    <xdr:to>
      <xdr:col>29</xdr:col>
      <xdr:colOff>127000</xdr:colOff>
      <xdr:row>16</xdr:row>
      <xdr:rowOff>129560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2919181"/>
          <a:ext cx="647700" cy="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128356</xdr:rowOff>
    </xdr:from>
    <xdr:to>
      <xdr:col>26</xdr:col>
      <xdr:colOff>50800</xdr:colOff>
      <xdr:row>17</xdr:row>
      <xdr:rowOff>18377</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919181"/>
          <a:ext cx="698500" cy="6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14750</xdr:rowOff>
    </xdr:from>
    <xdr:to>
      <xdr:col>22</xdr:col>
      <xdr:colOff>114300</xdr:colOff>
      <xdr:row>17</xdr:row>
      <xdr:rowOff>18377</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2977025"/>
          <a:ext cx="698500" cy="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14750</xdr:rowOff>
    </xdr:from>
    <xdr:to>
      <xdr:col>18</xdr:col>
      <xdr:colOff>177800</xdr:colOff>
      <xdr:row>17</xdr:row>
      <xdr:rowOff>37511</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977025"/>
          <a:ext cx="698500" cy="2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78760</xdr:rowOff>
    </xdr:from>
    <xdr:to>
      <xdr:col>29</xdr:col>
      <xdr:colOff>177800</xdr:colOff>
      <xdr:row>17</xdr:row>
      <xdr:rowOff>8910</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86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50837</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84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77556</xdr:rowOff>
    </xdr:from>
    <xdr:to>
      <xdr:col>26</xdr:col>
      <xdr:colOff>101600</xdr:colOff>
      <xdr:row>17</xdr:row>
      <xdr:rowOff>7706</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86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163933</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95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139027</xdr:rowOff>
    </xdr:from>
    <xdr:to>
      <xdr:col>22</xdr:col>
      <xdr:colOff>165100</xdr:colOff>
      <xdr:row>17</xdr:row>
      <xdr:rowOff>69177</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92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53954</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0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135400</xdr:rowOff>
    </xdr:from>
    <xdr:to>
      <xdr:col>19</xdr:col>
      <xdr:colOff>38100</xdr:colOff>
      <xdr:row>17</xdr:row>
      <xdr:rowOff>65550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92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50327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01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158161</xdr:rowOff>
    </xdr:from>
    <xdr:to>
      <xdr:col>15</xdr:col>
      <xdr:colOff>101600</xdr:colOff>
      <xdr:row>17</xdr:row>
      <xdr:rowOff>88311</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94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73088</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03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307518</xdr:rowOff>
    </xdr:from>
    <xdr:to>
      <xdr:col>29</xdr:col>
      <xdr:colOff>127000</xdr:colOff>
      <xdr:row>35</xdr:row>
      <xdr:rowOff>84575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6574968"/>
          <a:ext cx="647700" cy="119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205029</xdr:rowOff>
    </xdr:from>
    <xdr:to>
      <xdr:col>26</xdr:col>
      <xdr:colOff>50800</xdr:colOff>
      <xdr:row>34</xdr:row>
      <xdr:rowOff>307518</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4305300" y="6472479"/>
          <a:ext cx="698500" cy="10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205029</xdr:rowOff>
    </xdr:from>
    <xdr:to>
      <xdr:col>22</xdr:col>
      <xdr:colOff>114300</xdr:colOff>
      <xdr:row>34</xdr:row>
      <xdr:rowOff>333025</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3606800" y="6472479"/>
          <a:ext cx="698500" cy="127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248120</xdr:rowOff>
    </xdr:from>
    <xdr:to>
      <xdr:col>18</xdr:col>
      <xdr:colOff>177800</xdr:colOff>
      <xdr:row>34</xdr:row>
      <xdr:rowOff>333025</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6515570"/>
          <a:ext cx="698500" cy="84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33775</xdr:rowOff>
    </xdr:from>
    <xdr:to>
      <xdr:col>29</xdr:col>
      <xdr:colOff>177800</xdr:colOff>
      <xdr:row>35</xdr:row>
      <xdr:rowOff>135375</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664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221752</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648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256718</xdr:rowOff>
    </xdr:from>
    <xdr:to>
      <xdr:col>26</xdr:col>
      <xdr:colOff>101600</xdr:colOff>
      <xdr:row>35</xdr:row>
      <xdr:rowOff>15418</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652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25595</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62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154229</xdr:rowOff>
    </xdr:from>
    <xdr:to>
      <xdr:col>22</xdr:col>
      <xdr:colOff>165100</xdr:colOff>
      <xdr:row>34</xdr:row>
      <xdr:rowOff>255829</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642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266006</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61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282225</xdr:rowOff>
    </xdr:from>
    <xdr:to>
      <xdr:col>19</xdr:col>
      <xdr:colOff>38100</xdr:colOff>
      <xdr:row>35</xdr:row>
      <xdr:rowOff>40925</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6549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51103</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631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197320</xdr:rowOff>
    </xdr:from>
    <xdr:to>
      <xdr:col>15</xdr:col>
      <xdr:colOff>101600</xdr:colOff>
      <xdr:row>34</xdr:row>
      <xdr:rowOff>298920</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646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309097</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623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
5,187
14.26
8,143,600
7,555,895
587,520
2,740,283
20,127,948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53731</xdr:rowOff>
    </xdr:from>
    <xdr:to>
      <xdr:col>24</xdr:col>
      <xdr:colOff>63500</xdr:colOff>
      <xdr:row>36</xdr:row>
      <xdr:rowOff>164960</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225931"/>
          <a:ext cx="838200" cy="1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164960</xdr:rowOff>
    </xdr:from>
    <xdr:to>
      <xdr:col>19</xdr:col>
      <xdr:colOff>177800</xdr:colOff>
      <xdr:row>37</xdr:row>
      <xdr:rowOff>109715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33716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71516</xdr:rowOff>
    </xdr:from>
    <xdr:to>
      <xdr:col>15</xdr:col>
      <xdr:colOff>50800</xdr:colOff>
      <xdr:row>37</xdr:row>
      <xdr:rowOff>109715</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6415166"/>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71516</xdr:rowOff>
    </xdr:from>
    <xdr:to>
      <xdr:col>10</xdr:col>
      <xdr:colOff>114300</xdr:colOff>
      <xdr:row>37</xdr:row>
      <xdr:rowOff>88516</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415166"/>
          <a:ext cx="889000" cy="1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2931</xdr:rowOff>
    </xdr:from>
    <xdr:to>
      <xdr:col>24</xdr:col>
      <xdr:colOff>114300</xdr:colOff>
      <xdr:row>36</xdr:row>
      <xdr:rowOff>104531</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17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152808</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15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114160</xdr:rowOff>
    </xdr:from>
    <xdr:to>
      <xdr:col>20</xdr:col>
      <xdr:colOff>38100</xdr:colOff>
      <xdr:row>37</xdr:row>
      <xdr:rowOff>44310</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35437</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637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58915</xdr:rowOff>
    </xdr:from>
    <xdr:to>
      <xdr:col>15</xdr:col>
      <xdr:colOff>101600</xdr:colOff>
      <xdr:row>37</xdr:row>
      <xdr:rowOff>160516</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402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151642</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20716</xdr:rowOff>
    </xdr:from>
    <xdr:to>
      <xdr:col>10</xdr:col>
      <xdr:colOff>165100</xdr:colOff>
      <xdr:row>37</xdr:row>
      <xdr:rowOff>122316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113443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37716</xdr:rowOff>
    </xdr:from>
    <xdr:to>
      <xdr:col>6</xdr:col>
      <xdr:colOff>38100</xdr:colOff>
      <xdr:row>37</xdr:row>
      <xdr:rowOff>139316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130443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81159</xdr:rowOff>
    </xdr:from>
    <xdr:to>
      <xdr:col>24</xdr:col>
      <xdr:colOff>63500</xdr:colOff>
      <xdr:row>57</xdr:row>
      <xdr:rowOff>98320</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3797300" y="9853809"/>
          <a:ext cx="8382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98320</xdr:rowOff>
    </xdr:from>
    <xdr:to>
      <xdr:col>19</xdr:col>
      <xdr:colOff>177800</xdr:colOff>
      <xdr:row>58</xdr:row>
      <xdr:rowOff>5624</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9870970"/>
          <a:ext cx="889000" cy="7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5624</xdr:rowOff>
    </xdr:from>
    <xdr:to>
      <xdr:col>15</xdr:col>
      <xdr:colOff>50800</xdr:colOff>
      <xdr:row>58</xdr:row>
      <xdr:rowOff>55908</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019300" y="9949724"/>
          <a:ext cx="889000" cy="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54087</xdr:rowOff>
    </xdr:from>
    <xdr:to>
      <xdr:col>10</xdr:col>
      <xdr:colOff>114300</xdr:colOff>
      <xdr:row>58</xdr:row>
      <xdr:rowOff>55908</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a:off x="1130300" y="9998187"/>
          <a:ext cx="88900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30359</xdr:rowOff>
    </xdr:from>
    <xdr:to>
      <xdr:col>24</xdr:col>
      <xdr:colOff>114300</xdr:colOff>
      <xdr:row>57</xdr:row>
      <xdr:rowOff>131959</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8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53236</xdr:rowOff>
    </xdr:from>
    <xdr:ext cx="599010"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65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47520</xdr:rowOff>
    </xdr:from>
    <xdr:to>
      <xdr:col>20</xdr:col>
      <xdr:colOff>38100</xdr:colOff>
      <xdr:row>57</xdr:row>
      <xdr:rowOff>149120</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8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165647</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497795" y="959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126274</xdr:rowOff>
    </xdr:from>
    <xdr:to>
      <xdr:col>15</xdr:col>
      <xdr:colOff>101600</xdr:colOff>
      <xdr:row>58</xdr:row>
      <xdr:rowOff>56424</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89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47551</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08795" y="999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5108</xdr:rowOff>
    </xdr:from>
    <xdr:to>
      <xdr:col>10</xdr:col>
      <xdr:colOff>165100</xdr:colOff>
      <xdr:row>58</xdr:row>
      <xdr:rowOff>106708</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9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97835</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52111" y="1004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3287</xdr:rowOff>
    </xdr:from>
    <xdr:to>
      <xdr:col>6</xdr:col>
      <xdr:colOff>38100</xdr:colOff>
      <xdr:row>58</xdr:row>
      <xdr:rowOff>104887</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9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96014</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100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137128</xdr:rowOff>
    </xdr:from>
    <xdr:to>
      <xdr:col>24</xdr:col>
      <xdr:colOff>63500</xdr:colOff>
      <xdr:row>79</xdr:row>
      <xdr:rowOff>12694</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3797300" y="13510228"/>
          <a:ext cx="8382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132004</xdr:rowOff>
    </xdr:from>
    <xdr:to>
      <xdr:col>19</xdr:col>
      <xdr:colOff>177800</xdr:colOff>
      <xdr:row>79</xdr:row>
      <xdr:rowOff>12694</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2908300" y="13505104"/>
          <a:ext cx="889000" cy="5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132004</xdr:rowOff>
    </xdr:from>
    <xdr:to>
      <xdr:col>15</xdr:col>
      <xdr:colOff>50800</xdr:colOff>
      <xdr:row>78</xdr:row>
      <xdr:rowOff>159493</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019300" y="13505104"/>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159493</xdr:rowOff>
    </xdr:from>
    <xdr:to>
      <xdr:col>10</xdr:col>
      <xdr:colOff>114300</xdr:colOff>
      <xdr:row>79</xdr:row>
      <xdr:rowOff>3073</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1130300" y="13532593"/>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86328</xdr:rowOff>
    </xdr:from>
    <xdr:to>
      <xdr:col>24</xdr:col>
      <xdr:colOff>114300</xdr:colOff>
      <xdr:row>79</xdr:row>
      <xdr:rowOff>16478</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4584700" y="134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1255</xdr:rowOff>
    </xdr:from>
    <xdr:ext cx="469744" cy="259045"/>
    <xdr:sp macro="" textlink="">
      <xdr:nvSpPr>
        <xdr:cNvPr id="195" name="維持補修費該当値テキスト">
          <a:extLst>
            <a:ext uri="{FF2B5EF4-FFF2-40B4-BE49-F238E27FC236}">
              <a16:creationId xmlns="" xmlns:a16="http://schemas.microsoft.com/office/drawing/2014/main" id="{00000000-0008-0000-0600-0000C3000000}"/>
            </a:ext>
          </a:extLst>
        </xdr:cNvPr>
        <xdr:cNvSpPr txBox="1"/>
      </xdr:nvSpPr>
      <xdr:spPr>
        <a:xfrm>
          <a:off x="4686300" y="1337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133344</xdr:rowOff>
    </xdr:from>
    <xdr:to>
      <xdr:col>20</xdr:col>
      <xdr:colOff>38100</xdr:colOff>
      <xdr:row>79</xdr:row>
      <xdr:rowOff>63494</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3746500" y="135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54621</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562428" y="135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81204</xdr:rowOff>
    </xdr:from>
    <xdr:to>
      <xdr:col>15</xdr:col>
      <xdr:colOff>101600</xdr:colOff>
      <xdr:row>79</xdr:row>
      <xdr:rowOff>11354</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2857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2481</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2673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108693</xdr:rowOff>
    </xdr:from>
    <xdr:to>
      <xdr:col>10</xdr:col>
      <xdr:colOff>165100</xdr:colOff>
      <xdr:row>79</xdr:row>
      <xdr:rowOff>38843</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968500" y="134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29970</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1784428" y="135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123723</xdr:rowOff>
    </xdr:from>
    <xdr:to>
      <xdr:col>6</xdr:col>
      <xdr:colOff>38100</xdr:colOff>
      <xdr:row>79</xdr:row>
      <xdr:rowOff>53873</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079500" y="134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45000</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895428" y="1358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88919</xdr:rowOff>
    </xdr:from>
    <xdr:to>
      <xdr:col>24</xdr:col>
      <xdr:colOff>63500</xdr:colOff>
      <xdr:row>91</xdr:row>
      <xdr:rowOff>155136</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3797300" y="15347969"/>
          <a:ext cx="838200" cy="40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147712</xdr:rowOff>
    </xdr:from>
    <xdr:to>
      <xdr:col>19</xdr:col>
      <xdr:colOff>177800</xdr:colOff>
      <xdr:row>91</xdr:row>
      <xdr:rowOff>155136</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2908300" y="15749662"/>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147712</xdr:rowOff>
    </xdr:from>
    <xdr:to>
      <xdr:col>15</xdr:col>
      <xdr:colOff>50800</xdr:colOff>
      <xdr:row>92</xdr:row>
      <xdr:rowOff>154961</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019300" y="15749662"/>
          <a:ext cx="889000" cy="17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154961</xdr:rowOff>
    </xdr:from>
    <xdr:to>
      <xdr:col>10</xdr:col>
      <xdr:colOff>114300</xdr:colOff>
      <xdr:row>93</xdr:row>
      <xdr:rowOff>167991</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1130300" y="15928361"/>
          <a:ext cx="8890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38119</xdr:rowOff>
    </xdr:from>
    <xdr:to>
      <xdr:col>24</xdr:col>
      <xdr:colOff>114300</xdr:colOff>
      <xdr:row>89</xdr:row>
      <xdr:rowOff>139719</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4584700" y="152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88</xdr:row>
      <xdr:rowOff>162596</xdr:rowOff>
    </xdr:from>
    <xdr:ext cx="599010"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525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104336</xdr:rowOff>
    </xdr:from>
    <xdr:to>
      <xdr:col>20</xdr:col>
      <xdr:colOff>38100</xdr:colOff>
      <xdr:row>92</xdr:row>
      <xdr:rowOff>34486</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3746500" y="157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51013</xdr:rowOff>
    </xdr:from>
    <xdr:ext cx="59901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497795" y="1548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96912</xdr:rowOff>
    </xdr:from>
    <xdr:to>
      <xdr:col>15</xdr:col>
      <xdr:colOff>101600</xdr:colOff>
      <xdr:row>92</xdr:row>
      <xdr:rowOff>27062</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2857500" y="156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43589</xdr:rowOff>
    </xdr:from>
    <xdr:ext cx="599010"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08795" y="1547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104161</xdr:rowOff>
    </xdr:from>
    <xdr:to>
      <xdr:col>10</xdr:col>
      <xdr:colOff>165100</xdr:colOff>
      <xdr:row>93</xdr:row>
      <xdr:rowOff>34311</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968500" y="158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50838</xdr:rowOff>
    </xdr:from>
    <xdr:ext cx="599010"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19795" y="1565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117191</xdr:rowOff>
    </xdr:from>
    <xdr:to>
      <xdr:col>6</xdr:col>
      <xdr:colOff>38100</xdr:colOff>
      <xdr:row>94</xdr:row>
      <xdr:rowOff>47341</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079500" y="160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63868</xdr:rowOff>
    </xdr:from>
    <xdr:ext cx="599010"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30795" y="1583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71356</xdr:rowOff>
    </xdr:from>
    <xdr:to>
      <xdr:col>55</xdr:col>
      <xdr:colOff>0</xdr:colOff>
      <xdr:row>37</xdr:row>
      <xdr:rowOff>89130</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9639300" y="6072106"/>
          <a:ext cx="838200" cy="3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71356</xdr:rowOff>
    </xdr:from>
    <xdr:to>
      <xdr:col>50</xdr:col>
      <xdr:colOff>114300</xdr:colOff>
      <xdr:row>37</xdr:row>
      <xdr:rowOff>160933</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8750300" y="6072106"/>
          <a:ext cx="889000" cy="4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139148</xdr:rowOff>
    </xdr:from>
    <xdr:to>
      <xdr:col>45</xdr:col>
      <xdr:colOff>177800</xdr:colOff>
      <xdr:row>37</xdr:row>
      <xdr:rowOff>160933</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7861300" y="6482798"/>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101032</xdr:rowOff>
    </xdr:from>
    <xdr:to>
      <xdr:col>41</xdr:col>
      <xdr:colOff>50800</xdr:colOff>
      <xdr:row>37</xdr:row>
      <xdr:rowOff>139148</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6972300" y="6444682"/>
          <a:ext cx="889000" cy="3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38330</xdr:rowOff>
    </xdr:from>
    <xdr:to>
      <xdr:col>55</xdr:col>
      <xdr:colOff>50800</xdr:colOff>
      <xdr:row>37</xdr:row>
      <xdr:rowOff>139930</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10426700" y="6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124707</xdr:rowOff>
    </xdr:from>
    <xdr:ext cx="534377"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62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20556</xdr:rowOff>
    </xdr:from>
    <xdr:to>
      <xdr:col>50</xdr:col>
      <xdr:colOff>165100</xdr:colOff>
      <xdr:row>35</xdr:row>
      <xdr:rowOff>122156</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9588500" y="602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113283</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39795" y="611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110133</xdr:rowOff>
    </xdr:from>
    <xdr:to>
      <xdr:col>46</xdr:col>
      <xdr:colOff>38100</xdr:colOff>
      <xdr:row>38</xdr:row>
      <xdr:rowOff>40283</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8699500" y="645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31410</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83111" y="65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88348</xdr:rowOff>
    </xdr:from>
    <xdr:to>
      <xdr:col>41</xdr:col>
      <xdr:colOff>101600</xdr:colOff>
      <xdr:row>38</xdr:row>
      <xdr:rowOff>18498</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7810500" y="64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9624</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94111" y="65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50232</xdr:rowOff>
    </xdr:from>
    <xdr:to>
      <xdr:col>36</xdr:col>
      <xdr:colOff>165100</xdr:colOff>
      <xdr:row>37</xdr:row>
      <xdr:rowOff>151832</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6921500" y="63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142960</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705111" y="64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157514</xdr:rowOff>
    </xdr:from>
    <xdr:to>
      <xdr:col>54</xdr:col>
      <xdr:colOff>189865</xdr:colOff>
      <xdr:row>59</xdr:row>
      <xdr:rowOff>21698</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9587264"/>
          <a:ext cx="1270" cy="54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25525</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1014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21698</xdr:rowOff>
    </xdr:from>
    <xdr:to>
      <xdr:col>55</xdr:col>
      <xdr:colOff>88900</xdr:colOff>
      <xdr:row>59</xdr:row>
      <xdr:rowOff>21698</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10137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104191</xdr:rowOff>
    </xdr:from>
    <xdr:ext cx="599010"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936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157514</xdr:rowOff>
    </xdr:from>
    <xdr:to>
      <xdr:col>55</xdr:col>
      <xdr:colOff>88900</xdr:colOff>
      <xdr:row>55</xdr:row>
      <xdr:rowOff>157514</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958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42490</xdr:rowOff>
    </xdr:from>
    <xdr:to>
      <xdr:col>55</xdr:col>
      <xdr:colOff>0</xdr:colOff>
      <xdr:row>55</xdr:row>
      <xdr:rowOff>157514</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9639300" y="8957890"/>
          <a:ext cx="838200" cy="6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139206</xdr:rowOff>
    </xdr:from>
    <xdr:ext cx="599010"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911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160779</xdr:rowOff>
    </xdr:from>
    <xdr:to>
      <xdr:col>55</xdr:col>
      <xdr:colOff>50800</xdr:colOff>
      <xdr:row>58</xdr:row>
      <xdr:rowOff>90929</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104267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73599</xdr:rowOff>
    </xdr:from>
    <xdr:to>
      <xdr:col>50</xdr:col>
      <xdr:colOff>114300</xdr:colOff>
      <xdr:row>52</xdr:row>
      <xdr:rowOff>42490</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8750300" y="8646099"/>
          <a:ext cx="889000" cy="31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5853</xdr:rowOff>
    </xdr:from>
    <xdr:to>
      <xdr:col>50</xdr:col>
      <xdr:colOff>165100</xdr:colOff>
      <xdr:row>58</xdr:row>
      <xdr:rowOff>107453</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9588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98580</xdr:rowOff>
    </xdr:from>
    <xdr:ext cx="59901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39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73599</xdr:rowOff>
    </xdr:from>
    <xdr:to>
      <xdr:col>45</xdr:col>
      <xdr:colOff>177800</xdr:colOff>
      <xdr:row>52</xdr:row>
      <xdr:rowOff>128198</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7861300" y="8646099"/>
          <a:ext cx="889000" cy="39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152223</xdr:rowOff>
    </xdr:from>
    <xdr:to>
      <xdr:col>46</xdr:col>
      <xdr:colOff>38100</xdr:colOff>
      <xdr:row>58</xdr:row>
      <xdr:rowOff>82373</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8699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73500</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50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128198</xdr:rowOff>
    </xdr:from>
    <xdr:to>
      <xdr:col>41</xdr:col>
      <xdr:colOff>50800</xdr:colOff>
      <xdr:row>55</xdr:row>
      <xdr:rowOff>100199</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6972300" y="9043598"/>
          <a:ext cx="889000" cy="48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10860</xdr:rowOff>
    </xdr:from>
    <xdr:to>
      <xdr:col>41</xdr:col>
      <xdr:colOff>101600</xdr:colOff>
      <xdr:row>58</xdr:row>
      <xdr:rowOff>112460</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7810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103587</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61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17574</xdr:rowOff>
    </xdr:from>
    <xdr:to>
      <xdr:col>36</xdr:col>
      <xdr:colOff>165100</xdr:colOff>
      <xdr:row>58</xdr:row>
      <xdr:rowOff>119174</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6921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110301</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672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106714</xdr:rowOff>
    </xdr:from>
    <xdr:to>
      <xdr:col>55</xdr:col>
      <xdr:colOff>50800</xdr:colOff>
      <xdr:row>56</xdr:row>
      <xdr:rowOff>36864</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10426700" y="953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59741</xdr:rowOff>
    </xdr:from>
    <xdr:ext cx="599010"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948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163140</xdr:rowOff>
    </xdr:from>
    <xdr:to>
      <xdr:col>50</xdr:col>
      <xdr:colOff>165100</xdr:colOff>
      <xdr:row>52</xdr:row>
      <xdr:rowOff>93290</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9588500" y="89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109817</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39795" y="868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22799</xdr:rowOff>
    </xdr:from>
    <xdr:to>
      <xdr:col>46</xdr:col>
      <xdr:colOff>38100</xdr:colOff>
      <xdr:row>50</xdr:row>
      <xdr:rowOff>124399</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8699500" y="85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48</xdr:row>
      <xdr:rowOff>140926</xdr:rowOff>
    </xdr:from>
    <xdr:ext cx="690189"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05205" y="8370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77398</xdr:rowOff>
    </xdr:from>
    <xdr:to>
      <xdr:col>41</xdr:col>
      <xdr:colOff>101600</xdr:colOff>
      <xdr:row>53</xdr:row>
      <xdr:rowOff>7548</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7810500" y="89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24075</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61795" y="876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49399</xdr:rowOff>
    </xdr:from>
    <xdr:to>
      <xdr:col>36</xdr:col>
      <xdr:colOff>165100</xdr:colOff>
      <xdr:row>55</xdr:row>
      <xdr:rowOff>150999</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6921500" y="947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167526</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672795" y="925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70555</xdr:rowOff>
    </xdr:from>
    <xdr:to>
      <xdr:col>54</xdr:col>
      <xdr:colOff>189865</xdr:colOff>
      <xdr:row>79</xdr:row>
      <xdr:rowOff>44450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10475595" y="13100755"/>
          <a:ext cx="1270" cy="488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17233</xdr:rowOff>
    </xdr:from>
    <xdr:ext cx="599010" cy="259045"/>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10528300" y="1287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70555</xdr:rowOff>
    </xdr:from>
    <xdr:to>
      <xdr:col>55</xdr:col>
      <xdr:colOff>88900</xdr:colOff>
      <xdr:row>76</xdr:row>
      <xdr:rowOff>70555</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10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80381</xdr:rowOff>
    </xdr:from>
    <xdr:to>
      <xdr:col>55</xdr:col>
      <xdr:colOff>0</xdr:colOff>
      <xdr:row>76</xdr:row>
      <xdr:rowOff>70555</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9639300" y="12424781"/>
          <a:ext cx="838200" cy="67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90448</xdr:rowOff>
    </xdr:from>
    <xdr:ext cx="534377" cy="259045"/>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10528300" y="134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112021</xdr:rowOff>
    </xdr:from>
    <xdr:to>
      <xdr:col>55</xdr:col>
      <xdr:colOff>50800</xdr:colOff>
      <xdr:row>79</xdr:row>
      <xdr:rowOff>42171</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104267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49473</xdr:rowOff>
    </xdr:from>
    <xdr:to>
      <xdr:col>50</xdr:col>
      <xdr:colOff>114300</xdr:colOff>
      <xdr:row>72</xdr:row>
      <xdr:rowOff>80381</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8750300" y="12222423"/>
          <a:ext cx="889000" cy="20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115503</xdr:rowOff>
    </xdr:from>
    <xdr:to>
      <xdr:col>50</xdr:col>
      <xdr:colOff>165100</xdr:colOff>
      <xdr:row>79</xdr:row>
      <xdr:rowOff>45653</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9588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36780</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9372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49473</xdr:rowOff>
    </xdr:from>
    <xdr:to>
      <xdr:col>45</xdr:col>
      <xdr:colOff>177800</xdr:colOff>
      <xdr:row>74</xdr:row>
      <xdr:rowOff>126216</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7861300" y="12222423"/>
          <a:ext cx="889000" cy="59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100592</xdr:rowOff>
    </xdr:from>
    <xdr:to>
      <xdr:col>46</xdr:col>
      <xdr:colOff>38100</xdr:colOff>
      <xdr:row>79</xdr:row>
      <xdr:rowOff>30742</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8699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21869</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483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126216</xdr:rowOff>
    </xdr:from>
    <xdr:to>
      <xdr:col>41</xdr:col>
      <xdr:colOff>50800</xdr:colOff>
      <xdr:row>76</xdr:row>
      <xdr:rowOff>39424</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6972300" y="12813516"/>
          <a:ext cx="889000" cy="2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113232</xdr:rowOff>
    </xdr:from>
    <xdr:to>
      <xdr:col>41</xdr:col>
      <xdr:colOff>101600</xdr:colOff>
      <xdr:row>79</xdr:row>
      <xdr:rowOff>43382</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7810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34509</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594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111665</xdr:rowOff>
    </xdr:from>
    <xdr:to>
      <xdr:col>36</xdr:col>
      <xdr:colOff>165100</xdr:colOff>
      <xdr:row>79</xdr:row>
      <xdr:rowOff>41815</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6921500" y="134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32942</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05111" y="135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19755</xdr:rowOff>
    </xdr:from>
    <xdr:to>
      <xdr:col>55</xdr:col>
      <xdr:colOff>50800</xdr:colOff>
      <xdr:row>76</xdr:row>
      <xdr:rowOff>121355</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10426700" y="13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144233</xdr:rowOff>
    </xdr:from>
    <xdr:ext cx="599010" cy="259045"/>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10528300" y="1300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29581</xdr:rowOff>
    </xdr:from>
    <xdr:to>
      <xdr:col>50</xdr:col>
      <xdr:colOff>165100</xdr:colOff>
      <xdr:row>72</xdr:row>
      <xdr:rowOff>131181</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9588500" y="123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147708</xdr:rowOff>
    </xdr:from>
    <xdr:ext cx="59901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339795" y="1214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170123</xdr:rowOff>
    </xdr:from>
    <xdr:to>
      <xdr:col>46</xdr:col>
      <xdr:colOff>38100</xdr:colOff>
      <xdr:row>71</xdr:row>
      <xdr:rowOff>100273</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8699500" y="121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116800</xdr:rowOff>
    </xdr:from>
    <xdr:ext cx="690189"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8405205" y="11946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75416</xdr:rowOff>
    </xdr:from>
    <xdr:to>
      <xdr:col>41</xdr:col>
      <xdr:colOff>101600</xdr:colOff>
      <xdr:row>75</xdr:row>
      <xdr:rowOff>5566</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7810500" y="12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22093</xdr:rowOff>
    </xdr:from>
    <xdr:ext cx="599010"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7561795" y="1253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160074</xdr:rowOff>
    </xdr:from>
    <xdr:to>
      <xdr:col>36</xdr:col>
      <xdr:colOff>165100</xdr:colOff>
      <xdr:row>76</xdr:row>
      <xdr:rowOff>90224</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6921500" y="130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106752</xdr:rowOff>
    </xdr:from>
    <xdr:ext cx="599010"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672795" y="127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7" name="普通建設事業費 （ うち更新整備　）最小値テキスト">
          <a:extLst>
            <a:ext uri="{FF2B5EF4-FFF2-40B4-BE49-F238E27FC236}">
              <a16:creationId xmlns="" xmlns:a16="http://schemas.microsoft.com/office/drawing/2014/main" id="{00000000-0008-0000-0600-0000C9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59" name="普通建設事業費 （ うち更新整備　）最大値テキスト">
          <a:extLst>
            <a:ext uri="{FF2B5EF4-FFF2-40B4-BE49-F238E27FC236}">
              <a16:creationId xmlns="" xmlns:a16="http://schemas.microsoft.com/office/drawing/2014/main" id="{00000000-0008-0000-0600-0000CB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84082</xdr:rowOff>
    </xdr:from>
    <xdr:to>
      <xdr:col>55</xdr:col>
      <xdr:colOff>0</xdr:colOff>
      <xdr:row>98</xdr:row>
      <xdr:rowOff>37849</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9639300" y="16714732"/>
          <a:ext cx="838200" cy="12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2" name="普通建設事業費 （ うち更新整備　）平均値テキスト">
          <a:extLst>
            <a:ext uri="{FF2B5EF4-FFF2-40B4-BE49-F238E27FC236}">
              <a16:creationId xmlns="" xmlns:a16="http://schemas.microsoft.com/office/drawing/2014/main" id="{00000000-0008-0000-0600-0000CE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170433</xdr:rowOff>
    </xdr:from>
    <xdr:to>
      <xdr:col>50</xdr:col>
      <xdr:colOff>114300</xdr:colOff>
      <xdr:row>98</xdr:row>
      <xdr:rowOff>37849</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8750300" y="16458183"/>
          <a:ext cx="889000" cy="38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44850</xdr:rowOff>
    </xdr:from>
    <xdr:to>
      <xdr:col>45</xdr:col>
      <xdr:colOff>177800</xdr:colOff>
      <xdr:row>95</xdr:row>
      <xdr:rowOff>170433</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7861300" y="15818250"/>
          <a:ext cx="889000" cy="63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44850</xdr:rowOff>
    </xdr:from>
    <xdr:to>
      <xdr:col>41</xdr:col>
      <xdr:colOff>50800</xdr:colOff>
      <xdr:row>98</xdr:row>
      <xdr:rowOff>20641</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flipV="1">
          <a:off x="6972300" y="15818250"/>
          <a:ext cx="889000" cy="100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33282</xdr:rowOff>
    </xdr:from>
    <xdr:to>
      <xdr:col>55</xdr:col>
      <xdr:colOff>50800</xdr:colOff>
      <xdr:row>97</xdr:row>
      <xdr:rowOff>134882</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10426700" y="166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11709</xdr:rowOff>
    </xdr:from>
    <xdr:ext cx="534377" cy="259045"/>
    <xdr:sp macro="" textlink="">
      <xdr:nvSpPr>
        <xdr:cNvPr id="481" name="普通建設事業費 （ うち更新整備　）該当値テキスト">
          <a:extLst>
            <a:ext uri="{FF2B5EF4-FFF2-40B4-BE49-F238E27FC236}">
              <a16:creationId xmlns="" xmlns:a16="http://schemas.microsoft.com/office/drawing/2014/main" id="{00000000-0008-0000-0600-0000E1010000}"/>
            </a:ext>
          </a:extLst>
        </xdr:cNvPr>
        <xdr:cNvSpPr txBox="1"/>
      </xdr:nvSpPr>
      <xdr:spPr>
        <a:xfrm>
          <a:off x="10528300" y="166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158499</xdr:rowOff>
    </xdr:from>
    <xdr:to>
      <xdr:col>50</xdr:col>
      <xdr:colOff>165100</xdr:colOff>
      <xdr:row>98</xdr:row>
      <xdr:rowOff>88649</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9588500" y="167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79776</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9372111" y="168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119633</xdr:rowOff>
    </xdr:from>
    <xdr:to>
      <xdr:col>46</xdr:col>
      <xdr:colOff>38100</xdr:colOff>
      <xdr:row>96</xdr:row>
      <xdr:rowOff>49783</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8699500" y="164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66310</xdr:rowOff>
    </xdr:from>
    <xdr:ext cx="59901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8450795" y="1618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165500</xdr:rowOff>
    </xdr:from>
    <xdr:to>
      <xdr:col>41</xdr:col>
      <xdr:colOff>101600</xdr:colOff>
      <xdr:row>92</xdr:row>
      <xdr:rowOff>95650</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7810500" y="157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112177</xdr:rowOff>
    </xdr:from>
    <xdr:ext cx="59901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7561795" y="1554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141291</xdr:rowOff>
    </xdr:from>
    <xdr:to>
      <xdr:col>36</xdr:col>
      <xdr:colOff>165100</xdr:colOff>
      <xdr:row>98</xdr:row>
      <xdr:rowOff>71441</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6921500" y="167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62568</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6705111" y="1686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122765</xdr:rowOff>
    </xdr:from>
    <xdr:to>
      <xdr:col>85</xdr:col>
      <xdr:colOff>127000</xdr:colOff>
      <xdr:row>38</xdr:row>
      <xdr:rowOff>136225</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5481300" y="6637865"/>
          <a:ext cx="8382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122765</xdr:rowOff>
    </xdr:from>
    <xdr:to>
      <xdr:col>81</xdr:col>
      <xdr:colOff>50800</xdr:colOff>
      <xdr:row>38</xdr:row>
      <xdr:rowOff>138461</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4592300" y="6637865"/>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125838</xdr:rowOff>
    </xdr:from>
    <xdr:to>
      <xdr:col>76</xdr:col>
      <xdr:colOff>114300</xdr:colOff>
      <xdr:row>38</xdr:row>
      <xdr:rowOff>138461</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3703300" y="6640938"/>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125838</xdr:rowOff>
    </xdr:from>
    <xdr:to>
      <xdr:col>71</xdr:col>
      <xdr:colOff>177800</xdr:colOff>
      <xdr:row>38</xdr:row>
      <xdr:rowOff>138127</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2814300" y="6640938"/>
          <a:ext cx="889000" cy="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85425</xdr:rowOff>
    </xdr:from>
    <xdr:to>
      <xdr:col>85</xdr:col>
      <xdr:colOff>177800</xdr:colOff>
      <xdr:row>39</xdr:row>
      <xdr:rowOff>15575</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71965</xdr:rowOff>
    </xdr:from>
    <xdr:to>
      <xdr:col>81</xdr:col>
      <xdr:colOff>101600</xdr:colOff>
      <xdr:row>39</xdr:row>
      <xdr:rowOff>2115</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65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164692</xdr:rowOff>
    </xdr:from>
    <xdr:ext cx="469744"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246428" y="667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87661</xdr:rowOff>
    </xdr:from>
    <xdr:to>
      <xdr:col>76</xdr:col>
      <xdr:colOff>165100</xdr:colOff>
      <xdr:row>39</xdr:row>
      <xdr:rowOff>17811</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6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8938</xdr:rowOff>
    </xdr:from>
    <xdr:ext cx="378565"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403017" y="66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75038</xdr:rowOff>
    </xdr:from>
    <xdr:to>
      <xdr:col>72</xdr:col>
      <xdr:colOff>38100</xdr:colOff>
      <xdr:row>39</xdr:row>
      <xdr:rowOff>5188</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65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167765</xdr:rowOff>
    </xdr:from>
    <xdr:ext cx="469744"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468428" y="668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87327</xdr:rowOff>
    </xdr:from>
    <xdr:to>
      <xdr:col>67</xdr:col>
      <xdr:colOff>101600</xdr:colOff>
      <xdr:row>39</xdr:row>
      <xdr:rowOff>17477</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6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8604</xdr:rowOff>
    </xdr:from>
    <xdr:ext cx="378565"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625017" y="669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6" name="公債費最小値テキスト">
          <a:extLst>
            <a:ext uri="{FF2B5EF4-FFF2-40B4-BE49-F238E27FC236}">
              <a16:creationId xmlns="" xmlns:a16="http://schemas.microsoft.com/office/drawing/2014/main" id="{00000000-0008-0000-0600-000068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18" name="公債費最大値テキスト">
          <a:extLst>
            <a:ext uri="{FF2B5EF4-FFF2-40B4-BE49-F238E27FC236}">
              <a16:creationId xmlns="" xmlns:a16="http://schemas.microsoft.com/office/drawing/2014/main" id="{00000000-0008-0000-0600-00006A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2723</xdr:rowOff>
    </xdr:from>
    <xdr:to>
      <xdr:col>85</xdr:col>
      <xdr:colOff>127000</xdr:colOff>
      <xdr:row>71</xdr:row>
      <xdr:rowOff>122523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5481300" y="12175673"/>
          <a:ext cx="838200" cy="1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1" name="公債費平均値テキスト">
          <a:extLst>
            <a:ext uri="{FF2B5EF4-FFF2-40B4-BE49-F238E27FC236}">
              <a16:creationId xmlns="" xmlns:a16="http://schemas.microsoft.com/office/drawing/2014/main" id="{00000000-0008-0000-0600-00006D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150714</xdr:rowOff>
    </xdr:from>
    <xdr:to>
      <xdr:col>81</xdr:col>
      <xdr:colOff>50800</xdr:colOff>
      <xdr:row>71</xdr:row>
      <xdr:rowOff>122523</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4592300" y="12152214"/>
          <a:ext cx="889000" cy="1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150714</xdr:rowOff>
    </xdr:from>
    <xdr:to>
      <xdr:col>76</xdr:col>
      <xdr:colOff>114300</xdr:colOff>
      <xdr:row>71</xdr:row>
      <xdr:rowOff>73557</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3703300" y="12152214"/>
          <a:ext cx="889000" cy="9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73557</xdr:rowOff>
    </xdr:from>
    <xdr:to>
      <xdr:col>71</xdr:col>
      <xdr:colOff>177800</xdr:colOff>
      <xdr:row>72</xdr:row>
      <xdr:rowOff>87067</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2814300" y="12246507"/>
          <a:ext cx="889000" cy="18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123373</xdr:rowOff>
    </xdr:from>
    <xdr:to>
      <xdr:col>85</xdr:col>
      <xdr:colOff>177800</xdr:colOff>
      <xdr:row>71</xdr:row>
      <xdr:rowOff>53523</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6268700" y="121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76400</xdr:rowOff>
    </xdr:from>
    <xdr:ext cx="599010" cy="259045"/>
    <xdr:sp macro="" textlink="">
      <xdr:nvSpPr>
        <xdr:cNvPr id="640" name="公債費該当値テキスト">
          <a:extLst>
            <a:ext uri="{FF2B5EF4-FFF2-40B4-BE49-F238E27FC236}">
              <a16:creationId xmlns="" xmlns:a16="http://schemas.microsoft.com/office/drawing/2014/main" id="{00000000-0008-0000-0600-000080020000}"/>
            </a:ext>
          </a:extLst>
        </xdr:cNvPr>
        <xdr:cNvSpPr txBox="1"/>
      </xdr:nvSpPr>
      <xdr:spPr>
        <a:xfrm>
          <a:off x="16370300" y="1207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71723</xdr:rowOff>
    </xdr:from>
    <xdr:to>
      <xdr:col>81</xdr:col>
      <xdr:colOff>101600</xdr:colOff>
      <xdr:row>72</xdr:row>
      <xdr:rowOff>1873</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5430500" y="122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18400</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181795" y="1201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99914</xdr:rowOff>
    </xdr:from>
    <xdr:to>
      <xdr:col>76</xdr:col>
      <xdr:colOff>165100</xdr:colOff>
      <xdr:row>71</xdr:row>
      <xdr:rowOff>30064</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4541500" y="121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46591</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292795" y="1187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22757</xdr:rowOff>
    </xdr:from>
    <xdr:to>
      <xdr:col>72</xdr:col>
      <xdr:colOff>38100</xdr:colOff>
      <xdr:row>71</xdr:row>
      <xdr:rowOff>124357</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3652500" y="121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140884</xdr:rowOff>
    </xdr:from>
    <xdr:ext cx="59901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3403795" y="119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36267</xdr:rowOff>
    </xdr:from>
    <xdr:to>
      <xdr:col>67</xdr:col>
      <xdr:colOff>101600</xdr:colOff>
      <xdr:row>72</xdr:row>
      <xdr:rowOff>137867</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2763500" y="12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154394</xdr:rowOff>
    </xdr:from>
    <xdr:ext cx="59901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514795" y="1215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5" name="積立金最小値テキスト">
          <a:extLst>
            <a:ext uri="{FF2B5EF4-FFF2-40B4-BE49-F238E27FC236}">
              <a16:creationId xmlns="" xmlns:a16="http://schemas.microsoft.com/office/drawing/2014/main" id="{00000000-0008-0000-0600-0000A3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7" name="積立金最大値テキスト">
          <a:extLst>
            <a:ext uri="{FF2B5EF4-FFF2-40B4-BE49-F238E27FC236}">
              <a16:creationId xmlns="" xmlns:a16="http://schemas.microsoft.com/office/drawing/2014/main" id="{00000000-0008-0000-0600-0000A5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104502</xdr:rowOff>
    </xdr:from>
    <xdr:to>
      <xdr:col>85</xdr:col>
      <xdr:colOff>127000</xdr:colOff>
      <xdr:row>98</xdr:row>
      <xdr:rowOff>157217</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5481300" y="16735152"/>
          <a:ext cx="838200" cy="2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0" name="積立金平均値テキスト">
          <a:extLst>
            <a:ext uri="{FF2B5EF4-FFF2-40B4-BE49-F238E27FC236}">
              <a16:creationId xmlns="" xmlns:a16="http://schemas.microsoft.com/office/drawing/2014/main" id="{00000000-0008-0000-0600-0000A8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157217</xdr:rowOff>
    </xdr:from>
    <xdr:to>
      <xdr:col>81</xdr:col>
      <xdr:colOff>50800</xdr:colOff>
      <xdr:row>99</xdr:row>
      <xdr:rowOff>21439</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4592300" y="16959317"/>
          <a:ext cx="889000" cy="3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21439</xdr:rowOff>
    </xdr:from>
    <xdr:to>
      <xdr:col>76</xdr:col>
      <xdr:colOff>114300</xdr:colOff>
      <xdr:row>99</xdr:row>
      <xdr:rowOff>52116</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3703300" y="16994989"/>
          <a:ext cx="889000" cy="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49808</xdr:rowOff>
    </xdr:from>
    <xdr:to>
      <xdr:col>71</xdr:col>
      <xdr:colOff>177800</xdr:colOff>
      <xdr:row>99</xdr:row>
      <xdr:rowOff>52116</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2814300" y="17023358"/>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53702</xdr:rowOff>
    </xdr:from>
    <xdr:to>
      <xdr:col>85</xdr:col>
      <xdr:colOff>177800</xdr:colOff>
      <xdr:row>97</xdr:row>
      <xdr:rowOff>155302</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6268700" y="166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76579</xdr:rowOff>
    </xdr:from>
    <xdr:ext cx="599010" cy="259045"/>
    <xdr:sp macro="" textlink="">
      <xdr:nvSpPr>
        <xdr:cNvPr id="699" name="積立金該当値テキスト">
          <a:extLst>
            <a:ext uri="{FF2B5EF4-FFF2-40B4-BE49-F238E27FC236}">
              <a16:creationId xmlns="" xmlns:a16="http://schemas.microsoft.com/office/drawing/2014/main" id="{00000000-0008-0000-0600-0000BB020000}"/>
            </a:ext>
          </a:extLst>
        </xdr:cNvPr>
        <xdr:cNvSpPr txBox="1"/>
      </xdr:nvSpPr>
      <xdr:spPr>
        <a:xfrm>
          <a:off x="16370300" y="1653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106417</xdr:rowOff>
    </xdr:from>
    <xdr:to>
      <xdr:col>81</xdr:col>
      <xdr:colOff>101600</xdr:colOff>
      <xdr:row>99</xdr:row>
      <xdr:rowOff>36567</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5430500" y="169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27694</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14111" y="1700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142089</xdr:rowOff>
    </xdr:from>
    <xdr:to>
      <xdr:col>76</xdr:col>
      <xdr:colOff>165100</xdr:colOff>
      <xdr:row>99</xdr:row>
      <xdr:rowOff>72239</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4541500" y="1694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63366</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325111" y="17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1316</xdr:rowOff>
    </xdr:from>
    <xdr:to>
      <xdr:col>72</xdr:col>
      <xdr:colOff>38100</xdr:colOff>
      <xdr:row>99</xdr:row>
      <xdr:rowOff>102916</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3652500" y="169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94043</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3436111" y="170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170458</xdr:rowOff>
    </xdr:from>
    <xdr:to>
      <xdr:col>67</xdr:col>
      <xdr:colOff>101600</xdr:colOff>
      <xdr:row>99</xdr:row>
      <xdr:rowOff>100608</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2763500" y="169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91735</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547111" y="1706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4" name="投資及び出資金最大値テキスト">
          <a:extLst>
            <a:ext uri="{FF2B5EF4-FFF2-40B4-BE49-F238E27FC236}">
              <a16:creationId xmlns="" xmlns:a16="http://schemas.microsoft.com/office/drawing/2014/main" id="{00000000-0008-0000-0600-0000DE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673</xdr:rowOff>
    </xdr:from>
    <xdr:to>
      <xdr:col>116</xdr:col>
      <xdr:colOff>63500</xdr:colOff>
      <xdr:row>39</xdr:row>
      <xdr:rowOff>19533</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1323300" y="6687223"/>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7" name="投資及び出資金平均値テキスト">
          <a:extLst>
            <a:ext uri="{FF2B5EF4-FFF2-40B4-BE49-F238E27FC236}">
              <a16:creationId xmlns="" xmlns:a16="http://schemas.microsoft.com/office/drawing/2014/main" id="{00000000-0008-0000-0600-0000E1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122326</xdr:rowOff>
    </xdr:from>
    <xdr:to>
      <xdr:col>111</xdr:col>
      <xdr:colOff>177800</xdr:colOff>
      <xdr:row>39</xdr:row>
      <xdr:rowOff>673</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0434300" y="5951626"/>
          <a:ext cx="889000" cy="7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122326</xdr:rowOff>
    </xdr:from>
    <xdr:to>
      <xdr:col>107</xdr:col>
      <xdr:colOff>50800</xdr:colOff>
      <xdr:row>38</xdr:row>
      <xdr:rowOff>84874</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flipV="1">
          <a:off x="19545300" y="5951626"/>
          <a:ext cx="889000" cy="64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159703</xdr:rowOff>
    </xdr:from>
    <xdr:to>
      <xdr:col>102</xdr:col>
      <xdr:colOff>114300</xdr:colOff>
      <xdr:row>38</xdr:row>
      <xdr:rowOff>84874</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656300" y="6160453"/>
          <a:ext cx="889000" cy="43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15701</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10428" y="67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140183</xdr:rowOff>
    </xdr:from>
    <xdr:to>
      <xdr:col>116</xdr:col>
      <xdr:colOff>114300</xdr:colOff>
      <xdr:row>39</xdr:row>
      <xdr:rowOff>70333</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21107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59936</xdr:rowOff>
    </xdr:from>
    <xdr:ext cx="378565" cy="259045"/>
    <xdr:sp macro="" textlink="">
      <xdr:nvSpPr>
        <xdr:cNvPr id="756" name="投資及び出資金該当値テキスト">
          <a:extLst>
            <a:ext uri="{FF2B5EF4-FFF2-40B4-BE49-F238E27FC236}">
              <a16:creationId xmlns="" xmlns:a16="http://schemas.microsoft.com/office/drawing/2014/main" id="{00000000-0008-0000-0600-0000F4020000}"/>
            </a:ext>
          </a:extLst>
        </xdr:cNvPr>
        <xdr:cNvSpPr txBox="1"/>
      </xdr:nvSpPr>
      <xdr:spPr>
        <a:xfrm>
          <a:off x="22212300" y="6575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121323</xdr:rowOff>
    </xdr:from>
    <xdr:to>
      <xdr:col>112</xdr:col>
      <xdr:colOff>38100</xdr:colOff>
      <xdr:row>39</xdr:row>
      <xdr:rowOff>51473</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1272500" y="6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42600</xdr:rowOff>
    </xdr:from>
    <xdr:ext cx="469744"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088428" y="672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71526</xdr:rowOff>
    </xdr:from>
    <xdr:to>
      <xdr:col>107</xdr:col>
      <xdr:colOff>101600</xdr:colOff>
      <xdr:row>35</xdr:row>
      <xdr:rowOff>1676</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03835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18203</xdr:rowOff>
    </xdr:from>
    <xdr:ext cx="534377"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167111" y="56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34074</xdr:rowOff>
    </xdr:from>
    <xdr:to>
      <xdr:col>102</xdr:col>
      <xdr:colOff>165100</xdr:colOff>
      <xdr:row>38</xdr:row>
      <xdr:rowOff>135674</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9494500" y="65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152201</xdr:rowOff>
    </xdr:from>
    <xdr:ext cx="469744"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9310428" y="632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108903</xdr:rowOff>
    </xdr:from>
    <xdr:to>
      <xdr:col>98</xdr:col>
      <xdr:colOff>38100</xdr:colOff>
      <xdr:row>36</xdr:row>
      <xdr:rowOff>39053</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8605500" y="61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55580</xdr:rowOff>
    </xdr:from>
    <xdr:ext cx="534377"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389111" y="5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1" name="貸付金最大値テキスト">
          <a:extLst>
            <a:ext uri="{FF2B5EF4-FFF2-40B4-BE49-F238E27FC236}">
              <a16:creationId xmlns="" xmlns:a16="http://schemas.microsoft.com/office/drawing/2014/main" id="{00000000-0008-0000-0600-000017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4" name="貸付金平均値テキスト">
          <a:extLst>
            <a:ext uri="{FF2B5EF4-FFF2-40B4-BE49-F238E27FC236}">
              <a16:creationId xmlns="" xmlns:a16="http://schemas.microsoft.com/office/drawing/2014/main" id="{00000000-0008-0000-0600-00001A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3" name="貸付金該当値テキスト">
          <a:extLst>
            <a:ext uri="{FF2B5EF4-FFF2-40B4-BE49-F238E27FC236}">
              <a16:creationId xmlns="" xmlns:a16="http://schemas.microsoft.com/office/drawing/2014/main" id="{00000000-0008-0000-0600-00002D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5" name="繰出金最小値テキスト">
          <a:extLst>
            <a:ext uri="{FF2B5EF4-FFF2-40B4-BE49-F238E27FC236}">
              <a16:creationId xmlns="" xmlns:a16="http://schemas.microsoft.com/office/drawing/2014/main" id="{00000000-0008-0000-0600-00004D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7" name="繰出金最大値テキスト">
          <a:extLst>
            <a:ext uri="{FF2B5EF4-FFF2-40B4-BE49-F238E27FC236}">
              <a16:creationId xmlns="" xmlns:a16="http://schemas.microsoft.com/office/drawing/2014/main" id="{00000000-0008-0000-0600-00004F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70129</xdr:rowOff>
    </xdr:from>
    <xdr:to>
      <xdr:col>116</xdr:col>
      <xdr:colOff>63500</xdr:colOff>
      <xdr:row>76</xdr:row>
      <xdr:rowOff>82398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1323300" y="13100329"/>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0" name="繰出金平均値テキスト">
          <a:extLst>
            <a:ext uri="{FF2B5EF4-FFF2-40B4-BE49-F238E27FC236}">
              <a16:creationId xmlns="" xmlns:a16="http://schemas.microsoft.com/office/drawing/2014/main" id="{00000000-0008-0000-0600-000052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70129</xdr:rowOff>
    </xdr:from>
    <xdr:to>
      <xdr:col>111</xdr:col>
      <xdr:colOff>177800</xdr:colOff>
      <xdr:row>76</xdr:row>
      <xdr:rowOff>127553</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20434300" y="13100329"/>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127553</xdr:rowOff>
    </xdr:from>
    <xdr:to>
      <xdr:col>107</xdr:col>
      <xdr:colOff>50800</xdr:colOff>
      <xdr:row>76</xdr:row>
      <xdr:rowOff>139852</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19545300" y="13157753"/>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102651</xdr:rowOff>
    </xdr:from>
    <xdr:to>
      <xdr:col>102</xdr:col>
      <xdr:colOff>114300</xdr:colOff>
      <xdr:row>76</xdr:row>
      <xdr:rowOff>139852</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18656300" y="13132851"/>
          <a:ext cx="889000" cy="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31598</xdr:rowOff>
    </xdr:from>
    <xdr:to>
      <xdr:col>116</xdr:col>
      <xdr:colOff>114300</xdr:colOff>
      <xdr:row>76</xdr:row>
      <xdr:rowOff>133198</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22110700" y="130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10025</xdr:rowOff>
    </xdr:from>
    <xdr:ext cx="534377" cy="259045"/>
    <xdr:sp macro="" textlink="">
      <xdr:nvSpPr>
        <xdr:cNvPr id="869" name="繰出金該当値テキスト">
          <a:extLst>
            <a:ext uri="{FF2B5EF4-FFF2-40B4-BE49-F238E27FC236}">
              <a16:creationId xmlns="" xmlns:a16="http://schemas.microsoft.com/office/drawing/2014/main" id="{00000000-0008-0000-0600-000065030000}"/>
            </a:ext>
          </a:extLst>
        </xdr:cNvPr>
        <xdr:cNvSpPr txBox="1"/>
      </xdr:nvSpPr>
      <xdr:spPr>
        <a:xfrm>
          <a:off x="22212300" y="130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19329</xdr:rowOff>
    </xdr:from>
    <xdr:to>
      <xdr:col>112</xdr:col>
      <xdr:colOff>38100</xdr:colOff>
      <xdr:row>76</xdr:row>
      <xdr:rowOff>120929</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1272500" y="130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112056</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056111" y="13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76753</xdr:rowOff>
    </xdr:from>
    <xdr:to>
      <xdr:col>107</xdr:col>
      <xdr:colOff>101600</xdr:colOff>
      <xdr:row>77</xdr:row>
      <xdr:rowOff>6903</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0383500" y="131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169480</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0167111" y="131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89052</xdr:rowOff>
    </xdr:from>
    <xdr:to>
      <xdr:col>102</xdr:col>
      <xdr:colOff>165100</xdr:colOff>
      <xdr:row>77</xdr:row>
      <xdr:rowOff>19202</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19494500" y="131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10329</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9278111" y="132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51851</xdr:rowOff>
    </xdr:from>
    <xdr:to>
      <xdr:col>98</xdr:col>
      <xdr:colOff>38100</xdr:colOff>
      <xdr:row>76</xdr:row>
      <xdr:rowOff>153451</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18605500" y="130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144578</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389111" y="131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公債費においては、近年、大型の整備事業が集中し、地方債現在高や元利償還金が膨らんでおり、類似団体</a:t>
          </a:r>
          <a:r>
            <a:rPr kumimoji="1" lang="ja-JP" altLang="en-US" sz="1100">
              <a:solidFill>
                <a:schemeClr val="dk1"/>
              </a:solidFill>
              <a:effectLst/>
              <a:latin typeface="+mn-lt"/>
              <a:ea typeface="+mn-ea"/>
              <a:cs typeface="+mn-cs"/>
            </a:rPr>
            <a:t>の約</a:t>
          </a:r>
          <a:r>
            <a:rPr kumimoji="1" lang="ja-JP" altLang="ja-JP" sz="1100">
              <a:solidFill>
                <a:schemeClr val="dk1"/>
              </a:solidFill>
              <a:effectLst/>
              <a:latin typeface="+mn-lt"/>
              <a:ea typeface="+mn-ea"/>
              <a:cs typeface="+mn-cs"/>
            </a:rPr>
            <a:t>３．５倍</a:t>
          </a:r>
          <a:r>
            <a:rPr kumimoji="1" lang="ja-JP" altLang="en-US" sz="1100">
              <a:solidFill>
                <a:schemeClr val="dk1"/>
              </a:solidFill>
              <a:effectLst/>
              <a:latin typeface="+mn-lt"/>
              <a:ea typeface="+mn-ea"/>
              <a:cs typeface="+mn-cs"/>
            </a:rPr>
            <a:t>になって</a:t>
          </a:r>
          <a:r>
            <a:rPr kumimoji="1" lang="ja-JP" altLang="ja-JP" sz="1100">
              <a:solidFill>
                <a:schemeClr val="dk1"/>
              </a:solidFill>
              <a:effectLst/>
              <a:latin typeface="+mn-lt"/>
              <a:ea typeface="+mn-ea"/>
              <a:cs typeface="+mn-cs"/>
            </a:rPr>
            <a:t>いる。。平成２８年度より、大任町し尿処理・じん芥処理・埋立処分施設建設事業が開始されたことに伴い、公債費は上昇することが予想されるが、繰上償還を行うなど、公債費率の抑制に努める。扶助費では類似団体と比較して、住民１人当たりのコストが</a:t>
          </a:r>
          <a:r>
            <a:rPr kumimoji="1" lang="en-US" altLang="ja-JP" sz="1100">
              <a:solidFill>
                <a:schemeClr val="dk1"/>
              </a:solidFill>
              <a:effectLst/>
              <a:latin typeface="+mn-lt"/>
              <a:ea typeface="+mn-ea"/>
              <a:cs typeface="+mn-cs"/>
            </a:rPr>
            <a:t>93,931</a:t>
          </a:r>
          <a:r>
            <a:rPr kumimoji="1" lang="ja-JP" altLang="ja-JP" sz="1100">
              <a:solidFill>
                <a:schemeClr val="dk1"/>
              </a:solidFill>
              <a:effectLst/>
              <a:latin typeface="+mn-lt"/>
              <a:ea typeface="+mn-ea"/>
              <a:cs typeface="+mn-cs"/>
            </a:rPr>
            <a:t>円上回っている。主な要因としては、町内に幼稚園が無いため、子どもを保育園に預ける傾向にあり、児童福祉費の保育所措置費が高いことが挙げられる。また、高齢化率が３０％を越えている現状から、老人福祉費が高いことが挙げられる。今後も継続して、介護予防事業等を積極的に行う。</a:t>
          </a:r>
          <a:endParaRPr lang="ja-JP" altLang="ja-JP" sz="1400">
            <a:effectLst/>
          </a:endParaRPr>
        </a:p>
        <a:p>
          <a:r>
            <a:rPr kumimoji="1" lang="ja-JP" altLang="ja-JP" sz="1100">
              <a:solidFill>
                <a:schemeClr val="dk1"/>
              </a:solidFill>
              <a:effectLst/>
              <a:latin typeface="+mn-lt"/>
              <a:ea typeface="+mn-ea"/>
              <a:cs typeface="+mn-cs"/>
            </a:rPr>
            <a:t>　普通建設事業費では、類似団体と比較して、住民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a:t>
          </a:r>
          <a:r>
            <a:rPr kumimoji="1" lang="en-US" altLang="ja-JP" sz="1100">
              <a:solidFill>
                <a:schemeClr val="dk1"/>
              </a:solidFill>
              <a:effectLst/>
              <a:latin typeface="+mn-lt"/>
              <a:ea typeface="+mn-ea"/>
              <a:cs typeface="+mn-cs"/>
            </a:rPr>
            <a:t>312,571</a:t>
          </a:r>
          <a:r>
            <a:rPr kumimoji="1" lang="ja-JP" altLang="ja-JP" sz="1100">
              <a:solidFill>
                <a:schemeClr val="dk1"/>
              </a:solidFill>
              <a:effectLst/>
              <a:latin typeface="+mn-lt"/>
              <a:ea typeface="+mn-ea"/>
              <a:cs typeface="+mn-cs"/>
            </a:rPr>
            <a:t>円上回っている。これは過疎対策の一環として、道路改良や花公園整備、町営住宅の建替え等を行っており、また前述のとおり、平成２８年度より大任町し尿処理・じん芥処理・埋立処分施設建設事業が開始されたためである。今後は、元利償還金の増加によりさらに厳しい財政運営が求められる。投資及び出資金においては、水道事業会計への出資金の有無に伴い年度によって増減が大きく変動している。</a:t>
          </a:r>
          <a:endParaRPr lang="ja-JP" altLang="ja-JP" sz="1400">
            <a:effectLst/>
          </a:endParaRPr>
        </a:p>
        <a:p>
          <a:r>
            <a:rPr kumimoji="1" lang="ja-JP" altLang="ja-JP" sz="1100">
              <a:solidFill>
                <a:schemeClr val="dk1"/>
              </a:solidFill>
              <a:effectLst/>
              <a:latin typeface="+mn-lt"/>
              <a:ea typeface="+mn-ea"/>
              <a:cs typeface="+mn-cs"/>
            </a:rPr>
            <a:t>　その他の経費については、類似団体に近い水準となっているため、今後も現状維持に努める。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5,203
5,187
14.26
8,143,600
7,555,895
587,520
2,740,283
20,127,948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90170</xdr:rowOff>
    </xdr:from>
    <xdr:to>
      <xdr:col>24</xdr:col>
      <xdr:colOff>63500</xdr:colOff>
      <xdr:row>31</xdr:row>
      <xdr:rowOff>147510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405120"/>
          <a:ext cx="8382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107696</xdr:rowOff>
    </xdr:from>
    <xdr:to>
      <xdr:col>19</xdr:col>
      <xdr:colOff>177800</xdr:colOff>
      <xdr:row>31</xdr:row>
      <xdr:rowOff>147510</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5422646"/>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107696</xdr:rowOff>
    </xdr:from>
    <xdr:to>
      <xdr:col>15</xdr:col>
      <xdr:colOff>50800</xdr:colOff>
      <xdr:row>32</xdr:row>
      <xdr:rowOff>59118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422646"/>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145034</xdr:rowOff>
    </xdr:from>
    <xdr:to>
      <xdr:col>10</xdr:col>
      <xdr:colOff>114300</xdr:colOff>
      <xdr:row>32</xdr:row>
      <xdr:rowOff>59118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288534"/>
          <a:ext cx="8890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39370</xdr:rowOff>
    </xdr:from>
    <xdr:to>
      <xdr:col>24</xdr:col>
      <xdr:colOff>114300</xdr:colOff>
      <xdr:row>31</xdr:row>
      <xdr:rowOff>140970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3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62247</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2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96710</xdr:rowOff>
    </xdr:from>
    <xdr:to>
      <xdr:col>20</xdr:col>
      <xdr:colOff>38100</xdr:colOff>
      <xdr:row>32</xdr:row>
      <xdr:rowOff>26860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4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43387</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18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56896</xdr:rowOff>
    </xdr:from>
    <xdr:to>
      <xdr:col>15</xdr:col>
      <xdr:colOff>101600</xdr:colOff>
      <xdr:row>31</xdr:row>
      <xdr:rowOff>158496</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3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3573</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14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8318</xdr:rowOff>
    </xdr:from>
    <xdr:to>
      <xdr:col>10</xdr:col>
      <xdr:colOff>165100</xdr:colOff>
      <xdr:row>32</xdr:row>
      <xdr:rowOff>109918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4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126445</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26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94234</xdr:rowOff>
    </xdr:from>
    <xdr:to>
      <xdr:col>6</xdr:col>
      <xdr:colOff>38100</xdr:colOff>
      <xdr:row>31</xdr:row>
      <xdr:rowOff>24384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2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40911</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63111" y="501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155023</xdr:rowOff>
    </xdr:from>
    <xdr:to>
      <xdr:col>24</xdr:col>
      <xdr:colOff>63500</xdr:colOff>
      <xdr:row>57</xdr:row>
      <xdr:rowOff>88249</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756223"/>
          <a:ext cx="838200" cy="10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155023</xdr:rowOff>
    </xdr:from>
    <xdr:to>
      <xdr:col>19</xdr:col>
      <xdr:colOff>177800</xdr:colOff>
      <xdr:row>58</xdr:row>
      <xdr:rowOff>64264</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9756223"/>
          <a:ext cx="889000" cy="2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36530</xdr:rowOff>
    </xdr:from>
    <xdr:to>
      <xdr:col>15</xdr:col>
      <xdr:colOff>50800</xdr:colOff>
      <xdr:row>58</xdr:row>
      <xdr:rowOff>64264</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2019300" y="9980630"/>
          <a:ext cx="889000" cy="2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36530</xdr:rowOff>
    </xdr:from>
    <xdr:to>
      <xdr:col>10</xdr:col>
      <xdr:colOff>114300</xdr:colOff>
      <xdr:row>58</xdr:row>
      <xdr:rowOff>99765</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9980630"/>
          <a:ext cx="889000" cy="6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37449</xdr:rowOff>
    </xdr:from>
    <xdr:to>
      <xdr:col>24</xdr:col>
      <xdr:colOff>114300</xdr:colOff>
      <xdr:row>57</xdr:row>
      <xdr:rowOff>139049</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8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15876</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78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104223</xdr:rowOff>
    </xdr:from>
    <xdr:to>
      <xdr:col>20</xdr:col>
      <xdr:colOff>38100</xdr:colOff>
      <xdr:row>57</xdr:row>
      <xdr:rowOff>34373</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7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25500</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979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13464</xdr:rowOff>
    </xdr:from>
    <xdr:to>
      <xdr:col>15</xdr:col>
      <xdr:colOff>101600</xdr:colOff>
      <xdr:row>58</xdr:row>
      <xdr:rowOff>115064</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9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106191</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100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157180</xdr:rowOff>
    </xdr:from>
    <xdr:to>
      <xdr:col>10</xdr:col>
      <xdr:colOff>165100</xdr:colOff>
      <xdr:row>58</xdr:row>
      <xdr:rowOff>87330</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9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78457</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5" y="1002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48965</xdr:rowOff>
    </xdr:from>
    <xdr:to>
      <xdr:col>6</xdr:col>
      <xdr:colOff>38100</xdr:colOff>
      <xdr:row>58</xdr:row>
      <xdr:rowOff>150565</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9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141692</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30795" y="1008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89088</xdr:rowOff>
    </xdr:from>
    <xdr:to>
      <xdr:col>24</xdr:col>
      <xdr:colOff>63500</xdr:colOff>
      <xdr:row>73</xdr:row>
      <xdr:rowOff>141391</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3797300" y="12262038"/>
          <a:ext cx="838200" cy="39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141391</xdr:rowOff>
    </xdr:from>
    <xdr:to>
      <xdr:col>19</xdr:col>
      <xdr:colOff>177800</xdr:colOff>
      <xdr:row>74</xdr:row>
      <xdr:rowOff>36751</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2908300" y="12657241"/>
          <a:ext cx="889000" cy="6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36751</xdr:rowOff>
    </xdr:from>
    <xdr:to>
      <xdr:col>15</xdr:col>
      <xdr:colOff>50800</xdr:colOff>
      <xdr:row>74</xdr:row>
      <xdr:rowOff>161665</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019300" y="12724051"/>
          <a:ext cx="8890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161665</xdr:rowOff>
    </xdr:from>
    <xdr:to>
      <xdr:col>10</xdr:col>
      <xdr:colOff>114300</xdr:colOff>
      <xdr:row>75</xdr:row>
      <xdr:rowOff>69598</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flipV="1">
          <a:off x="1130300" y="12848965"/>
          <a:ext cx="889000" cy="7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38288</xdr:rowOff>
    </xdr:from>
    <xdr:to>
      <xdr:col>24</xdr:col>
      <xdr:colOff>114300</xdr:colOff>
      <xdr:row>71</xdr:row>
      <xdr:rowOff>139888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4584700" y="1221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139265</xdr:rowOff>
    </xdr:from>
    <xdr:ext cx="599010" cy="259045"/>
    <xdr:sp macro="" textlink="">
      <xdr:nvSpPr>
        <xdr:cNvPr id="200" name="民生費該当値テキスト">
          <a:extLst>
            <a:ext uri="{FF2B5EF4-FFF2-40B4-BE49-F238E27FC236}">
              <a16:creationId xmlns="" xmlns:a16="http://schemas.microsoft.com/office/drawing/2014/main" id="{00000000-0008-0000-0700-0000C8000000}"/>
            </a:ext>
          </a:extLst>
        </xdr:cNvPr>
        <xdr:cNvSpPr txBox="1"/>
      </xdr:nvSpPr>
      <xdr:spPr>
        <a:xfrm>
          <a:off x="4686300" y="1214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90591</xdr:rowOff>
    </xdr:from>
    <xdr:to>
      <xdr:col>20</xdr:col>
      <xdr:colOff>38100</xdr:colOff>
      <xdr:row>74</xdr:row>
      <xdr:rowOff>20741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3746500" y="126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37268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3497795" y="1238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157401</xdr:rowOff>
    </xdr:from>
    <xdr:to>
      <xdr:col>15</xdr:col>
      <xdr:colOff>101600</xdr:colOff>
      <xdr:row>74</xdr:row>
      <xdr:rowOff>87551</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2857500" y="126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104078</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2608795" y="124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110865</xdr:rowOff>
    </xdr:from>
    <xdr:to>
      <xdr:col>10</xdr:col>
      <xdr:colOff>165100</xdr:colOff>
      <xdr:row>75</xdr:row>
      <xdr:rowOff>41015</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968500" y="127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57542</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1719795" y="1257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18798</xdr:rowOff>
    </xdr:from>
    <xdr:to>
      <xdr:col>6</xdr:col>
      <xdr:colOff>38100</xdr:colOff>
      <xdr:row>75</xdr:row>
      <xdr:rowOff>120398</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079500" y="128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136925</xdr:rowOff>
    </xdr:from>
    <xdr:ext cx="599010"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830795" y="1265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97</xdr:row>
      <xdr:rowOff>16073</xdr:rowOff>
    </xdr:from>
    <xdr:to>
      <xdr:col>24</xdr:col>
      <xdr:colOff>62865</xdr:colOff>
      <xdr:row>98</xdr:row>
      <xdr:rowOff>166684</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6646723"/>
          <a:ext cx="1270" cy="32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170511</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69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166684</xdr:rowOff>
    </xdr:from>
    <xdr:to>
      <xdr:col>24</xdr:col>
      <xdr:colOff>152400</xdr:colOff>
      <xdr:row>98</xdr:row>
      <xdr:rowOff>166684</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69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134200</xdr:rowOff>
    </xdr:from>
    <xdr:ext cx="599010"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642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97</xdr:row>
      <xdr:rowOff>16073</xdr:rowOff>
    </xdr:from>
    <xdr:to>
      <xdr:col>24</xdr:col>
      <xdr:colOff>152400</xdr:colOff>
      <xdr:row>97</xdr:row>
      <xdr:rowOff>16073</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664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27893</xdr:rowOff>
    </xdr:from>
    <xdr:to>
      <xdr:col>24</xdr:col>
      <xdr:colOff>63500</xdr:colOff>
      <xdr:row>97</xdr:row>
      <xdr:rowOff>16073</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3797300" y="15972743"/>
          <a:ext cx="838200" cy="6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33703</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83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55276</xdr:rowOff>
    </xdr:from>
    <xdr:to>
      <xdr:col>24</xdr:col>
      <xdr:colOff>114300</xdr:colOff>
      <xdr:row>98</xdr:row>
      <xdr:rowOff>156876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45847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164374</xdr:rowOff>
    </xdr:from>
    <xdr:to>
      <xdr:col>19</xdr:col>
      <xdr:colOff>177800</xdr:colOff>
      <xdr:row>93</xdr:row>
      <xdr:rowOff>27893</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2908300" y="15594874"/>
          <a:ext cx="889000" cy="37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67610</xdr:rowOff>
    </xdr:from>
    <xdr:to>
      <xdr:col>20</xdr:col>
      <xdr:colOff>38100</xdr:colOff>
      <xdr:row>98</xdr:row>
      <xdr:rowOff>169210</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3746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160337</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164374</xdr:rowOff>
    </xdr:from>
    <xdr:to>
      <xdr:col>15</xdr:col>
      <xdr:colOff>50800</xdr:colOff>
      <xdr:row>94</xdr:row>
      <xdr:rowOff>62745</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2019300" y="15594874"/>
          <a:ext cx="889000" cy="5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73422</xdr:rowOff>
    </xdr:from>
    <xdr:to>
      <xdr:col>15</xdr:col>
      <xdr:colOff>101600</xdr:colOff>
      <xdr:row>99</xdr:row>
      <xdr:rowOff>3572</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2857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166149</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62745</xdr:rowOff>
    </xdr:from>
    <xdr:to>
      <xdr:col>10</xdr:col>
      <xdr:colOff>114300</xdr:colOff>
      <xdr:row>96</xdr:row>
      <xdr:rowOff>123135</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flipV="1">
          <a:off x="1130300" y="16179045"/>
          <a:ext cx="889000" cy="4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66602</xdr:rowOff>
    </xdr:from>
    <xdr:to>
      <xdr:col>10</xdr:col>
      <xdr:colOff>165100</xdr:colOff>
      <xdr:row>98</xdr:row>
      <xdr:rowOff>168202</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968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159329</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52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68032</xdr:rowOff>
    </xdr:from>
    <xdr:to>
      <xdr:col>6</xdr:col>
      <xdr:colOff>38100</xdr:colOff>
      <xdr:row>98</xdr:row>
      <xdr:rowOff>169632</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079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160759</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63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136723</xdr:rowOff>
    </xdr:from>
    <xdr:to>
      <xdr:col>24</xdr:col>
      <xdr:colOff>114300</xdr:colOff>
      <xdr:row>97</xdr:row>
      <xdr:rowOff>66873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4584700" y="165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89750</xdr:rowOff>
    </xdr:from>
    <xdr:ext cx="599010"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654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148543</xdr:rowOff>
    </xdr:from>
    <xdr:to>
      <xdr:col>20</xdr:col>
      <xdr:colOff>38100</xdr:colOff>
      <xdr:row>93</xdr:row>
      <xdr:rowOff>78693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3746500" y="159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95220</xdr:rowOff>
    </xdr:from>
    <xdr:ext cx="59901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497795" y="156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113574</xdr:rowOff>
    </xdr:from>
    <xdr:to>
      <xdr:col>15</xdr:col>
      <xdr:colOff>101600</xdr:colOff>
      <xdr:row>91</xdr:row>
      <xdr:rowOff>43724</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2857500" y="15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89</xdr:row>
      <xdr:rowOff>60251</xdr:rowOff>
    </xdr:from>
    <xdr:ext cx="690189"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563205" y="15319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11945</xdr:rowOff>
    </xdr:from>
    <xdr:to>
      <xdr:col>10</xdr:col>
      <xdr:colOff>165100</xdr:colOff>
      <xdr:row>94</xdr:row>
      <xdr:rowOff>113545</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968500" y="161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130072</xdr:rowOff>
    </xdr:from>
    <xdr:ext cx="599010"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19795" y="1590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72335</xdr:rowOff>
    </xdr:from>
    <xdr:to>
      <xdr:col>6</xdr:col>
      <xdr:colOff>38100</xdr:colOff>
      <xdr:row>97</xdr:row>
      <xdr:rowOff>2485</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079500" y="165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19012</xdr:rowOff>
    </xdr:from>
    <xdr:ext cx="599010"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30795" y="163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129001</xdr:rowOff>
    </xdr:from>
    <xdr:to>
      <xdr:col>55</xdr:col>
      <xdr:colOff>0</xdr:colOff>
      <xdr:row>38</xdr:row>
      <xdr:rowOff>129001</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6441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128818</xdr:rowOff>
    </xdr:from>
    <xdr:to>
      <xdr:col>50</xdr:col>
      <xdr:colOff>114300</xdr:colOff>
      <xdr:row>38</xdr:row>
      <xdr:rowOff>129001</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64391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128636</xdr:rowOff>
    </xdr:from>
    <xdr:to>
      <xdr:col>45</xdr:col>
      <xdr:colOff>177800</xdr:colOff>
      <xdr:row>38</xdr:row>
      <xdr:rowOff>128818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643736"/>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128636</xdr:rowOff>
    </xdr:from>
    <xdr:to>
      <xdr:col>41</xdr:col>
      <xdr:colOff>50800</xdr:colOff>
      <xdr:row>38</xdr:row>
      <xdr:rowOff>128636</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643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78201</xdr:rowOff>
    </xdr:from>
    <xdr:to>
      <xdr:col>55</xdr:col>
      <xdr:colOff>50800</xdr:colOff>
      <xdr:row>39</xdr:row>
      <xdr:rowOff>8351</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164578</xdr:rowOff>
    </xdr:from>
    <xdr:ext cx="378565"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508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78201</xdr:rowOff>
    </xdr:from>
    <xdr:to>
      <xdr:col>50</xdr:col>
      <xdr:colOff>165100</xdr:colOff>
      <xdr:row>39</xdr:row>
      <xdr:rowOff>8351</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170928</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50017" y="668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78018</xdr:rowOff>
    </xdr:from>
    <xdr:to>
      <xdr:col>46</xdr:col>
      <xdr:colOff>38100</xdr:colOff>
      <xdr:row>39</xdr:row>
      <xdr:rowOff>8168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170745</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61017" y="6685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77836</xdr:rowOff>
    </xdr:from>
    <xdr:to>
      <xdr:col>41</xdr:col>
      <xdr:colOff>101600</xdr:colOff>
      <xdr:row>39</xdr:row>
      <xdr:rowOff>7986</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170563</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6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77836</xdr:rowOff>
    </xdr:from>
    <xdr:to>
      <xdr:col>36</xdr:col>
      <xdr:colOff>165100</xdr:colOff>
      <xdr:row>39</xdr:row>
      <xdr:rowOff>7986</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170563</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6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98044</xdr:rowOff>
    </xdr:from>
    <xdr:to>
      <xdr:col>55</xdr:col>
      <xdr:colOff>0</xdr:colOff>
      <xdr:row>57</xdr:row>
      <xdr:rowOff>124461</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9870694"/>
          <a:ext cx="8382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98044</xdr:rowOff>
    </xdr:from>
    <xdr:to>
      <xdr:col>50</xdr:col>
      <xdr:colOff>114300</xdr:colOff>
      <xdr:row>57</xdr:row>
      <xdr:rowOff>147084</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8750300" y="9870694"/>
          <a:ext cx="8890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147084</xdr:rowOff>
    </xdr:from>
    <xdr:to>
      <xdr:col>45</xdr:col>
      <xdr:colOff>177800</xdr:colOff>
      <xdr:row>58</xdr:row>
      <xdr:rowOff>32496</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9919734"/>
          <a:ext cx="889000" cy="5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169240</xdr:rowOff>
    </xdr:from>
    <xdr:to>
      <xdr:col>41</xdr:col>
      <xdr:colOff>50800</xdr:colOff>
      <xdr:row>58</xdr:row>
      <xdr:rowOff>32496</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6972300" y="9941890"/>
          <a:ext cx="889000" cy="3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73661</xdr:rowOff>
    </xdr:from>
    <xdr:to>
      <xdr:col>55</xdr:col>
      <xdr:colOff>50800</xdr:colOff>
      <xdr:row>58</xdr:row>
      <xdr:rowOff>3811</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8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52088</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8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47244</xdr:rowOff>
    </xdr:from>
    <xdr:to>
      <xdr:col>50</xdr:col>
      <xdr:colOff>165100</xdr:colOff>
      <xdr:row>57</xdr:row>
      <xdr:rowOff>148844</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8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165371</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72111" y="95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96284</xdr:rowOff>
    </xdr:from>
    <xdr:to>
      <xdr:col>46</xdr:col>
      <xdr:colOff>38100</xdr:colOff>
      <xdr:row>58</xdr:row>
      <xdr:rowOff>26434</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8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17561</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99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153146</xdr:rowOff>
    </xdr:from>
    <xdr:to>
      <xdr:col>41</xdr:col>
      <xdr:colOff>101600</xdr:colOff>
      <xdr:row>58</xdr:row>
      <xdr:rowOff>83296</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9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74423</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10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118440</xdr:rowOff>
    </xdr:from>
    <xdr:to>
      <xdr:col>36</xdr:col>
      <xdr:colOff>165100</xdr:colOff>
      <xdr:row>58</xdr:row>
      <xdr:rowOff>48590</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98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39717</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99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135330</xdr:rowOff>
    </xdr:from>
    <xdr:to>
      <xdr:col>55</xdr:col>
      <xdr:colOff>0</xdr:colOff>
      <xdr:row>78</xdr:row>
      <xdr:rowOff>135558</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9639300" y="1350843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129501</xdr:rowOff>
    </xdr:from>
    <xdr:to>
      <xdr:col>50</xdr:col>
      <xdr:colOff>114300</xdr:colOff>
      <xdr:row>78</xdr:row>
      <xdr:rowOff>135330</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8750300" y="1350260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129501</xdr:rowOff>
    </xdr:from>
    <xdr:to>
      <xdr:col>45</xdr:col>
      <xdr:colOff>177800</xdr:colOff>
      <xdr:row>78</xdr:row>
      <xdr:rowOff>135274</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7861300" y="13502601"/>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135274</xdr:rowOff>
    </xdr:from>
    <xdr:to>
      <xdr:col>41</xdr:col>
      <xdr:colOff>50800</xdr:colOff>
      <xdr:row>78</xdr:row>
      <xdr:rowOff>135649</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6972300" y="1350837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84758</xdr:rowOff>
    </xdr:from>
    <xdr:to>
      <xdr:col>55</xdr:col>
      <xdr:colOff>50800</xdr:colOff>
      <xdr:row>79</xdr:row>
      <xdr:rowOff>14908</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345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171135</xdr:rowOff>
    </xdr:from>
    <xdr:ext cx="378565"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3372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84530</xdr:rowOff>
    </xdr:from>
    <xdr:to>
      <xdr:col>50</xdr:col>
      <xdr:colOff>165100</xdr:colOff>
      <xdr:row>79</xdr:row>
      <xdr:rowOff>14680</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4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5807</xdr:rowOff>
    </xdr:from>
    <xdr:ext cx="378565"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50017" y="1355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78701</xdr:rowOff>
    </xdr:from>
    <xdr:to>
      <xdr:col>46</xdr:col>
      <xdr:colOff>38100</xdr:colOff>
      <xdr:row>79</xdr:row>
      <xdr:rowOff>8851</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4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171428</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15428" y="135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84474</xdr:rowOff>
    </xdr:from>
    <xdr:to>
      <xdr:col>41</xdr:col>
      <xdr:colOff>101600</xdr:colOff>
      <xdr:row>79</xdr:row>
      <xdr:rowOff>14624</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4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5751</xdr:rowOff>
    </xdr:from>
    <xdr:ext cx="378565"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72017" y="1355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84849</xdr:rowOff>
    </xdr:from>
    <xdr:to>
      <xdr:col>36</xdr:col>
      <xdr:colOff>165100</xdr:colOff>
      <xdr:row>79</xdr:row>
      <xdr:rowOff>14999</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4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6126</xdr:rowOff>
    </xdr:from>
    <xdr:ext cx="378565"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83017" y="1355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3" name="土木費最小値テキスト">
          <a:extLst>
            <a:ext uri="{FF2B5EF4-FFF2-40B4-BE49-F238E27FC236}">
              <a16:creationId xmlns="" xmlns:a16="http://schemas.microsoft.com/office/drawing/2014/main" id="{00000000-0008-0000-0700-0000C5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5" name="土木費最大値テキスト">
          <a:extLst>
            <a:ext uri="{FF2B5EF4-FFF2-40B4-BE49-F238E27FC236}">
              <a16:creationId xmlns="" xmlns:a16="http://schemas.microsoft.com/office/drawing/2014/main" id="{00000000-0008-0000-0700-0000C7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42120</xdr:rowOff>
    </xdr:from>
    <xdr:to>
      <xdr:col>55</xdr:col>
      <xdr:colOff>0</xdr:colOff>
      <xdr:row>95</xdr:row>
      <xdr:rowOff>84572</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flipV="1">
          <a:off x="9639300" y="16329870"/>
          <a:ext cx="838200" cy="4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8" name="土木費平均値テキスト">
          <a:extLst>
            <a:ext uri="{FF2B5EF4-FFF2-40B4-BE49-F238E27FC236}">
              <a16:creationId xmlns="" xmlns:a16="http://schemas.microsoft.com/office/drawing/2014/main" id="{00000000-0008-0000-0700-0000CA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84572</xdr:rowOff>
    </xdr:from>
    <xdr:to>
      <xdr:col>50</xdr:col>
      <xdr:colOff>114300</xdr:colOff>
      <xdr:row>96</xdr:row>
      <xdr:rowOff>27256</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8750300" y="16372322"/>
          <a:ext cx="889000" cy="1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75546</xdr:rowOff>
    </xdr:from>
    <xdr:to>
      <xdr:col>45</xdr:col>
      <xdr:colOff>177800</xdr:colOff>
      <xdr:row>96</xdr:row>
      <xdr:rowOff>27256</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7861300" y="16020396"/>
          <a:ext cx="889000" cy="46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75546</xdr:rowOff>
    </xdr:from>
    <xdr:to>
      <xdr:col>41</xdr:col>
      <xdr:colOff>50800</xdr:colOff>
      <xdr:row>94</xdr:row>
      <xdr:rowOff>149439</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6972300" y="16020396"/>
          <a:ext cx="889000" cy="24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162770</xdr:rowOff>
    </xdr:from>
    <xdr:to>
      <xdr:col>55</xdr:col>
      <xdr:colOff>50800</xdr:colOff>
      <xdr:row>95</xdr:row>
      <xdr:rowOff>92920</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10426700" y="162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14197</xdr:rowOff>
    </xdr:from>
    <xdr:ext cx="599010" cy="259045"/>
    <xdr:sp macro="" textlink="">
      <xdr:nvSpPr>
        <xdr:cNvPr id="477" name="土木費該当値テキスト">
          <a:extLst>
            <a:ext uri="{FF2B5EF4-FFF2-40B4-BE49-F238E27FC236}">
              <a16:creationId xmlns="" xmlns:a16="http://schemas.microsoft.com/office/drawing/2014/main" id="{00000000-0008-0000-0700-0000DD010000}"/>
            </a:ext>
          </a:extLst>
        </xdr:cNvPr>
        <xdr:cNvSpPr txBox="1"/>
      </xdr:nvSpPr>
      <xdr:spPr>
        <a:xfrm>
          <a:off x="10528300" y="1613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33772</xdr:rowOff>
    </xdr:from>
    <xdr:to>
      <xdr:col>50</xdr:col>
      <xdr:colOff>165100</xdr:colOff>
      <xdr:row>95</xdr:row>
      <xdr:rowOff>135372</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9588500" y="1632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151899</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9339795" y="160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147906</xdr:rowOff>
    </xdr:from>
    <xdr:to>
      <xdr:col>46</xdr:col>
      <xdr:colOff>38100</xdr:colOff>
      <xdr:row>96</xdr:row>
      <xdr:rowOff>78056</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8699500" y="164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94583</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483111" y="162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24746</xdr:rowOff>
    </xdr:from>
    <xdr:to>
      <xdr:col>41</xdr:col>
      <xdr:colOff>101600</xdr:colOff>
      <xdr:row>93</xdr:row>
      <xdr:rowOff>126346</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7810500" y="159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142873</xdr:rowOff>
    </xdr:from>
    <xdr:ext cx="59901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7561795" y="1574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98639</xdr:rowOff>
    </xdr:from>
    <xdr:to>
      <xdr:col>36</xdr:col>
      <xdr:colOff>165100</xdr:colOff>
      <xdr:row>95</xdr:row>
      <xdr:rowOff>28789</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6921500" y="162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45316</xdr:rowOff>
    </xdr:from>
    <xdr:ext cx="59901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6672795" y="1599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4" name="消防費最小値テキスト">
          <a:extLst>
            <a:ext uri="{FF2B5EF4-FFF2-40B4-BE49-F238E27FC236}">
              <a16:creationId xmlns="" xmlns:a16="http://schemas.microsoft.com/office/drawing/2014/main" id="{00000000-0008-0000-0700-000002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6" name="消防費最大値テキスト">
          <a:extLst>
            <a:ext uri="{FF2B5EF4-FFF2-40B4-BE49-F238E27FC236}">
              <a16:creationId xmlns="" xmlns:a16="http://schemas.microsoft.com/office/drawing/2014/main" id="{00000000-0008-0000-0700-000004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130023</xdr:rowOff>
    </xdr:from>
    <xdr:to>
      <xdr:col>85</xdr:col>
      <xdr:colOff>127000</xdr:colOff>
      <xdr:row>38</xdr:row>
      <xdr:rowOff>107067</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5481300" y="6130773"/>
          <a:ext cx="838200" cy="49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9" name="消防費平均値テキスト">
          <a:extLst>
            <a:ext uri="{FF2B5EF4-FFF2-40B4-BE49-F238E27FC236}">
              <a16:creationId xmlns="" xmlns:a16="http://schemas.microsoft.com/office/drawing/2014/main" id="{00000000-0008-0000-0700-000007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107067</xdr:rowOff>
    </xdr:from>
    <xdr:to>
      <xdr:col>81</xdr:col>
      <xdr:colOff>50800</xdr:colOff>
      <xdr:row>38</xdr:row>
      <xdr:rowOff>109848</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4592300" y="662216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109848</xdr:rowOff>
    </xdr:from>
    <xdr:to>
      <xdr:col>76</xdr:col>
      <xdr:colOff>114300</xdr:colOff>
      <xdr:row>38</xdr:row>
      <xdr:rowOff>120764</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3703300" y="6624948"/>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120764</xdr:rowOff>
    </xdr:from>
    <xdr:to>
      <xdr:col>71</xdr:col>
      <xdr:colOff>177800</xdr:colOff>
      <xdr:row>38</xdr:row>
      <xdr:rowOff>129994</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2814300" y="6635864"/>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79223</xdr:rowOff>
    </xdr:from>
    <xdr:to>
      <xdr:col>85</xdr:col>
      <xdr:colOff>177800</xdr:colOff>
      <xdr:row>36</xdr:row>
      <xdr:rowOff>9373</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6268700" y="60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102100</xdr:rowOff>
    </xdr:from>
    <xdr:ext cx="534377" cy="259045"/>
    <xdr:sp macro="" textlink="">
      <xdr:nvSpPr>
        <xdr:cNvPr id="538" name="消防費該当値テキスト">
          <a:extLst>
            <a:ext uri="{FF2B5EF4-FFF2-40B4-BE49-F238E27FC236}">
              <a16:creationId xmlns="" xmlns:a16="http://schemas.microsoft.com/office/drawing/2014/main" id="{00000000-0008-0000-0700-00001A020000}"/>
            </a:ext>
          </a:extLst>
        </xdr:cNvPr>
        <xdr:cNvSpPr txBox="1"/>
      </xdr:nvSpPr>
      <xdr:spPr>
        <a:xfrm>
          <a:off x="16370300" y="59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56267</xdr:rowOff>
    </xdr:from>
    <xdr:to>
      <xdr:col>81</xdr:col>
      <xdr:colOff>101600</xdr:colOff>
      <xdr:row>38</xdr:row>
      <xdr:rowOff>157867</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5430500" y="65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148994</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14111" y="66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59048</xdr:rowOff>
    </xdr:from>
    <xdr:to>
      <xdr:col>76</xdr:col>
      <xdr:colOff>165100</xdr:colOff>
      <xdr:row>38</xdr:row>
      <xdr:rowOff>160648</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4541500" y="65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151775</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325111" y="66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69964</xdr:rowOff>
    </xdr:from>
    <xdr:to>
      <xdr:col>72</xdr:col>
      <xdr:colOff>38100</xdr:colOff>
      <xdr:row>39</xdr:row>
      <xdr:rowOff>114</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3652500" y="65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162691</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436111" y="66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79194</xdr:rowOff>
    </xdr:from>
    <xdr:to>
      <xdr:col>67</xdr:col>
      <xdr:colOff>101600</xdr:colOff>
      <xdr:row>39</xdr:row>
      <xdr:rowOff>9344</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2763500" y="65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471</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547111" y="66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71" name="教育費最小値テキスト">
          <a:extLst>
            <a:ext uri="{FF2B5EF4-FFF2-40B4-BE49-F238E27FC236}">
              <a16:creationId xmlns="" xmlns:a16="http://schemas.microsoft.com/office/drawing/2014/main" id="{00000000-0008-0000-0700-00003B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3" name="教育費最大値テキスト">
          <a:extLst>
            <a:ext uri="{FF2B5EF4-FFF2-40B4-BE49-F238E27FC236}">
              <a16:creationId xmlns="" xmlns:a16="http://schemas.microsoft.com/office/drawing/2014/main" id="{00000000-0008-0000-0700-00003D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143716</xdr:rowOff>
    </xdr:from>
    <xdr:to>
      <xdr:col>85</xdr:col>
      <xdr:colOff>127000</xdr:colOff>
      <xdr:row>56</xdr:row>
      <xdr:rowOff>122433</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5481300" y="9573466"/>
          <a:ext cx="838200" cy="15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6" name="教育費平均値テキスト">
          <a:extLst>
            <a:ext uri="{FF2B5EF4-FFF2-40B4-BE49-F238E27FC236}">
              <a16:creationId xmlns="" xmlns:a16="http://schemas.microsoft.com/office/drawing/2014/main" id="{00000000-0008-0000-0700-000040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122433</xdr:rowOff>
    </xdr:from>
    <xdr:to>
      <xdr:col>81</xdr:col>
      <xdr:colOff>50800</xdr:colOff>
      <xdr:row>57</xdr:row>
      <xdr:rowOff>64925</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4592300" y="9723633"/>
          <a:ext cx="889000" cy="1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50203</xdr:rowOff>
    </xdr:from>
    <xdr:to>
      <xdr:col>76</xdr:col>
      <xdr:colOff>114300</xdr:colOff>
      <xdr:row>57</xdr:row>
      <xdr:rowOff>64925</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3703300" y="9822853"/>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111682</xdr:rowOff>
    </xdr:from>
    <xdr:to>
      <xdr:col>71</xdr:col>
      <xdr:colOff>177800</xdr:colOff>
      <xdr:row>57</xdr:row>
      <xdr:rowOff>50203</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2814300" y="9541432"/>
          <a:ext cx="889000" cy="28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92916</xdr:rowOff>
    </xdr:from>
    <xdr:to>
      <xdr:col>85</xdr:col>
      <xdr:colOff>177800</xdr:colOff>
      <xdr:row>56</xdr:row>
      <xdr:rowOff>23066</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6268700" y="95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71343</xdr:rowOff>
    </xdr:from>
    <xdr:ext cx="534377" cy="259045"/>
    <xdr:sp macro="" textlink="">
      <xdr:nvSpPr>
        <xdr:cNvPr id="595" name="教育費該当値テキスト">
          <a:extLst>
            <a:ext uri="{FF2B5EF4-FFF2-40B4-BE49-F238E27FC236}">
              <a16:creationId xmlns="" xmlns:a16="http://schemas.microsoft.com/office/drawing/2014/main" id="{00000000-0008-0000-0700-000053020000}"/>
            </a:ext>
          </a:extLst>
        </xdr:cNvPr>
        <xdr:cNvSpPr txBox="1"/>
      </xdr:nvSpPr>
      <xdr:spPr>
        <a:xfrm>
          <a:off x="16370300" y="950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71633</xdr:rowOff>
    </xdr:from>
    <xdr:to>
      <xdr:col>81</xdr:col>
      <xdr:colOff>101600</xdr:colOff>
      <xdr:row>57</xdr:row>
      <xdr:rowOff>1783</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5430500" y="96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164360</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14111" y="97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14125</xdr:rowOff>
    </xdr:from>
    <xdr:to>
      <xdr:col>76</xdr:col>
      <xdr:colOff>165100</xdr:colOff>
      <xdr:row>57</xdr:row>
      <xdr:rowOff>115725</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4541500" y="97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106852</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325111" y="9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170853</xdr:rowOff>
    </xdr:from>
    <xdr:to>
      <xdr:col>72</xdr:col>
      <xdr:colOff>38100</xdr:colOff>
      <xdr:row>57</xdr:row>
      <xdr:rowOff>101003</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3652500" y="97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92130</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436111" y="98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60882</xdr:rowOff>
    </xdr:from>
    <xdr:to>
      <xdr:col>67</xdr:col>
      <xdr:colOff>101600</xdr:colOff>
      <xdr:row>55</xdr:row>
      <xdr:rowOff>162482</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2763500" y="94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7559</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547111" y="92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6" name="災害復旧費最小値テキスト">
          <a:extLst>
            <a:ext uri="{FF2B5EF4-FFF2-40B4-BE49-F238E27FC236}">
              <a16:creationId xmlns="" xmlns:a16="http://schemas.microsoft.com/office/drawing/2014/main" id="{00000000-0008-0000-0700-000072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8" name="災害復旧費最大値テキスト">
          <a:extLst>
            <a:ext uri="{FF2B5EF4-FFF2-40B4-BE49-F238E27FC236}">
              <a16:creationId xmlns="" xmlns:a16="http://schemas.microsoft.com/office/drawing/2014/main" id="{00000000-0008-0000-0700-000074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122765</xdr:rowOff>
    </xdr:from>
    <xdr:to>
      <xdr:col>85</xdr:col>
      <xdr:colOff>127000</xdr:colOff>
      <xdr:row>78</xdr:row>
      <xdr:rowOff>136226</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5481300" y="13495865"/>
          <a:ext cx="8382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31" name="災害復旧費平均値テキスト">
          <a:extLst>
            <a:ext uri="{FF2B5EF4-FFF2-40B4-BE49-F238E27FC236}">
              <a16:creationId xmlns="" xmlns:a16="http://schemas.microsoft.com/office/drawing/2014/main" id="{00000000-0008-0000-0700-000077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122765</xdr:rowOff>
    </xdr:from>
    <xdr:to>
      <xdr:col>81</xdr:col>
      <xdr:colOff>50800</xdr:colOff>
      <xdr:row>78</xdr:row>
      <xdr:rowOff>138461</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4592300" y="13495865"/>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125837</xdr:rowOff>
    </xdr:from>
    <xdr:to>
      <xdr:col>76</xdr:col>
      <xdr:colOff>114300</xdr:colOff>
      <xdr:row>78</xdr:row>
      <xdr:rowOff>138461</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3703300" y="13498937"/>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125837</xdr:rowOff>
    </xdr:from>
    <xdr:to>
      <xdr:col>71</xdr:col>
      <xdr:colOff>177800</xdr:colOff>
      <xdr:row>78</xdr:row>
      <xdr:rowOff>138128</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2814300" y="13498937"/>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85426</xdr:rowOff>
    </xdr:from>
    <xdr:to>
      <xdr:col>85</xdr:col>
      <xdr:colOff>177800</xdr:colOff>
      <xdr:row>79</xdr:row>
      <xdr:rowOff>15576</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6268700" y="134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378565" cy="259045"/>
    <xdr:sp macro="" textlink="">
      <xdr:nvSpPr>
        <xdr:cNvPr id="650" name="災害復旧費該当値テキスト">
          <a:extLst>
            <a:ext uri="{FF2B5EF4-FFF2-40B4-BE49-F238E27FC236}">
              <a16:creationId xmlns="" xmlns:a16="http://schemas.microsoft.com/office/drawing/2014/main" id="{00000000-0008-0000-0700-00008A020000}"/>
            </a:ext>
          </a:extLst>
        </xdr:cNvPr>
        <xdr:cNvSpPr txBox="1"/>
      </xdr:nvSpPr>
      <xdr:spPr>
        <a:xfrm>
          <a:off x="16370300" y="1339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71965</xdr:rowOff>
    </xdr:from>
    <xdr:to>
      <xdr:col>81</xdr:col>
      <xdr:colOff>101600</xdr:colOff>
      <xdr:row>79</xdr:row>
      <xdr:rowOff>2115</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5430500" y="134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164692</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46428" y="1353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87661</xdr:rowOff>
    </xdr:from>
    <xdr:to>
      <xdr:col>76</xdr:col>
      <xdr:colOff>165100</xdr:colOff>
      <xdr:row>79</xdr:row>
      <xdr:rowOff>17811</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541500" y="134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8938</xdr:rowOff>
    </xdr:from>
    <xdr:ext cx="378565"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403017" y="13553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75037</xdr:rowOff>
    </xdr:from>
    <xdr:to>
      <xdr:col>72</xdr:col>
      <xdr:colOff>38100</xdr:colOff>
      <xdr:row>79</xdr:row>
      <xdr:rowOff>5187</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652500" y="134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167764</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468428" y="135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87328</xdr:rowOff>
    </xdr:from>
    <xdr:to>
      <xdr:col>67</xdr:col>
      <xdr:colOff>101600</xdr:colOff>
      <xdr:row>79</xdr:row>
      <xdr:rowOff>17478</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2763500" y="134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8605</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5017" y="1355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81" name="公債費最小値テキスト">
          <a:extLst>
            <a:ext uri="{FF2B5EF4-FFF2-40B4-BE49-F238E27FC236}">
              <a16:creationId xmlns="" xmlns:a16="http://schemas.microsoft.com/office/drawing/2014/main" id="{00000000-0008-0000-0700-0000A9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3" name="公債費最大値テキスト">
          <a:extLst>
            <a:ext uri="{FF2B5EF4-FFF2-40B4-BE49-F238E27FC236}">
              <a16:creationId xmlns="" xmlns:a16="http://schemas.microsoft.com/office/drawing/2014/main" id="{00000000-0008-0000-0700-0000AB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2722</xdr:rowOff>
    </xdr:from>
    <xdr:to>
      <xdr:col>85</xdr:col>
      <xdr:colOff>127000</xdr:colOff>
      <xdr:row>91</xdr:row>
      <xdr:rowOff>122523</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5481300" y="15604672"/>
          <a:ext cx="838200" cy="1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6" name="公債費平均値テキスト">
          <a:extLst>
            <a:ext uri="{FF2B5EF4-FFF2-40B4-BE49-F238E27FC236}">
              <a16:creationId xmlns="" xmlns:a16="http://schemas.microsoft.com/office/drawing/2014/main" id="{00000000-0008-0000-0700-0000AE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7" name="フローチャート: 判断 686">
          <a:extLst>
            <a:ext uri="{FF2B5EF4-FFF2-40B4-BE49-F238E27FC236}">
              <a16:creationId xmlns="" xmlns:a16="http://schemas.microsoft.com/office/drawing/2014/main" id="{00000000-0008-0000-0700-0000AF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150713</xdr:rowOff>
    </xdr:from>
    <xdr:to>
      <xdr:col>81</xdr:col>
      <xdr:colOff>50800</xdr:colOff>
      <xdr:row>91</xdr:row>
      <xdr:rowOff>122523</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4592300" y="15581213"/>
          <a:ext cx="889000" cy="14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150713</xdr:rowOff>
    </xdr:from>
    <xdr:to>
      <xdr:col>76</xdr:col>
      <xdr:colOff>114300</xdr:colOff>
      <xdr:row>91</xdr:row>
      <xdr:rowOff>73557</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3703300" y="15581213"/>
          <a:ext cx="889000" cy="9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73557</xdr:rowOff>
    </xdr:from>
    <xdr:to>
      <xdr:col>71</xdr:col>
      <xdr:colOff>177800</xdr:colOff>
      <xdr:row>92</xdr:row>
      <xdr:rowOff>87068</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2814300" y="15675507"/>
          <a:ext cx="889000" cy="18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123372</xdr:rowOff>
    </xdr:from>
    <xdr:to>
      <xdr:col>85</xdr:col>
      <xdr:colOff>177800</xdr:colOff>
      <xdr:row>91</xdr:row>
      <xdr:rowOff>53522</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6268700" y="155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76399</xdr:rowOff>
    </xdr:from>
    <xdr:ext cx="599010" cy="259045"/>
    <xdr:sp macro="" textlink="">
      <xdr:nvSpPr>
        <xdr:cNvPr id="705" name="公債費該当値テキスト">
          <a:extLst>
            <a:ext uri="{FF2B5EF4-FFF2-40B4-BE49-F238E27FC236}">
              <a16:creationId xmlns="" xmlns:a16="http://schemas.microsoft.com/office/drawing/2014/main" id="{00000000-0008-0000-0700-0000C1020000}"/>
            </a:ext>
          </a:extLst>
        </xdr:cNvPr>
        <xdr:cNvSpPr txBox="1"/>
      </xdr:nvSpPr>
      <xdr:spPr>
        <a:xfrm>
          <a:off x="16370300" y="155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71723</xdr:rowOff>
    </xdr:from>
    <xdr:to>
      <xdr:col>81</xdr:col>
      <xdr:colOff>101600</xdr:colOff>
      <xdr:row>92</xdr:row>
      <xdr:rowOff>1873</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5430500" y="15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18400</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5181795" y="1544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99913</xdr:rowOff>
    </xdr:from>
    <xdr:to>
      <xdr:col>76</xdr:col>
      <xdr:colOff>165100</xdr:colOff>
      <xdr:row>91</xdr:row>
      <xdr:rowOff>30063</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4541500" y="155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46590</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292795" y="1530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22757</xdr:rowOff>
    </xdr:from>
    <xdr:to>
      <xdr:col>72</xdr:col>
      <xdr:colOff>38100</xdr:colOff>
      <xdr:row>91</xdr:row>
      <xdr:rowOff>124357</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3652500" y="156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140884</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403795" y="153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36268</xdr:rowOff>
    </xdr:from>
    <xdr:to>
      <xdr:col>67</xdr:col>
      <xdr:colOff>101600</xdr:colOff>
      <xdr:row>92</xdr:row>
      <xdr:rowOff>137868</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2763500" y="1580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154395</xdr:rowOff>
    </xdr:from>
    <xdr:ext cx="59901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514795" y="1558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8" name="諸支出金最小値テキスト">
          <a:extLst>
            <a:ext uri="{FF2B5EF4-FFF2-40B4-BE49-F238E27FC236}">
              <a16:creationId xmlns="" xmlns:a16="http://schemas.microsoft.com/office/drawing/2014/main" id="{00000000-0008-0000-0700-0000E2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40" name="諸支出金最大値テキスト">
          <a:extLst>
            <a:ext uri="{FF2B5EF4-FFF2-40B4-BE49-F238E27FC236}">
              <a16:creationId xmlns="" xmlns:a16="http://schemas.microsoft.com/office/drawing/2014/main" id="{00000000-0008-0000-0700-0000E4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3" name="諸支出金平均値テキスト">
          <a:extLst>
            <a:ext uri="{FF2B5EF4-FFF2-40B4-BE49-F238E27FC236}">
              <a16:creationId xmlns="" xmlns:a16="http://schemas.microsoft.com/office/drawing/2014/main" id="{00000000-0008-0000-0700-0000E7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4" name="フローチャート: 判断 743">
          <a:extLst>
            <a:ext uri="{FF2B5EF4-FFF2-40B4-BE49-F238E27FC236}">
              <a16:creationId xmlns="" xmlns:a16="http://schemas.microsoft.com/office/drawing/2014/main" id="{00000000-0008-0000-0700-0000E8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2" name="諸支出金該当値テキスト">
          <a:extLst>
            <a:ext uri="{FF2B5EF4-FFF2-40B4-BE49-F238E27FC236}">
              <a16:creationId xmlns="" xmlns:a16="http://schemas.microsoft.com/office/drawing/2014/main" id="{00000000-0008-0000-0700-0000FA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公債費においては、近年、大型の整備事業が集中し、地方債現在高や元利償還金が膨らんでおり、類似団体</a:t>
          </a:r>
          <a:r>
            <a:rPr kumimoji="1" lang="ja-JP" altLang="en-US" sz="1100">
              <a:solidFill>
                <a:schemeClr val="dk1"/>
              </a:solidFill>
              <a:effectLst/>
              <a:latin typeface="+mn-lt"/>
              <a:ea typeface="+mn-ea"/>
              <a:cs typeface="+mn-cs"/>
            </a:rPr>
            <a:t>の約</a:t>
          </a:r>
          <a:r>
            <a:rPr kumimoji="1" lang="ja-JP" altLang="ja-JP" sz="1100">
              <a:solidFill>
                <a:schemeClr val="dk1"/>
              </a:solidFill>
              <a:effectLst/>
              <a:latin typeface="+mn-lt"/>
              <a:ea typeface="+mn-ea"/>
              <a:cs typeface="+mn-cs"/>
            </a:rPr>
            <a:t>３．５倍</a:t>
          </a:r>
          <a:r>
            <a:rPr kumimoji="1" lang="ja-JP" altLang="en-US" sz="1100">
              <a:solidFill>
                <a:schemeClr val="dk1"/>
              </a:solidFill>
              <a:effectLst/>
              <a:latin typeface="+mn-lt"/>
              <a:ea typeface="+mn-ea"/>
              <a:cs typeface="+mn-cs"/>
            </a:rPr>
            <a:t>になっ</a:t>
          </a:r>
          <a:r>
            <a:rPr kumimoji="1" lang="ja-JP" altLang="ja-JP" sz="1100">
              <a:solidFill>
                <a:schemeClr val="dk1"/>
              </a:solidFill>
              <a:effectLst/>
              <a:latin typeface="+mn-lt"/>
              <a:ea typeface="+mn-ea"/>
              <a:cs typeface="+mn-cs"/>
            </a:rPr>
            <a:t>ている。平成２８年度より、大任町し尿処理・じん芥処理・埋立処分施設建設事業が開始されたことに伴い、公債費は上昇することが予想されるが、繰上償還を行うなど、公債費率の抑制に努める。民生費では類似団体と比較して、</a:t>
          </a:r>
          <a:r>
            <a:rPr kumimoji="1" lang="en-US" altLang="ja-JP" sz="1100">
              <a:solidFill>
                <a:schemeClr val="dk1"/>
              </a:solidFill>
              <a:effectLst/>
              <a:latin typeface="+mn-lt"/>
              <a:ea typeface="+mn-ea"/>
              <a:cs typeface="+mn-cs"/>
            </a:rPr>
            <a:t>108,332</a:t>
          </a:r>
          <a:r>
            <a:rPr kumimoji="1" lang="ja-JP" altLang="ja-JP" sz="1100">
              <a:solidFill>
                <a:schemeClr val="dk1"/>
              </a:solidFill>
              <a:effectLst/>
              <a:latin typeface="+mn-lt"/>
              <a:ea typeface="+mn-ea"/>
              <a:cs typeface="+mn-cs"/>
            </a:rPr>
            <a:t>円上回っている。主な要因としては、町内に幼稚園が無いため、子どもを保育園に預ける傾向にあり、児童福祉費の保育所措置費が高いことが挙げられる。また、高齢化率が３０％を越えている現状から、老人福祉費が高いことが挙げられる。今後も継続して、介護予防事業等を積極的に行う。</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費では、類似団体と比較して、</a:t>
          </a:r>
          <a:r>
            <a:rPr kumimoji="1" lang="ja-JP" altLang="en-US" sz="1100">
              <a:solidFill>
                <a:schemeClr val="dk1"/>
              </a:solidFill>
              <a:effectLst/>
              <a:latin typeface="+mn-lt"/>
              <a:ea typeface="+mn-ea"/>
              <a:cs typeface="+mn-cs"/>
            </a:rPr>
            <a:t>約３．５</a:t>
          </a:r>
          <a:r>
            <a:rPr kumimoji="1" lang="ja-JP" altLang="ja-JP" sz="1100">
              <a:solidFill>
                <a:schemeClr val="dk1"/>
              </a:solidFill>
              <a:effectLst/>
              <a:latin typeface="+mn-lt"/>
              <a:ea typeface="+mn-ea"/>
              <a:cs typeface="+mn-cs"/>
            </a:rPr>
            <a:t>倍上回っている。主な要因は平成２８年度より大任町し尿処理・じん芥処理・埋立処分施設建設事業が開始されたためである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消防費では、例年類似団体を下回っていたが、令和３年度に防災行政無線の再整備業を行ったことにより、類似団体を上回った。</a:t>
          </a:r>
          <a:endParaRPr lang="ja-JP" altLang="ja-JP" sz="1400">
            <a:effectLst/>
          </a:endParaRPr>
        </a:p>
        <a:p>
          <a:r>
            <a:rPr kumimoji="1" lang="ja-JP" altLang="ja-JP" sz="1100">
              <a:solidFill>
                <a:schemeClr val="dk1"/>
              </a:solidFill>
              <a:effectLst/>
              <a:latin typeface="+mn-lt"/>
              <a:ea typeface="+mn-ea"/>
              <a:cs typeface="+mn-cs"/>
            </a:rPr>
            <a:t>　その他の経費については、類似団体に近い水準となっているため、今後も現状維持に努める。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年度標準財政規模</a:t>
          </a:r>
          <a:r>
            <a:rPr kumimoji="1" lang="en-US" altLang="ja-JP" sz="1100">
              <a:solidFill>
                <a:schemeClr val="dk1"/>
              </a:solidFill>
              <a:effectLst/>
              <a:latin typeface="+mn-lt"/>
              <a:ea typeface="+mn-ea"/>
              <a:cs typeface="+mn-cs"/>
            </a:rPr>
            <a:t>2,740,283</a:t>
          </a:r>
          <a:r>
            <a:rPr kumimoji="1" lang="ja-JP" altLang="ja-JP" sz="1100">
              <a:solidFill>
                <a:schemeClr val="dk1"/>
              </a:solidFill>
              <a:effectLst/>
              <a:latin typeface="+mn-lt"/>
              <a:ea typeface="+mn-ea"/>
              <a:cs typeface="+mn-cs"/>
            </a:rPr>
            <a:t>千円に対し、財政調整基金残高は前年度に比べ、</a:t>
          </a:r>
          <a:r>
            <a:rPr kumimoji="1" lang="en-US" altLang="ja-JP" sz="1100">
              <a:solidFill>
                <a:schemeClr val="dk1"/>
              </a:solidFill>
              <a:effectLst/>
              <a:latin typeface="+mn-lt"/>
              <a:ea typeface="+mn-ea"/>
              <a:cs typeface="+mn-cs"/>
            </a:rPr>
            <a:t>685,953</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1,662,953</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60.69</a:t>
          </a:r>
          <a:r>
            <a:rPr kumimoji="1" lang="ja-JP" altLang="ja-JP" sz="1100">
              <a:solidFill>
                <a:schemeClr val="dk1"/>
              </a:solidFill>
              <a:effectLst/>
              <a:latin typeface="+mn-lt"/>
              <a:ea typeface="+mn-ea"/>
              <a:cs typeface="+mn-cs"/>
            </a:rPr>
            <a:t>％となった。実質収支額については、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217,908</a:t>
          </a:r>
          <a:r>
            <a:rPr kumimoji="1" lang="ja-JP" altLang="ja-JP" sz="1100">
              <a:solidFill>
                <a:schemeClr val="dk1"/>
              </a:solidFill>
              <a:effectLst/>
              <a:latin typeface="+mn-lt"/>
              <a:ea typeface="+mn-ea"/>
              <a:cs typeface="+mn-cs"/>
            </a:rPr>
            <a:t>千円となり、</a:t>
          </a:r>
          <a:r>
            <a:rPr kumimoji="1" lang="ja-JP" altLang="en-US" sz="1100">
              <a:solidFill>
                <a:schemeClr val="dk1"/>
              </a:solidFill>
              <a:effectLst/>
              <a:latin typeface="+mn-lt"/>
              <a:ea typeface="+mn-ea"/>
              <a:cs typeface="+mn-cs"/>
            </a:rPr>
            <a:t>前年に比べ大幅な減と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財政調整基金に関しては、歳計余剰金処分を取崩額が上回らないよう努力するとともに、不要不急な一般財源の支出を徹底的に抑制していく。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事業については、平成２９年度から改善が見られるものの、依然として低い財政規模が続いており、財政状況が厳しい状況にある。主な要因としては、高齢化と特定疾病などで医療費が増加する中、長引く不況や会社倒産等により、保険税に徴収額が低迷していることが挙げられる。今後も継続して、重複多受診者の保健指導を行い、医療費の増加を抑えるとともに、保険税の見直しを行い、徴収担当とも連携して徴収率向上に努める。</a:t>
          </a:r>
          <a:endParaRPr lang="ja-JP" altLang="ja-JP" sz="1400">
            <a:effectLst/>
          </a:endParaRPr>
        </a:p>
        <a:p>
          <a:r>
            <a:rPr kumimoji="1" lang="ja-JP" altLang="ja-JP" sz="1100">
              <a:solidFill>
                <a:schemeClr val="dk1"/>
              </a:solidFill>
              <a:effectLst/>
              <a:latin typeface="+mn-lt"/>
              <a:ea typeface="+mn-ea"/>
              <a:cs typeface="+mn-cs"/>
            </a:rPr>
            <a:t>　一般会計においても、町税や住宅家賃など自主財源の確保に努め、歳出経費の削減はもとより、基金積み立てなどを行い、今後も現在の水準維持を図る。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c r="B1" s="420" t="s">
        <v>80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6"/>
      <c r="DK1" s="176"/>
      <c r="DL1" s="176"/>
      <c r="DM1" s="176"/>
      <c r="DN1" s="176"/>
      <c r="DO1" s="176"/>
    </row>
    <row r="2" spans="1:119" ht="24.75" thickBot="1">
      <c r="B2" s="177" t="s">
        <v>81</v>
      </c>
      <c r="C2" s="177"/>
      <c r="D2" s="178"/>
    </row>
    <row r="3" spans="1:119" ht="18.75" customHeight="1" thickBot="1">
      <c r="A3" s="176"/>
      <c r="B3" s="421" t="s">
        <v>82</v>
      </c>
      <c r="C3" s="422"/>
      <c r="D3" s="422"/>
      <c r="E3" s="423"/>
      <c r="F3" s="423"/>
      <c r="G3" s="423"/>
      <c r="H3" s="423"/>
      <c r="I3" s="423"/>
      <c r="J3" s="423"/>
      <c r="K3" s="423"/>
      <c r="L3" s="423" t="s">
        <v>83</v>
      </c>
      <c r="M3" s="423"/>
      <c r="N3" s="423"/>
      <c r="O3" s="423"/>
      <c r="P3" s="423"/>
      <c r="Q3" s="423"/>
      <c r="R3" s="430"/>
      <c r="S3" s="430"/>
      <c r="T3" s="430"/>
      <c r="U3" s="430"/>
      <c r="V3" s="431"/>
      <c r="W3" s="405" t="s">
        <v>84</v>
      </c>
      <c r="X3" s="406"/>
      <c r="Y3" s="406"/>
      <c r="Z3" s="406"/>
      <c r="AA3" s="406"/>
      <c r="AB3" s="422"/>
      <c r="AC3" s="430" t="s">
        <v>85</v>
      </c>
      <c r="AD3" s="406"/>
      <c r="AE3" s="406"/>
      <c r="AF3" s="406"/>
      <c r="AG3" s="406"/>
      <c r="AH3" s="406"/>
      <c r="AI3" s="406"/>
      <c r="AJ3" s="406"/>
      <c r="AK3" s="406"/>
      <c r="AL3" s="407"/>
      <c r="AM3" s="405" t="s">
        <v>86</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87</v>
      </c>
      <c r="BO3" s="406"/>
      <c r="BP3" s="406"/>
      <c r="BQ3" s="406"/>
      <c r="BR3" s="406"/>
      <c r="BS3" s="406"/>
      <c r="BT3" s="406"/>
      <c r="BU3" s="407"/>
      <c r="BV3" s="405" t="s">
        <v>88</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89</v>
      </c>
      <c r="CU3" s="406"/>
      <c r="CV3" s="406"/>
      <c r="CW3" s="406"/>
      <c r="CX3" s="406"/>
      <c r="CY3" s="406"/>
      <c r="CZ3" s="406"/>
      <c r="DA3" s="407"/>
      <c r="DB3" s="405" t="s">
        <v>90</v>
      </c>
      <c r="DC3" s="406"/>
      <c r="DD3" s="406"/>
      <c r="DE3" s="406"/>
      <c r="DF3" s="406"/>
      <c r="DG3" s="406"/>
      <c r="DH3" s="406"/>
      <c r="DI3" s="407"/>
    </row>
    <row r="4" spans="1:119" ht="18.75" customHeight="1">
      <c r="A4" s="176"/>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91</v>
      </c>
      <c r="AZ4" s="409"/>
      <c r="BA4" s="409"/>
      <c r="BB4" s="409"/>
      <c r="BC4" s="409"/>
      <c r="BD4" s="409"/>
      <c r="BE4" s="409"/>
      <c r="BF4" s="409"/>
      <c r="BG4" s="409"/>
      <c r="BH4" s="409"/>
      <c r="BI4" s="409"/>
      <c r="BJ4" s="409"/>
      <c r="BK4" s="409"/>
      <c r="BL4" s="409"/>
      <c r="BM4" s="410"/>
      <c r="BN4" s="411">
        <v>8143600</v>
      </c>
      <c r="BO4" s="412"/>
      <c r="BP4" s="412"/>
      <c r="BQ4" s="412"/>
      <c r="BR4" s="412"/>
      <c r="BS4" s="412"/>
      <c r="BT4" s="412"/>
      <c r="BU4" s="413"/>
      <c r="BV4" s="411">
        <v>10688707</v>
      </c>
      <c r="BW4" s="412"/>
      <c r="BX4" s="412"/>
      <c r="BY4" s="412"/>
      <c r="BZ4" s="412"/>
      <c r="CA4" s="412"/>
      <c r="CB4" s="412"/>
      <c r="CC4" s="413"/>
      <c r="CD4" s="414" t="s">
        <v>92</v>
      </c>
      <c r="CE4" s="415"/>
      <c r="CF4" s="415"/>
      <c r="CG4" s="415"/>
      <c r="CH4" s="415"/>
      <c r="CI4" s="415"/>
      <c r="CJ4" s="415"/>
      <c r="CK4" s="415"/>
      <c r="CL4" s="415"/>
      <c r="CM4" s="415"/>
      <c r="CN4" s="415"/>
      <c r="CO4" s="415"/>
      <c r="CP4" s="415"/>
      <c r="CQ4" s="415"/>
      <c r="CR4" s="415"/>
      <c r="CS4" s="416"/>
      <c r="CT4" s="417">
        <v>21.4</v>
      </c>
      <c r="CU4" s="418"/>
      <c r="CV4" s="418"/>
      <c r="CW4" s="418"/>
      <c r="CX4" s="418"/>
      <c r="CY4" s="418"/>
      <c r="CZ4" s="418"/>
      <c r="DA4" s="419"/>
      <c r="DB4" s="417">
        <v>32.1</v>
      </c>
      <c r="DC4" s="418"/>
      <c r="DD4" s="418"/>
      <c r="DE4" s="418"/>
      <c r="DF4" s="418"/>
      <c r="DG4" s="418"/>
      <c r="DH4" s="418"/>
      <c r="DI4" s="419"/>
    </row>
    <row r="5" spans="1:119" ht="18.75" customHeight="1">
      <c r="A5" s="176"/>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93</v>
      </c>
      <c r="AN5" s="478"/>
      <c r="AO5" s="478"/>
      <c r="AP5" s="478"/>
      <c r="AQ5" s="478"/>
      <c r="AR5" s="478"/>
      <c r="AS5" s="478"/>
      <c r="AT5" s="479"/>
      <c r="AU5" s="480" t="s">
        <v>94</v>
      </c>
      <c r="AV5" s="481"/>
      <c r="AW5" s="481"/>
      <c r="AX5" s="481"/>
      <c r="AY5" s="482" t="s">
        <v>95</v>
      </c>
      <c r="AZ5" s="483"/>
      <c r="BA5" s="483"/>
      <c r="BB5" s="483"/>
      <c r="BC5" s="483"/>
      <c r="BD5" s="483"/>
      <c r="BE5" s="483"/>
      <c r="BF5" s="483"/>
      <c r="BG5" s="483"/>
      <c r="BH5" s="483"/>
      <c r="BI5" s="483"/>
      <c r="BJ5" s="483"/>
      <c r="BK5" s="483"/>
      <c r="BL5" s="483"/>
      <c r="BM5" s="484"/>
      <c r="BN5" s="448">
        <v>7555895</v>
      </c>
      <c r="BO5" s="449"/>
      <c r="BP5" s="449"/>
      <c r="BQ5" s="449"/>
      <c r="BR5" s="449"/>
      <c r="BS5" s="449"/>
      <c r="BT5" s="449"/>
      <c r="BU5" s="450"/>
      <c r="BV5" s="448">
        <v>9858285</v>
      </c>
      <c r="BW5" s="449"/>
      <c r="BX5" s="449"/>
      <c r="BY5" s="449"/>
      <c r="BZ5" s="449"/>
      <c r="CA5" s="449"/>
      <c r="CB5" s="449"/>
      <c r="CC5" s="450"/>
      <c r="CD5" s="451" t="s">
        <v>96</v>
      </c>
      <c r="CE5" s="452"/>
      <c r="CF5" s="452"/>
      <c r="CG5" s="452"/>
      <c r="CH5" s="452"/>
      <c r="CI5" s="452"/>
      <c r="CJ5" s="452"/>
      <c r="CK5" s="452"/>
      <c r="CL5" s="452"/>
      <c r="CM5" s="452"/>
      <c r="CN5" s="452"/>
      <c r="CO5" s="452"/>
      <c r="CP5" s="452"/>
      <c r="CQ5" s="452"/>
      <c r="CR5" s="452"/>
      <c r="CS5" s="453"/>
      <c r="CT5" s="445">
        <v>84.7</v>
      </c>
      <c r="CU5" s="446"/>
      <c r="CV5" s="446"/>
      <c r="CW5" s="446"/>
      <c r="CX5" s="446"/>
      <c r="CY5" s="446"/>
      <c r="CZ5" s="446"/>
      <c r="DA5" s="447"/>
      <c r="DB5" s="445">
        <v>93.7</v>
      </c>
      <c r="DC5" s="446"/>
      <c r="DD5" s="446"/>
      <c r="DE5" s="446"/>
      <c r="DF5" s="446"/>
      <c r="DG5" s="446"/>
      <c r="DH5" s="446"/>
      <c r="DI5" s="447"/>
    </row>
    <row r="6" spans="1:119" ht="18.75" customHeight="1">
      <c r="A6" s="176"/>
      <c r="B6" s="454" t="s">
        <v>97</v>
      </c>
      <c r="C6" s="455"/>
      <c r="D6" s="455"/>
      <c r="E6" s="456"/>
      <c r="F6" s="456"/>
      <c r="G6" s="456"/>
      <c r="H6" s="456"/>
      <c r="I6" s="456"/>
      <c r="J6" s="456"/>
      <c r="K6" s="456"/>
      <c r="L6" s="456" t="s">
        <v>98</v>
      </c>
      <c r="M6" s="456"/>
      <c r="N6" s="456"/>
      <c r="O6" s="456"/>
      <c r="P6" s="456"/>
      <c r="Q6" s="456"/>
      <c r="R6" s="460"/>
      <c r="S6" s="460"/>
      <c r="T6" s="460"/>
      <c r="U6" s="460"/>
      <c r="V6" s="461"/>
      <c r="W6" s="464" t="s">
        <v>99</v>
      </c>
      <c r="X6" s="465"/>
      <c r="Y6" s="465"/>
      <c r="Z6" s="465"/>
      <c r="AA6" s="465"/>
      <c r="AB6" s="455"/>
      <c r="AC6" s="468" t="s">
        <v>100</v>
      </c>
      <c r="AD6" s="469"/>
      <c r="AE6" s="469"/>
      <c r="AF6" s="469"/>
      <c r="AG6" s="469"/>
      <c r="AH6" s="469"/>
      <c r="AI6" s="469"/>
      <c r="AJ6" s="469"/>
      <c r="AK6" s="469"/>
      <c r="AL6" s="470"/>
      <c r="AM6" s="477" t="s">
        <v>101</v>
      </c>
      <c r="AN6" s="478"/>
      <c r="AO6" s="478"/>
      <c r="AP6" s="478"/>
      <c r="AQ6" s="478"/>
      <c r="AR6" s="478"/>
      <c r="AS6" s="478"/>
      <c r="AT6" s="479"/>
      <c r="AU6" s="480" t="s">
        <v>102</v>
      </c>
      <c r="AV6" s="481"/>
      <c r="AW6" s="481"/>
      <c r="AX6" s="481"/>
      <c r="AY6" s="482" t="s">
        <v>103</v>
      </c>
      <c r="AZ6" s="483"/>
      <c r="BA6" s="483"/>
      <c r="BB6" s="483"/>
      <c r="BC6" s="483"/>
      <c r="BD6" s="483"/>
      <c r="BE6" s="483"/>
      <c r="BF6" s="483"/>
      <c r="BG6" s="483"/>
      <c r="BH6" s="483"/>
      <c r="BI6" s="483"/>
      <c r="BJ6" s="483"/>
      <c r="BK6" s="483"/>
      <c r="BL6" s="483"/>
      <c r="BM6" s="484"/>
      <c r="BN6" s="448">
        <v>587705</v>
      </c>
      <c r="BO6" s="449"/>
      <c r="BP6" s="449"/>
      <c r="BQ6" s="449"/>
      <c r="BR6" s="449"/>
      <c r="BS6" s="449"/>
      <c r="BT6" s="449"/>
      <c r="BU6" s="450"/>
      <c r="BV6" s="448">
        <v>830422</v>
      </c>
      <c r="BW6" s="449"/>
      <c r="BX6" s="449"/>
      <c r="BY6" s="449"/>
      <c r="BZ6" s="449"/>
      <c r="CA6" s="449"/>
      <c r="CB6" s="449"/>
      <c r="CC6" s="450"/>
      <c r="CD6" s="451" t="s">
        <v>104</v>
      </c>
      <c r="CE6" s="452"/>
      <c r="CF6" s="452"/>
      <c r="CG6" s="452"/>
      <c r="CH6" s="452"/>
      <c r="CI6" s="452"/>
      <c r="CJ6" s="452"/>
      <c r="CK6" s="452"/>
      <c r="CL6" s="452"/>
      <c r="CM6" s="452"/>
      <c r="CN6" s="452"/>
      <c r="CO6" s="452"/>
      <c r="CP6" s="452"/>
      <c r="CQ6" s="452"/>
      <c r="CR6" s="452"/>
      <c r="CS6" s="453"/>
      <c r="CT6" s="485">
        <v>87.5</v>
      </c>
      <c r="CU6" s="486"/>
      <c r="CV6" s="486"/>
      <c r="CW6" s="486"/>
      <c r="CX6" s="486"/>
      <c r="CY6" s="486"/>
      <c r="CZ6" s="486"/>
      <c r="DA6" s="487"/>
      <c r="DB6" s="485">
        <v>96.4</v>
      </c>
      <c r="DC6" s="486"/>
      <c r="DD6" s="486"/>
      <c r="DE6" s="486"/>
      <c r="DF6" s="486"/>
      <c r="DG6" s="486"/>
      <c r="DH6" s="486"/>
      <c r="DI6" s="487"/>
    </row>
    <row r="7" spans="1:119" ht="18.75" customHeight="1">
      <c r="A7" s="176"/>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105</v>
      </c>
      <c r="AN7" s="478"/>
      <c r="AO7" s="478"/>
      <c r="AP7" s="478"/>
      <c r="AQ7" s="478"/>
      <c r="AR7" s="478"/>
      <c r="AS7" s="478"/>
      <c r="AT7" s="479"/>
      <c r="AU7" s="480" t="s">
        <v>102</v>
      </c>
      <c r="AV7" s="481"/>
      <c r="AW7" s="481"/>
      <c r="AX7" s="481"/>
      <c r="AY7" s="482" t="s">
        <v>106</v>
      </c>
      <c r="AZ7" s="483"/>
      <c r="BA7" s="483"/>
      <c r="BB7" s="483"/>
      <c r="BC7" s="483"/>
      <c r="BD7" s="483"/>
      <c r="BE7" s="483"/>
      <c r="BF7" s="483"/>
      <c r="BG7" s="483"/>
      <c r="BH7" s="483"/>
      <c r="BI7" s="483"/>
      <c r="BJ7" s="483"/>
      <c r="BK7" s="483"/>
      <c r="BL7" s="483"/>
      <c r="BM7" s="484"/>
      <c r="BN7" s="448">
        <v>185</v>
      </c>
      <c r="BO7" s="449"/>
      <c r="BP7" s="449"/>
      <c r="BQ7" s="449"/>
      <c r="BR7" s="449"/>
      <c r="BS7" s="449"/>
      <c r="BT7" s="449"/>
      <c r="BU7" s="450"/>
      <c r="BV7" s="448">
        <v>24994</v>
      </c>
      <c r="BW7" s="449"/>
      <c r="BX7" s="449"/>
      <c r="BY7" s="449"/>
      <c r="BZ7" s="449"/>
      <c r="CA7" s="449"/>
      <c r="CB7" s="449"/>
      <c r="CC7" s="450"/>
      <c r="CD7" s="451" t="s">
        <v>107</v>
      </c>
      <c r="CE7" s="452"/>
      <c r="CF7" s="452"/>
      <c r="CG7" s="452"/>
      <c r="CH7" s="452"/>
      <c r="CI7" s="452"/>
      <c r="CJ7" s="452"/>
      <c r="CK7" s="452"/>
      <c r="CL7" s="452"/>
      <c r="CM7" s="452"/>
      <c r="CN7" s="452"/>
      <c r="CO7" s="452"/>
      <c r="CP7" s="452"/>
      <c r="CQ7" s="452"/>
      <c r="CR7" s="452"/>
      <c r="CS7" s="453"/>
      <c r="CT7" s="448">
        <v>2740283</v>
      </c>
      <c r="CU7" s="449"/>
      <c r="CV7" s="449"/>
      <c r="CW7" s="449"/>
      <c r="CX7" s="449"/>
      <c r="CY7" s="449"/>
      <c r="CZ7" s="449"/>
      <c r="DA7" s="450"/>
      <c r="DB7" s="448">
        <v>2507455</v>
      </c>
      <c r="DC7" s="449"/>
      <c r="DD7" s="449"/>
      <c r="DE7" s="449"/>
      <c r="DF7" s="449"/>
      <c r="DG7" s="449"/>
      <c r="DH7" s="449"/>
      <c r="DI7" s="450"/>
    </row>
    <row r="8" spans="1:119" ht="18.75" customHeight="1" thickBot="1">
      <c r="A8" s="176"/>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108</v>
      </c>
      <c r="AN8" s="478"/>
      <c r="AO8" s="478"/>
      <c r="AP8" s="478"/>
      <c r="AQ8" s="478"/>
      <c r="AR8" s="478"/>
      <c r="AS8" s="478"/>
      <c r="AT8" s="479"/>
      <c r="AU8" s="480" t="s">
        <v>94</v>
      </c>
      <c r="AV8" s="481"/>
      <c r="AW8" s="481"/>
      <c r="AX8" s="481"/>
      <c r="AY8" s="482" t="s">
        <v>109</v>
      </c>
      <c r="AZ8" s="483"/>
      <c r="BA8" s="483"/>
      <c r="BB8" s="483"/>
      <c r="BC8" s="483"/>
      <c r="BD8" s="483"/>
      <c r="BE8" s="483"/>
      <c r="BF8" s="483"/>
      <c r="BG8" s="483"/>
      <c r="BH8" s="483"/>
      <c r="BI8" s="483"/>
      <c r="BJ8" s="483"/>
      <c r="BK8" s="483"/>
      <c r="BL8" s="483"/>
      <c r="BM8" s="484"/>
      <c r="BN8" s="448">
        <v>587520</v>
      </c>
      <c r="BO8" s="449"/>
      <c r="BP8" s="449"/>
      <c r="BQ8" s="449"/>
      <c r="BR8" s="449"/>
      <c r="BS8" s="449"/>
      <c r="BT8" s="449"/>
      <c r="BU8" s="450"/>
      <c r="BV8" s="448">
        <v>805428</v>
      </c>
      <c r="BW8" s="449"/>
      <c r="BX8" s="449"/>
      <c r="BY8" s="449"/>
      <c r="BZ8" s="449"/>
      <c r="CA8" s="449"/>
      <c r="CB8" s="449"/>
      <c r="CC8" s="450"/>
      <c r="CD8" s="451" t="s">
        <v>110</v>
      </c>
      <c r="CE8" s="452"/>
      <c r="CF8" s="452"/>
      <c r="CG8" s="452"/>
      <c r="CH8" s="452"/>
      <c r="CI8" s="452"/>
      <c r="CJ8" s="452"/>
      <c r="CK8" s="452"/>
      <c r="CL8" s="452"/>
      <c r="CM8" s="452"/>
      <c r="CN8" s="452"/>
      <c r="CO8" s="452"/>
      <c r="CP8" s="452"/>
      <c r="CQ8" s="452"/>
      <c r="CR8" s="452"/>
      <c r="CS8" s="453"/>
      <c r="CT8" s="488">
        <v>0.19</v>
      </c>
      <c r="CU8" s="489"/>
      <c r="CV8" s="489"/>
      <c r="CW8" s="489"/>
      <c r="CX8" s="489"/>
      <c r="CY8" s="489"/>
      <c r="CZ8" s="489"/>
      <c r="DA8" s="490"/>
      <c r="DB8" s="488">
        <v>0.2</v>
      </c>
      <c r="DC8" s="489"/>
      <c r="DD8" s="489"/>
      <c r="DE8" s="489"/>
      <c r="DF8" s="489"/>
      <c r="DG8" s="489"/>
      <c r="DH8" s="489"/>
      <c r="DI8" s="490"/>
    </row>
    <row r="9" spans="1:119" ht="18.75" customHeight="1" thickBot="1">
      <c r="A9" s="176"/>
      <c r="B9" s="442" t="s">
        <v>111</v>
      </c>
      <c r="C9" s="443"/>
      <c r="D9" s="443"/>
      <c r="E9" s="443"/>
      <c r="F9" s="443"/>
      <c r="G9" s="443"/>
      <c r="H9" s="443"/>
      <c r="I9" s="443"/>
      <c r="J9" s="443"/>
      <c r="K9" s="491"/>
      <c r="L9" s="492" t="s">
        <v>112</v>
      </c>
      <c r="M9" s="493"/>
      <c r="N9" s="493"/>
      <c r="O9" s="493"/>
      <c r="P9" s="493"/>
      <c r="Q9" s="494"/>
      <c r="R9" s="495">
        <v>5008</v>
      </c>
      <c r="S9" s="496"/>
      <c r="T9" s="496"/>
      <c r="U9" s="496"/>
      <c r="V9" s="497"/>
      <c r="W9" s="405" t="s">
        <v>113</v>
      </c>
      <c r="X9" s="406"/>
      <c r="Y9" s="406"/>
      <c r="Z9" s="406"/>
      <c r="AA9" s="406"/>
      <c r="AB9" s="406"/>
      <c r="AC9" s="406"/>
      <c r="AD9" s="406"/>
      <c r="AE9" s="406"/>
      <c r="AF9" s="406"/>
      <c r="AG9" s="406"/>
      <c r="AH9" s="406"/>
      <c r="AI9" s="406"/>
      <c r="AJ9" s="406"/>
      <c r="AK9" s="406"/>
      <c r="AL9" s="407"/>
      <c r="AM9" s="477" t="s">
        <v>114</v>
      </c>
      <c r="AN9" s="478"/>
      <c r="AO9" s="478"/>
      <c r="AP9" s="478"/>
      <c r="AQ9" s="478"/>
      <c r="AR9" s="478"/>
      <c r="AS9" s="478"/>
      <c r="AT9" s="479"/>
      <c r="AU9" s="480" t="s">
        <v>102</v>
      </c>
      <c r="AV9" s="481"/>
      <c r="AW9" s="481"/>
      <c r="AX9" s="481"/>
      <c r="AY9" s="482" t="s">
        <v>115</v>
      </c>
      <c r="AZ9" s="483"/>
      <c r="BA9" s="483"/>
      <c r="BB9" s="483"/>
      <c r="BC9" s="483"/>
      <c r="BD9" s="483"/>
      <c r="BE9" s="483"/>
      <c r="BF9" s="483"/>
      <c r="BG9" s="483"/>
      <c r="BH9" s="483"/>
      <c r="BI9" s="483"/>
      <c r="BJ9" s="483"/>
      <c r="BK9" s="483"/>
      <c r="BL9" s="483"/>
      <c r="BM9" s="484"/>
      <c r="BN9" s="448">
        <v>-217908</v>
      </c>
      <c r="BO9" s="449"/>
      <c r="BP9" s="449"/>
      <c r="BQ9" s="449"/>
      <c r="BR9" s="449"/>
      <c r="BS9" s="449"/>
      <c r="BT9" s="449"/>
      <c r="BU9" s="450"/>
      <c r="BV9" s="448">
        <v>309541</v>
      </c>
      <c r="BW9" s="449"/>
      <c r="BX9" s="449"/>
      <c r="BY9" s="449"/>
      <c r="BZ9" s="449"/>
      <c r="CA9" s="449"/>
      <c r="CB9" s="449"/>
      <c r="CC9" s="450"/>
      <c r="CD9" s="451" t="s">
        <v>116</v>
      </c>
      <c r="CE9" s="452"/>
      <c r="CF9" s="452"/>
      <c r="CG9" s="452"/>
      <c r="CH9" s="452"/>
      <c r="CI9" s="452"/>
      <c r="CJ9" s="452"/>
      <c r="CK9" s="452"/>
      <c r="CL9" s="452"/>
      <c r="CM9" s="452"/>
      <c r="CN9" s="452"/>
      <c r="CO9" s="452"/>
      <c r="CP9" s="452"/>
      <c r="CQ9" s="452"/>
      <c r="CR9" s="452"/>
      <c r="CS9" s="453"/>
      <c r="CT9" s="445">
        <v>31.3</v>
      </c>
      <c r="CU9" s="446"/>
      <c r="CV9" s="446"/>
      <c r="CW9" s="446"/>
      <c r="CX9" s="446"/>
      <c r="CY9" s="446"/>
      <c r="CZ9" s="446"/>
      <c r="DA9" s="447"/>
      <c r="DB9" s="445">
        <v>30.6</v>
      </c>
      <c r="DC9" s="446"/>
      <c r="DD9" s="446"/>
      <c r="DE9" s="446"/>
      <c r="DF9" s="446"/>
      <c r="DG9" s="446"/>
      <c r="DH9" s="446"/>
      <c r="DI9" s="447"/>
    </row>
    <row r="10" spans="1:119" ht="18.75" customHeight="1" thickBot="1">
      <c r="A10" s="176"/>
      <c r="B10" s="442"/>
      <c r="C10" s="443"/>
      <c r="D10" s="443"/>
      <c r="E10" s="443"/>
      <c r="F10" s="443"/>
      <c r="G10" s="443"/>
      <c r="H10" s="443"/>
      <c r="I10" s="443"/>
      <c r="J10" s="443"/>
      <c r="K10" s="491"/>
      <c r="L10" s="498" t="s">
        <v>117</v>
      </c>
      <c r="M10" s="478"/>
      <c r="N10" s="478"/>
      <c r="O10" s="478"/>
      <c r="P10" s="478"/>
      <c r="Q10" s="479"/>
      <c r="R10" s="499">
        <v>5176</v>
      </c>
      <c r="S10" s="500"/>
      <c r="T10" s="500"/>
      <c r="U10" s="500"/>
      <c r="V10" s="501"/>
      <c r="W10" s="436"/>
      <c r="X10" s="437"/>
      <c r="Y10" s="437"/>
      <c r="Z10" s="437"/>
      <c r="AA10" s="437"/>
      <c r="AB10" s="437"/>
      <c r="AC10" s="437"/>
      <c r="AD10" s="437"/>
      <c r="AE10" s="437"/>
      <c r="AF10" s="437"/>
      <c r="AG10" s="437"/>
      <c r="AH10" s="437"/>
      <c r="AI10" s="437"/>
      <c r="AJ10" s="437"/>
      <c r="AK10" s="437"/>
      <c r="AL10" s="440"/>
      <c r="AM10" s="477" t="s">
        <v>118</v>
      </c>
      <c r="AN10" s="478"/>
      <c r="AO10" s="478"/>
      <c r="AP10" s="478"/>
      <c r="AQ10" s="478"/>
      <c r="AR10" s="478"/>
      <c r="AS10" s="478"/>
      <c r="AT10" s="479"/>
      <c r="AU10" s="480" t="s">
        <v>119</v>
      </c>
      <c r="AV10" s="481"/>
      <c r="AW10" s="481"/>
      <c r="AX10" s="481"/>
      <c r="AY10" s="482" t="s">
        <v>120</v>
      </c>
      <c r="AZ10" s="483"/>
      <c r="BA10" s="483"/>
      <c r="BB10" s="483"/>
      <c r="BC10" s="483"/>
      <c r="BD10" s="483"/>
      <c r="BE10" s="483"/>
      <c r="BF10" s="483"/>
      <c r="BG10" s="483"/>
      <c r="BH10" s="483"/>
      <c r="BI10" s="483"/>
      <c r="BJ10" s="483"/>
      <c r="BK10" s="483"/>
      <c r="BL10" s="483"/>
      <c r="BM10" s="484"/>
      <c r="BN10" s="448">
        <v>439480</v>
      </c>
      <c r="BO10" s="449"/>
      <c r="BP10" s="449"/>
      <c r="BQ10" s="449"/>
      <c r="BR10" s="449"/>
      <c r="BS10" s="449"/>
      <c r="BT10" s="449"/>
      <c r="BU10" s="450"/>
      <c r="BV10" s="448">
        <v>27907</v>
      </c>
      <c r="BW10" s="449"/>
      <c r="BX10" s="449"/>
      <c r="BY10" s="449"/>
      <c r="BZ10" s="449"/>
      <c r="CA10" s="449"/>
      <c r="CB10" s="449"/>
      <c r="CC10" s="450"/>
      <c r="CD10" s="179" t="s">
        <v>121</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c r="A11" s="176"/>
      <c r="B11" s="442"/>
      <c r="C11" s="443"/>
      <c r="D11" s="443"/>
      <c r="E11" s="443"/>
      <c r="F11" s="443"/>
      <c r="G11" s="443"/>
      <c r="H11" s="443"/>
      <c r="I11" s="443"/>
      <c r="J11" s="443"/>
      <c r="K11" s="491"/>
      <c r="L11" s="502" t="s">
        <v>122</v>
      </c>
      <c r="M11" s="503"/>
      <c r="N11" s="503"/>
      <c r="O11" s="503"/>
      <c r="P11" s="503"/>
      <c r="Q11" s="504"/>
      <c r="R11" s="505" t="s">
        <v>123</v>
      </c>
      <c r="S11" s="506"/>
      <c r="T11" s="506"/>
      <c r="U11" s="506"/>
      <c r="V11" s="507"/>
      <c r="W11" s="436"/>
      <c r="X11" s="437"/>
      <c r="Y11" s="437"/>
      <c r="Z11" s="437"/>
      <c r="AA11" s="437"/>
      <c r="AB11" s="437"/>
      <c r="AC11" s="437"/>
      <c r="AD11" s="437"/>
      <c r="AE11" s="437"/>
      <c r="AF11" s="437"/>
      <c r="AG11" s="437"/>
      <c r="AH11" s="437"/>
      <c r="AI11" s="437"/>
      <c r="AJ11" s="437"/>
      <c r="AK11" s="437"/>
      <c r="AL11" s="440"/>
      <c r="AM11" s="477" t="s">
        <v>124</v>
      </c>
      <c r="AN11" s="478"/>
      <c r="AO11" s="478"/>
      <c r="AP11" s="478"/>
      <c r="AQ11" s="478"/>
      <c r="AR11" s="478"/>
      <c r="AS11" s="478"/>
      <c r="AT11" s="479"/>
      <c r="AU11" s="480" t="s">
        <v>102</v>
      </c>
      <c r="AV11" s="481"/>
      <c r="AW11" s="481"/>
      <c r="AX11" s="481"/>
      <c r="AY11" s="482" t="s">
        <v>125</v>
      </c>
      <c r="AZ11" s="483"/>
      <c r="BA11" s="483"/>
      <c r="BB11" s="483"/>
      <c r="BC11" s="483"/>
      <c r="BD11" s="483"/>
      <c r="BE11" s="483"/>
      <c r="BF11" s="483"/>
      <c r="BG11" s="483"/>
      <c r="BH11" s="483"/>
      <c r="BI11" s="483"/>
      <c r="BJ11" s="483"/>
      <c r="BK11" s="483"/>
      <c r="BL11" s="483"/>
      <c r="BM11" s="484"/>
      <c r="BN11" s="448">
        <v>269286</v>
      </c>
      <c r="BO11" s="449"/>
      <c r="BP11" s="449"/>
      <c r="BQ11" s="449"/>
      <c r="BR11" s="449"/>
      <c r="BS11" s="449"/>
      <c r="BT11" s="449"/>
      <c r="BU11" s="450"/>
      <c r="BV11" s="448">
        <v>242934</v>
      </c>
      <c r="BW11" s="449"/>
      <c r="BX11" s="449"/>
      <c r="BY11" s="449"/>
      <c r="BZ11" s="449"/>
      <c r="CA11" s="449"/>
      <c r="CB11" s="449"/>
      <c r="CC11" s="450"/>
      <c r="CD11" s="451" t="s">
        <v>126</v>
      </c>
      <c r="CE11" s="452"/>
      <c r="CF11" s="452"/>
      <c r="CG11" s="452"/>
      <c r="CH11" s="452"/>
      <c r="CI11" s="452"/>
      <c r="CJ11" s="452"/>
      <c r="CK11" s="452"/>
      <c r="CL11" s="452"/>
      <c r="CM11" s="452"/>
      <c r="CN11" s="452"/>
      <c r="CO11" s="452"/>
      <c r="CP11" s="452"/>
      <c r="CQ11" s="452"/>
      <c r="CR11" s="452"/>
      <c r="CS11" s="453"/>
      <c r="CT11" s="488" t="s">
        <v>127</v>
      </c>
      <c r="CU11" s="489"/>
      <c r="CV11" s="489"/>
      <c r="CW11" s="489"/>
      <c r="CX11" s="489"/>
      <c r="CY11" s="489"/>
      <c r="CZ11" s="489"/>
      <c r="DA11" s="490"/>
      <c r="DB11" s="488" t="s">
        <v>128</v>
      </c>
      <c r="DC11" s="489"/>
      <c r="DD11" s="489"/>
      <c r="DE11" s="489"/>
      <c r="DF11" s="489"/>
      <c r="DG11" s="489"/>
      <c r="DH11" s="489"/>
      <c r="DI11" s="490"/>
    </row>
    <row r="12" spans="1:119" ht="18.75" customHeight="1">
      <c r="A12" s="176"/>
      <c r="B12" s="508" t="s">
        <v>129</v>
      </c>
      <c r="C12" s="509"/>
      <c r="D12" s="509"/>
      <c r="E12" s="509"/>
      <c r="F12" s="509"/>
      <c r="G12" s="509"/>
      <c r="H12" s="509"/>
      <c r="I12" s="509"/>
      <c r="J12" s="509"/>
      <c r="K12" s="510"/>
      <c r="L12" s="517" t="s">
        <v>130</v>
      </c>
      <c r="M12" s="518"/>
      <c r="N12" s="518"/>
      <c r="O12" s="518"/>
      <c r="P12" s="518"/>
      <c r="Q12" s="519"/>
      <c r="R12" s="520">
        <v>5203</v>
      </c>
      <c r="S12" s="521"/>
      <c r="T12" s="521"/>
      <c r="U12" s="521"/>
      <c r="V12" s="522"/>
      <c r="W12" s="523" t="s">
        <v>1</v>
      </c>
      <c r="X12" s="481"/>
      <c r="Y12" s="481"/>
      <c r="Z12" s="481"/>
      <c r="AA12" s="481"/>
      <c r="AB12" s="524"/>
      <c r="AC12" s="525" t="s">
        <v>131</v>
      </c>
      <c r="AD12" s="526"/>
      <c r="AE12" s="526"/>
      <c r="AF12" s="526"/>
      <c r="AG12" s="527"/>
      <c r="AH12" s="525" t="s">
        <v>132</v>
      </c>
      <c r="AI12" s="526"/>
      <c r="AJ12" s="526"/>
      <c r="AK12" s="526"/>
      <c r="AL12" s="528"/>
      <c r="AM12" s="477" t="s">
        <v>133</v>
      </c>
      <c r="AN12" s="478"/>
      <c r="AO12" s="478"/>
      <c r="AP12" s="478"/>
      <c r="AQ12" s="478"/>
      <c r="AR12" s="478"/>
      <c r="AS12" s="478"/>
      <c r="AT12" s="479"/>
      <c r="AU12" s="480" t="s">
        <v>102</v>
      </c>
      <c r="AV12" s="481"/>
      <c r="AW12" s="481"/>
      <c r="AX12" s="481"/>
      <c r="AY12" s="482" t="s">
        <v>134</v>
      </c>
      <c r="AZ12" s="483"/>
      <c r="BA12" s="483"/>
      <c r="BB12" s="483"/>
      <c r="BC12" s="483"/>
      <c r="BD12" s="483"/>
      <c r="BE12" s="483"/>
      <c r="BF12" s="483"/>
      <c r="BG12" s="483"/>
      <c r="BH12" s="483"/>
      <c r="BI12" s="483"/>
      <c r="BJ12" s="483"/>
      <c r="BK12" s="483"/>
      <c r="BL12" s="483"/>
      <c r="BM12" s="484"/>
      <c r="BN12" s="448">
        <v>23527</v>
      </c>
      <c r="BO12" s="449"/>
      <c r="BP12" s="449"/>
      <c r="BQ12" s="449"/>
      <c r="BR12" s="449"/>
      <c r="BS12" s="449"/>
      <c r="BT12" s="449"/>
      <c r="BU12" s="450"/>
      <c r="BV12" s="448">
        <v>273511</v>
      </c>
      <c r="BW12" s="449"/>
      <c r="BX12" s="449"/>
      <c r="BY12" s="449"/>
      <c r="BZ12" s="449"/>
      <c r="CA12" s="449"/>
      <c r="CB12" s="449"/>
      <c r="CC12" s="450"/>
      <c r="CD12" s="451" t="s">
        <v>135</v>
      </c>
      <c r="CE12" s="452"/>
      <c r="CF12" s="452"/>
      <c r="CG12" s="452"/>
      <c r="CH12" s="452"/>
      <c r="CI12" s="452"/>
      <c r="CJ12" s="452"/>
      <c r="CK12" s="452"/>
      <c r="CL12" s="452"/>
      <c r="CM12" s="452"/>
      <c r="CN12" s="452"/>
      <c r="CO12" s="452"/>
      <c r="CP12" s="452"/>
      <c r="CQ12" s="452"/>
      <c r="CR12" s="452"/>
      <c r="CS12" s="453"/>
      <c r="CT12" s="488" t="s">
        <v>136</v>
      </c>
      <c r="CU12" s="489"/>
      <c r="CV12" s="489"/>
      <c r="CW12" s="489"/>
      <c r="CX12" s="489"/>
      <c r="CY12" s="489"/>
      <c r="CZ12" s="489"/>
      <c r="DA12" s="490"/>
      <c r="DB12" s="488" t="s">
        <v>136</v>
      </c>
      <c r="DC12" s="489"/>
      <c r="DD12" s="489"/>
      <c r="DE12" s="489"/>
      <c r="DF12" s="489"/>
      <c r="DG12" s="489"/>
      <c r="DH12" s="489"/>
      <c r="DI12" s="490"/>
    </row>
    <row r="13" spans="1:119" ht="18.75" customHeight="1">
      <c r="A13" s="176"/>
      <c r="B13" s="511"/>
      <c r="C13" s="512"/>
      <c r="D13" s="512"/>
      <c r="E13" s="512"/>
      <c r="F13" s="512"/>
      <c r="G13" s="512"/>
      <c r="H13" s="512"/>
      <c r="I13" s="512"/>
      <c r="J13" s="512"/>
      <c r="K13" s="513"/>
      <c r="L13" s="185"/>
      <c r="M13" s="539" t="s">
        <v>137</v>
      </c>
      <c r="N13" s="540"/>
      <c r="O13" s="540"/>
      <c r="P13" s="540"/>
      <c r="Q13" s="541"/>
      <c r="R13" s="532">
        <v>5187</v>
      </c>
      <c r="S13" s="533"/>
      <c r="T13" s="533"/>
      <c r="U13" s="533"/>
      <c r="V13" s="534"/>
      <c r="W13" s="464" t="s">
        <v>138</v>
      </c>
      <c r="X13" s="465"/>
      <c r="Y13" s="465"/>
      <c r="Z13" s="465"/>
      <c r="AA13" s="465"/>
      <c r="AB13" s="455"/>
      <c r="AC13" s="499">
        <v>55</v>
      </c>
      <c r="AD13" s="500"/>
      <c r="AE13" s="500"/>
      <c r="AF13" s="500"/>
      <c r="AG13" s="542"/>
      <c r="AH13" s="499">
        <v>56</v>
      </c>
      <c r="AI13" s="500"/>
      <c r="AJ13" s="500"/>
      <c r="AK13" s="500"/>
      <c r="AL13" s="501"/>
      <c r="AM13" s="477" t="s">
        <v>139</v>
      </c>
      <c r="AN13" s="478"/>
      <c r="AO13" s="478"/>
      <c r="AP13" s="478"/>
      <c r="AQ13" s="478"/>
      <c r="AR13" s="478"/>
      <c r="AS13" s="478"/>
      <c r="AT13" s="479"/>
      <c r="AU13" s="480" t="s">
        <v>119</v>
      </c>
      <c r="AV13" s="481"/>
      <c r="AW13" s="481"/>
      <c r="AX13" s="481"/>
      <c r="AY13" s="482" t="s">
        <v>140</v>
      </c>
      <c r="AZ13" s="483"/>
      <c r="BA13" s="483"/>
      <c r="BB13" s="483"/>
      <c r="BC13" s="483"/>
      <c r="BD13" s="483"/>
      <c r="BE13" s="483"/>
      <c r="BF13" s="483"/>
      <c r="BG13" s="483"/>
      <c r="BH13" s="483"/>
      <c r="BI13" s="483"/>
      <c r="BJ13" s="483"/>
      <c r="BK13" s="483"/>
      <c r="BL13" s="483"/>
      <c r="BM13" s="484"/>
      <c r="BN13" s="448">
        <v>467331</v>
      </c>
      <c r="BO13" s="449"/>
      <c r="BP13" s="449"/>
      <c r="BQ13" s="449"/>
      <c r="BR13" s="449"/>
      <c r="BS13" s="449"/>
      <c r="BT13" s="449"/>
      <c r="BU13" s="450"/>
      <c r="BV13" s="448">
        <v>306871</v>
      </c>
      <c r="BW13" s="449"/>
      <c r="BX13" s="449"/>
      <c r="BY13" s="449"/>
      <c r="BZ13" s="449"/>
      <c r="CA13" s="449"/>
      <c r="CB13" s="449"/>
      <c r="CC13" s="450"/>
      <c r="CD13" s="451" t="s">
        <v>141</v>
      </c>
      <c r="CE13" s="452"/>
      <c r="CF13" s="452"/>
      <c r="CG13" s="452"/>
      <c r="CH13" s="452"/>
      <c r="CI13" s="452"/>
      <c r="CJ13" s="452"/>
      <c r="CK13" s="452"/>
      <c r="CL13" s="452"/>
      <c r="CM13" s="452"/>
      <c r="CN13" s="452"/>
      <c r="CO13" s="452"/>
      <c r="CP13" s="452"/>
      <c r="CQ13" s="452"/>
      <c r="CR13" s="452"/>
      <c r="CS13" s="453"/>
      <c r="CT13" s="445">
        <v>15.1</v>
      </c>
      <c r="CU13" s="446"/>
      <c r="CV13" s="446"/>
      <c r="CW13" s="446"/>
      <c r="CX13" s="446"/>
      <c r="CY13" s="446"/>
      <c r="CZ13" s="446"/>
      <c r="DA13" s="447"/>
      <c r="DB13" s="445">
        <v>16.600000000000001</v>
      </c>
      <c r="DC13" s="446"/>
      <c r="DD13" s="446"/>
      <c r="DE13" s="446"/>
      <c r="DF13" s="446"/>
      <c r="DG13" s="446"/>
      <c r="DH13" s="446"/>
      <c r="DI13" s="447"/>
    </row>
    <row r="14" spans="1:119" ht="18.75" customHeight="1" thickBot="1">
      <c r="A14" s="176"/>
      <c r="B14" s="511"/>
      <c r="C14" s="512"/>
      <c r="D14" s="512"/>
      <c r="E14" s="512"/>
      <c r="F14" s="512"/>
      <c r="G14" s="512"/>
      <c r="H14" s="512"/>
      <c r="I14" s="512"/>
      <c r="J14" s="512"/>
      <c r="K14" s="513"/>
      <c r="L14" s="529" t="s">
        <v>142</v>
      </c>
      <c r="M14" s="530"/>
      <c r="N14" s="530"/>
      <c r="O14" s="530"/>
      <c r="P14" s="530"/>
      <c r="Q14" s="531"/>
      <c r="R14" s="532">
        <v>5221</v>
      </c>
      <c r="S14" s="533"/>
      <c r="T14" s="533"/>
      <c r="U14" s="533"/>
      <c r="V14" s="534"/>
      <c r="W14" s="438"/>
      <c r="X14" s="439"/>
      <c r="Y14" s="439"/>
      <c r="Z14" s="439"/>
      <c r="AA14" s="439"/>
      <c r="AB14" s="428"/>
      <c r="AC14" s="535">
        <v>2.8</v>
      </c>
      <c r="AD14" s="536"/>
      <c r="AE14" s="536"/>
      <c r="AF14" s="536"/>
      <c r="AG14" s="537"/>
      <c r="AH14" s="535">
        <v>3</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143</v>
      </c>
      <c r="CE14" s="544"/>
      <c r="CF14" s="544"/>
      <c r="CG14" s="544"/>
      <c r="CH14" s="544"/>
      <c r="CI14" s="544"/>
      <c r="CJ14" s="544"/>
      <c r="CK14" s="544"/>
      <c r="CL14" s="544"/>
      <c r="CM14" s="544"/>
      <c r="CN14" s="544"/>
      <c r="CO14" s="544"/>
      <c r="CP14" s="544"/>
      <c r="CQ14" s="544"/>
      <c r="CR14" s="544"/>
      <c r="CS14" s="545"/>
      <c r="CT14" s="546" t="s">
        <v>144</v>
      </c>
      <c r="CU14" s="547"/>
      <c r="CV14" s="547"/>
      <c r="CW14" s="547"/>
      <c r="CX14" s="547"/>
      <c r="CY14" s="547"/>
      <c r="CZ14" s="547"/>
      <c r="DA14" s="548"/>
      <c r="DB14" s="546">
        <v>70.099999999999994</v>
      </c>
      <c r="DC14" s="547"/>
      <c r="DD14" s="547"/>
      <c r="DE14" s="547"/>
      <c r="DF14" s="547"/>
      <c r="DG14" s="547"/>
      <c r="DH14" s="547"/>
      <c r="DI14" s="548"/>
    </row>
    <row r="15" spans="1:119" ht="18.75" customHeight="1">
      <c r="A15" s="176"/>
      <c r="B15" s="511"/>
      <c r="C15" s="512"/>
      <c r="D15" s="512"/>
      <c r="E15" s="512"/>
      <c r="F15" s="512"/>
      <c r="G15" s="512"/>
      <c r="H15" s="512"/>
      <c r="I15" s="512"/>
      <c r="J15" s="512"/>
      <c r="K15" s="513"/>
      <c r="L15" s="185"/>
      <c r="M15" s="539" t="s">
        <v>137</v>
      </c>
      <c r="N15" s="540"/>
      <c r="O15" s="540"/>
      <c r="P15" s="540"/>
      <c r="Q15" s="541"/>
      <c r="R15" s="532">
        <v>5207</v>
      </c>
      <c r="S15" s="533"/>
      <c r="T15" s="533"/>
      <c r="U15" s="533"/>
      <c r="V15" s="534"/>
      <c r="W15" s="464" t="s">
        <v>145</v>
      </c>
      <c r="X15" s="465"/>
      <c r="Y15" s="465"/>
      <c r="Z15" s="465"/>
      <c r="AA15" s="465"/>
      <c r="AB15" s="455"/>
      <c r="AC15" s="499">
        <v>491</v>
      </c>
      <c r="AD15" s="500"/>
      <c r="AE15" s="500"/>
      <c r="AF15" s="500"/>
      <c r="AG15" s="542"/>
      <c r="AH15" s="499">
        <v>486</v>
      </c>
      <c r="AI15" s="500"/>
      <c r="AJ15" s="500"/>
      <c r="AK15" s="500"/>
      <c r="AL15" s="501"/>
      <c r="AM15" s="477"/>
      <c r="AN15" s="478"/>
      <c r="AO15" s="478"/>
      <c r="AP15" s="478"/>
      <c r="AQ15" s="478"/>
      <c r="AR15" s="478"/>
      <c r="AS15" s="478"/>
      <c r="AT15" s="479"/>
      <c r="AU15" s="480"/>
      <c r="AV15" s="481"/>
      <c r="AW15" s="481"/>
      <c r="AX15" s="481"/>
      <c r="AY15" s="408" t="s">
        <v>146</v>
      </c>
      <c r="AZ15" s="409"/>
      <c r="BA15" s="409"/>
      <c r="BB15" s="409"/>
      <c r="BC15" s="409"/>
      <c r="BD15" s="409"/>
      <c r="BE15" s="409"/>
      <c r="BF15" s="409"/>
      <c r="BG15" s="409"/>
      <c r="BH15" s="409"/>
      <c r="BI15" s="409"/>
      <c r="BJ15" s="409"/>
      <c r="BK15" s="409"/>
      <c r="BL15" s="409"/>
      <c r="BM15" s="410"/>
      <c r="BN15" s="411">
        <v>460276</v>
      </c>
      <c r="BO15" s="412"/>
      <c r="BP15" s="412"/>
      <c r="BQ15" s="412"/>
      <c r="BR15" s="412"/>
      <c r="BS15" s="412"/>
      <c r="BT15" s="412"/>
      <c r="BU15" s="413"/>
      <c r="BV15" s="411">
        <v>468750</v>
      </c>
      <c r="BW15" s="412"/>
      <c r="BX15" s="412"/>
      <c r="BY15" s="412"/>
      <c r="BZ15" s="412"/>
      <c r="CA15" s="412"/>
      <c r="CB15" s="412"/>
      <c r="CC15" s="413"/>
      <c r="CD15" s="549" t="s">
        <v>147</v>
      </c>
      <c r="CE15" s="550"/>
      <c r="CF15" s="550"/>
      <c r="CG15" s="550"/>
      <c r="CH15" s="550"/>
      <c r="CI15" s="550"/>
      <c r="CJ15" s="550"/>
      <c r="CK15" s="550"/>
      <c r="CL15" s="550"/>
      <c r="CM15" s="550"/>
      <c r="CN15" s="550"/>
      <c r="CO15" s="550"/>
      <c r="CP15" s="550"/>
      <c r="CQ15" s="550"/>
      <c r="CR15" s="550"/>
      <c r="CS15" s="551"/>
      <c r="CT15" s="186"/>
      <c r="CU15" s="187"/>
      <c r="CV15" s="187"/>
      <c r="CW15" s="187"/>
      <c r="CX15" s="187"/>
      <c r="CY15" s="187"/>
      <c r="CZ15" s="187"/>
      <c r="DA15" s="188"/>
      <c r="DB15" s="186"/>
      <c r="DC15" s="187"/>
      <c r="DD15" s="187"/>
      <c r="DE15" s="187"/>
      <c r="DF15" s="187"/>
      <c r="DG15" s="187"/>
      <c r="DH15" s="187"/>
      <c r="DI15" s="188"/>
    </row>
    <row r="16" spans="1:119" ht="18.75" customHeight="1">
      <c r="A16" s="176"/>
      <c r="B16" s="511"/>
      <c r="C16" s="512"/>
      <c r="D16" s="512"/>
      <c r="E16" s="512"/>
      <c r="F16" s="512"/>
      <c r="G16" s="512"/>
      <c r="H16" s="512"/>
      <c r="I16" s="512"/>
      <c r="J16" s="512"/>
      <c r="K16" s="513"/>
      <c r="L16" s="529" t="s">
        <v>148</v>
      </c>
      <c r="M16" s="552"/>
      <c r="N16" s="552"/>
      <c r="O16" s="552"/>
      <c r="P16" s="552"/>
      <c r="Q16" s="553"/>
      <c r="R16" s="554" t="s">
        <v>149</v>
      </c>
      <c r="S16" s="555"/>
      <c r="T16" s="555"/>
      <c r="U16" s="555"/>
      <c r="V16" s="556"/>
      <c r="W16" s="438"/>
      <c r="X16" s="439"/>
      <c r="Y16" s="439"/>
      <c r="Z16" s="439"/>
      <c r="AA16" s="439"/>
      <c r="AB16" s="428"/>
      <c r="AC16" s="535">
        <v>24.8</v>
      </c>
      <c r="AD16" s="536"/>
      <c r="AE16" s="536"/>
      <c r="AF16" s="536"/>
      <c r="AG16" s="537"/>
      <c r="AH16" s="535">
        <v>25.9</v>
      </c>
      <c r="AI16" s="536"/>
      <c r="AJ16" s="536"/>
      <c r="AK16" s="536"/>
      <c r="AL16" s="538"/>
      <c r="AM16" s="477"/>
      <c r="AN16" s="478"/>
      <c r="AO16" s="478"/>
      <c r="AP16" s="478"/>
      <c r="AQ16" s="478"/>
      <c r="AR16" s="478"/>
      <c r="AS16" s="478"/>
      <c r="AT16" s="479"/>
      <c r="AU16" s="480"/>
      <c r="AV16" s="481"/>
      <c r="AW16" s="481"/>
      <c r="AX16" s="481"/>
      <c r="AY16" s="482" t="s">
        <v>150</v>
      </c>
      <c r="AZ16" s="483"/>
      <c r="BA16" s="483"/>
      <c r="BB16" s="483"/>
      <c r="BC16" s="483"/>
      <c r="BD16" s="483"/>
      <c r="BE16" s="483"/>
      <c r="BF16" s="483"/>
      <c r="BG16" s="483"/>
      <c r="BH16" s="483"/>
      <c r="BI16" s="483"/>
      <c r="BJ16" s="483"/>
      <c r="BK16" s="483"/>
      <c r="BL16" s="483"/>
      <c r="BM16" s="484"/>
      <c r="BN16" s="448">
        <v>2542031</v>
      </c>
      <c r="BO16" s="449"/>
      <c r="BP16" s="449"/>
      <c r="BQ16" s="449"/>
      <c r="BR16" s="449"/>
      <c r="BS16" s="449"/>
      <c r="BT16" s="449"/>
      <c r="BU16" s="450"/>
      <c r="BV16" s="448">
        <v>2327281</v>
      </c>
      <c r="BW16" s="449"/>
      <c r="BX16" s="449"/>
      <c r="BY16" s="449"/>
      <c r="BZ16" s="449"/>
      <c r="CA16" s="449"/>
      <c r="CB16" s="449"/>
      <c r="CC16" s="450"/>
      <c r="CD16" s="189"/>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c r="A17" s="176"/>
      <c r="B17" s="514"/>
      <c r="C17" s="515"/>
      <c r="D17" s="515"/>
      <c r="E17" s="515"/>
      <c r="F17" s="515"/>
      <c r="G17" s="515"/>
      <c r="H17" s="515"/>
      <c r="I17" s="515"/>
      <c r="J17" s="515"/>
      <c r="K17" s="516"/>
      <c r="L17" s="190"/>
      <c r="M17" s="559" t="s">
        <v>151</v>
      </c>
      <c r="N17" s="560"/>
      <c r="O17" s="560"/>
      <c r="P17" s="560"/>
      <c r="Q17" s="561"/>
      <c r="R17" s="554" t="s">
        <v>152</v>
      </c>
      <c r="S17" s="555"/>
      <c r="T17" s="555"/>
      <c r="U17" s="555"/>
      <c r="V17" s="556"/>
      <c r="W17" s="464" t="s">
        <v>153</v>
      </c>
      <c r="X17" s="465"/>
      <c r="Y17" s="465"/>
      <c r="Z17" s="465"/>
      <c r="AA17" s="465"/>
      <c r="AB17" s="455"/>
      <c r="AC17" s="499">
        <v>1432</v>
      </c>
      <c r="AD17" s="500"/>
      <c r="AE17" s="500"/>
      <c r="AF17" s="500"/>
      <c r="AG17" s="542"/>
      <c r="AH17" s="499">
        <v>1335</v>
      </c>
      <c r="AI17" s="500"/>
      <c r="AJ17" s="500"/>
      <c r="AK17" s="500"/>
      <c r="AL17" s="501"/>
      <c r="AM17" s="477"/>
      <c r="AN17" s="478"/>
      <c r="AO17" s="478"/>
      <c r="AP17" s="478"/>
      <c r="AQ17" s="478"/>
      <c r="AR17" s="478"/>
      <c r="AS17" s="478"/>
      <c r="AT17" s="479"/>
      <c r="AU17" s="480"/>
      <c r="AV17" s="481"/>
      <c r="AW17" s="481"/>
      <c r="AX17" s="481"/>
      <c r="AY17" s="482" t="s">
        <v>154</v>
      </c>
      <c r="AZ17" s="483"/>
      <c r="BA17" s="483"/>
      <c r="BB17" s="483"/>
      <c r="BC17" s="483"/>
      <c r="BD17" s="483"/>
      <c r="BE17" s="483"/>
      <c r="BF17" s="483"/>
      <c r="BG17" s="483"/>
      <c r="BH17" s="483"/>
      <c r="BI17" s="483"/>
      <c r="BJ17" s="483"/>
      <c r="BK17" s="483"/>
      <c r="BL17" s="483"/>
      <c r="BM17" s="484"/>
      <c r="BN17" s="448">
        <v>569319</v>
      </c>
      <c r="BO17" s="449"/>
      <c r="BP17" s="449"/>
      <c r="BQ17" s="449"/>
      <c r="BR17" s="449"/>
      <c r="BS17" s="449"/>
      <c r="BT17" s="449"/>
      <c r="BU17" s="450"/>
      <c r="BV17" s="448">
        <v>580136</v>
      </c>
      <c r="BW17" s="449"/>
      <c r="BX17" s="449"/>
      <c r="BY17" s="449"/>
      <c r="BZ17" s="449"/>
      <c r="CA17" s="449"/>
      <c r="CB17" s="449"/>
      <c r="CC17" s="450"/>
      <c r="CD17" s="189"/>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c r="A18" s="176"/>
      <c r="B18" s="570" t="s">
        <v>155</v>
      </c>
      <c r="C18" s="491"/>
      <c r="D18" s="491"/>
      <c r="E18" s="571"/>
      <c r="F18" s="571"/>
      <c r="G18" s="571"/>
      <c r="H18" s="571"/>
      <c r="I18" s="571"/>
      <c r="J18" s="571"/>
      <c r="K18" s="571"/>
      <c r="L18" s="572">
        <v>14.26</v>
      </c>
      <c r="M18" s="572"/>
      <c r="N18" s="572"/>
      <c r="O18" s="572"/>
      <c r="P18" s="572"/>
      <c r="Q18" s="572"/>
      <c r="R18" s="573"/>
      <c r="S18" s="573"/>
      <c r="T18" s="573"/>
      <c r="U18" s="573"/>
      <c r="V18" s="574"/>
      <c r="W18" s="466"/>
      <c r="X18" s="467"/>
      <c r="Y18" s="467"/>
      <c r="Z18" s="467"/>
      <c r="AA18" s="467"/>
      <c r="AB18" s="458"/>
      <c r="AC18" s="575">
        <v>72.400000000000006</v>
      </c>
      <c r="AD18" s="576"/>
      <c r="AE18" s="576"/>
      <c r="AF18" s="576"/>
      <c r="AG18" s="577"/>
      <c r="AH18" s="575">
        <v>71.099999999999994</v>
      </c>
      <c r="AI18" s="576"/>
      <c r="AJ18" s="576"/>
      <c r="AK18" s="576"/>
      <c r="AL18" s="578"/>
      <c r="AM18" s="477"/>
      <c r="AN18" s="478"/>
      <c r="AO18" s="478"/>
      <c r="AP18" s="478"/>
      <c r="AQ18" s="478"/>
      <c r="AR18" s="478"/>
      <c r="AS18" s="478"/>
      <c r="AT18" s="479"/>
      <c r="AU18" s="480"/>
      <c r="AV18" s="481"/>
      <c r="AW18" s="481"/>
      <c r="AX18" s="481"/>
      <c r="AY18" s="482" t="s">
        <v>156</v>
      </c>
      <c r="AZ18" s="483"/>
      <c r="BA18" s="483"/>
      <c r="BB18" s="483"/>
      <c r="BC18" s="483"/>
      <c r="BD18" s="483"/>
      <c r="BE18" s="483"/>
      <c r="BF18" s="483"/>
      <c r="BG18" s="483"/>
      <c r="BH18" s="483"/>
      <c r="BI18" s="483"/>
      <c r="BJ18" s="483"/>
      <c r="BK18" s="483"/>
      <c r="BL18" s="483"/>
      <c r="BM18" s="484"/>
      <c r="BN18" s="448">
        <v>2357443</v>
      </c>
      <c r="BO18" s="449"/>
      <c r="BP18" s="449"/>
      <c r="BQ18" s="449"/>
      <c r="BR18" s="449"/>
      <c r="BS18" s="449"/>
      <c r="BT18" s="449"/>
      <c r="BU18" s="450"/>
      <c r="BV18" s="448">
        <v>2357240</v>
      </c>
      <c r="BW18" s="449"/>
      <c r="BX18" s="449"/>
      <c r="BY18" s="449"/>
      <c r="BZ18" s="449"/>
      <c r="CA18" s="449"/>
      <c r="CB18" s="449"/>
      <c r="CC18" s="450"/>
      <c r="CD18" s="189"/>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c r="A19" s="176"/>
      <c r="B19" s="570" t="s">
        <v>157</v>
      </c>
      <c r="C19" s="491"/>
      <c r="D19" s="491"/>
      <c r="E19" s="571"/>
      <c r="F19" s="571"/>
      <c r="G19" s="571"/>
      <c r="H19" s="571"/>
      <c r="I19" s="571"/>
      <c r="J19" s="571"/>
      <c r="K19" s="571"/>
      <c r="L19" s="579">
        <v>351</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158</v>
      </c>
      <c r="AZ19" s="483"/>
      <c r="BA19" s="483"/>
      <c r="BB19" s="483"/>
      <c r="BC19" s="483"/>
      <c r="BD19" s="483"/>
      <c r="BE19" s="483"/>
      <c r="BF19" s="483"/>
      <c r="BG19" s="483"/>
      <c r="BH19" s="483"/>
      <c r="BI19" s="483"/>
      <c r="BJ19" s="483"/>
      <c r="BK19" s="483"/>
      <c r="BL19" s="483"/>
      <c r="BM19" s="484"/>
      <c r="BN19" s="448">
        <v>3930577</v>
      </c>
      <c r="BO19" s="449"/>
      <c r="BP19" s="449"/>
      <c r="BQ19" s="449"/>
      <c r="BR19" s="449"/>
      <c r="BS19" s="449"/>
      <c r="BT19" s="449"/>
      <c r="BU19" s="450"/>
      <c r="BV19" s="448">
        <v>4040589</v>
      </c>
      <c r="BW19" s="449"/>
      <c r="BX19" s="449"/>
      <c r="BY19" s="449"/>
      <c r="BZ19" s="449"/>
      <c r="CA19" s="449"/>
      <c r="CB19" s="449"/>
      <c r="CC19" s="450"/>
      <c r="CD19" s="189"/>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c r="A20" s="176"/>
      <c r="B20" s="570" t="s">
        <v>159</v>
      </c>
      <c r="C20" s="491"/>
      <c r="D20" s="491"/>
      <c r="E20" s="571"/>
      <c r="F20" s="571"/>
      <c r="G20" s="571"/>
      <c r="H20" s="571"/>
      <c r="I20" s="571"/>
      <c r="J20" s="571"/>
      <c r="K20" s="571"/>
      <c r="L20" s="579">
        <v>2040</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89"/>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c r="A21" s="176"/>
      <c r="B21" s="588" t="s">
        <v>160</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89"/>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c r="A22" s="176"/>
      <c r="B22" s="618" t="s">
        <v>161</v>
      </c>
      <c r="C22" s="592"/>
      <c r="D22" s="593"/>
      <c r="E22" s="460" t="s">
        <v>1</v>
      </c>
      <c r="F22" s="465"/>
      <c r="G22" s="465"/>
      <c r="H22" s="465"/>
      <c r="I22" s="465"/>
      <c r="J22" s="465"/>
      <c r="K22" s="455"/>
      <c r="L22" s="460" t="s">
        <v>162</v>
      </c>
      <c r="M22" s="465"/>
      <c r="N22" s="465"/>
      <c r="O22" s="465"/>
      <c r="P22" s="455"/>
      <c r="Q22" s="623" t="s">
        <v>163</v>
      </c>
      <c r="R22" s="624"/>
      <c r="S22" s="624"/>
      <c r="T22" s="624"/>
      <c r="U22" s="624"/>
      <c r="V22" s="625"/>
      <c r="W22" s="591" t="s">
        <v>164</v>
      </c>
      <c r="X22" s="592"/>
      <c r="Y22" s="593"/>
      <c r="Z22" s="460" t="s">
        <v>1</v>
      </c>
      <c r="AA22" s="465"/>
      <c r="AB22" s="465"/>
      <c r="AC22" s="465"/>
      <c r="AD22" s="465"/>
      <c r="AE22" s="465"/>
      <c r="AF22" s="465"/>
      <c r="AG22" s="455"/>
      <c r="AH22" s="629" t="s">
        <v>165</v>
      </c>
      <c r="AI22" s="465"/>
      <c r="AJ22" s="465"/>
      <c r="AK22" s="465"/>
      <c r="AL22" s="455"/>
      <c r="AM22" s="629" t="s">
        <v>166</v>
      </c>
      <c r="AN22" s="630"/>
      <c r="AO22" s="630"/>
      <c r="AP22" s="630"/>
      <c r="AQ22" s="630"/>
      <c r="AR22" s="631"/>
      <c r="AS22" s="623" t="s">
        <v>163</v>
      </c>
      <c r="AT22" s="624"/>
      <c r="AU22" s="624"/>
      <c r="AV22" s="624"/>
      <c r="AW22" s="624"/>
      <c r="AX22" s="635"/>
      <c r="AY22" s="408" t="s">
        <v>167</v>
      </c>
      <c r="AZ22" s="409"/>
      <c r="BA22" s="409"/>
      <c r="BB22" s="409"/>
      <c r="BC22" s="409"/>
      <c r="BD22" s="409"/>
      <c r="BE22" s="409"/>
      <c r="BF22" s="409"/>
      <c r="BG22" s="409"/>
      <c r="BH22" s="409"/>
      <c r="BI22" s="409"/>
      <c r="BJ22" s="409"/>
      <c r="BK22" s="409"/>
      <c r="BL22" s="409"/>
      <c r="BM22" s="410"/>
      <c r="BN22" s="411">
        <v>20127948</v>
      </c>
      <c r="BO22" s="412"/>
      <c r="BP22" s="412"/>
      <c r="BQ22" s="412"/>
      <c r="BR22" s="412"/>
      <c r="BS22" s="412"/>
      <c r="BT22" s="412"/>
      <c r="BU22" s="413"/>
      <c r="BV22" s="411">
        <v>20049154</v>
      </c>
      <c r="BW22" s="412"/>
      <c r="BX22" s="412"/>
      <c r="BY22" s="412"/>
      <c r="BZ22" s="412"/>
      <c r="CA22" s="412"/>
      <c r="CB22" s="412"/>
      <c r="CC22" s="413"/>
      <c r="CD22" s="189"/>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c r="A23" s="176"/>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168</v>
      </c>
      <c r="AZ23" s="483"/>
      <c r="BA23" s="483"/>
      <c r="BB23" s="483"/>
      <c r="BC23" s="483"/>
      <c r="BD23" s="483"/>
      <c r="BE23" s="483"/>
      <c r="BF23" s="483"/>
      <c r="BG23" s="483"/>
      <c r="BH23" s="483"/>
      <c r="BI23" s="483"/>
      <c r="BJ23" s="483"/>
      <c r="BK23" s="483"/>
      <c r="BL23" s="483"/>
      <c r="BM23" s="484"/>
      <c r="BN23" s="448">
        <v>18595882</v>
      </c>
      <c r="BO23" s="449"/>
      <c r="BP23" s="449"/>
      <c r="BQ23" s="449"/>
      <c r="BR23" s="449"/>
      <c r="BS23" s="449"/>
      <c r="BT23" s="449"/>
      <c r="BU23" s="450"/>
      <c r="BV23" s="448">
        <v>18733418</v>
      </c>
      <c r="BW23" s="449"/>
      <c r="BX23" s="449"/>
      <c r="BY23" s="449"/>
      <c r="BZ23" s="449"/>
      <c r="CA23" s="449"/>
      <c r="CB23" s="449"/>
      <c r="CC23" s="450"/>
      <c r="CD23" s="189"/>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c r="A24" s="176"/>
      <c r="B24" s="619"/>
      <c r="C24" s="595"/>
      <c r="D24" s="596"/>
      <c r="E24" s="498" t="s">
        <v>169</v>
      </c>
      <c r="F24" s="478"/>
      <c r="G24" s="478"/>
      <c r="H24" s="478"/>
      <c r="I24" s="478"/>
      <c r="J24" s="478"/>
      <c r="K24" s="479"/>
      <c r="L24" s="499">
        <v>1</v>
      </c>
      <c r="M24" s="500"/>
      <c r="N24" s="500"/>
      <c r="O24" s="500"/>
      <c r="P24" s="542"/>
      <c r="Q24" s="499">
        <v>8240</v>
      </c>
      <c r="R24" s="500"/>
      <c r="S24" s="500"/>
      <c r="T24" s="500"/>
      <c r="U24" s="500"/>
      <c r="V24" s="542"/>
      <c r="W24" s="594"/>
      <c r="X24" s="595"/>
      <c r="Y24" s="596"/>
      <c r="Z24" s="498" t="s">
        <v>170</v>
      </c>
      <c r="AA24" s="478"/>
      <c r="AB24" s="478"/>
      <c r="AC24" s="478"/>
      <c r="AD24" s="478"/>
      <c r="AE24" s="478"/>
      <c r="AF24" s="478"/>
      <c r="AG24" s="479"/>
      <c r="AH24" s="499">
        <v>66</v>
      </c>
      <c r="AI24" s="500"/>
      <c r="AJ24" s="500"/>
      <c r="AK24" s="500"/>
      <c r="AL24" s="542"/>
      <c r="AM24" s="499">
        <v>175956</v>
      </c>
      <c r="AN24" s="500"/>
      <c r="AO24" s="500"/>
      <c r="AP24" s="500"/>
      <c r="AQ24" s="500"/>
      <c r="AR24" s="542"/>
      <c r="AS24" s="499">
        <v>2666</v>
      </c>
      <c r="AT24" s="500"/>
      <c r="AU24" s="500"/>
      <c r="AV24" s="500"/>
      <c r="AW24" s="500"/>
      <c r="AX24" s="501"/>
      <c r="AY24" s="564" t="s">
        <v>171</v>
      </c>
      <c r="AZ24" s="565"/>
      <c r="BA24" s="565"/>
      <c r="BB24" s="565"/>
      <c r="BC24" s="565"/>
      <c r="BD24" s="565"/>
      <c r="BE24" s="565"/>
      <c r="BF24" s="565"/>
      <c r="BG24" s="565"/>
      <c r="BH24" s="565"/>
      <c r="BI24" s="565"/>
      <c r="BJ24" s="565"/>
      <c r="BK24" s="565"/>
      <c r="BL24" s="565"/>
      <c r="BM24" s="566"/>
      <c r="BN24" s="448">
        <v>19584533</v>
      </c>
      <c r="BO24" s="449"/>
      <c r="BP24" s="449"/>
      <c r="BQ24" s="449"/>
      <c r="BR24" s="449"/>
      <c r="BS24" s="449"/>
      <c r="BT24" s="449"/>
      <c r="BU24" s="450"/>
      <c r="BV24" s="448">
        <v>19528272</v>
      </c>
      <c r="BW24" s="449"/>
      <c r="BX24" s="449"/>
      <c r="BY24" s="449"/>
      <c r="BZ24" s="449"/>
      <c r="CA24" s="449"/>
      <c r="CB24" s="449"/>
      <c r="CC24" s="450"/>
      <c r="CD24" s="189"/>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c r="A25" s="176"/>
      <c r="B25" s="619"/>
      <c r="C25" s="595"/>
      <c r="D25" s="596"/>
      <c r="E25" s="498" t="s">
        <v>172</v>
      </c>
      <c r="F25" s="478"/>
      <c r="G25" s="478"/>
      <c r="H25" s="478"/>
      <c r="I25" s="478"/>
      <c r="J25" s="478"/>
      <c r="K25" s="479"/>
      <c r="L25" s="499">
        <v>1</v>
      </c>
      <c r="M25" s="500"/>
      <c r="N25" s="500"/>
      <c r="O25" s="500"/>
      <c r="P25" s="542"/>
      <c r="Q25" s="499">
        <v>6420</v>
      </c>
      <c r="R25" s="500"/>
      <c r="S25" s="500"/>
      <c r="T25" s="500"/>
      <c r="U25" s="500"/>
      <c r="V25" s="542"/>
      <c r="W25" s="594"/>
      <c r="X25" s="595"/>
      <c r="Y25" s="596"/>
      <c r="Z25" s="498" t="s">
        <v>173</v>
      </c>
      <c r="AA25" s="478"/>
      <c r="AB25" s="478"/>
      <c r="AC25" s="478"/>
      <c r="AD25" s="478"/>
      <c r="AE25" s="478"/>
      <c r="AF25" s="478"/>
      <c r="AG25" s="479"/>
      <c r="AH25" s="499" t="s">
        <v>174</v>
      </c>
      <c r="AI25" s="500"/>
      <c r="AJ25" s="500"/>
      <c r="AK25" s="500"/>
      <c r="AL25" s="542"/>
      <c r="AM25" s="499" t="s">
        <v>136</v>
      </c>
      <c r="AN25" s="500"/>
      <c r="AO25" s="500"/>
      <c r="AP25" s="500"/>
      <c r="AQ25" s="500"/>
      <c r="AR25" s="542"/>
      <c r="AS25" s="499" t="s">
        <v>127</v>
      </c>
      <c r="AT25" s="500"/>
      <c r="AU25" s="500"/>
      <c r="AV25" s="500"/>
      <c r="AW25" s="500"/>
      <c r="AX25" s="501"/>
      <c r="AY25" s="408" t="s">
        <v>175</v>
      </c>
      <c r="AZ25" s="409"/>
      <c r="BA25" s="409"/>
      <c r="BB25" s="409"/>
      <c r="BC25" s="409"/>
      <c r="BD25" s="409"/>
      <c r="BE25" s="409"/>
      <c r="BF25" s="409"/>
      <c r="BG25" s="409"/>
      <c r="BH25" s="409"/>
      <c r="BI25" s="409"/>
      <c r="BJ25" s="409"/>
      <c r="BK25" s="409"/>
      <c r="BL25" s="409"/>
      <c r="BM25" s="410"/>
      <c r="BN25" s="411">
        <v>71960</v>
      </c>
      <c r="BO25" s="412"/>
      <c r="BP25" s="412"/>
      <c r="BQ25" s="412"/>
      <c r="BR25" s="412"/>
      <c r="BS25" s="412"/>
      <c r="BT25" s="412"/>
      <c r="BU25" s="413"/>
      <c r="BV25" s="411">
        <v>58607</v>
      </c>
      <c r="BW25" s="412"/>
      <c r="BX25" s="412"/>
      <c r="BY25" s="412"/>
      <c r="BZ25" s="412"/>
      <c r="CA25" s="412"/>
      <c r="CB25" s="412"/>
      <c r="CC25" s="413"/>
      <c r="CD25" s="189"/>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c r="A26" s="176"/>
      <c r="B26" s="619"/>
      <c r="C26" s="595"/>
      <c r="D26" s="596"/>
      <c r="E26" s="498" t="s">
        <v>176</v>
      </c>
      <c r="F26" s="478"/>
      <c r="G26" s="478"/>
      <c r="H26" s="478"/>
      <c r="I26" s="478"/>
      <c r="J26" s="478"/>
      <c r="K26" s="479"/>
      <c r="L26" s="499">
        <v>1</v>
      </c>
      <c r="M26" s="500"/>
      <c r="N26" s="500"/>
      <c r="O26" s="500"/>
      <c r="P26" s="542"/>
      <c r="Q26" s="499">
        <v>5600</v>
      </c>
      <c r="R26" s="500"/>
      <c r="S26" s="500"/>
      <c r="T26" s="500"/>
      <c r="U26" s="500"/>
      <c r="V26" s="542"/>
      <c r="W26" s="594"/>
      <c r="X26" s="595"/>
      <c r="Y26" s="596"/>
      <c r="Z26" s="498" t="s">
        <v>177</v>
      </c>
      <c r="AA26" s="600"/>
      <c r="AB26" s="600"/>
      <c r="AC26" s="600"/>
      <c r="AD26" s="600"/>
      <c r="AE26" s="600"/>
      <c r="AF26" s="600"/>
      <c r="AG26" s="601"/>
      <c r="AH26" s="499">
        <v>8</v>
      </c>
      <c r="AI26" s="500"/>
      <c r="AJ26" s="500"/>
      <c r="AK26" s="500"/>
      <c r="AL26" s="542"/>
      <c r="AM26" s="499">
        <v>17720</v>
      </c>
      <c r="AN26" s="500"/>
      <c r="AO26" s="500"/>
      <c r="AP26" s="500"/>
      <c r="AQ26" s="500"/>
      <c r="AR26" s="542"/>
      <c r="AS26" s="499">
        <v>2215</v>
      </c>
      <c r="AT26" s="500"/>
      <c r="AU26" s="500"/>
      <c r="AV26" s="500"/>
      <c r="AW26" s="500"/>
      <c r="AX26" s="501"/>
      <c r="AY26" s="451" t="s">
        <v>178</v>
      </c>
      <c r="AZ26" s="452"/>
      <c r="BA26" s="452"/>
      <c r="BB26" s="452"/>
      <c r="BC26" s="452"/>
      <c r="BD26" s="452"/>
      <c r="BE26" s="452"/>
      <c r="BF26" s="452"/>
      <c r="BG26" s="452"/>
      <c r="BH26" s="452"/>
      <c r="BI26" s="452"/>
      <c r="BJ26" s="452"/>
      <c r="BK26" s="452"/>
      <c r="BL26" s="452"/>
      <c r="BM26" s="453"/>
      <c r="BN26" s="448" t="s">
        <v>174</v>
      </c>
      <c r="BO26" s="449"/>
      <c r="BP26" s="449"/>
      <c r="BQ26" s="449"/>
      <c r="BR26" s="449"/>
      <c r="BS26" s="449"/>
      <c r="BT26" s="449"/>
      <c r="BU26" s="450"/>
      <c r="BV26" s="448" t="s">
        <v>174</v>
      </c>
      <c r="BW26" s="449"/>
      <c r="BX26" s="449"/>
      <c r="BY26" s="449"/>
      <c r="BZ26" s="449"/>
      <c r="CA26" s="449"/>
      <c r="CB26" s="449"/>
      <c r="CC26" s="450"/>
      <c r="CD26" s="189"/>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c r="A27" s="176"/>
      <c r="B27" s="619"/>
      <c r="C27" s="595"/>
      <c r="D27" s="596"/>
      <c r="E27" s="498" t="s">
        <v>179</v>
      </c>
      <c r="F27" s="478"/>
      <c r="G27" s="478"/>
      <c r="H27" s="478"/>
      <c r="I27" s="478"/>
      <c r="J27" s="478"/>
      <c r="K27" s="479"/>
      <c r="L27" s="499">
        <v>1</v>
      </c>
      <c r="M27" s="500"/>
      <c r="N27" s="500"/>
      <c r="O27" s="500"/>
      <c r="P27" s="542"/>
      <c r="Q27" s="499">
        <v>3112</v>
      </c>
      <c r="R27" s="500"/>
      <c r="S27" s="500"/>
      <c r="T27" s="500"/>
      <c r="U27" s="500"/>
      <c r="V27" s="542"/>
      <c r="W27" s="594"/>
      <c r="X27" s="595"/>
      <c r="Y27" s="596"/>
      <c r="Z27" s="498" t="s">
        <v>180</v>
      </c>
      <c r="AA27" s="478"/>
      <c r="AB27" s="478"/>
      <c r="AC27" s="478"/>
      <c r="AD27" s="478"/>
      <c r="AE27" s="478"/>
      <c r="AF27" s="478"/>
      <c r="AG27" s="479"/>
      <c r="AH27" s="499">
        <v>1</v>
      </c>
      <c r="AI27" s="500"/>
      <c r="AJ27" s="500"/>
      <c r="AK27" s="500"/>
      <c r="AL27" s="542"/>
      <c r="AM27" s="499" t="s">
        <v>181</v>
      </c>
      <c r="AN27" s="500"/>
      <c r="AO27" s="500"/>
      <c r="AP27" s="500"/>
      <c r="AQ27" s="500"/>
      <c r="AR27" s="542"/>
      <c r="AS27" s="499" t="s">
        <v>181</v>
      </c>
      <c r="AT27" s="500"/>
      <c r="AU27" s="500"/>
      <c r="AV27" s="500"/>
      <c r="AW27" s="500"/>
      <c r="AX27" s="501"/>
      <c r="AY27" s="543" t="s">
        <v>182</v>
      </c>
      <c r="AZ27" s="544"/>
      <c r="BA27" s="544"/>
      <c r="BB27" s="544"/>
      <c r="BC27" s="544"/>
      <c r="BD27" s="544"/>
      <c r="BE27" s="544"/>
      <c r="BF27" s="544"/>
      <c r="BG27" s="544"/>
      <c r="BH27" s="544"/>
      <c r="BI27" s="544"/>
      <c r="BJ27" s="544"/>
      <c r="BK27" s="544"/>
      <c r="BL27" s="544"/>
      <c r="BM27" s="545"/>
      <c r="BN27" s="567" t="s">
        <v>127</v>
      </c>
      <c r="BO27" s="568"/>
      <c r="BP27" s="568"/>
      <c r="BQ27" s="568"/>
      <c r="BR27" s="568"/>
      <c r="BS27" s="568"/>
      <c r="BT27" s="568"/>
      <c r="BU27" s="569"/>
      <c r="BV27" s="567" t="s">
        <v>174</v>
      </c>
      <c r="BW27" s="568"/>
      <c r="BX27" s="568"/>
      <c r="BY27" s="568"/>
      <c r="BZ27" s="568"/>
      <c r="CA27" s="568"/>
      <c r="CB27" s="568"/>
      <c r="CC27" s="569"/>
      <c r="CD27" s="191"/>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c r="A28" s="176"/>
      <c r="B28" s="619"/>
      <c r="C28" s="595"/>
      <c r="D28" s="596"/>
      <c r="E28" s="498" t="s">
        <v>183</v>
      </c>
      <c r="F28" s="478"/>
      <c r="G28" s="478"/>
      <c r="H28" s="478"/>
      <c r="I28" s="478"/>
      <c r="J28" s="478"/>
      <c r="K28" s="479"/>
      <c r="L28" s="499">
        <v>1</v>
      </c>
      <c r="M28" s="500"/>
      <c r="N28" s="500"/>
      <c r="O28" s="500"/>
      <c r="P28" s="542"/>
      <c r="Q28" s="499">
        <v>2678</v>
      </c>
      <c r="R28" s="500"/>
      <c r="S28" s="500"/>
      <c r="T28" s="500"/>
      <c r="U28" s="500"/>
      <c r="V28" s="542"/>
      <c r="W28" s="594"/>
      <c r="X28" s="595"/>
      <c r="Y28" s="596"/>
      <c r="Z28" s="498" t="s">
        <v>184</v>
      </c>
      <c r="AA28" s="478"/>
      <c r="AB28" s="478"/>
      <c r="AC28" s="478"/>
      <c r="AD28" s="478"/>
      <c r="AE28" s="478"/>
      <c r="AF28" s="478"/>
      <c r="AG28" s="479"/>
      <c r="AH28" s="499" t="s">
        <v>174</v>
      </c>
      <c r="AI28" s="500"/>
      <c r="AJ28" s="500"/>
      <c r="AK28" s="500"/>
      <c r="AL28" s="542"/>
      <c r="AM28" s="499" t="s">
        <v>174</v>
      </c>
      <c r="AN28" s="500"/>
      <c r="AO28" s="500"/>
      <c r="AP28" s="500"/>
      <c r="AQ28" s="500"/>
      <c r="AR28" s="542"/>
      <c r="AS28" s="499" t="s">
        <v>174</v>
      </c>
      <c r="AT28" s="500"/>
      <c r="AU28" s="500"/>
      <c r="AV28" s="500"/>
      <c r="AW28" s="500"/>
      <c r="AX28" s="501"/>
      <c r="AY28" s="602" t="s">
        <v>185</v>
      </c>
      <c r="AZ28" s="603"/>
      <c r="BA28" s="603"/>
      <c r="BB28" s="604"/>
      <c r="BC28" s="408" t="s">
        <v>48</v>
      </c>
      <c r="BD28" s="409"/>
      <c r="BE28" s="409"/>
      <c r="BF28" s="409"/>
      <c r="BG28" s="409"/>
      <c r="BH28" s="409"/>
      <c r="BI28" s="409"/>
      <c r="BJ28" s="409"/>
      <c r="BK28" s="409"/>
      <c r="BL28" s="409"/>
      <c r="BM28" s="410"/>
      <c r="BN28" s="411">
        <v>1662953</v>
      </c>
      <c r="BO28" s="412"/>
      <c r="BP28" s="412"/>
      <c r="BQ28" s="412"/>
      <c r="BR28" s="412"/>
      <c r="BS28" s="412"/>
      <c r="BT28" s="412"/>
      <c r="BU28" s="413"/>
      <c r="BV28" s="411">
        <v>977000</v>
      </c>
      <c r="BW28" s="412"/>
      <c r="BX28" s="412"/>
      <c r="BY28" s="412"/>
      <c r="BZ28" s="412"/>
      <c r="CA28" s="412"/>
      <c r="CB28" s="412"/>
      <c r="CC28" s="413"/>
      <c r="CD28" s="189"/>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c r="A29" s="176"/>
      <c r="B29" s="619"/>
      <c r="C29" s="595"/>
      <c r="D29" s="596"/>
      <c r="E29" s="498" t="s">
        <v>186</v>
      </c>
      <c r="F29" s="478"/>
      <c r="G29" s="478"/>
      <c r="H29" s="478"/>
      <c r="I29" s="478"/>
      <c r="J29" s="478"/>
      <c r="K29" s="479"/>
      <c r="L29" s="499">
        <v>9</v>
      </c>
      <c r="M29" s="500"/>
      <c r="N29" s="500"/>
      <c r="O29" s="500"/>
      <c r="P29" s="542"/>
      <c r="Q29" s="499">
        <v>2466</v>
      </c>
      <c r="R29" s="500"/>
      <c r="S29" s="500"/>
      <c r="T29" s="500"/>
      <c r="U29" s="500"/>
      <c r="V29" s="542"/>
      <c r="W29" s="597"/>
      <c r="X29" s="598"/>
      <c r="Y29" s="599"/>
      <c r="Z29" s="498" t="s">
        <v>187</v>
      </c>
      <c r="AA29" s="478"/>
      <c r="AB29" s="478"/>
      <c r="AC29" s="478"/>
      <c r="AD29" s="478"/>
      <c r="AE29" s="478"/>
      <c r="AF29" s="478"/>
      <c r="AG29" s="479"/>
      <c r="AH29" s="499">
        <v>67</v>
      </c>
      <c r="AI29" s="500"/>
      <c r="AJ29" s="500"/>
      <c r="AK29" s="500"/>
      <c r="AL29" s="542"/>
      <c r="AM29" s="499">
        <v>178221</v>
      </c>
      <c r="AN29" s="500"/>
      <c r="AO29" s="500"/>
      <c r="AP29" s="500"/>
      <c r="AQ29" s="500"/>
      <c r="AR29" s="542"/>
      <c r="AS29" s="499">
        <v>2660</v>
      </c>
      <c r="AT29" s="500"/>
      <c r="AU29" s="500"/>
      <c r="AV29" s="500"/>
      <c r="AW29" s="500"/>
      <c r="AX29" s="501"/>
      <c r="AY29" s="605"/>
      <c r="AZ29" s="606"/>
      <c r="BA29" s="606"/>
      <c r="BB29" s="607"/>
      <c r="BC29" s="482" t="s">
        <v>188</v>
      </c>
      <c r="BD29" s="483"/>
      <c r="BE29" s="483"/>
      <c r="BF29" s="483"/>
      <c r="BG29" s="483"/>
      <c r="BH29" s="483"/>
      <c r="BI29" s="483"/>
      <c r="BJ29" s="483"/>
      <c r="BK29" s="483"/>
      <c r="BL29" s="483"/>
      <c r="BM29" s="484"/>
      <c r="BN29" s="448">
        <v>453675</v>
      </c>
      <c r="BO29" s="449"/>
      <c r="BP29" s="449"/>
      <c r="BQ29" s="449"/>
      <c r="BR29" s="449"/>
      <c r="BS29" s="449"/>
      <c r="BT29" s="449"/>
      <c r="BU29" s="450"/>
      <c r="BV29" s="448">
        <v>453373</v>
      </c>
      <c r="BW29" s="449"/>
      <c r="BX29" s="449"/>
      <c r="BY29" s="449"/>
      <c r="BZ29" s="449"/>
      <c r="CA29" s="449"/>
      <c r="CB29" s="449"/>
      <c r="CC29" s="450"/>
      <c r="CD29" s="191"/>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c r="A30" s="176"/>
      <c r="B30" s="620"/>
      <c r="C30" s="621"/>
      <c r="D30" s="622"/>
      <c r="E30" s="502"/>
      <c r="F30" s="503"/>
      <c r="G30" s="503"/>
      <c r="H30" s="503"/>
      <c r="I30" s="503"/>
      <c r="J30" s="503"/>
      <c r="K30" s="504"/>
      <c r="L30" s="612"/>
      <c r="M30" s="613"/>
      <c r="N30" s="613"/>
      <c r="O30" s="613"/>
      <c r="P30" s="614"/>
      <c r="Q30" s="612"/>
      <c r="R30" s="613"/>
      <c r="S30" s="613"/>
      <c r="T30" s="613"/>
      <c r="U30" s="613"/>
      <c r="V30" s="614"/>
      <c r="W30" s="615" t="s">
        <v>189</v>
      </c>
      <c r="X30" s="616"/>
      <c r="Y30" s="616"/>
      <c r="Z30" s="616"/>
      <c r="AA30" s="616"/>
      <c r="AB30" s="616"/>
      <c r="AC30" s="616"/>
      <c r="AD30" s="616"/>
      <c r="AE30" s="616"/>
      <c r="AF30" s="616"/>
      <c r="AG30" s="617"/>
      <c r="AH30" s="575">
        <v>90.8</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50</v>
      </c>
      <c r="BD30" s="565"/>
      <c r="BE30" s="565"/>
      <c r="BF30" s="565"/>
      <c r="BG30" s="565"/>
      <c r="BH30" s="565"/>
      <c r="BI30" s="565"/>
      <c r="BJ30" s="565"/>
      <c r="BK30" s="565"/>
      <c r="BL30" s="565"/>
      <c r="BM30" s="566"/>
      <c r="BN30" s="567">
        <v>1938366</v>
      </c>
      <c r="BO30" s="568"/>
      <c r="BP30" s="568"/>
      <c r="BQ30" s="568"/>
      <c r="BR30" s="568"/>
      <c r="BS30" s="568"/>
      <c r="BT30" s="568"/>
      <c r="BU30" s="569"/>
      <c r="BV30" s="567">
        <v>1841045</v>
      </c>
      <c r="BW30" s="568"/>
      <c r="BX30" s="568"/>
      <c r="BY30" s="568"/>
      <c r="BZ30" s="568"/>
      <c r="CA30" s="568"/>
      <c r="CB30" s="568"/>
      <c r="CC30" s="569"/>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c r="A31" s="176"/>
      <c r="B31" s="198"/>
      <c r="DI31" s="199"/>
    </row>
    <row r="32" spans="1:113" ht="13.5" customHeight="1">
      <c r="A32" s="176"/>
      <c r="B32" s="200"/>
      <c r="C32" s="611" t="s">
        <v>190</v>
      </c>
      <c r="D32" s="611"/>
      <c r="E32" s="611"/>
      <c r="F32" s="611"/>
      <c r="G32" s="611"/>
      <c r="H32" s="611"/>
      <c r="I32" s="611"/>
      <c r="J32" s="611"/>
      <c r="K32" s="611"/>
      <c r="L32" s="611"/>
      <c r="M32" s="611"/>
      <c r="N32" s="611"/>
      <c r="O32" s="611"/>
      <c r="P32" s="611"/>
      <c r="Q32" s="611"/>
      <c r="R32" s="611"/>
      <c r="S32" s="611"/>
      <c r="U32" s="452" t="s">
        <v>191</v>
      </c>
      <c r="V32" s="452"/>
      <c r="W32" s="452"/>
      <c r="X32" s="452"/>
      <c r="Y32" s="452"/>
      <c r="Z32" s="452"/>
      <c r="AA32" s="452"/>
      <c r="AB32" s="452"/>
      <c r="AC32" s="452"/>
      <c r="AD32" s="452"/>
      <c r="AE32" s="452"/>
      <c r="AF32" s="452"/>
      <c r="AG32" s="452"/>
      <c r="AH32" s="452"/>
      <c r="AI32" s="452"/>
      <c r="AJ32" s="452"/>
      <c r="AK32" s="452"/>
      <c r="AM32" s="452" t="s">
        <v>192</v>
      </c>
      <c r="AN32" s="452"/>
      <c r="AO32" s="452"/>
      <c r="AP32" s="452"/>
      <c r="AQ32" s="452"/>
      <c r="AR32" s="452"/>
      <c r="AS32" s="452"/>
      <c r="AT32" s="452"/>
      <c r="AU32" s="452"/>
      <c r="AV32" s="452"/>
      <c r="AW32" s="452"/>
      <c r="AX32" s="452"/>
      <c r="AY32" s="452"/>
      <c r="AZ32" s="452"/>
      <c r="BA32" s="452"/>
      <c r="BB32" s="452"/>
      <c r="BC32" s="452"/>
      <c r="BE32" s="452" t="s">
        <v>193</v>
      </c>
      <c r="BF32" s="452"/>
      <c r="BG32" s="452"/>
      <c r="BH32" s="452"/>
      <c r="BI32" s="452"/>
      <c r="BJ32" s="452"/>
      <c r="BK32" s="452"/>
      <c r="BL32" s="452"/>
      <c r="BM32" s="452"/>
      <c r="BN32" s="452"/>
      <c r="BO32" s="452"/>
      <c r="BP32" s="452"/>
      <c r="BQ32" s="452"/>
      <c r="BR32" s="452"/>
      <c r="BS32" s="452"/>
      <c r="BT32" s="452"/>
      <c r="BU32" s="452"/>
      <c r="BW32" s="452" t="s">
        <v>194</v>
      </c>
      <c r="BX32" s="452"/>
      <c r="BY32" s="452"/>
      <c r="BZ32" s="452"/>
      <c r="CA32" s="452"/>
      <c r="CB32" s="452"/>
      <c r="CC32" s="452"/>
      <c r="CD32" s="452"/>
      <c r="CE32" s="452"/>
      <c r="CF32" s="452"/>
      <c r="CG32" s="452"/>
      <c r="CH32" s="452"/>
      <c r="CI32" s="452"/>
      <c r="CJ32" s="452"/>
      <c r="CK32" s="452"/>
      <c r="CL32" s="452"/>
      <c r="CM32" s="452"/>
      <c r="CO32" s="452" t="s">
        <v>195</v>
      </c>
      <c r="CP32" s="452"/>
      <c r="CQ32" s="452"/>
      <c r="CR32" s="452"/>
      <c r="CS32" s="452"/>
      <c r="CT32" s="452"/>
      <c r="CU32" s="452"/>
      <c r="CV32" s="452"/>
      <c r="CW32" s="452"/>
      <c r="CX32" s="452"/>
      <c r="CY32" s="452"/>
      <c r="CZ32" s="452"/>
      <c r="DA32" s="452"/>
      <c r="DB32" s="452"/>
      <c r="DC32" s="452"/>
      <c r="DD32" s="452"/>
      <c r="DE32" s="452"/>
      <c r="DI32" s="199"/>
    </row>
    <row r="33" spans="1:113" ht="13.5" customHeight="1">
      <c r="A33" s="176"/>
      <c r="B33" s="200"/>
      <c r="C33" s="472" t="s">
        <v>196</v>
      </c>
      <c r="D33" s="472"/>
      <c r="E33" s="437" t="s">
        <v>197</v>
      </c>
      <c r="F33" s="437"/>
      <c r="G33" s="437"/>
      <c r="H33" s="437"/>
      <c r="I33" s="437"/>
      <c r="J33" s="437"/>
      <c r="K33" s="437"/>
      <c r="L33" s="437"/>
      <c r="M33" s="437"/>
      <c r="N33" s="437"/>
      <c r="O33" s="437"/>
      <c r="P33" s="437"/>
      <c r="Q33" s="437"/>
      <c r="R33" s="437"/>
      <c r="S33" s="437"/>
      <c r="T33" s="201"/>
      <c r="U33" s="472" t="s">
        <v>198</v>
      </c>
      <c r="V33" s="472"/>
      <c r="W33" s="437" t="s">
        <v>199</v>
      </c>
      <c r="X33" s="437"/>
      <c r="Y33" s="437"/>
      <c r="Z33" s="437"/>
      <c r="AA33" s="437"/>
      <c r="AB33" s="437"/>
      <c r="AC33" s="437"/>
      <c r="AD33" s="437"/>
      <c r="AE33" s="437"/>
      <c r="AF33" s="437"/>
      <c r="AG33" s="437"/>
      <c r="AH33" s="437"/>
      <c r="AI33" s="437"/>
      <c r="AJ33" s="437"/>
      <c r="AK33" s="437"/>
      <c r="AL33" s="201"/>
      <c r="AM33" s="472" t="s">
        <v>196</v>
      </c>
      <c r="AN33" s="472"/>
      <c r="AO33" s="437" t="s">
        <v>197</v>
      </c>
      <c r="AP33" s="437"/>
      <c r="AQ33" s="437"/>
      <c r="AR33" s="437"/>
      <c r="AS33" s="437"/>
      <c r="AT33" s="437"/>
      <c r="AU33" s="437"/>
      <c r="AV33" s="437"/>
      <c r="AW33" s="437"/>
      <c r="AX33" s="437"/>
      <c r="AY33" s="437"/>
      <c r="AZ33" s="437"/>
      <c r="BA33" s="437"/>
      <c r="BB33" s="437"/>
      <c r="BC33" s="437"/>
      <c r="BD33" s="202"/>
      <c r="BE33" s="437" t="s">
        <v>200</v>
      </c>
      <c r="BF33" s="437"/>
      <c r="BG33" s="437" t="s">
        <v>201</v>
      </c>
      <c r="BH33" s="437"/>
      <c r="BI33" s="437"/>
      <c r="BJ33" s="437"/>
      <c r="BK33" s="437"/>
      <c r="BL33" s="437"/>
      <c r="BM33" s="437"/>
      <c r="BN33" s="437"/>
      <c r="BO33" s="437"/>
      <c r="BP33" s="437"/>
      <c r="BQ33" s="437"/>
      <c r="BR33" s="437"/>
      <c r="BS33" s="437"/>
      <c r="BT33" s="437"/>
      <c r="BU33" s="437"/>
      <c r="BV33" s="202"/>
      <c r="BW33" s="472" t="s">
        <v>200</v>
      </c>
      <c r="BX33" s="472"/>
      <c r="BY33" s="437" t="s">
        <v>202</v>
      </c>
      <c r="BZ33" s="437"/>
      <c r="CA33" s="437"/>
      <c r="CB33" s="437"/>
      <c r="CC33" s="437"/>
      <c r="CD33" s="437"/>
      <c r="CE33" s="437"/>
      <c r="CF33" s="437"/>
      <c r="CG33" s="437"/>
      <c r="CH33" s="437"/>
      <c r="CI33" s="437"/>
      <c r="CJ33" s="437"/>
      <c r="CK33" s="437"/>
      <c r="CL33" s="437"/>
      <c r="CM33" s="437"/>
      <c r="CN33" s="201"/>
      <c r="CO33" s="472" t="s">
        <v>203</v>
      </c>
      <c r="CP33" s="472"/>
      <c r="CQ33" s="437" t="s">
        <v>204</v>
      </c>
      <c r="CR33" s="437"/>
      <c r="CS33" s="437"/>
      <c r="CT33" s="437"/>
      <c r="CU33" s="437"/>
      <c r="CV33" s="437"/>
      <c r="CW33" s="437"/>
      <c r="CX33" s="437"/>
      <c r="CY33" s="437"/>
      <c r="CZ33" s="437"/>
      <c r="DA33" s="437"/>
      <c r="DB33" s="437"/>
      <c r="DC33" s="437"/>
      <c r="DD33" s="437"/>
      <c r="DE33" s="437"/>
      <c r="DF33" s="201"/>
      <c r="DG33" s="637" t="s">
        <v>205</v>
      </c>
      <c r="DH33" s="637"/>
      <c r="DI33" s="203"/>
    </row>
    <row r="34" spans="1:113" ht="32.25" customHeight="1">
      <c r="A34" s="176"/>
      <c r="B34" s="200"/>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6"/>
      <c r="U34" s="638">
        <f>IF(W34="","",MAX(C34:D43)+1)</f>
        <v>3</v>
      </c>
      <c r="V34" s="638"/>
      <c r="W34" s="639" t="str">
        <f>IF('各会計、関係団体の財政状況及び健全化判断比率'!B28="","",'各会計、関係団体の財政状況及び健全化判断比率'!B28)</f>
        <v>国民健康保険事業</v>
      </c>
      <c r="X34" s="639"/>
      <c r="Y34" s="639"/>
      <c r="Z34" s="639"/>
      <c r="AA34" s="639"/>
      <c r="AB34" s="639"/>
      <c r="AC34" s="639"/>
      <c r="AD34" s="639"/>
      <c r="AE34" s="639"/>
      <c r="AF34" s="639"/>
      <c r="AG34" s="639"/>
      <c r="AH34" s="639"/>
      <c r="AI34" s="639"/>
      <c r="AJ34" s="639"/>
      <c r="AK34" s="639"/>
      <c r="AL34" s="176"/>
      <c r="AM34" s="638">
        <f>IF(AO34="","",MAX(C34:D43,U34:V43)+1)</f>
        <v>5</v>
      </c>
      <c r="AN34" s="638"/>
      <c r="AO34" s="639" t="str">
        <f>IF('各会計、関係団体の財政状況及び健全化判断比率'!B30="","",'各会計、関係団体の財政状況及び健全化判断比率'!B30)</f>
        <v>水道事業会計</v>
      </c>
      <c r="AP34" s="639"/>
      <c r="AQ34" s="639"/>
      <c r="AR34" s="639"/>
      <c r="AS34" s="639"/>
      <c r="AT34" s="639"/>
      <c r="AU34" s="639"/>
      <c r="AV34" s="639"/>
      <c r="AW34" s="639"/>
      <c r="AX34" s="639"/>
      <c r="AY34" s="639"/>
      <c r="AZ34" s="639"/>
      <c r="BA34" s="639"/>
      <c r="BB34" s="639"/>
      <c r="BC34" s="639"/>
      <c r="BD34" s="176"/>
      <c r="BE34" s="638" t="str">
        <f>IF(BG34="","",MAX(C34:D43,U34:V43,AM34:AN43)+1)</f>
        <v/>
      </c>
      <c r="BF34" s="638"/>
      <c r="BG34" s="639"/>
      <c r="BH34" s="639"/>
      <c r="BI34" s="639"/>
      <c r="BJ34" s="639"/>
      <c r="BK34" s="639"/>
      <c r="BL34" s="639"/>
      <c r="BM34" s="639"/>
      <c r="BN34" s="639"/>
      <c r="BO34" s="639"/>
      <c r="BP34" s="639"/>
      <c r="BQ34" s="639"/>
      <c r="BR34" s="639"/>
      <c r="BS34" s="639"/>
      <c r="BT34" s="639"/>
      <c r="BU34" s="639"/>
      <c r="BV34" s="176"/>
      <c r="BW34" s="638">
        <f>IF(BY34="","",MAX(C34:D43,U34:V43,AM34:AN43,BE34:BF43)+1)</f>
        <v>6</v>
      </c>
      <c r="BX34" s="638"/>
      <c r="BY34" s="639" t="str">
        <f>IF('各会計、関係団体の財政状況及び健全化判断比率'!B68="","",'各会計、関係団体の財政状況及び健全化判断比率'!B68)</f>
        <v>福岡県介護保険広域連合（一般会計）</v>
      </c>
      <c r="BZ34" s="639"/>
      <c r="CA34" s="639"/>
      <c r="CB34" s="639"/>
      <c r="CC34" s="639"/>
      <c r="CD34" s="639"/>
      <c r="CE34" s="639"/>
      <c r="CF34" s="639"/>
      <c r="CG34" s="639"/>
      <c r="CH34" s="639"/>
      <c r="CI34" s="639"/>
      <c r="CJ34" s="639"/>
      <c r="CK34" s="639"/>
      <c r="CL34" s="639"/>
      <c r="CM34" s="639"/>
      <c r="CN34" s="176"/>
      <c r="CO34" s="638">
        <f>IF(CQ34="","",MAX(C34:D43,U34:V43,AM34:AN43,BE34:BF43,BW34:BX43)+1)</f>
        <v>16</v>
      </c>
      <c r="CP34" s="638"/>
      <c r="CQ34" s="639" t="str">
        <f>IF('各会計、関係団体の財政状況及び健全化判断比率'!BS7="","",'各会計、関係団体の財政状況及び健全化判断比率'!BS7)</f>
        <v>おおとう桜街道</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3"/>
    </row>
    <row r="35" spans="1:113" ht="32.25" customHeight="1">
      <c r="A35" s="176"/>
      <c r="B35" s="200"/>
      <c r="C35" s="638">
        <f>IF(E35="","",C34+1)</f>
        <v>2</v>
      </c>
      <c r="D35" s="638"/>
      <c r="E35" s="639" t="str">
        <f>IF('各会計、関係団体の財政状況及び健全化判断比率'!B8="","",'各会計、関係団体の財政状況及び健全化判断比率'!B8)</f>
        <v>し尿処理・じん芥処理・埋立処分施設建設事業特別会計</v>
      </c>
      <c r="F35" s="639"/>
      <c r="G35" s="639"/>
      <c r="H35" s="639"/>
      <c r="I35" s="639"/>
      <c r="J35" s="639"/>
      <c r="K35" s="639"/>
      <c r="L35" s="639"/>
      <c r="M35" s="639"/>
      <c r="N35" s="639"/>
      <c r="O35" s="639"/>
      <c r="P35" s="639"/>
      <c r="Q35" s="639"/>
      <c r="R35" s="639"/>
      <c r="S35" s="639"/>
      <c r="T35" s="176"/>
      <c r="U35" s="638">
        <f>IF(W35="","",U34+1)</f>
        <v>4</v>
      </c>
      <c r="V35" s="638"/>
      <c r="W35" s="639" t="str">
        <f>IF('各会計、関係団体の財政状況及び健全化判断比率'!B29="","",'各会計、関係団体の財政状況及び健全化判断比率'!B29)</f>
        <v>後期高齢者医療事業</v>
      </c>
      <c r="X35" s="639"/>
      <c r="Y35" s="639"/>
      <c r="Z35" s="639"/>
      <c r="AA35" s="639"/>
      <c r="AB35" s="639"/>
      <c r="AC35" s="639"/>
      <c r="AD35" s="639"/>
      <c r="AE35" s="639"/>
      <c r="AF35" s="639"/>
      <c r="AG35" s="639"/>
      <c r="AH35" s="639"/>
      <c r="AI35" s="639"/>
      <c r="AJ35" s="639"/>
      <c r="AK35" s="639"/>
      <c r="AL35" s="176"/>
      <c r="AM35" s="638" t="str">
        <f t="shared" ref="AM35:AM43" si="0">IF(AO35="","",AM34+1)</f>
        <v/>
      </c>
      <c r="AN35" s="638"/>
      <c r="AO35" s="639"/>
      <c r="AP35" s="639"/>
      <c r="AQ35" s="639"/>
      <c r="AR35" s="639"/>
      <c r="AS35" s="639"/>
      <c r="AT35" s="639"/>
      <c r="AU35" s="639"/>
      <c r="AV35" s="639"/>
      <c r="AW35" s="639"/>
      <c r="AX35" s="639"/>
      <c r="AY35" s="639"/>
      <c r="AZ35" s="639"/>
      <c r="BA35" s="639"/>
      <c r="BB35" s="639"/>
      <c r="BC35" s="639"/>
      <c r="BD35" s="176"/>
      <c r="BE35" s="638" t="str">
        <f t="shared" ref="BE35:BE43" si="1">IF(BG35="","",BE34+1)</f>
        <v/>
      </c>
      <c r="BF35" s="638"/>
      <c r="BG35" s="639"/>
      <c r="BH35" s="639"/>
      <c r="BI35" s="639"/>
      <c r="BJ35" s="639"/>
      <c r="BK35" s="639"/>
      <c r="BL35" s="639"/>
      <c r="BM35" s="639"/>
      <c r="BN35" s="639"/>
      <c r="BO35" s="639"/>
      <c r="BP35" s="639"/>
      <c r="BQ35" s="639"/>
      <c r="BR35" s="639"/>
      <c r="BS35" s="639"/>
      <c r="BT35" s="639"/>
      <c r="BU35" s="639"/>
      <c r="BV35" s="176"/>
      <c r="BW35" s="638">
        <f t="shared" ref="BW35:BW43" si="2">IF(BY35="","",BW34+1)</f>
        <v>7</v>
      </c>
      <c r="BX35" s="638"/>
      <c r="BY35" s="639" t="str">
        <f>IF('各会計、関係団体の財政状況及び健全化判断比率'!B69="","",'各会計、関係団体の財政状況及び健全化判断比率'!B69)</f>
        <v>福岡県介護保険広域連合（介護保険事業特別会計）</v>
      </c>
      <c r="BZ35" s="639"/>
      <c r="CA35" s="639"/>
      <c r="CB35" s="639"/>
      <c r="CC35" s="639"/>
      <c r="CD35" s="639"/>
      <c r="CE35" s="639"/>
      <c r="CF35" s="639"/>
      <c r="CG35" s="639"/>
      <c r="CH35" s="639"/>
      <c r="CI35" s="639"/>
      <c r="CJ35" s="639"/>
      <c r="CK35" s="639"/>
      <c r="CL35" s="639"/>
      <c r="CM35" s="639"/>
      <c r="CN35" s="176"/>
      <c r="CO35" s="638">
        <f t="shared" ref="CO35:CO43" si="3">IF(CQ35="","",CO34+1)</f>
        <v>17</v>
      </c>
      <c r="CP35" s="638"/>
      <c r="CQ35" s="639" t="str">
        <f>IF('各会計、関係団体の財政状況及び健全化判断比率'!BS8="","",'各会計、関係団体の財政状況及び健全化判断比率'!BS8)</f>
        <v>おおとうニンニク食品</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
      </c>
      <c r="DH35" s="640"/>
      <c r="DI35" s="203"/>
    </row>
    <row r="36" spans="1:113" ht="32.25" customHeight="1">
      <c r="A36" s="176"/>
      <c r="B36" s="200"/>
      <c r="C36" s="638" t="str">
        <f>IF(E36="","",C35+1)</f>
        <v/>
      </c>
      <c r="D36" s="638"/>
      <c r="E36" s="639" t="str">
        <f>IF('各会計、関係団体の財政状況及び健全化判断比率'!B9="","",'各会計、関係団体の財政状況及び健全化判断比率'!B9)</f>
        <v/>
      </c>
      <c r="F36" s="639"/>
      <c r="G36" s="639"/>
      <c r="H36" s="639"/>
      <c r="I36" s="639"/>
      <c r="J36" s="639"/>
      <c r="K36" s="639"/>
      <c r="L36" s="639"/>
      <c r="M36" s="639"/>
      <c r="N36" s="639"/>
      <c r="O36" s="639"/>
      <c r="P36" s="639"/>
      <c r="Q36" s="639"/>
      <c r="R36" s="639"/>
      <c r="S36" s="639"/>
      <c r="T36" s="176"/>
      <c r="U36" s="638" t="str">
        <f t="shared" ref="U36:U43" si="4">IF(W36="","",U35+1)</f>
        <v/>
      </c>
      <c r="V36" s="638"/>
      <c r="W36" s="639"/>
      <c r="X36" s="639"/>
      <c r="Y36" s="639"/>
      <c r="Z36" s="639"/>
      <c r="AA36" s="639"/>
      <c r="AB36" s="639"/>
      <c r="AC36" s="639"/>
      <c r="AD36" s="639"/>
      <c r="AE36" s="639"/>
      <c r="AF36" s="639"/>
      <c r="AG36" s="639"/>
      <c r="AH36" s="639"/>
      <c r="AI36" s="639"/>
      <c r="AJ36" s="639"/>
      <c r="AK36" s="639"/>
      <c r="AL36" s="176"/>
      <c r="AM36" s="638" t="str">
        <f t="shared" si="0"/>
        <v/>
      </c>
      <c r="AN36" s="638"/>
      <c r="AO36" s="639"/>
      <c r="AP36" s="639"/>
      <c r="AQ36" s="639"/>
      <c r="AR36" s="639"/>
      <c r="AS36" s="639"/>
      <c r="AT36" s="639"/>
      <c r="AU36" s="639"/>
      <c r="AV36" s="639"/>
      <c r="AW36" s="639"/>
      <c r="AX36" s="639"/>
      <c r="AY36" s="639"/>
      <c r="AZ36" s="639"/>
      <c r="BA36" s="639"/>
      <c r="BB36" s="639"/>
      <c r="BC36" s="639"/>
      <c r="BD36" s="176"/>
      <c r="BE36" s="638" t="str">
        <f t="shared" si="1"/>
        <v/>
      </c>
      <c r="BF36" s="638"/>
      <c r="BG36" s="639"/>
      <c r="BH36" s="639"/>
      <c r="BI36" s="639"/>
      <c r="BJ36" s="639"/>
      <c r="BK36" s="639"/>
      <c r="BL36" s="639"/>
      <c r="BM36" s="639"/>
      <c r="BN36" s="639"/>
      <c r="BO36" s="639"/>
      <c r="BP36" s="639"/>
      <c r="BQ36" s="639"/>
      <c r="BR36" s="639"/>
      <c r="BS36" s="639"/>
      <c r="BT36" s="639"/>
      <c r="BU36" s="639"/>
      <c r="BV36" s="176"/>
      <c r="BW36" s="638">
        <f t="shared" si="2"/>
        <v>8</v>
      </c>
      <c r="BX36" s="638"/>
      <c r="BY36" s="639" t="str">
        <f>IF('各会計、関係団体の財政状況及び健全化判断比率'!B70="","",'各会計、関係団体の財政状況及び健全化判断比率'!B70)</f>
        <v>福岡県市町村職員退職手当組合（一般会計）</v>
      </c>
      <c r="BZ36" s="639"/>
      <c r="CA36" s="639"/>
      <c r="CB36" s="639"/>
      <c r="CC36" s="639"/>
      <c r="CD36" s="639"/>
      <c r="CE36" s="639"/>
      <c r="CF36" s="639"/>
      <c r="CG36" s="639"/>
      <c r="CH36" s="639"/>
      <c r="CI36" s="639"/>
      <c r="CJ36" s="639"/>
      <c r="CK36" s="639"/>
      <c r="CL36" s="639"/>
      <c r="CM36" s="639"/>
      <c r="CN36" s="176"/>
      <c r="CO36" s="638" t="str">
        <f t="shared" si="3"/>
        <v/>
      </c>
      <c r="CP36" s="638"/>
      <c r="CQ36" s="639" t="str">
        <f>IF('各会計、関係団体の財政状況及び健全化判断比率'!BS9="","",'各会計、関係団体の財政状況及び健全化判断比率'!BS9)</f>
        <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
      </c>
      <c r="DH36" s="640"/>
      <c r="DI36" s="203"/>
    </row>
    <row r="37" spans="1:113" ht="32.25" customHeight="1">
      <c r="A37" s="176"/>
      <c r="B37" s="200"/>
      <c r="C37" s="638" t="str">
        <f>IF(E37="","",C36+1)</f>
        <v/>
      </c>
      <c r="D37" s="638"/>
      <c r="E37" s="639" t="str">
        <f>IF('各会計、関係団体の財政状況及び健全化判断比率'!B10="","",'各会計、関係団体の財政状況及び健全化判断比率'!B10)</f>
        <v/>
      </c>
      <c r="F37" s="639"/>
      <c r="G37" s="639"/>
      <c r="H37" s="639"/>
      <c r="I37" s="639"/>
      <c r="J37" s="639"/>
      <c r="K37" s="639"/>
      <c r="L37" s="639"/>
      <c r="M37" s="639"/>
      <c r="N37" s="639"/>
      <c r="O37" s="639"/>
      <c r="P37" s="639"/>
      <c r="Q37" s="639"/>
      <c r="R37" s="639"/>
      <c r="S37" s="639"/>
      <c r="T37" s="176"/>
      <c r="U37" s="638" t="str">
        <f t="shared" si="4"/>
        <v/>
      </c>
      <c r="V37" s="638"/>
      <c r="W37" s="639"/>
      <c r="X37" s="639"/>
      <c r="Y37" s="639"/>
      <c r="Z37" s="639"/>
      <c r="AA37" s="639"/>
      <c r="AB37" s="639"/>
      <c r="AC37" s="639"/>
      <c r="AD37" s="639"/>
      <c r="AE37" s="639"/>
      <c r="AF37" s="639"/>
      <c r="AG37" s="639"/>
      <c r="AH37" s="639"/>
      <c r="AI37" s="639"/>
      <c r="AJ37" s="639"/>
      <c r="AK37" s="639"/>
      <c r="AL37" s="176"/>
      <c r="AM37" s="638" t="str">
        <f t="shared" si="0"/>
        <v/>
      </c>
      <c r="AN37" s="638"/>
      <c r="AO37" s="639"/>
      <c r="AP37" s="639"/>
      <c r="AQ37" s="639"/>
      <c r="AR37" s="639"/>
      <c r="AS37" s="639"/>
      <c r="AT37" s="639"/>
      <c r="AU37" s="639"/>
      <c r="AV37" s="639"/>
      <c r="AW37" s="639"/>
      <c r="AX37" s="639"/>
      <c r="AY37" s="639"/>
      <c r="AZ37" s="639"/>
      <c r="BA37" s="639"/>
      <c r="BB37" s="639"/>
      <c r="BC37" s="639"/>
      <c r="BD37" s="176"/>
      <c r="BE37" s="638" t="str">
        <f t="shared" si="1"/>
        <v/>
      </c>
      <c r="BF37" s="638"/>
      <c r="BG37" s="639"/>
      <c r="BH37" s="639"/>
      <c r="BI37" s="639"/>
      <c r="BJ37" s="639"/>
      <c r="BK37" s="639"/>
      <c r="BL37" s="639"/>
      <c r="BM37" s="639"/>
      <c r="BN37" s="639"/>
      <c r="BO37" s="639"/>
      <c r="BP37" s="639"/>
      <c r="BQ37" s="639"/>
      <c r="BR37" s="639"/>
      <c r="BS37" s="639"/>
      <c r="BT37" s="639"/>
      <c r="BU37" s="639"/>
      <c r="BV37" s="176"/>
      <c r="BW37" s="638">
        <f t="shared" si="2"/>
        <v>9</v>
      </c>
      <c r="BX37" s="638"/>
      <c r="BY37" s="639" t="str">
        <f>IF('各会計、関係団体の財政状況及び健全化判断比率'!B71="","",'各会計、関係団体の財政状況及び健全化判断比率'!B71)</f>
        <v>福岡県市町村職員退職手当組合（基金特別会計）</v>
      </c>
      <c r="BZ37" s="639"/>
      <c r="CA37" s="639"/>
      <c r="CB37" s="639"/>
      <c r="CC37" s="639"/>
      <c r="CD37" s="639"/>
      <c r="CE37" s="639"/>
      <c r="CF37" s="639"/>
      <c r="CG37" s="639"/>
      <c r="CH37" s="639"/>
      <c r="CI37" s="639"/>
      <c r="CJ37" s="639"/>
      <c r="CK37" s="639"/>
      <c r="CL37" s="639"/>
      <c r="CM37" s="639"/>
      <c r="CN37" s="176"/>
      <c r="CO37" s="638" t="str">
        <f t="shared" si="3"/>
        <v/>
      </c>
      <c r="CP37" s="638"/>
      <c r="CQ37" s="639" t="str">
        <f>IF('各会計、関係団体の財政状況及び健全化判断比率'!BS10="","",'各会計、関係団体の財政状況及び健全化判断比率'!BS10)</f>
        <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
      </c>
      <c r="DH37" s="640"/>
      <c r="DI37" s="203"/>
    </row>
    <row r="38" spans="1:113" ht="32.25" customHeight="1">
      <c r="A38" s="176"/>
      <c r="B38" s="200"/>
      <c r="C38" s="638" t="str">
        <f t="shared" ref="C38:C43" si="5">IF(E38="","",C37+1)</f>
        <v/>
      </c>
      <c r="D38" s="638"/>
      <c r="E38" s="639" t="str">
        <f>IF('各会計、関係団体の財政状況及び健全化判断比率'!B11="","",'各会計、関係団体の財政状況及び健全化判断比率'!B11)</f>
        <v/>
      </c>
      <c r="F38" s="639"/>
      <c r="G38" s="639"/>
      <c r="H38" s="639"/>
      <c r="I38" s="639"/>
      <c r="J38" s="639"/>
      <c r="K38" s="639"/>
      <c r="L38" s="639"/>
      <c r="M38" s="639"/>
      <c r="N38" s="639"/>
      <c r="O38" s="639"/>
      <c r="P38" s="639"/>
      <c r="Q38" s="639"/>
      <c r="R38" s="639"/>
      <c r="S38" s="639"/>
      <c r="T38" s="176"/>
      <c r="U38" s="638" t="str">
        <f t="shared" si="4"/>
        <v/>
      </c>
      <c r="V38" s="638"/>
      <c r="W38" s="639"/>
      <c r="X38" s="639"/>
      <c r="Y38" s="639"/>
      <c r="Z38" s="639"/>
      <c r="AA38" s="639"/>
      <c r="AB38" s="639"/>
      <c r="AC38" s="639"/>
      <c r="AD38" s="639"/>
      <c r="AE38" s="639"/>
      <c r="AF38" s="639"/>
      <c r="AG38" s="639"/>
      <c r="AH38" s="639"/>
      <c r="AI38" s="639"/>
      <c r="AJ38" s="639"/>
      <c r="AK38" s="639"/>
      <c r="AL38" s="176"/>
      <c r="AM38" s="638" t="str">
        <f t="shared" si="0"/>
        <v/>
      </c>
      <c r="AN38" s="638"/>
      <c r="AO38" s="639"/>
      <c r="AP38" s="639"/>
      <c r="AQ38" s="639"/>
      <c r="AR38" s="639"/>
      <c r="AS38" s="639"/>
      <c r="AT38" s="639"/>
      <c r="AU38" s="639"/>
      <c r="AV38" s="639"/>
      <c r="AW38" s="639"/>
      <c r="AX38" s="639"/>
      <c r="AY38" s="639"/>
      <c r="AZ38" s="639"/>
      <c r="BA38" s="639"/>
      <c r="BB38" s="639"/>
      <c r="BC38" s="639"/>
      <c r="BD38" s="176"/>
      <c r="BE38" s="638" t="str">
        <f t="shared" si="1"/>
        <v/>
      </c>
      <c r="BF38" s="638"/>
      <c r="BG38" s="639"/>
      <c r="BH38" s="639"/>
      <c r="BI38" s="639"/>
      <c r="BJ38" s="639"/>
      <c r="BK38" s="639"/>
      <c r="BL38" s="639"/>
      <c r="BM38" s="639"/>
      <c r="BN38" s="639"/>
      <c r="BO38" s="639"/>
      <c r="BP38" s="639"/>
      <c r="BQ38" s="639"/>
      <c r="BR38" s="639"/>
      <c r="BS38" s="639"/>
      <c r="BT38" s="639"/>
      <c r="BU38" s="639"/>
      <c r="BV38" s="176"/>
      <c r="BW38" s="638">
        <f t="shared" si="2"/>
        <v>10</v>
      </c>
      <c r="BX38" s="638"/>
      <c r="BY38" s="639" t="str">
        <f>IF('各会計、関係団体の財政状況及び健全化判断比率'!B72="","",'各会計、関係団体の財政状況及び健全化判断比率'!B72)</f>
        <v>田川郡東部環境衛生施設組合</v>
      </c>
      <c r="BZ38" s="639"/>
      <c r="CA38" s="639"/>
      <c r="CB38" s="639"/>
      <c r="CC38" s="639"/>
      <c r="CD38" s="639"/>
      <c r="CE38" s="639"/>
      <c r="CF38" s="639"/>
      <c r="CG38" s="639"/>
      <c r="CH38" s="639"/>
      <c r="CI38" s="639"/>
      <c r="CJ38" s="639"/>
      <c r="CK38" s="639"/>
      <c r="CL38" s="639"/>
      <c r="CM38" s="639"/>
      <c r="CN38" s="176"/>
      <c r="CO38" s="638" t="str">
        <f t="shared" si="3"/>
        <v/>
      </c>
      <c r="CP38" s="638"/>
      <c r="CQ38" s="639" t="str">
        <f>IF('各会計、関係団体の財政状況及び健全化判断比率'!BS11="","",'各会計、関係団体の財政状況及び健全化判断比率'!BS11)</f>
        <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3"/>
    </row>
    <row r="39" spans="1:113" ht="32.25" customHeight="1">
      <c r="A39" s="176"/>
      <c r="B39" s="200"/>
      <c r="C39" s="638" t="str">
        <f t="shared" si="5"/>
        <v/>
      </c>
      <c r="D39" s="638"/>
      <c r="E39" s="639" t="str">
        <f>IF('各会計、関係団体の財政状況及び健全化判断比率'!B12="","",'各会計、関係団体の財政状況及び健全化判断比率'!B12)</f>
        <v/>
      </c>
      <c r="F39" s="639"/>
      <c r="G39" s="639"/>
      <c r="H39" s="639"/>
      <c r="I39" s="639"/>
      <c r="J39" s="639"/>
      <c r="K39" s="639"/>
      <c r="L39" s="639"/>
      <c r="M39" s="639"/>
      <c r="N39" s="639"/>
      <c r="O39" s="639"/>
      <c r="P39" s="639"/>
      <c r="Q39" s="639"/>
      <c r="R39" s="639"/>
      <c r="S39" s="639"/>
      <c r="T39" s="176"/>
      <c r="U39" s="638" t="str">
        <f t="shared" si="4"/>
        <v/>
      </c>
      <c r="V39" s="638"/>
      <c r="W39" s="639"/>
      <c r="X39" s="639"/>
      <c r="Y39" s="639"/>
      <c r="Z39" s="639"/>
      <c r="AA39" s="639"/>
      <c r="AB39" s="639"/>
      <c r="AC39" s="639"/>
      <c r="AD39" s="639"/>
      <c r="AE39" s="639"/>
      <c r="AF39" s="639"/>
      <c r="AG39" s="639"/>
      <c r="AH39" s="639"/>
      <c r="AI39" s="639"/>
      <c r="AJ39" s="639"/>
      <c r="AK39" s="639"/>
      <c r="AL39" s="176"/>
      <c r="AM39" s="638" t="str">
        <f t="shared" si="0"/>
        <v/>
      </c>
      <c r="AN39" s="638"/>
      <c r="AO39" s="639"/>
      <c r="AP39" s="639"/>
      <c r="AQ39" s="639"/>
      <c r="AR39" s="639"/>
      <c r="AS39" s="639"/>
      <c r="AT39" s="639"/>
      <c r="AU39" s="639"/>
      <c r="AV39" s="639"/>
      <c r="AW39" s="639"/>
      <c r="AX39" s="639"/>
      <c r="AY39" s="639"/>
      <c r="AZ39" s="639"/>
      <c r="BA39" s="639"/>
      <c r="BB39" s="639"/>
      <c r="BC39" s="639"/>
      <c r="BD39" s="176"/>
      <c r="BE39" s="638" t="str">
        <f t="shared" si="1"/>
        <v/>
      </c>
      <c r="BF39" s="638"/>
      <c r="BG39" s="639"/>
      <c r="BH39" s="639"/>
      <c r="BI39" s="639"/>
      <c r="BJ39" s="639"/>
      <c r="BK39" s="639"/>
      <c r="BL39" s="639"/>
      <c r="BM39" s="639"/>
      <c r="BN39" s="639"/>
      <c r="BO39" s="639"/>
      <c r="BP39" s="639"/>
      <c r="BQ39" s="639"/>
      <c r="BR39" s="639"/>
      <c r="BS39" s="639"/>
      <c r="BT39" s="639"/>
      <c r="BU39" s="639"/>
      <c r="BV39" s="176"/>
      <c r="BW39" s="638">
        <f t="shared" si="2"/>
        <v>11</v>
      </c>
      <c r="BX39" s="638"/>
      <c r="BY39" s="639" t="str">
        <f>IF('各会計、関係団体の財政状況及び健全化判断比率'!B73="","",'各会計、関係団体の財政状況及び健全化判断比率'!B73)</f>
        <v>福岡県市町村消防団員等公務災害補償組合</v>
      </c>
      <c r="BZ39" s="639"/>
      <c r="CA39" s="639"/>
      <c r="CB39" s="639"/>
      <c r="CC39" s="639"/>
      <c r="CD39" s="639"/>
      <c r="CE39" s="639"/>
      <c r="CF39" s="639"/>
      <c r="CG39" s="639"/>
      <c r="CH39" s="639"/>
      <c r="CI39" s="639"/>
      <c r="CJ39" s="639"/>
      <c r="CK39" s="639"/>
      <c r="CL39" s="639"/>
      <c r="CM39" s="639"/>
      <c r="CN39" s="176"/>
      <c r="CO39" s="638" t="str">
        <f t="shared" si="3"/>
        <v/>
      </c>
      <c r="CP39" s="638"/>
      <c r="CQ39" s="639" t="str">
        <f>IF('各会計、関係団体の財政状況及び健全化判断比率'!BS12="","",'各会計、関係団体の財政状況及び健全化判断比率'!BS12)</f>
        <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3"/>
    </row>
    <row r="40" spans="1:113" ht="32.25" customHeight="1">
      <c r="A40" s="176"/>
      <c r="B40" s="200"/>
      <c r="C40" s="638" t="str">
        <f t="shared" si="5"/>
        <v/>
      </c>
      <c r="D40" s="638"/>
      <c r="E40" s="639" t="str">
        <f>IF('各会計、関係団体の財政状況及び健全化判断比率'!B13="","",'各会計、関係団体の財政状況及び健全化判断比率'!B13)</f>
        <v/>
      </c>
      <c r="F40" s="639"/>
      <c r="G40" s="639"/>
      <c r="H40" s="639"/>
      <c r="I40" s="639"/>
      <c r="J40" s="639"/>
      <c r="K40" s="639"/>
      <c r="L40" s="639"/>
      <c r="M40" s="639"/>
      <c r="N40" s="639"/>
      <c r="O40" s="639"/>
      <c r="P40" s="639"/>
      <c r="Q40" s="639"/>
      <c r="R40" s="639"/>
      <c r="S40" s="639"/>
      <c r="T40" s="176"/>
      <c r="U40" s="638" t="str">
        <f t="shared" si="4"/>
        <v/>
      </c>
      <c r="V40" s="638"/>
      <c r="W40" s="639"/>
      <c r="X40" s="639"/>
      <c r="Y40" s="639"/>
      <c r="Z40" s="639"/>
      <c r="AA40" s="639"/>
      <c r="AB40" s="639"/>
      <c r="AC40" s="639"/>
      <c r="AD40" s="639"/>
      <c r="AE40" s="639"/>
      <c r="AF40" s="639"/>
      <c r="AG40" s="639"/>
      <c r="AH40" s="639"/>
      <c r="AI40" s="639"/>
      <c r="AJ40" s="639"/>
      <c r="AK40" s="639"/>
      <c r="AL40" s="176"/>
      <c r="AM40" s="638" t="str">
        <f t="shared" si="0"/>
        <v/>
      </c>
      <c r="AN40" s="638"/>
      <c r="AO40" s="639"/>
      <c r="AP40" s="639"/>
      <c r="AQ40" s="639"/>
      <c r="AR40" s="639"/>
      <c r="AS40" s="639"/>
      <c r="AT40" s="639"/>
      <c r="AU40" s="639"/>
      <c r="AV40" s="639"/>
      <c r="AW40" s="639"/>
      <c r="AX40" s="639"/>
      <c r="AY40" s="639"/>
      <c r="AZ40" s="639"/>
      <c r="BA40" s="639"/>
      <c r="BB40" s="639"/>
      <c r="BC40" s="639"/>
      <c r="BD40" s="176"/>
      <c r="BE40" s="638" t="str">
        <f t="shared" si="1"/>
        <v/>
      </c>
      <c r="BF40" s="638"/>
      <c r="BG40" s="639"/>
      <c r="BH40" s="639"/>
      <c r="BI40" s="639"/>
      <c r="BJ40" s="639"/>
      <c r="BK40" s="639"/>
      <c r="BL40" s="639"/>
      <c r="BM40" s="639"/>
      <c r="BN40" s="639"/>
      <c r="BO40" s="639"/>
      <c r="BP40" s="639"/>
      <c r="BQ40" s="639"/>
      <c r="BR40" s="639"/>
      <c r="BS40" s="639"/>
      <c r="BT40" s="639"/>
      <c r="BU40" s="639"/>
      <c r="BV40" s="176"/>
      <c r="BW40" s="638">
        <f t="shared" si="2"/>
        <v>12</v>
      </c>
      <c r="BX40" s="638"/>
      <c r="BY40" s="639" t="str">
        <f>IF('各会計、関係団体の財政状況及び健全化判断比率'!B74="","",'各会計、関係団体の財政状況及び健全化判断比率'!B74)</f>
        <v>福岡県田川地区消防組合</v>
      </c>
      <c r="BZ40" s="639"/>
      <c r="CA40" s="639"/>
      <c r="CB40" s="639"/>
      <c r="CC40" s="639"/>
      <c r="CD40" s="639"/>
      <c r="CE40" s="639"/>
      <c r="CF40" s="639"/>
      <c r="CG40" s="639"/>
      <c r="CH40" s="639"/>
      <c r="CI40" s="639"/>
      <c r="CJ40" s="639"/>
      <c r="CK40" s="639"/>
      <c r="CL40" s="639"/>
      <c r="CM40" s="639"/>
      <c r="CN40" s="176"/>
      <c r="CO40" s="638" t="str">
        <f t="shared" si="3"/>
        <v/>
      </c>
      <c r="CP40" s="638"/>
      <c r="CQ40" s="639" t="str">
        <f>IF('各会計、関係団体の財政状況及び健全化判断比率'!BS13="","",'各会計、関係団体の財政状況及び健全化判断比率'!BS13)</f>
        <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3"/>
    </row>
    <row r="41" spans="1:113" ht="32.25" customHeight="1">
      <c r="A41" s="176"/>
      <c r="B41" s="200"/>
      <c r="C41" s="638" t="str">
        <f t="shared" si="5"/>
        <v/>
      </c>
      <c r="D41" s="638"/>
      <c r="E41" s="639" t="str">
        <f>IF('各会計、関係団体の財政状況及び健全化判断比率'!B14="","",'各会計、関係団体の財政状況及び健全化判断比率'!B14)</f>
        <v/>
      </c>
      <c r="F41" s="639"/>
      <c r="G41" s="639"/>
      <c r="H41" s="639"/>
      <c r="I41" s="639"/>
      <c r="J41" s="639"/>
      <c r="K41" s="639"/>
      <c r="L41" s="639"/>
      <c r="M41" s="639"/>
      <c r="N41" s="639"/>
      <c r="O41" s="639"/>
      <c r="P41" s="639"/>
      <c r="Q41" s="639"/>
      <c r="R41" s="639"/>
      <c r="S41" s="639"/>
      <c r="T41" s="176"/>
      <c r="U41" s="638" t="str">
        <f t="shared" si="4"/>
        <v/>
      </c>
      <c r="V41" s="638"/>
      <c r="W41" s="639"/>
      <c r="X41" s="639"/>
      <c r="Y41" s="639"/>
      <c r="Z41" s="639"/>
      <c r="AA41" s="639"/>
      <c r="AB41" s="639"/>
      <c r="AC41" s="639"/>
      <c r="AD41" s="639"/>
      <c r="AE41" s="639"/>
      <c r="AF41" s="639"/>
      <c r="AG41" s="639"/>
      <c r="AH41" s="639"/>
      <c r="AI41" s="639"/>
      <c r="AJ41" s="639"/>
      <c r="AK41" s="639"/>
      <c r="AL41" s="176"/>
      <c r="AM41" s="638" t="str">
        <f t="shared" si="0"/>
        <v/>
      </c>
      <c r="AN41" s="638"/>
      <c r="AO41" s="639"/>
      <c r="AP41" s="639"/>
      <c r="AQ41" s="639"/>
      <c r="AR41" s="639"/>
      <c r="AS41" s="639"/>
      <c r="AT41" s="639"/>
      <c r="AU41" s="639"/>
      <c r="AV41" s="639"/>
      <c r="AW41" s="639"/>
      <c r="AX41" s="639"/>
      <c r="AY41" s="639"/>
      <c r="AZ41" s="639"/>
      <c r="BA41" s="639"/>
      <c r="BB41" s="639"/>
      <c r="BC41" s="639"/>
      <c r="BD41" s="176"/>
      <c r="BE41" s="638" t="str">
        <f t="shared" si="1"/>
        <v/>
      </c>
      <c r="BF41" s="638"/>
      <c r="BG41" s="639"/>
      <c r="BH41" s="639"/>
      <c r="BI41" s="639"/>
      <c r="BJ41" s="639"/>
      <c r="BK41" s="639"/>
      <c r="BL41" s="639"/>
      <c r="BM41" s="639"/>
      <c r="BN41" s="639"/>
      <c r="BO41" s="639"/>
      <c r="BP41" s="639"/>
      <c r="BQ41" s="639"/>
      <c r="BR41" s="639"/>
      <c r="BS41" s="639"/>
      <c r="BT41" s="639"/>
      <c r="BU41" s="639"/>
      <c r="BV41" s="176"/>
      <c r="BW41" s="638">
        <f t="shared" si="2"/>
        <v>13</v>
      </c>
      <c r="BX41" s="638"/>
      <c r="BY41" s="639" t="str">
        <f>IF('各会計、関係団体の財政状況及び健全化判断比率'!B75="","",'各会計、関係団体の財政状況及び健全化判断比率'!B75)</f>
        <v>田川地区斎場組合</v>
      </c>
      <c r="BZ41" s="639"/>
      <c r="CA41" s="639"/>
      <c r="CB41" s="639"/>
      <c r="CC41" s="639"/>
      <c r="CD41" s="639"/>
      <c r="CE41" s="639"/>
      <c r="CF41" s="639"/>
      <c r="CG41" s="639"/>
      <c r="CH41" s="639"/>
      <c r="CI41" s="639"/>
      <c r="CJ41" s="639"/>
      <c r="CK41" s="639"/>
      <c r="CL41" s="639"/>
      <c r="CM41" s="639"/>
      <c r="CN41" s="176"/>
      <c r="CO41" s="638" t="str">
        <f t="shared" si="3"/>
        <v/>
      </c>
      <c r="CP41" s="638"/>
      <c r="CQ41" s="639" t="str">
        <f>IF('各会計、関係団体の財政状況及び健全化判断比率'!BS14="","",'各会計、関係団体の財政状況及び健全化判断比率'!BS14)</f>
        <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3"/>
    </row>
    <row r="42" spans="1:113" ht="32.25" customHeight="1">
      <c r="B42" s="200"/>
      <c r="C42" s="638" t="str">
        <f t="shared" si="5"/>
        <v/>
      </c>
      <c r="D42" s="638"/>
      <c r="E42" s="639" t="str">
        <f>IF('各会計、関係団体の財政状況及び健全化判断比率'!B15="","",'各会計、関係団体の財政状況及び健全化判断比率'!B15)</f>
        <v/>
      </c>
      <c r="F42" s="639"/>
      <c r="G42" s="639"/>
      <c r="H42" s="639"/>
      <c r="I42" s="639"/>
      <c r="J42" s="639"/>
      <c r="K42" s="639"/>
      <c r="L42" s="639"/>
      <c r="M42" s="639"/>
      <c r="N42" s="639"/>
      <c r="O42" s="639"/>
      <c r="P42" s="639"/>
      <c r="Q42" s="639"/>
      <c r="R42" s="639"/>
      <c r="S42" s="639"/>
      <c r="T42" s="176"/>
      <c r="U42" s="638" t="str">
        <f t="shared" si="4"/>
        <v/>
      </c>
      <c r="V42" s="638"/>
      <c r="W42" s="639"/>
      <c r="X42" s="639"/>
      <c r="Y42" s="639"/>
      <c r="Z42" s="639"/>
      <c r="AA42" s="639"/>
      <c r="AB42" s="639"/>
      <c r="AC42" s="639"/>
      <c r="AD42" s="639"/>
      <c r="AE42" s="639"/>
      <c r="AF42" s="639"/>
      <c r="AG42" s="639"/>
      <c r="AH42" s="639"/>
      <c r="AI42" s="639"/>
      <c r="AJ42" s="639"/>
      <c r="AK42" s="639"/>
      <c r="AL42" s="176"/>
      <c r="AM42" s="638" t="str">
        <f t="shared" si="0"/>
        <v/>
      </c>
      <c r="AN42" s="638"/>
      <c r="AO42" s="639"/>
      <c r="AP42" s="639"/>
      <c r="AQ42" s="639"/>
      <c r="AR42" s="639"/>
      <c r="AS42" s="639"/>
      <c r="AT42" s="639"/>
      <c r="AU42" s="639"/>
      <c r="AV42" s="639"/>
      <c r="AW42" s="639"/>
      <c r="AX42" s="639"/>
      <c r="AY42" s="639"/>
      <c r="AZ42" s="639"/>
      <c r="BA42" s="639"/>
      <c r="BB42" s="639"/>
      <c r="BC42" s="639"/>
      <c r="BD42" s="176"/>
      <c r="BE42" s="638" t="str">
        <f t="shared" si="1"/>
        <v/>
      </c>
      <c r="BF42" s="638"/>
      <c r="BG42" s="639"/>
      <c r="BH42" s="639"/>
      <c r="BI42" s="639"/>
      <c r="BJ42" s="639"/>
      <c r="BK42" s="639"/>
      <c r="BL42" s="639"/>
      <c r="BM42" s="639"/>
      <c r="BN42" s="639"/>
      <c r="BO42" s="639"/>
      <c r="BP42" s="639"/>
      <c r="BQ42" s="639"/>
      <c r="BR42" s="639"/>
      <c r="BS42" s="639"/>
      <c r="BT42" s="639"/>
      <c r="BU42" s="639"/>
      <c r="BV42" s="176"/>
      <c r="BW42" s="638">
        <f t="shared" si="2"/>
        <v>14</v>
      </c>
      <c r="BX42" s="638"/>
      <c r="BY42" s="639" t="str">
        <f>IF('各会計、関係団体の財政状況及び健全化判断比率'!B76="","",'各会計、関係団体の財政状況及び健全化判断比率'!B76)</f>
        <v>福岡県自治会館管理組合</v>
      </c>
      <c r="BZ42" s="639"/>
      <c r="CA42" s="639"/>
      <c r="CB42" s="639"/>
      <c r="CC42" s="639"/>
      <c r="CD42" s="639"/>
      <c r="CE42" s="639"/>
      <c r="CF42" s="639"/>
      <c r="CG42" s="639"/>
      <c r="CH42" s="639"/>
      <c r="CI42" s="639"/>
      <c r="CJ42" s="639"/>
      <c r="CK42" s="639"/>
      <c r="CL42" s="639"/>
      <c r="CM42" s="639"/>
      <c r="CN42" s="176"/>
      <c r="CO42" s="638" t="str">
        <f t="shared" si="3"/>
        <v/>
      </c>
      <c r="CP42" s="638"/>
      <c r="CQ42" s="639" t="str">
        <f>IF('各会計、関係団体の財政状況及び健全化判断比率'!BS15="","",'各会計、関係団体の財政状況及び健全化判断比率'!BS15)</f>
        <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3"/>
    </row>
    <row r="43" spans="1:113" ht="32.25" customHeight="1">
      <c r="B43" s="200"/>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6"/>
      <c r="U43" s="638" t="str">
        <f t="shared" si="4"/>
        <v/>
      </c>
      <c r="V43" s="638"/>
      <c r="W43" s="639"/>
      <c r="X43" s="639"/>
      <c r="Y43" s="639"/>
      <c r="Z43" s="639"/>
      <c r="AA43" s="639"/>
      <c r="AB43" s="639"/>
      <c r="AC43" s="639"/>
      <c r="AD43" s="639"/>
      <c r="AE43" s="639"/>
      <c r="AF43" s="639"/>
      <c r="AG43" s="639"/>
      <c r="AH43" s="639"/>
      <c r="AI43" s="639"/>
      <c r="AJ43" s="639"/>
      <c r="AK43" s="639"/>
      <c r="AL43" s="176"/>
      <c r="AM43" s="638" t="str">
        <f t="shared" si="0"/>
        <v/>
      </c>
      <c r="AN43" s="638"/>
      <c r="AO43" s="639"/>
      <c r="AP43" s="639"/>
      <c r="AQ43" s="639"/>
      <c r="AR43" s="639"/>
      <c r="AS43" s="639"/>
      <c r="AT43" s="639"/>
      <c r="AU43" s="639"/>
      <c r="AV43" s="639"/>
      <c r="AW43" s="639"/>
      <c r="AX43" s="639"/>
      <c r="AY43" s="639"/>
      <c r="AZ43" s="639"/>
      <c r="BA43" s="639"/>
      <c r="BB43" s="639"/>
      <c r="BC43" s="639"/>
      <c r="BD43" s="176"/>
      <c r="BE43" s="638" t="str">
        <f t="shared" si="1"/>
        <v/>
      </c>
      <c r="BF43" s="638"/>
      <c r="BG43" s="639"/>
      <c r="BH43" s="639"/>
      <c r="BI43" s="639"/>
      <c r="BJ43" s="639"/>
      <c r="BK43" s="639"/>
      <c r="BL43" s="639"/>
      <c r="BM43" s="639"/>
      <c r="BN43" s="639"/>
      <c r="BO43" s="639"/>
      <c r="BP43" s="639"/>
      <c r="BQ43" s="639"/>
      <c r="BR43" s="639"/>
      <c r="BS43" s="639"/>
      <c r="BT43" s="639"/>
      <c r="BU43" s="639"/>
      <c r="BV43" s="176"/>
      <c r="BW43" s="638">
        <f t="shared" si="2"/>
        <v>15</v>
      </c>
      <c r="BX43" s="638"/>
      <c r="BY43" s="639" t="str">
        <f>IF('各会計、関係団体の財政状況及び健全化判断比率'!B77="","",'各会計、関係団体の財政状況及び健全化判断比率'!B77)</f>
        <v>福岡県後期高齢者医療広域連合（一般会計）</v>
      </c>
      <c r="BZ43" s="639"/>
      <c r="CA43" s="639"/>
      <c r="CB43" s="639"/>
      <c r="CC43" s="639"/>
      <c r="CD43" s="639"/>
      <c r="CE43" s="639"/>
      <c r="CF43" s="639"/>
      <c r="CG43" s="639"/>
      <c r="CH43" s="639"/>
      <c r="CI43" s="639"/>
      <c r="CJ43" s="639"/>
      <c r="CK43" s="639"/>
      <c r="CL43" s="639"/>
      <c r="CM43" s="639"/>
      <c r="CN43" s="176"/>
      <c r="CO43" s="638" t="str">
        <f t="shared" si="3"/>
        <v/>
      </c>
      <c r="CP43" s="638"/>
      <c r="CQ43" s="639" t="str">
        <f>IF('各会計、関係団体の財政状況及び健全化判断比率'!BS16="","",'各会計、関係団体の財政状況及び健全化判断比率'!BS16)</f>
        <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3"/>
    </row>
    <row r="44" spans="1:113" ht="13.5" customHeight="1" thickBot="1">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row r="46" spans="1:113">
      <c r="B46" s="175" t="s">
        <v>206</v>
      </c>
      <c r="E46" s="641" t="s">
        <v>207</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c r="E47" s="641" t="s">
        <v>208</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c r="E48" s="641" t="s">
        <v>209</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5:113">
      <c r="E49" s="642" t="s">
        <v>210</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5:113">
      <c r="E50" s="641" t="s">
        <v>211</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5:113">
      <c r="E51" s="641" t="s">
        <v>212</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5:113">
      <c r="E52" s="641" t="s">
        <v>213</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5:113">
      <c r="E53" s="175" t="s">
        <v>605</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election activeCell="AO34" sqref="AO34:BC34"/>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499</v>
      </c>
      <c r="G33" s="29" t="s">
        <v>500</v>
      </c>
      <c r="H33" s="29" t="s">
        <v>501</v>
      </c>
      <c r="I33" s="29" t="s">
        <v>502</v>
      </c>
      <c r="J33" s="30" t="s">
        <v>503</v>
      </c>
      <c r="K33" s="22"/>
      <c r="L33" s="22"/>
      <c r="M33" s="22"/>
      <c r="N33" s="22"/>
      <c r="O33" s="22"/>
      <c r="P33" s="22"/>
    </row>
    <row r="34" spans="1:16" ht="39" customHeight="1">
      <c r="A34" s="22"/>
      <c r="B34" s="31"/>
      <c r="C34" s="1217" t="s">
        <v>507</v>
      </c>
      <c r="D34" s="1217"/>
      <c r="E34" s="1218"/>
      <c r="F34" s="32">
        <v>18.920000000000002</v>
      </c>
      <c r="G34" s="33">
        <v>19.59</v>
      </c>
      <c r="H34" s="33">
        <v>12.95</v>
      </c>
      <c r="I34" s="33">
        <v>15.22</v>
      </c>
      <c r="J34" s="34">
        <v>15.14</v>
      </c>
      <c r="K34" s="22"/>
      <c r="L34" s="22"/>
      <c r="M34" s="22"/>
      <c r="N34" s="22"/>
      <c r="O34" s="22"/>
      <c r="P34" s="22"/>
    </row>
    <row r="35" spans="1:16" ht="39" customHeight="1">
      <c r="A35" s="22"/>
      <c r="B35" s="35"/>
      <c r="C35" s="1211" t="s">
        <v>508</v>
      </c>
      <c r="D35" s="1212"/>
      <c r="E35" s="1213"/>
      <c r="F35" s="36">
        <v>6.42</v>
      </c>
      <c r="G35" s="37">
        <v>6.36</v>
      </c>
      <c r="H35" s="37">
        <v>8.43</v>
      </c>
      <c r="I35" s="37">
        <v>9.7100000000000009</v>
      </c>
      <c r="J35" s="38">
        <v>7.74</v>
      </c>
      <c r="K35" s="22"/>
      <c r="L35" s="22"/>
      <c r="M35" s="22"/>
      <c r="N35" s="22"/>
      <c r="O35" s="22"/>
      <c r="P35" s="22"/>
    </row>
    <row r="36" spans="1:16" ht="39" customHeight="1">
      <c r="A36" s="22"/>
      <c r="B36" s="35"/>
      <c r="C36" s="1211" t="s">
        <v>509</v>
      </c>
      <c r="D36" s="1212"/>
      <c r="E36" s="1213"/>
      <c r="F36" s="36" t="s">
        <v>510</v>
      </c>
      <c r="G36" s="37">
        <v>2.68</v>
      </c>
      <c r="H36" s="37">
        <v>7.7</v>
      </c>
      <c r="I36" s="37">
        <v>16.89</v>
      </c>
      <c r="J36" s="38">
        <v>6.29</v>
      </c>
      <c r="K36" s="22"/>
      <c r="L36" s="22"/>
      <c r="M36" s="22"/>
      <c r="N36" s="22"/>
      <c r="O36" s="22"/>
      <c r="P36" s="22"/>
    </row>
    <row r="37" spans="1:16" ht="39" customHeight="1">
      <c r="A37" s="22"/>
      <c r="B37" s="35"/>
      <c r="C37" s="1211" t="s">
        <v>511</v>
      </c>
      <c r="D37" s="1212"/>
      <c r="E37" s="1213"/>
      <c r="F37" s="36" t="s">
        <v>512</v>
      </c>
      <c r="G37" s="37">
        <v>0.28000000000000003</v>
      </c>
      <c r="H37" s="37">
        <v>1.87</v>
      </c>
      <c r="I37" s="37">
        <v>0.6</v>
      </c>
      <c r="J37" s="38">
        <v>1.1299999999999999</v>
      </c>
      <c r="K37" s="22"/>
      <c r="L37" s="22"/>
      <c r="M37" s="22"/>
      <c r="N37" s="22"/>
      <c r="O37" s="22"/>
      <c r="P37" s="22"/>
    </row>
    <row r="38" spans="1:16" ht="39" customHeight="1">
      <c r="A38" s="22"/>
      <c r="B38" s="35"/>
      <c r="C38" s="1211" t="s">
        <v>513</v>
      </c>
      <c r="D38" s="1212"/>
      <c r="E38" s="1213"/>
      <c r="F38" s="36">
        <v>0.05</v>
      </c>
      <c r="G38" s="37">
        <v>0.02</v>
      </c>
      <c r="H38" s="37">
        <v>0.01</v>
      </c>
      <c r="I38" s="37">
        <v>0.01</v>
      </c>
      <c r="J38" s="38">
        <v>0.01</v>
      </c>
      <c r="K38" s="22"/>
      <c r="L38" s="22"/>
      <c r="M38" s="22"/>
      <c r="N38" s="22"/>
      <c r="O38" s="22"/>
      <c r="P38" s="22"/>
    </row>
    <row r="39" spans="1:16" ht="39" customHeight="1">
      <c r="A39" s="22"/>
      <c r="B39" s="35"/>
      <c r="C39" s="1211"/>
      <c r="D39" s="1212"/>
      <c r="E39" s="1213"/>
      <c r="F39" s="36"/>
      <c r="G39" s="37"/>
      <c r="H39" s="37"/>
      <c r="I39" s="37"/>
      <c r="J39" s="38"/>
      <c r="K39" s="22"/>
      <c r="L39" s="22"/>
      <c r="M39" s="22"/>
      <c r="N39" s="22"/>
      <c r="O39" s="22"/>
      <c r="P39" s="22"/>
    </row>
    <row r="40" spans="1:16" ht="39" customHeight="1">
      <c r="A40" s="22"/>
      <c r="B40" s="35"/>
      <c r="C40" s="1211"/>
      <c r="D40" s="1212"/>
      <c r="E40" s="1213"/>
      <c r="F40" s="36"/>
      <c r="G40" s="37"/>
      <c r="H40" s="37"/>
      <c r="I40" s="37"/>
      <c r="J40" s="38"/>
      <c r="K40" s="22"/>
      <c r="L40" s="22"/>
      <c r="M40" s="22"/>
      <c r="N40" s="22"/>
      <c r="O40" s="22"/>
      <c r="P40" s="22"/>
    </row>
    <row r="41" spans="1:16" ht="39" customHeight="1">
      <c r="A41" s="22"/>
      <c r="B41" s="35"/>
      <c r="C41" s="1211"/>
      <c r="D41" s="1212"/>
      <c r="E41" s="1213"/>
      <c r="F41" s="36"/>
      <c r="G41" s="37"/>
      <c r="H41" s="37"/>
      <c r="I41" s="37"/>
      <c r="J41" s="38"/>
      <c r="K41" s="22"/>
      <c r="L41" s="22"/>
      <c r="M41" s="22"/>
      <c r="N41" s="22"/>
      <c r="O41" s="22"/>
      <c r="P41" s="22"/>
    </row>
    <row r="42" spans="1:16" ht="39" customHeight="1">
      <c r="A42" s="22"/>
      <c r="B42" s="39"/>
      <c r="C42" s="1211" t="s">
        <v>514</v>
      </c>
      <c r="D42" s="1212"/>
      <c r="E42" s="1213"/>
      <c r="F42" s="36" t="s">
        <v>457</v>
      </c>
      <c r="G42" s="37" t="s">
        <v>457</v>
      </c>
      <c r="H42" s="37" t="s">
        <v>457</v>
      </c>
      <c r="I42" s="37" t="s">
        <v>457</v>
      </c>
      <c r="J42" s="38" t="s">
        <v>457</v>
      </c>
      <c r="K42" s="22"/>
      <c r="L42" s="22"/>
      <c r="M42" s="22"/>
      <c r="N42" s="22"/>
      <c r="O42" s="22"/>
      <c r="P42" s="22"/>
    </row>
    <row r="43" spans="1:16" ht="39" customHeight="1" thickBot="1">
      <c r="A43" s="22"/>
      <c r="B43" s="40"/>
      <c r="C43" s="1214" t="s">
        <v>515</v>
      </c>
      <c r="D43" s="1215"/>
      <c r="E43" s="1216"/>
      <c r="F43" s="41" t="s">
        <v>457</v>
      </c>
      <c r="G43" s="42" t="s">
        <v>457</v>
      </c>
      <c r="H43" s="42" t="s">
        <v>457</v>
      </c>
      <c r="I43" s="42" t="s">
        <v>457</v>
      </c>
      <c r="J43" s="43" t="s">
        <v>457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2/Cm1dQGzEir9qzIWXqC0vq0d/fZ+MNh0e+wUFE7yW/HFoc5sOYYASAcTBWaH1EZkAJmHkz/qNws0uY8c3x1g==" saltValue="HXfKYQ2M21bS7uRvrE9C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9" zoomScaleSheetLayoutView="55" workbookViewId="0">
      <selection activeCell="AO34" sqref="AO34:BC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499</v>
      </c>
      <c r="L44" s="56" t="s">
        <v>500</v>
      </c>
      <c r="M44" s="56" t="s">
        <v>501</v>
      </c>
      <c r="N44" s="56" t="s">
        <v>502</v>
      </c>
      <c r="O44" s="57" t="s">
        <v>503</v>
      </c>
      <c r="P44" s="48"/>
      <c r="Q44" s="48"/>
      <c r="R44" s="48"/>
      <c r="S44" s="48"/>
      <c r="T44" s="48"/>
      <c r="U44" s="48"/>
    </row>
    <row r="45" spans="1:21" ht="30.75" customHeight="1">
      <c r="A45" s="48"/>
      <c r="B45" s="1219" t="s">
        <v>11</v>
      </c>
      <c r="C45" s="1220"/>
      <c r="D45" s="58"/>
      <c r="E45" s="1225" t="s">
        <v>12</v>
      </c>
      <c r="F45" s="1225"/>
      <c r="G45" s="1225"/>
      <c r="H45" s="1225"/>
      <c r="I45" s="1225"/>
      <c r="J45" s="1226"/>
      <c r="K45" s="59">
        <v>1134</v>
      </c>
      <c r="L45" s="60">
        <v>1186</v>
      </c>
      <c r="M45" s="60">
        <v>1141</v>
      </c>
      <c r="N45" s="60">
        <v>1145</v>
      </c>
      <c r="O45" s="61">
        <v>1251</v>
      </c>
      <c r="P45" s="48"/>
      <c r="Q45" s="48"/>
      <c r="R45" s="48"/>
      <c r="S45" s="48"/>
      <c r="T45" s="48"/>
      <c r="U45" s="48"/>
    </row>
    <row r="46" spans="1:21" ht="30.75" customHeight="1">
      <c r="A46" s="48"/>
      <c r="B46" s="1221"/>
      <c r="C46" s="1222"/>
      <c r="D46" s="62"/>
      <c r="E46" s="1227" t="s">
        <v>13</v>
      </c>
      <c r="F46" s="1227"/>
      <c r="G46" s="1227"/>
      <c r="H46" s="1227"/>
      <c r="I46" s="1227"/>
      <c r="J46" s="1228"/>
      <c r="K46" s="63" t="s">
        <v>457</v>
      </c>
      <c r="L46" s="64" t="s">
        <v>457</v>
      </c>
      <c r="M46" s="64" t="s">
        <v>457</v>
      </c>
      <c r="N46" s="64" t="s">
        <v>457</v>
      </c>
      <c r="O46" s="65" t="s">
        <v>457</v>
      </c>
      <c r="P46" s="48"/>
      <c r="Q46" s="48"/>
      <c r="R46" s="48"/>
      <c r="S46" s="48"/>
      <c r="T46" s="48"/>
      <c r="U46" s="48"/>
    </row>
    <row r="47" spans="1:21" ht="30.75" customHeight="1">
      <c r="A47" s="48"/>
      <c r="B47" s="1221"/>
      <c r="C47" s="1222"/>
      <c r="D47" s="62"/>
      <c r="E47" s="1227" t="s">
        <v>14</v>
      </c>
      <c r="F47" s="1227"/>
      <c r="G47" s="1227"/>
      <c r="H47" s="1227"/>
      <c r="I47" s="1227"/>
      <c r="J47" s="1228"/>
      <c r="K47" s="63" t="s">
        <v>457</v>
      </c>
      <c r="L47" s="64" t="s">
        <v>457</v>
      </c>
      <c r="M47" s="64" t="s">
        <v>457</v>
      </c>
      <c r="N47" s="64" t="s">
        <v>457</v>
      </c>
      <c r="O47" s="65" t="s">
        <v>457</v>
      </c>
      <c r="P47" s="48"/>
      <c r="Q47" s="48"/>
      <c r="R47" s="48"/>
      <c r="S47" s="48"/>
      <c r="T47" s="48"/>
      <c r="U47" s="48"/>
    </row>
    <row r="48" spans="1:21" ht="30.75" customHeight="1">
      <c r="A48" s="48"/>
      <c r="B48" s="1221"/>
      <c r="C48" s="1222"/>
      <c r="D48" s="62"/>
      <c r="E48" s="1227" t="s">
        <v>15</v>
      </c>
      <c r="F48" s="1227"/>
      <c r="G48" s="1227"/>
      <c r="H48" s="1227"/>
      <c r="I48" s="1227"/>
      <c r="J48" s="1228"/>
      <c r="K48" s="63" t="s">
        <v>457</v>
      </c>
      <c r="L48" s="64">
        <v>18</v>
      </c>
      <c r="M48" s="64">
        <v>38</v>
      </c>
      <c r="N48" s="64">
        <v>7</v>
      </c>
      <c r="O48" s="65">
        <v>33</v>
      </c>
      <c r="P48" s="48"/>
      <c r="Q48" s="48"/>
      <c r="R48" s="48"/>
      <c r="S48" s="48"/>
      <c r="T48" s="48"/>
      <c r="U48" s="48"/>
    </row>
    <row r="49" spans="1:21" ht="30.75" customHeight="1">
      <c r="A49" s="48"/>
      <c r="B49" s="1221"/>
      <c r="C49" s="1222"/>
      <c r="D49" s="62"/>
      <c r="E49" s="1227" t="s">
        <v>16</v>
      </c>
      <c r="F49" s="1227"/>
      <c r="G49" s="1227"/>
      <c r="H49" s="1227"/>
      <c r="I49" s="1227"/>
      <c r="J49" s="1228"/>
      <c r="K49" s="63">
        <v>8</v>
      </c>
      <c r="L49" s="64">
        <v>8</v>
      </c>
      <c r="M49" s="64">
        <v>9</v>
      </c>
      <c r="N49" s="64">
        <v>12</v>
      </c>
      <c r="O49" s="65">
        <v>14</v>
      </c>
      <c r="P49" s="48"/>
      <c r="Q49" s="48"/>
      <c r="R49" s="48"/>
      <c r="S49" s="48"/>
      <c r="T49" s="48"/>
      <c r="U49" s="48"/>
    </row>
    <row r="50" spans="1:21" ht="30.75" customHeight="1">
      <c r="A50" s="48"/>
      <c r="B50" s="1221"/>
      <c r="C50" s="1222"/>
      <c r="D50" s="62"/>
      <c r="E50" s="1227" t="s">
        <v>17</v>
      </c>
      <c r="F50" s="1227"/>
      <c r="G50" s="1227"/>
      <c r="H50" s="1227"/>
      <c r="I50" s="1227"/>
      <c r="J50" s="1228"/>
      <c r="K50" s="63" t="s">
        <v>457</v>
      </c>
      <c r="L50" s="64" t="s">
        <v>457</v>
      </c>
      <c r="M50" s="64" t="s">
        <v>457</v>
      </c>
      <c r="N50" s="64" t="s">
        <v>457</v>
      </c>
      <c r="O50" s="65" t="s">
        <v>457</v>
      </c>
      <c r="P50" s="48"/>
      <c r="Q50" s="48"/>
      <c r="R50" s="48"/>
      <c r="S50" s="48"/>
      <c r="T50" s="48"/>
      <c r="U50" s="48"/>
    </row>
    <row r="51" spans="1:21" ht="30.75" customHeight="1">
      <c r="A51" s="48"/>
      <c r="B51" s="1223"/>
      <c r="C51" s="1224"/>
      <c r="D51" s="66"/>
      <c r="E51" s="1227" t="s">
        <v>18</v>
      </c>
      <c r="F51" s="1227"/>
      <c r="G51" s="1227"/>
      <c r="H51" s="1227"/>
      <c r="I51" s="1227"/>
      <c r="J51" s="1228"/>
      <c r="K51" s="63" t="s">
        <v>457</v>
      </c>
      <c r="L51" s="64" t="s">
        <v>457</v>
      </c>
      <c r="M51" s="64" t="s">
        <v>457</v>
      </c>
      <c r="N51" s="64" t="s">
        <v>457</v>
      </c>
      <c r="O51" s="65" t="s">
        <v>457</v>
      </c>
      <c r="P51" s="48"/>
      <c r="Q51" s="48"/>
      <c r="R51" s="48"/>
      <c r="S51" s="48"/>
      <c r="T51" s="48"/>
      <c r="U51" s="48"/>
    </row>
    <row r="52" spans="1:21" ht="30.75" customHeight="1">
      <c r="A52" s="48"/>
      <c r="B52" s="1229" t="s">
        <v>19</v>
      </c>
      <c r="C52" s="1230"/>
      <c r="D52" s="66"/>
      <c r="E52" s="1227" t="s">
        <v>20</v>
      </c>
      <c r="F52" s="1227"/>
      <c r="G52" s="1227"/>
      <c r="H52" s="1227"/>
      <c r="I52" s="1227"/>
      <c r="J52" s="1228"/>
      <c r="K52" s="63">
        <v>855</v>
      </c>
      <c r="L52" s="64">
        <v>946</v>
      </c>
      <c r="M52" s="64">
        <v>889</v>
      </c>
      <c r="N52" s="64">
        <v>895</v>
      </c>
      <c r="O52" s="65">
        <v>1063</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287</v>
      </c>
      <c r="L53" s="69">
        <v>266</v>
      </c>
      <c r="M53" s="69">
        <v>299</v>
      </c>
      <c r="N53" s="69">
        <v>269</v>
      </c>
      <c r="O53" s="70">
        <v>235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516</v>
      </c>
      <c r="P55" s="48"/>
      <c r="Q55" s="48"/>
      <c r="R55" s="48"/>
      <c r="S55" s="48"/>
      <c r="T55" s="48"/>
      <c r="U55" s="48"/>
    </row>
    <row r="56" spans="1:21" ht="31.5" customHeight="1" thickBot="1">
      <c r="A56" s="48"/>
      <c r="B56" s="76"/>
      <c r="C56" s="77"/>
      <c r="D56" s="77"/>
      <c r="E56" s="78"/>
      <c r="F56" s="78"/>
      <c r="G56" s="78"/>
      <c r="H56" s="78"/>
      <c r="I56" s="78"/>
      <c r="J56" s="79" t="s">
        <v>2</v>
      </c>
      <c r="K56" s="80" t="s">
        <v>517</v>
      </c>
      <c r="L56" s="81" t="s">
        <v>518</v>
      </c>
      <c r="M56" s="81" t="s">
        <v>519</v>
      </c>
      <c r="N56" s="81" t="s">
        <v>520</v>
      </c>
      <c r="O56" s="82" t="s">
        <v>521</v>
      </c>
      <c r="P56" s="48"/>
      <c r="Q56" s="48"/>
      <c r="R56" s="48"/>
      <c r="S56" s="48"/>
      <c r="T56" s="48"/>
      <c r="U56" s="48"/>
    </row>
    <row r="57" spans="1:21" ht="31.5" customHeight="1">
      <c r="B57" s="1235" t="s">
        <v>25</v>
      </c>
      <c r="C57" s="1236"/>
      <c r="D57" s="1239" t="s">
        <v>26</v>
      </c>
      <c r="E57" s="1240"/>
      <c r="F57" s="1240"/>
      <c r="G57" s="1240"/>
      <c r="H57" s="1240"/>
      <c r="I57" s="1240"/>
      <c r="J57" s="1241"/>
      <c r="K57" s="83"/>
      <c r="L57" s="84"/>
      <c r="M57" s="84"/>
      <c r="N57" s="84"/>
      <c r="O57" s="85"/>
    </row>
    <row r="58" spans="1:21" ht="31.5" customHeight="1" thickBot="1">
      <c r="B58" s="1237"/>
      <c r="C58" s="1238"/>
      <c r="D58" s="1242" t="s">
        <v>27</v>
      </c>
      <c r="E58" s="1243"/>
      <c r="F58" s="1243"/>
      <c r="G58" s="1243"/>
      <c r="H58" s="1243"/>
      <c r="I58" s="1243"/>
      <c r="J58" s="124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1H5lGoFssmQ9bj+VbpaNlQvKhrqk0gfTemBYgVOqajeGF+kQiFEy8uZcp7DI++nAJiitdhVKK2cNMT2e7cmZw==" saltValue="Ri1pQCsE7ZzWEVKVZJxO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6"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19" zoomScaleSheetLayoutView="100" workbookViewId="0">
      <selection activeCell="AO34" sqref="AO34:BC3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499</v>
      </c>
      <c r="J40" s="100" t="s">
        <v>500</v>
      </c>
      <c r="K40" s="100" t="s">
        <v>501</v>
      </c>
      <c r="L40" s="100" t="s">
        <v>502</v>
      </c>
      <c r="M40" s="101" t="s">
        <v>503</v>
      </c>
    </row>
    <row r="41" spans="2:13" ht="27.75" customHeight="1">
      <c r="B41" s="1245" t="s">
        <v>30</v>
      </c>
      <c r="C41" s="1246"/>
      <c r="D41" s="102"/>
      <c r="E41" s="1251" t="s">
        <v>31</v>
      </c>
      <c r="F41" s="1251"/>
      <c r="G41" s="1251"/>
      <c r="H41" s="1252"/>
      <c r="I41" s="349">
        <v>11690</v>
      </c>
      <c r="J41" s="350">
        <v>13780</v>
      </c>
      <c r="K41" s="350">
        <v>17294</v>
      </c>
      <c r="L41" s="350">
        <v>20049</v>
      </c>
      <c r="M41" s="351">
        <v>20128</v>
      </c>
    </row>
    <row r="42" spans="2:13" ht="27.75" customHeight="1">
      <c r="B42" s="1247"/>
      <c r="C42" s="1248"/>
      <c r="D42" s="103"/>
      <c r="E42" s="1253" t="s">
        <v>32</v>
      </c>
      <c r="F42" s="1253"/>
      <c r="G42" s="1253"/>
      <c r="H42" s="1254"/>
      <c r="I42" s="352" t="s">
        <v>457</v>
      </c>
      <c r="J42" s="353" t="s">
        <v>457</v>
      </c>
      <c r="K42" s="353" t="s">
        <v>457</v>
      </c>
      <c r="L42" s="353" t="s">
        <v>457</v>
      </c>
      <c r="M42" s="354" t="s">
        <v>457</v>
      </c>
    </row>
    <row r="43" spans="2:13" ht="27.75" customHeight="1">
      <c r="B43" s="1247"/>
      <c r="C43" s="1248"/>
      <c r="D43" s="103"/>
      <c r="E43" s="1253" t="s">
        <v>33</v>
      </c>
      <c r="F43" s="1253"/>
      <c r="G43" s="1253"/>
      <c r="H43" s="1254"/>
      <c r="I43" s="352" t="s">
        <v>457</v>
      </c>
      <c r="J43" s="353" t="s">
        <v>457</v>
      </c>
      <c r="K43" s="353">
        <v>747</v>
      </c>
      <c r="L43" s="353">
        <v>727</v>
      </c>
      <c r="M43" s="354">
        <v>744</v>
      </c>
    </row>
    <row r="44" spans="2:13" ht="27.75" customHeight="1">
      <c r="B44" s="1247"/>
      <c r="C44" s="1248"/>
      <c r="D44" s="103"/>
      <c r="E44" s="1253" t="s">
        <v>34</v>
      </c>
      <c r="F44" s="1253"/>
      <c r="G44" s="1253"/>
      <c r="H44" s="1254"/>
      <c r="I44" s="352">
        <v>109</v>
      </c>
      <c r="J44" s="353">
        <v>105</v>
      </c>
      <c r="K44" s="353">
        <v>70</v>
      </c>
      <c r="L44" s="353">
        <v>86</v>
      </c>
      <c r="M44" s="354">
        <v>78</v>
      </c>
    </row>
    <row r="45" spans="2:13" ht="27.75" customHeight="1">
      <c r="B45" s="1247"/>
      <c r="C45" s="1248"/>
      <c r="D45" s="103"/>
      <c r="E45" s="1253" t="s">
        <v>35</v>
      </c>
      <c r="F45" s="1253"/>
      <c r="G45" s="1253"/>
      <c r="H45" s="1254"/>
      <c r="I45" s="352">
        <v>707</v>
      </c>
      <c r="J45" s="353">
        <v>701</v>
      </c>
      <c r="K45" s="353">
        <v>638</v>
      </c>
      <c r="L45" s="353">
        <v>611</v>
      </c>
      <c r="M45" s="354">
        <v>614</v>
      </c>
    </row>
    <row r="46" spans="2:13" ht="27.75" customHeight="1">
      <c r="B46" s="1247"/>
      <c r="C46" s="1248"/>
      <c r="D46" s="104"/>
      <c r="E46" s="1253" t="s">
        <v>36</v>
      </c>
      <c r="F46" s="1253"/>
      <c r="G46" s="1253"/>
      <c r="H46" s="1254"/>
      <c r="I46" s="352" t="s">
        <v>457</v>
      </c>
      <c r="J46" s="353" t="s">
        <v>457</v>
      </c>
      <c r="K46" s="353" t="s">
        <v>457</v>
      </c>
      <c r="L46" s="353" t="s">
        <v>457</v>
      </c>
      <c r="M46" s="354" t="s">
        <v>457</v>
      </c>
    </row>
    <row r="47" spans="2:13" ht="27.75" customHeight="1">
      <c r="B47" s="1247"/>
      <c r="C47" s="1248"/>
      <c r="D47" s="105"/>
      <c r="E47" s="1255" t="s">
        <v>37</v>
      </c>
      <c r="F47" s="1256"/>
      <c r="G47" s="1256"/>
      <c r="H47" s="1257"/>
      <c r="I47" s="352" t="s">
        <v>457</v>
      </c>
      <c r="J47" s="353" t="s">
        <v>457</v>
      </c>
      <c r="K47" s="353" t="s">
        <v>457</v>
      </c>
      <c r="L47" s="353" t="s">
        <v>457</v>
      </c>
      <c r="M47" s="354" t="s">
        <v>457</v>
      </c>
    </row>
    <row r="48" spans="2:13" ht="27.75" customHeight="1">
      <c r="B48" s="1247"/>
      <c r="C48" s="1248"/>
      <c r="D48" s="103"/>
      <c r="E48" s="1253" t="s">
        <v>38</v>
      </c>
      <c r="F48" s="1253"/>
      <c r="G48" s="1253"/>
      <c r="H48" s="1254"/>
      <c r="I48" s="352" t="s">
        <v>457</v>
      </c>
      <c r="J48" s="353" t="s">
        <v>457</v>
      </c>
      <c r="K48" s="353" t="s">
        <v>457</v>
      </c>
      <c r="L48" s="353" t="s">
        <v>457</v>
      </c>
      <c r="M48" s="354" t="s">
        <v>457</v>
      </c>
    </row>
    <row r="49" spans="2:13" ht="27.75" customHeight="1">
      <c r="B49" s="1249"/>
      <c r="C49" s="1250"/>
      <c r="D49" s="103"/>
      <c r="E49" s="1253" t="s">
        <v>39</v>
      </c>
      <c r="F49" s="1253"/>
      <c r="G49" s="1253"/>
      <c r="H49" s="1254"/>
      <c r="I49" s="352" t="s">
        <v>457</v>
      </c>
      <c r="J49" s="353" t="s">
        <v>457</v>
      </c>
      <c r="K49" s="353" t="s">
        <v>457</v>
      </c>
      <c r="L49" s="353" t="s">
        <v>457</v>
      </c>
      <c r="M49" s="354" t="s">
        <v>457</v>
      </c>
    </row>
    <row r="50" spans="2:13" ht="27.75" customHeight="1">
      <c r="B50" s="1258" t="s">
        <v>40</v>
      </c>
      <c r="C50" s="1259"/>
      <c r="D50" s="106"/>
      <c r="E50" s="1253" t="s">
        <v>41</v>
      </c>
      <c r="F50" s="1253"/>
      <c r="G50" s="1253"/>
      <c r="H50" s="1254"/>
      <c r="I50" s="352">
        <v>3348</v>
      </c>
      <c r="J50" s="353">
        <v>3306</v>
      </c>
      <c r="K50" s="353">
        <v>3177</v>
      </c>
      <c r="L50" s="353">
        <v>3271</v>
      </c>
      <c r="M50" s="354">
        <v>4054</v>
      </c>
    </row>
    <row r="51" spans="2:13" ht="27.75" customHeight="1">
      <c r="B51" s="1247"/>
      <c r="C51" s="1248"/>
      <c r="D51" s="103"/>
      <c r="E51" s="1253" t="s">
        <v>42</v>
      </c>
      <c r="F51" s="1253"/>
      <c r="G51" s="1253"/>
      <c r="H51" s="1254"/>
      <c r="I51" s="352">
        <v>2072</v>
      </c>
      <c r="J51" s="353">
        <v>2385</v>
      </c>
      <c r="K51" s="353">
        <v>2849</v>
      </c>
      <c r="L51" s="353">
        <v>3250</v>
      </c>
      <c r="M51" s="354">
        <v>4316</v>
      </c>
    </row>
    <row r="52" spans="2:13" ht="27.75" customHeight="1">
      <c r="B52" s="1249"/>
      <c r="C52" s="1250"/>
      <c r="D52" s="103"/>
      <c r="E52" s="1253" t="s">
        <v>43</v>
      </c>
      <c r="F52" s="1253"/>
      <c r="G52" s="1253"/>
      <c r="H52" s="1254"/>
      <c r="I52" s="352">
        <v>7119</v>
      </c>
      <c r="J52" s="353">
        <v>8853</v>
      </c>
      <c r="K52" s="353">
        <v>11493</v>
      </c>
      <c r="L52" s="353">
        <v>13711</v>
      </c>
      <c r="M52" s="354">
        <v>13764</v>
      </c>
    </row>
    <row r="53" spans="2:13" ht="27.75" customHeight="1" thickBot="1">
      <c r="B53" s="1260" t="s">
        <v>44</v>
      </c>
      <c r="C53" s="1261"/>
      <c r="D53" s="107"/>
      <c r="E53" s="1262" t="s">
        <v>45</v>
      </c>
      <c r="F53" s="1262"/>
      <c r="G53" s="1262"/>
      <c r="H53" s="1263"/>
      <c r="I53" s="355">
        <v>-33</v>
      </c>
      <c r="J53" s="356">
        <v>42</v>
      </c>
      <c r="K53" s="356">
        <v>1230</v>
      </c>
      <c r="L53" s="356">
        <v>1240</v>
      </c>
      <c r="M53" s="357">
        <v>-570</v>
      </c>
    </row>
    <row r="54" spans="2:13" ht="27.75" customHeight="1">
      <c r="B54" s="108" t="s">
        <v>46</v>
      </c>
      <c r="C54" s="109"/>
      <c r="D54" s="109"/>
      <c r="E54" s="110"/>
      <c r="F54" s="110"/>
      <c r="G54" s="110"/>
      <c r="H54" s="110"/>
      <c r="I54" s="111"/>
      <c r="J54" s="111"/>
      <c r="K54" s="111"/>
      <c r="L54" s="111"/>
      <c r="M54" s="111"/>
    </row>
    <row r="55" spans="2:13"/>
  </sheetData>
  <sheetProtection algorithmName="SHA-512" hashValue="b2j75co7M3AK5XkAt5+R7i3AwM5k6O7+nFkL1Qfy38jHjZlqVhh5aBnsihMW2bHetBRQAd/gjWRHFBbqk0V5bQ==" saltValue="VVafS5wTTJDJ2DX/zFi5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501</v>
      </c>
      <c r="G54" s="116" t="s">
        <v>502</v>
      </c>
      <c r="H54" s="117" t="s">
        <v>503</v>
      </c>
    </row>
    <row r="55" spans="2:8" ht="52.5" customHeight="1">
      <c r="B55" s="118"/>
      <c r="C55" s="1272" t="s">
        <v>48</v>
      </c>
      <c r="D55" s="1272"/>
      <c r="E55" s="1273"/>
      <c r="F55" s="119">
        <v>1023</v>
      </c>
      <c r="G55" s="119">
        <v>977</v>
      </c>
      <c r="H55" s="120">
        <v>1663</v>
      </c>
    </row>
    <row r="56" spans="2:8" ht="52.5" customHeight="1">
      <c r="B56" s="121"/>
      <c r="C56" s="1274" t="s">
        <v>49</v>
      </c>
      <c r="D56" s="1274"/>
      <c r="E56" s="1275"/>
      <c r="F56" s="122">
        <v>453</v>
      </c>
      <c r="G56" s="122">
        <v>453</v>
      </c>
      <c r="H56" s="123">
        <v>454</v>
      </c>
    </row>
    <row r="57" spans="2:8" ht="53.25" customHeight="1">
      <c r="B57" s="121"/>
      <c r="C57" s="1276" t="s">
        <v>50</v>
      </c>
      <c r="D57" s="1276"/>
      <c r="E57" s="1277"/>
      <c r="F57" s="124">
        <v>1701</v>
      </c>
      <c r="G57" s="124">
        <v>1841</v>
      </c>
      <c r="H57" s="125">
        <v>1938</v>
      </c>
    </row>
    <row r="58" spans="2:8" ht="45.75" customHeight="1">
      <c r="B58" s="126"/>
      <c r="C58" s="1264" t="s">
        <v>606</v>
      </c>
      <c r="D58" s="1265"/>
      <c r="E58" s="1266"/>
      <c r="F58" s="358">
        <v>987</v>
      </c>
      <c r="G58" s="359">
        <v>1123</v>
      </c>
      <c r="H58" s="127">
        <v>1205</v>
      </c>
    </row>
    <row r="59" spans="2:8" ht="45.75" customHeight="1">
      <c r="B59" s="126"/>
      <c r="C59" s="1264" t="s">
        <v>607</v>
      </c>
      <c r="D59" s="1265"/>
      <c r="E59" s="1266"/>
      <c r="F59" s="358">
        <v>611</v>
      </c>
      <c r="G59" s="359">
        <v>612</v>
      </c>
      <c r="H59" s="127">
        <v>612</v>
      </c>
    </row>
    <row r="60" spans="2:8" ht="45.75" customHeight="1">
      <c r="B60" s="126"/>
      <c r="C60" s="1264" t="s">
        <v>608</v>
      </c>
      <c r="D60" s="1265"/>
      <c r="E60" s="1266"/>
      <c r="F60" s="358">
        <v>53</v>
      </c>
      <c r="G60" s="359">
        <v>56</v>
      </c>
      <c r="H60" s="127">
        <v>71</v>
      </c>
    </row>
    <row r="61" spans="2:8" ht="45.75" customHeight="1">
      <c r="B61" s="126"/>
      <c r="C61" s="1264" t="s">
        <v>609</v>
      </c>
      <c r="D61" s="1265"/>
      <c r="E61" s="1266"/>
      <c r="F61" s="358">
        <v>30</v>
      </c>
      <c r="G61" s="359">
        <v>30</v>
      </c>
      <c r="H61" s="127">
        <v>30</v>
      </c>
    </row>
    <row r="62" spans="2:8" ht="45.75" customHeight="1" thickBot="1">
      <c r="B62" s="128"/>
      <c r="C62" s="1267" t="s">
        <v>610</v>
      </c>
      <c r="D62" s="1268"/>
      <c r="E62" s="1269"/>
      <c r="F62" s="360">
        <v>20</v>
      </c>
      <c r="G62" s="361">
        <v>20</v>
      </c>
      <c r="H62" s="129">
        <v>20</v>
      </c>
    </row>
    <row r="63" spans="2:8" ht="52.5" customHeight="1" thickBot="1">
      <c r="B63" s="130"/>
      <c r="C63" s="1270" t="s">
        <v>51</v>
      </c>
      <c r="D63" s="1270"/>
      <c r="E63" s="1271"/>
      <c r="F63" s="131">
        <v>3177</v>
      </c>
      <c r="G63" s="131">
        <v>3271</v>
      </c>
      <c r="H63" s="132">
        <v>4055</v>
      </c>
    </row>
    <row r="64" spans="2:8"/>
  </sheetData>
  <sheetProtection algorithmName="SHA-512" hashValue="eEPN/cQvFxV5F2097eY+e0zVFwtHdC/RTtAP/BX+mPbC2JOVpxzWAZqQSjpsgi4/dEdeHLZ/D4Ao5MwNkqF3oQ==" saltValue="NOI9+tst6XHAU6lqgazU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X73" sqref="BX73:CE74"/>
    </sheetView>
  </sheetViews>
  <sheetFormatPr defaultColWidth="0" defaultRowHeight="0" customHeight="1" zeroHeight="1"/>
  <cols>
    <col min="1" max="1" width="6.375" style="371" customWidth="1"/>
    <col min="2" max="107" width="2.5" style="371" customWidth="1"/>
    <col min="108" max="108" width="6.125" style="378" customWidth="1"/>
    <col min="109" max="109" width="5.875" style="377" customWidth="1"/>
    <col min="110" max="16384" width="8.625" style="371" hidden="1"/>
  </cols>
  <sheetData>
    <row r="1" spans="1:109" ht="42.75" customHeight="1">
      <c r="A1" s="369"/>
      <c r="B1" s="370"/>
      <c r="DD1" s="371"/>
      <c r="DE1" s="371"/>
    </row>
    <row r="2" spans="1:109" ht="25.5" customHeight="1">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53" customFormat="1" ht="13.5">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3" customFormat="1" ht="13.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3" customFormat="1" ht="13.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3" customFormat="1" ht="13.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3" customFormat="1" ht="13.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3" customFormat="1" ht="13.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3" customFormat="1" ht="13.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3" customFormat="1" ht="13.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3" customFormat="1" ht="13.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3" customFormat="1" ht="13.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3" customFormat="1" ht="13.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3" customFormat="1" ht="13.5">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3" customFormat="1" ht="13.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3" customFormat="1" ht="13.5">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3" customFormat="1" ht="13.5">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ht="13.5">
      <c r="DD19" s="371"/>
      <c r="DE19" s="371"/>
    </row>
    <row r="20" spans="1:109" ht="13.5">
      <c r="DD20" s="371"/>
      <c r="DE20" s="371"/>
    </row>
    <row r="21" spans="1:109" ht="17.25" customHeight="1">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c r="B22" s="377"/>
    </row>
    <row r="23" spans="1:109" ht="13.5">
      <c r="B23" s="377"/>
    </row>
    <row r="24" spans="1:109" ht="13.5">
      <c r="B24" s="377"/>
    </row>
    <row r="25" spans="1:109" ht="13.5">
      <c r="B25" s="377"/>
    </row>
    <row r="26" spans="1:109" ht="13.5">
      <c r="B26" s="377"/>
    </row>
    <row r="27" spans="1:109" ht="13.5">
      <c r="B27" s="377"/>
    </row>
    <row r="28" spans="1:109" ht="13.5">
      <c r="B28" s="377"/>
    </row>
    <row r="29" spans="1:109" ht="13.5">
      <c r="B29" s="377"/>
    </row>
    <row r="30" spans="1:109" ht="13.5">
      <c r="B30" s="377"/>
    </row>
    <row r="31" spans="1:109" ht="13.5">
      <c r="B31" s="377"/>
    </row>
    <row r="32" spans="1:109" ht="13.5">
      <c r="B32" s="377"/>
    </row>
    <row r="33" spans="2:109" ht="13.5">
      <c r="B33" s="377"/>
    </row>
    <row r="34" spans="2:109" ht="13.5">
      <c r="B34" s="377"/>
    </row>
    <row r="35" spans="2:109" ht="13.5">
      <c r="B35" s="377"/>
    </row>
    <row r="36" spans="2:109" ht="13.5">
      <c r="B36" s="377"/>
    </row>
    <row r="37" spans="2:109" ht="13.5">
      <c r="B37" s="377"/>
    </row>
    <row r="38" spans="2:109" ht="13.5">
      <c r="B38" s="377"/>
    </row>
    <row r="39" spans="2:109" ht="13.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ht="13.5">
      <c r="B40" s="382"/>
      <c r="DD40" s="382"/>
      <c r="DE40" s="371"/>
    </row>
    <row r="41" spans="2:109" ht="17.25">
      <c r="B41" s="383" t="s">
        <v>612</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ht="13.5">
      <c r="B42" s="377"/>
      <c r="G42" s="384"/>
      <c r="I42" s="385"/>
      <c r="J42" s="385"/>
      <c r="K42" s="385"/>
      <c r="AM42" s="384"/>
      <c r="AN42" s="384" t="s">
        <v>613</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c r="B43" s="377"/>
      <c r="AN43" s="1278" t="s">
        <v>621</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5">
      <c r="B44" s="377"/>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5">
      <c r="B45" s="377"/>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5">
      <c r="B46" s="377"/>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5">
      <c r="B47" s="377"/>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ht="13.5">
      <c r="B49" s="377"/>
      <c r="AN49" s="371" t="s">
        <v>614</v>
      </c>
    </row>
    <row r="50" spans="1:109" ht="13.5">
      <c r="B50" s="377"/>
      <c r="G50" s="1287"/>
      <c r="H50" s="1287"/>
      <c r="I50" s="1287"/>
      <c r="J50" s="1287"/>
      <c r="K50" s="387"/>
      <c r="L50" s="387"/>
      <c r="M50" s="388"/>
      <c r="N50" s="388"/>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499</v>
      </c>
      <c r="BQ50" s="1291"/>
      <c r="BR50" s="1291"/>
      <c r="BS50" s="1291"/>
      <c r="BT50" s="1291"/>
      <c r="BU50" s="1291"/>
      <c r="BV50" s="1291"/>
      <c r="BW50" s="1291"/>
      <c r="BX50" s="1291" t="s">
        <v>500</v>
      </c>
      <c r="BY50" s="1291"/>
      <c r="BZ50" s="1291"/>
      <c r="CA50" s="1291"/>
      <c r="CB50" s="1291"/>
      <c r="CC50" s="1291"/>
      <c r="CD50" s="1291"/>
      <c r="CE50" s="1291"/>
      <c r="CF50" s="1291" t="s">
        <v>501</v>
      </c>
      <c r="CG50" s="1291"/>
      <c r="CH50" s="1291"/>
      <c r="CI50" s="1291"/>
      <c r="CJ50" s="1291"/>
      <c r="CK50" s="1291"/>
      <c r="CL50" s="1291"/>
      <c r="CM50" s="1291"/>
      <c r="CN50" s="1291" t="s">
        <v>502</v>
      </c>
      <c r="CO50" s="1291"/>
      <c r="CP50" s="1291"/>
      <c r="CQ50" s="1291"/>
      <c r="CR50" s="1291"/>
      <c r="CS50" s="1291"/>
      <c r="CT50" s="1291"/>
      <c r="CU50" s="1291"/>
      <c r="CV50" s="1291" t="s">
        <v>503</v>
      </c>
      <c r="CW50" s="1291"/>
      <c r="CX50" s="1291"/>
      <c r="CY50" s="1291"/>
      <c r="CZ50" s="1291"/>
      <c r="DA50" s="1291"/>
      <c r="DB50" s="1291"/>
      <c r="DC50" s="1291"/>
    </row>
    <row r="51" spans="1:109" ht="13.5" customHeight="1">
      <c r="B51" s="377"/>
      <c r="G51" s="1294"/>
      <c r="H51" s="1294"/>
      <c r="I51" s="1296"/>
      <c r="J51" s="1296"/>
      <c r="K51" s="1295"/>
      <c r="L51" s="1295"/>
      <c r="M51" s="1295"/>
      <c r="N51" s="1295"/>
      <c r="AM51" s="386"/>
      <c r="AN51" s="1292" t="s">
        <v>615</v>
      </c>
      <c r="AO51" s="1292"/>
      <c r="AP51" s="1292"/>
      <c r="AQ51" s="1292"/>
      <c r="AR51" s="1292"/>
      <c r="AS51" s="1292"/>
      <c r="AT51" s="1292"/>
      <c r="AU51" s="1292"/>
      <c r="AV51" s="1292"/>
      <c r="AW51" s="1292"/>
      <c r="AX51" s="1292"/>
      <c r="AY51" s="1292"/>
      <c r="AZ51" s="1292"/>
      <c r="BA51" s="1292"/>
      <c r="BB51" s="1292" t="s">
        <v>616</v>
      </c>
      <c r="BC51" s="1292"/>
      <c r="BD51" s="1292"/>
      <c r="BE51" s="1292"/>
      <c r="BF51" s="1292"/>
      <c r="BG51" s="1292"/>
      <c r="BH51" s="1292"/>
      <c r="BI51" s="1292"/>
      <c r="BJ51" s="1292"/>
      <c r="BK51" s="1292"/>
      <c r="BL51" s="1292"/>
      <c r="BM51" s="1292"/>
      <c r="BN51" s="1292"/>
      <c r="BO51" s="1292"/>
      <c r="BP51" s="1293"/>
      <c r="BQ51" s="1293"/>
      <c r="BR51" s="1293"/>
      <c r="BS51" s="1293"/>
      <c r="BT51" s="1293"/>
      <c r="BU51" s="1293"/>
      <c r="BV51" s="1293"/>
      <c r="BW51" s="1293"/>
      <c r="BX51" s="1293">
        <v>2.6</v>
      </c>
      <c r="BY51" s="1293"/>
      <c r="BZ51" s="1293"/>
      <c r="CA51" s="1293"/>
      <c r="CB51" s="1293"/>
      <c r="CC51" s="1293"/>
      <c r="CD51" s="1293"/>
      <c r="CE51" s="1293"/>
      <c r="CF51" s="1293">
        <v>74.400000000000006</v>
      </c>
      <c r="CG51" s="1293"/>
      <c r="CH51" s="1293"/>
      <c r="CI51" s="1293"/>
      <c r="CJ51" s="1293"/>
      <c r="CK51" s="1293"/>
      <c r="CL51" s="1293"/>
      <c r="CM51" s="1293"/>
      <c r="CN51" s="1293">
        <v>70.099999999999994</v>
      </c>
      <c r="CO51" s="1293"/>
      <c r="CP51" s="1293"/>
      <c r="CQ51" s="1293"/>
      <c r="CR51" s="1293"/>
      <c r="CS51" s="1293"/>
      <c r="CT51" s="1293"/>
      <c r="CU51" s="1293"/>
      <c r="CV51" s="1293"/>
      <c r="CW51" s="1293"/>
      <c r="CX51" s="1293"/>
      <c r="CY51" s="1293"/>
      <c r="CZ51" s="1293"/>
      <c r="DA51" s="1293"/>
      <c r="DB51" s="1293"/>
      <c r="DC51" s="1293"/>
    </row>
    <row r="52" spans="1:109" ht="13.5">
      <c r="B52" s="377"/>
      <c r="G52" s="1294"/>
      <c r="H52" s="1294"/>
      <c r="I52" s="1296"/>
      <c r="J52" s="1296"/>
      <c r="K52" s="1295"/>
      <c r="L52" s="1295"/>
      <c r="M52" s="1295"/>
      <c r="N52" s="1295"/>
      <c r="AM52" s="386"/>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5">
      <c r="A53" s="385"/>
      <c r="B53" s="377"/>
      <c r="G53" s="1294"/>
      <c r="H53" s="1294"/>
      <c r="I53" s="1287"/>
      <c r="J53" s="1287"/>
      <c r="K53" s="1295"/>
      <c r="L53" s="1295"/>
      <c r="M53" s="1295"/>
      <c r="N53" s="1295"/>
      <c r="AM53" s="386"/>
      <c r="AN53" s="1292"/>
      <c r="AO53" s="1292"/>
      <c r="AP53" s="1292"/>
      <c r="AQ53" s="1292"/>
      <c r="AR53" s="1292"/>
      <c r="AS53" s="1292"/>
      <c r="AT53" s="1292"/>
      <c r="AU53" s="1292"/>
      <c r="AV53" s="1292"/>
      <c r="AW53" s="1292"/>
      <c r="AX53" s="1292"/>
      <c r="AY53" s="1292"/>
      <c r="AZ53" s="1292"/>
      <c r="BA53" s="1292"/>
      <c r="BB53" s="1292" t="s">
        <v>617</v>
      </c>
      <c r="BC53" s="1292"/>
      <c r="BD53" s="1292"/>
      <c r="BE53" s="1292"/>
      <c r="BF53" s="1292"/>
      <c r="BG53" s="1292"/>
      <c r="BH53" s="1292"/>
      <c r="BI53" s="1292"/>
      <c r="BJ53" s="1292"/>
      <c r="BK53" s="1292"/>
      <c r="BL53" s="1292"/>
      <c r="BM53" s="1292"/>
      <c r="BN53" s="1292"/>
      <c r="BO53" s="1292"/>
      <c r="BP53" s="1293">
        <v>64.099999999999994</v>
      </c>
      <c r="BQ53" s="1293"/>
      <c r="BR53" s="1293"/>
      <c r="BS53" s="1293"/>
      <c r="BT53" s="1293"/>
      <c r="BU53" s="1293"/>
      <c r="BV53" s="1293"/>
      <c r="BW53" s="1293"/>
      <c r="BX53" s="1293">
        <v>63.5</v>
      </c>
      <c r="BY53" s="1293"/>
      <c r="BZ53" s="1293"/>
      <c r="CA53" s="1293"/>
      <c r="CB53" s="1293"/>
      <c r="CC53" s="1293"/>
      <c r="CD53" s="1293"/>
      <c r="CE53" s="1293"/>
      <c r="CF53" s="1293">
        <v>64.2</v>
      </c>
      <c r="CG53" s="1293"/>
      <c r="CH53" s="1293"/>
      <c r="CI53" s="1293"/>
      <c r="CJ53" s="1293"/>
      <c r="CK53" s="1293"/>
      <c r="CL53" s="1293"/>
      <c r="CM53" s="1293"/>
      <c r="CN53" s="1293">
        <v>65.400000000000006</v>
      </c>
      <c r="CO53" s="1293"/>
      <c r="CP53" s="1293"/>
      <c r="CQ53" s="1293"/>
      <c r="CR53" s="1293"/>
      <c r="CS53" s="1293"/>
      <c r="CT53" s="1293"/>
      <c r="CU53" s="1293"/>
      <c r="CV53" s="1293">
        <v>65.400000000000006</v>
      </c>
      <c r="CW53" s="1293"/>
      <c r="CX53" s="1293"/>
      <c r="CY53" s="1293"/>
      <c r="CZ53" s="1293"/>
      <c r="DA53" s="1293"/>
      <c r="DB53" s="1293"/>
      <c r="DC53" s="1293"/>
    </row>
    <row r="54" spans="1:109" ht="13.5">
      <c r="A54" s="385"/>
      <c r="B54" s="377"/>
      <c r="G54" s="1294"/>
      <c r="H54" s="1294"/>
      <c r="I54" s="1287"/>
      <c r="J54" s="1287"/>
      <c r="K54" s="1295"/>
      <c r="L54" s="1295"/>
      <c r="M54" s="1295"/>
      <c r="N54" s="1295"/>
      <c r="AM54" s="386"/>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5">
      <c r="A55" s="385"/>
      <c r="B55" s="377"/>
      <c r="G55" s="1287"/>
      <c r="H55" s="1287"/>
      <c r="I55" s="1287"/>
      <c r="J55" s="1287"/>
      <c r="K55" s="1295"/>
      <c r="L55" s="1295"/>
      <c r="M55" s="1295"/>
      <c r="N55" s="1295"/>
      <c r="AN55" s="1291" t="s">
        <v>618</v>
      </c>
      <c r="AO55" s="1291"/>
      <c r="AP55" s="1291"/>
      <c r="AQ55" s="1291"/>
      <c r="AR55" s="1291"/>
      <c r="AS55" s="1291"/>
      <c r="AT55" s="1291"/>
      <c r="AU55" s="1291"/>
      <c r="AV55" s="1291"/>
      <c r="AW55" s="1291"/>
      <c r="AX55" s="1291"/>
      <c r="AY55" s="1291"/>
      <c r="AZ55" s="1291"/>
      <c r="BA55" s="1291"/>
      <c r="BB55" s="1292" t="s">
        <v>616</v>
      </c>
      <c r="BC55" s="1292"/>
      <c r="BD55" s="1292"/>
      <c r="BE55" s="1292"/>
      <c r="BF55" s="1292"/>
      <c r="BG55" s="1292"/>
      <c r="BH55" s="1292"/>
      <c r="BI55" s="1292"/>
      <c r="BJ55" s="1292"/>
      <c r="BK55" s="1292"/>
      <c r="BL55" s="1292"/>
      <c r="BM55" s="1292"/>
      <c r="BN55" s="1292"/>
      <c r="BO55" s="1292"/>
      <c r="BP55" s="1293">
        <v>23.4</v>
      </c>
      <c r="BQ55" s="1293"/>
      <c r="BR55" s="1293"/>
      <c r="BS55" s="1293"/>
      <c r="BT55" s="1293"/>
      <c r="BU55" s="1293"/>
      <c r="BV55" s="1293"/>
      <c r="BW55" s="1293"/>
      <c r="BX55" s="1293">
        <v>7.6</v>
      </c>
      <c r="BY55" s="1293"/>
      <c r="BZ55" s="1293"/>
      <c r="CA55" s="1293"/>
      <c r="CB55" s="1293"/>
      <c r="CC55" s="1293"/>
      <c r="CD55" s="1293"/>
      <c r="CE55" s="1293"/>
      <c r="CF55" s="1293">
        <v>3</v>
      </c>
      <c r="CG55" s="1293"/>
      <c r="CH55" s="1293"/>
      <c r="CI55" s="1293"/>
      <c r="CJ55" s="1293"/>
      <c r="CK55" s="1293"/>
      <c r="CL55" s="1293"/>
      <c r="CM55" s="1293"/>
      <c r="CN55" s="1293">
        <v>3.4</v>
      </c>
      <c r="CO55" s="1293"/>
      <c r="CP55" s="1293"/>
      <c r="CQ55" s="1293"/>
      <c r="CR55" s="1293"/>
      <c r="CS55" s="1293"/>
      <c r="CT55" s="1293"/>
      <c r="CU55" s="1293"/>
      <c r="CV55" s="1293">
        <v>0</v>
      </c>
      <c r="CW55" s="1293"/>
      <c r="CX55" s="1293"/>
      <c r="CY55" s="1293"/>
      <c r="CZ55" s="1293"/>
      <c r="DA55" s="1293"/>
      <c r="DB55" s="1293"/>
      <c r="DC55" s="1293"/>
    </row>
    <row r="56" spans="1:109" ht="13.5">
      <c r="A56" s="385"/>
      <c r="B56" s="377"/>
      <c r="G56" s="1287"/>
      <c r="H56" s="1287"/>
      <c r="I56" s="1287"/>
      <c r="J56" s="1287"/>
      <c r="K56" s="1295"/>
      <c r="L56" s="1295"/>
      <c r="M56" s="1295"/>
      <c r="N56" s="1295"/>
      <c r="AN56" s="1291"/>
      <c r="AO56" s="1291"/>
      <c r="AP56" s="1291"/>
      <c r="AQ56" s="1291"/>
      <c r="AR56" s="1291"/>
      <c r="AS56" s="1291"/>
      <c r="AT56" s="1291"/>
      <c r="AU56" s="1291"/>
      <c r="AV56" s="1291"/>
      <c r="AW56" s="1291"/>
      <c r="AX56" s="1291"/>
      <c r="AY56" s="1291"/>
      <c r="AZ56" s="1291"/>
      <c r="BA56" s="1291"/>
      <c r="BB56" s="1292"/>
      <c r="BC56" s="1292"/>
      <c r="BD56" s="1292"/>
      <c r="BE56" s="1292"/>
      <c r="BF56" s="1292"/>
      <c r="BG56" s="1292"/>
      <c r="BH56" s="1292"/>
      <c r="BI56" s="1292"/>
      <c r="BJ56" s="1292"/>
      <c r="BK56" s="1292"/>
      <c r="BL56" s="1292"/>
      <c r="BM56" s="1292"/>
      <c r="BN56" s="1292"/>
      <c r="BO56" s="1292"/>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5" customFormat="1" ht="13.5">
      <c r="B57" s="389"/>
      <c r="G57" s="1287"/>
      <c r="H57" s="1287"/>
      <c r="I57" s="1297"/>
      <c r="J57" s="1297"/>
      <c r="K57" s="1295"/>
      <c r="L57" s="1295"/>
      <c r="M57" s="1295"/>
      <c r="N57" s="1295"/>
      <c r="AM57" s="371"/>
      <c r="AN57" s="1291"/>
      <c r="AO57" s="1291"/>
      <c r="AP57" s="1291"/>
      <c r="AQ57" s="1291"/>
      <c r="AR57" s="1291"/>
      <c r="AS57" s="1291"/>
      <c r="AT57" s="1291"/>
      <c r="AU57" s="1291"/>
      <c r="AV57" s="1291"/>
      <c r="AW57" s="1291"/>
      <c r="AX57" s="1291"/>
      <c r="AY57" s="1291"/>
      <c r="AZ57" s="1291"/>
      <c r="BA57" s="1291"/>
      <c r="BB57" s="1292" t="s">
        <v>617</v>
      </c>
      <c r="BC57" s="1292"/>
      <c r="BD57" s="1292"/>
      <c r="BE57" s="1292"/>
      <c r="BF57" s="1292"/>
      <c r="BG57" s="1292"/>
      <c r="BH57" s="1292"/>
      <c r="BI57" s="1292"/>
      <c r="BJ57" s="1292"/>
      <c r="BK57" s="1292"/>
      <c r="BL57" s="1292"/>
      <c r="BM57" s="1292"/>
      <c r="BN57" s="1292"/>
      <c r="BO57" s="1292"/>
      <c r="BP57" s="1293">
        <v>59.2</v>
      </c>
      <c r="BQ57" s="1293"/>
      <c r="BR57" s="1293"/>
      <c r="BS57" s="1293"/>
      <c r="BT57" s="1293"/>
      <c r="BU57" s="1293"/>
      <c r="BV57" s="1293"/>
      <c r="BW57" s="1293"/>
      <c r="BX57" s="1293">
        <v>63.4</v>
      </c>
      <c r="BY57" s="1293"/>
      <c r="BZ57" s="1293"/>
      <c r="CA57" s="1293"/>
      <c r="CB57" s="1293"/>
      <c r="CC57" s="1293"/>
      <c r="CD57" s="1293"/>
      <c r="CE57" s="1293"/>
      <c r="CF57" s="1293">
        <v>63.3</v>
      </c>
      <c r="CG57" s="1293"/>
      <c r="CH57" s="1293"/>
      <c r="CI57" s="1293"/>
      <c r="CJ57" s="1293"/>
      <c r="CK57" s="1293"/>
      <c r="CL57" s="1293"/>
      <c r="CM57" s="1293"/>
      <c r="CN57" s="1293">
        <v>62.8</v>
      </c>
      <c r="CO57" s="1293"/>
      <c r="CP57" s="1293"/>
      <c r="CQ57" s="1293"/>
      <c r="CR57" s="1293"/>
      <c r="CS57" s="1293"/>
      <c r="CT57" s="1293"/>
      <c r="CU57" s="1293"/>
      <c r="CV57" s="1293">
        <v>62.8</v>
      </c>
      <c r="CW57" s="1293"/>
      <c r="CX57" s="1293"/>
      <c r="CY57" s="1293"/>
      <c r="CZ57" s="1293"/>
      <c r="DA57" s="1293"/>
      <c r="DB57" s="1293"/>
      <c r="DC57" s="1293"/>
      <c r="DD57" s="390"/>
      <c r="DE57" s="389"/>
    </row>
    <row r="58" spans="1:109" s="385" customFormat="1" ht="13.5">
      <c r="A58" s="371"/>
      <c r="B58" s="389"/>
      <c r="G58" s="1287"/>
      <c r="H58" s="1287"/>
      <c r="I58" s="1297"/>
      <c r="J58" s="1297"/>
      <c r="K58" s="1295"/>
      <c r="L58" s="1295"/>
      <c r="M58" s="1295"/>
      <c r="N58" s="1295"/>
      <c r="AM58" s="371"/>
      <c r="AN58" s="1291"/>
      <c r="AO58" s="1291"/>
      <c r="AP58" s="1291"/>
      <c r="AQ58" s="1291"/>
      <c r="AR58" s="1291"/>
      <c r="AS58" s="1291"/>
      <c r="AT58" s="1291"/>
      <c r="AU58" s="1291"/>
      <c r="AV58" s="1291"/>
      <c r="AW58" s="1291"/>
      <c r="AX58" s="1291"/>
      <c r="AY58" s="1291"/>
      <c r="AZ58" s="1291"/>
      <c r="BA58" s="1291"/>
      <c r="BB58" s="1292"/>
      <c r="BC58" s="1292"/>
      <c r="BD58" s="1292"/>
      <c r="BE58" s="1292"/>
      <c r="BF58" s="1292"/>
      <c r="BG58" s="1292"/>
      <c r="BH58" s="1292"/>
      <c r="BI58" s="1292"/>
      <c r="BJ58" s="1292"/>
      <c r="BK58" s="1292"/>
      <c r="BL58" s="1292"/>
      <c r="BM58" s="1292"/>
      <c r="BN58" s="1292"/>
      <c r="BO58" s="1292"/>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90"/>
      <c r="DE58" s="389"/>
    </row>
    <row r="59" spans="1:109" s="385" customFormat="1" ht="13.5">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ht="13.5">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ht="13.5">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ht="13.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7.25">
      <c r="B63" s="396" t="s">
        <v>619</v>
      </c>
    </row>
    <row r="64" spans="1:109" ht="13.5">
      <c r="B64" s="377"/>
      <c r="G64" s="384"/>
      <c r="I64" s="397"/>
      <c r="J64" s="397"/>
      <c r="K64" s="397"/>
      <c r="L64" s="397"/>
      <c r="M64" s="397"/>
      <c r="N64" s="398"/>
      <c r="AM64" s="384"/>
      <c r="AN64" s="384" t="s">
        <v>613</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ht="13.5">
      <c r="B65" s="377"/>
      <c r="AN65" s="1278" t="s">
        <v>622</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5">
      <c r="B66" s="377"/>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5">
      <c r="B67" s="377"/>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5">
      <c r="B68" s="377"/>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5">
      <c r="B69" s="377"/>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ht="13.5">
      <c r="B71" s="377"/>
      <c r="G71" s="402"/>
      <c r="I71" s="403"/>
      <c r="J71" s="400"/>
      <c r="K71" s="400"/>
      <c r="L71" s="401"/>
      <c r="M71" s="400"/>
      <c r="N71" s="401"/>
      <c r="AM71" s="402"/>
      <c r="AN71" s="371" t="s">
        <v>614</v>
      </c>
    </row>
    <row r="72" spans="2:107" ht="13.5">
      <c r="B72" s="377"/>
      <c r="G72" s="1287"/>
      <c r="H72" s="1287"/>
      <c r="I72" s="1287"/>
      <c r="J72" s="1287"/>
      <c r="K72" s="387"/>
      <c r="L72" s="387"/>
      <c r="M72" s="388"/>
      <c r="N72" s="388"/>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499</v>
      </c>
      <c r="BQ72" s="1291"/>
      <c r="BR72" s="1291"/>
      <c r="BS72" s="1291"/>
      <c r="BT72" s="1291"/>
      <c r="BU72" s="1291"/>
      <c r="BV72" s="1291"/>
      <c r="BW72" s="1291"/>
      <c r="BX72" s="1291" t="s">
        <v>500</v>
      </c>
      <c r="BY72" s="1291"/>
      <c r="BZ72" s="1291"/>
      <c r="CA72" s="1291"/>
      <c r="CB72" s="1291"/>
      <c r="CC72" s="1291"/>
      <c r="CD72" s="1291"/>
      <c r="CE72" s="1291"/>
      <c r="CF72" s="1291" t="s">
        <v>501</v>
      </c>
      <c r="CG72" s="1291"/>
      <c r="CH72" s="1291"/>
      <c r="CI72" s="1291"/>
      <c r="CJ72" s="1291"/>
      <c r="CK72" s="1291"/>
      <c r="CL72" s="1291"/>
      <c r="CM72" s="1291"/>
      <c r="CN72" s="1291" t="s">
        <v>502</v>
      </c>
      <c r="CO72" s="1291"/>
      <c r="CP72" s="1291"/>
      <c r="CQ72" s="1291"/>
      <c r="CR72" s="1291"/>
      <c r="CS72" s="1291"/>
      <c r="CT72" s="1291"/>
      <c r="CU72" s="1291"/>
      <c r="CV72" s="1291" t="s">
        <v>503</v>
      </c>
      <c r="CW72" s="1291"/>
      <c r="CX72" s="1291"/>
      <c r="CY72" s="1291"/>
      <c r="CZ72" s="1291"/>
      <c r="DA72" s="1291"/>
      <c r="DB72" s="1291"/>
      <c r="DC72" s="1291"/>
    </row>
    <row r="73" spans="2:107" ht="13.5">
      <c r="B73" s="377"/>
      <c r="G73" s="1294"/>
      <c r="H73" s="1294"/>
      <c r="I73" s="1294"/>
      <c r="J73" s="1294"/>
      <c r="K73" s="1298"/>
      <c r="L73" s="1298"/>
      <c r="M73" s="1298"/>
      <c r="N73" s="1298"/>
      <c r="AM73" s="386"/>
      <c r="AN73" s="1292" t="s">
        <v>615</v>
      </c>
      <c r="AO73" s="1292"/>
      <c r="AP73" s="1292"/>
      <c r="AQ73" s="1292"/>
      <c r="AR73" s="1292"/>
      <c r="AS73" s="1292"/>
      <c r="AT73" s="1292"/>
      <c r="AU73" s="1292"/>
      <c r="AV73" s="1292"/>
      <c r="AW73" s="1292"/>
      <c r="AX73" s="1292"/>
      <c r="AY73" s="1292"/>
      <c r="AZ73" s="1292"/>
      <c r="BA73" s="1292"/>
      <c r="BB73" s="1292" t="s">
        <v>616</v>
      </c>
      <c r="BC73" s="1292"/>
      <c r="BD73" s="1292"/>
      <c r="BE73" s="1292"/>
      <c r="BF73" s="1292"/>
      <c r="BG73" s="1292"/>
      <c r="BH73" s="1292"/>
      <c r="BI73" s="1292"/>
      <c r="BJ73" s="1292"/>
      <c r="BK73" s="1292"/>
      <c r="BL73" s="1292"/>
      <c r="BM73" s="1292"/>
      <c r="BN73" s="1292"/>
      <c r="BO73" s="1292"/>
      <c r="BP73" s="1293"/>
      <c r="BQ73" s="1293"/>
      <c r="BR73" s="1293"/>
      <c r="BS73" s="1293"/>
      <c r="BT73" s="1293"/>
      <c r="BU73" s="1293"/>
      <c r="BV73" s="1293"/>
      <c r="BW73" s="1293"/>
      <c r="BX73" s="1293">
        <v>2.6</v>
      </c>
      <c r="BY73" s="1293"/>
      <c r="BZ73" s="1293"/>
      <c r="CA73" s="1293"/>
      <c r="CB73" s="1293"/>
      <c r="CC73" s="1293"/>
      <c r="CD73" s="1293"/>
      <c r="CE73" s="1293"/>
      <c r="CF73" s="1293">
        <v>74.400000000000006</v>
      </c>
      <c r="CG73" s="1293"/>
      <c r="CH73" s="1293"/>
      <c r="CI73" s="1293"/>
      <c r="CJ73" s="1293"/>
      <c r="CK73" s="1293"/>
      <c r="CL73" s="1293"/>
      <c r="CM73" s="1293"/>
      <c r="CN73" s="1293">
        <v>70.099999999999994</v>
      </c>
      <c r="CO73" s="1293"/>
      <c r="CP73" s="1293"/>
      <c r="CQ73" s="1293"/>
      <c r="CR73" s="1293"/>
      <c r="CS73" s="1293"/>
      <c r="CT73" s="1293"/>
      <c r="CU73" s="1293"/>
      <c r="CV73" s="1293"/>
      <c r="CW73" s="1293"/>
      <c r="CX73" s="1293"/>
      <c r="CY73" s="1293"/>
      <c r="CZ73" s="1293"/>
      <c r="DA73" s="1293"/>
      <c r="DB73" s="1293"/>
      <c r="DC73" s="1293"/>
    </row>
    <row r="74" spans="2:107" ht="13.5">
      <c r="B74" s="377"/>
      <c r="G74" s="1294"/>
      <c r="H74" s="1294"/>
      <c r="I74" s="1294"/>
      <c r="J74" s="1294"/>
      <c r="K74" s="1298"/>
      <c r="L74" s="1298"/>
      <c r="M74" s="1298"/>
      <c r="N74" s="1298"/>
      <c r="AM74" s="386"/>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5">
      <c r="B75" s="377"/>
      <c r="G75" s="1294"/>
      <c r="H75" s="1294"/>
      <c r="I75" s="1287"/>
      <c r="J75" s="1287"/>
      <c r="K75" s="1295"/>
      <c r="L75" s="1295"/>
      <c r="M75" s="1295"/>
      <c r="N75" s="1295"/>
      <c r="AM75" s="386"/>
      <c r="AN75" s="1292"/>
      <c r="AO75" s="1292"/>
      <c r="AP75" s="1292"/>
      <c r="AQ75" s="1292"/>
      <c r="AR75" s="1292"/>
      <c r="AS75" s="1292"/>
      <c r="AT75" s="1292"/>
      <c r="AU75" s="1292"/>
      <c r="AV75" s="1292"/>
      <c r="AW75" s="1292"/>
      <c r="AX75" s="1292"/>
      <c r="AY75" s="1292"/>
      <c r="AZ75" s="1292"/>
      <c r="BA75" s="1292"/>
      <c r="BB75" s="1292" t="s">
        <v>620</v>
      </c>
      <c r="BC75" s="1292"/>
      <c r="BD75" s="1292"/>
      <c r="BE75" s="1292"/>
      <c r="BF75" s="1292"/>
      <c r="BG75" s="1292"/>
      <c r="BH75" s="1292"/>
      <c r="BI75" s="1292"/>
      <c r="BJ75" s="1292"/>
      <c r="BK75" s="1292"/>
      <c r="BL75" s="1292"/>
      <c r="BM75" s="1292"/>
      <c r="BN75" s="1292"/>
      <c r="BO75" s="1292"/>
      <c r="BP75" s="1293">
        <v>17.100000000000001</v>
      </c>
      <c r="BQ75" s="1293"/>
      <c r="BR75" s="1293"/>
      <c r="BS75" s="1293"/>
      <c r="BT75" s="1293"/>
      <c r="BU75" s="1293"/>
      <c r="BV75" s="1293"/>
      <c r="BW75" s="1293"/>
      <c r="BX75" s="1293">
        <v>17.399999999999999</v>
      </c>
      <c r="BY75" s="1293"/>
      <c r="BZ75" s="1293"/>
      <c r="CA75" s="1293"/>
      <c r="CB75" s="1293"/>
      <c r="CC75" s="1293"/>
      <c r="CD75" s="1293"/>
      <c r="CE75" s="1293"/>
      <c r="CF75" s="1293">
        <v>17.7</v>
      </c>
      <c r="CG75" s="1293"/>
      <c r="CH75" s="1293"/>
      <c r="CI75" s="1293"/>
      <c r="CJ75" s="1293"/>
      <c r="CK75" s="1293"/>
      <c r="CL75" s="1293"/>
      <c r="CM75" s="1293"/>
      <c r="CN75" s="1293">
        <v>16.600000000000001</v>
      </c>
      <c r="CO75" s="1293"/>
      <c r="CP75" s="1293"/>
      <c r="CQ75" s="1293"/>
      <c r="CR75" s="1293"/>
      <c r="CS75" s="1293"/>
      <c r="CT75" s="1293"/>
      <c r="CU75" s="1293"/>
      <c r="CV75" s="1293">
        <v>15.1</v>
      </c>
      <c r="CW75" s="1293"/>
      <c r="CX75" s="1293"/>
      <c r="CY75" s="1293"/>
      <c r="CZ75" s="1293"/>
      <c r="DA75" s="1293"/>
      <c r="DB75" s="1293"/>
      <c r="DC75" s="1293"/>
    </row>
    <row r="76" spans="2:107" ht="13.5">
      <c r="B76" s="377"/>
      <c r="G76" s="1294"/>
      <c r="H76" s="1294"/>
      <c r="I76" s="1287"/>
      <c r="J76" s="1287"/>
      <c r="K76" s="1295"/>
      <c r="L76" s="1295"/>
      <c r="M76" s="1295"/>
      <c r="N76" s="1295"/>
      <c r="AM76" s="386"/>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5">
      <c r="B77" s="377"/>
      <c r="G77" s="1287"/>
      <c r="H77" s="1287"/>
      <c r="I77" s="1287"/>
      <c r="J77" s="1287"/>
      <c r="K77" s="1298"/>
      <c r="L77" s="1298"/>
      <c r="M77" s="1298"/>
      <c r="N77" s="1298"/>
      <c r="AN77" s="1291" t="s">
        <v>618</v>
      </c>
      <c r="AO77" s="1291"/>
      <c r="AP77" s="1291"/>
      <c r="AQ77" s="1291"/>
      <c r="AR77" s="1291"/>
      <c r="AS77" s="1291"/>
      <c r="AT77" s="1291"/>
      <c r="AU77" s="1291"/>
      <c r="AV77" s="1291"/>
      <c r="AW77" s="1291"/>
      <c r="AX77" s="1291"/>
      <c r="AY77" s="1291"/>
      <c r="AZ77" s="1291"/>
      <c r="BA77" s="1291"/>
      <c r="BB77" s="1292" t="s">
        <v>616</v>
      </c>
      <c r="BC77" s="1292"/>
      <c r="BD77" s="1292"/>
      <c r="BE77" s="1292"/>
      <c r="BF77" s="1292"/>
      <c r="BG77" s="1292"/>
      <c r="BH77" s="1292"/>
      <c r="BI77" s="1292"/>
      <c r="BJ77" s="1292"/>
      <c r="BK77" s="1292"/>
      <c r="BL77" s="1292"/>
      <c r="BM77" s="1292"/>
      <c r="BN77" s="1292"/>
      <c r="BO77" s="1292"/>
      <c r="BP77" s="1293">
        <v>23.4</v>
      </c>
      <c r="BQ77" s="1293"/>
      <c r="BR77" s="1293"/>
      <c r="BS77" s="1293"/>
      <c r="BT77" s="1293"/>
      <c r="BU77" s="1293"/>
      <c r="BV77" s="1293"/>
      <c r="BW77" s="1293"/>
      <c r="BX77" s="1293">
        <v>7.6</v>
      </c>
      <c r="BY77" s="1293"/>
      <c r="BZ77" s="1293"/>
      <c r="CA77" s="1293"/>
      <c r="CB77" s="1293"/>
      <c r="CC77" s="1293"/>
      <c r="CD77" s="1293"/>
      <c r="CE77" s="1293"/>
      <c r="CF77" s="1293">
        <v>3</v>
      </c>
      <c r="CG77" s="1293"/>
      <c r="CH77" s="1293"/>
      <c r="CI77" s="1293"/>
      <c r="CJ77" s="1293"/>
      <c r="CK77" s="1293"/>
      <c r="CL77" s="1293"/>
      <c r="CM77" s="1293"/>
      <c r="CN77" s="1293">
        <v>3.4</v>
      </c>
      <c r="CO77" s="1293"/>
      <c r="CP77" s="1293"/>
      <c r="CQ77" s="1293"/>
      <c r="CR77" s="1293"/>
      <c r="CS77" s="1293"/>
      <c r="CT77" s="1293"/>
      <c r="CU77" s="1293"/>
      <c r="CV77" s="1293">
        <v>0</v>
      </c>
      <c r="CW77" s="1293"/>
      <c r="CX77" s="1293"/>
      <c r="CY77" s="1293"/>
      <c r="CZ77" s="1293"/>
      <c r="DA77" s="1293"/>
      <c r="DB77" s="1293"/>
      <c r="DC77" s="1293"/>
    </row>
    <row r="78" spans="2:107" ht="13.5">
      <c r="B78" s="377"/>
      <c r="G78" s="1287"/>
      <c r="H78" s="1287"/>
      <c r="I78" s="1287"/>
      <c r="J78" s="1287"/>
      <c r="K78" s="1298"/>
      <c r="L78" s="1298"/>
      <c r="M78" s="1298"/>
      <c r="N78" s="1298"/>
      <c r="AN78" s="1291"/>
      <c r="AO78" s="1291"/>
      <c r="AP78" s="1291"/>
      <c r="AQ78" s="1291"/>
      <c r="AR78" s="1291"/>
      <c r="AS78" s="1291"/>
      <c r="AT78" s="1291"/>
      <c r="AU78" s="1291"/>
      <c r="AV78" s="1291"/>
      <c r="AW78" s="1291"/>
      <c r="AX78" s="1291"/>
      <c r="AY78" s="1291"/>
      <c r="AZ78" s="1291"/>
      <c r="BA78" s="1291"/>
      <c r="BB78" s="1292"/>
      <c r="BC78" s="1292"/>
      <c r="BD78" s="1292"/>
      <c r="BE78" s="1292"/>
      <c r="BF78" s="1292"/>
      <c r="BG78" s="1292"/>
      <c r="BH78" s="1292"/>
      <c r="BI78" s="1292"/>
      <c r="BJ78" s="1292"/>
      <c r="BK78" s="1292"/>
      <c r="BL78" s="1292"/>
      <c r="BM78" s="1292"/>
      <c r="BN78" s="1292"/>
      <c r="BO78" s="1292"/>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5">
      <c r="B79" s="377"/>
      <c r="G79" s="1287"/>
      <c r="H79" s="1287"/>
      <c r="I79" s="1297"/>
      <c r="J79" s="1297"/>
      <c r="K79" s="1299"/>
      <c r="L79" s="1299"/>
      <c r="M79" s="1299"/>
      <c r="N79" s="1299"/>
      <c r="AN79" s="1291"/>
      <c r="AO79" s="1291"/>
      <c r="AP79" s="1291"/>
      <c r="AQ79" s="1291"/>
      <c r="AR79" s="1291"/>
      <c r="AS79" s="1291"/>
      <c r="AT79" s="1291"/>
      <c r="AU79" s="1291"/>
      <c r="AV79" s="1291"/>
      <c r="AW79" s="1291"/>
      <c r="AX79" s="1291"/>
      <c r="AY79" s="1291"/>
      <c r="AZ79" s="1291"/>
      <c r="BA79" s="1291"/>
      <c r="BB79" s="1292" t="s">
        <v>620</v>
      </c>
      <c r="BC79" s="1292"/>
      <c r="BD79" s="1292"/>
      <c r="BE79" s="1292"/>
      <c r="BF79" s="1292"/>
      <c r="BG79" s="1292"/>
      <c r="BH79" s="1292"/>
      <c r="BI79" s="1292"/>
      <c r="BJ79" s="1292"/>
      <c r="BK79" s="1292"/>
      <c r="BL79" s="1292"/>
      <c r="BM79" s="1292"/>
      <c r="BN79" s="1292"/>
      <c r="BO79" s="1292"/>
      <c r="BP79" s="1293">
        <v>8.5</v>
      </c>
      <c r="BQ79" s="1293"/>
      <c r="BR79" s="1293"/>
      <c r="BS79" s="1293"/>
      <c r="BT79" s="1293"/>
      <c r="BU79" s="1293"/>
      <c r="BV79" s="1293"/>
      <c r="BW79" s="1293"/>
      <c r="BX79" s="1293">
        <v>8.6</v>
      </c>
      <c r="BY79" s="1293"/>
      <c r="BZ79" s="1293"/>
      <c r="CA79" s="1293"/>
      <c r="CB79" s="1293"/>
      <c r="CC79" s="1293"/>
      <c r="CD79" s="1293"/>
      <c r="CE79" s="1293"/>
      <c r="CF79" s="1293">
        <v>8.8000000000000007</v>
      </c>
      <c r="CG79" s="1293"/>
      <c r="CH79" s="1293"/>
      <c r="CI79" s="1293"/>
      <c r="CJ79" s="1293"/>
      <c r="CK79" s="1293"/>
      <c r="CL79" s="1293"/>
      <c r="CM79" s="1293"/>
      <c r="CN79" s="1293">
        <v>8.8000000000000007</v>
      </c>
      <c r="CO79" s="1293"/>
      <c r="CP79" s="1293"/>
      <c r="CQ79" s="1293"/>
      <c r="CR79" s="1293"/>
      <c r="CS79" s="1293"/>
      <c r="CT79" s="1293"/>
      <c r="CU79" s="1293"/>
      <c r="CV79" s="1293">
        <v>8.3000000000000007</v>
      </c>
      <c r="CW79" s="1293"/>
      <c r="CX79" s="1293"/>
      <c r="CY79" s="1293"/>
      <c r="CZ79" s="1293"/>
      <c r="DA79" s="1293"/>
      <c r="DB79" s="1293"/>
      <c r="DC79" s="1293"/>
    </row>
    <row r="80" spans="2:107" ht="13.5">
      <c r="B80" s="377"/>
      <c r="G80" s="1287"/>
      <c r="H80" s="1287"/>
      <c r="I80" s="1297"/>
      <c r="J80" s="1297"/>
      <c r="K80" s="1299"/>
      <c r="L80" s="1299"/>
      <c r="M80" s="1299"/>
      <c r="N80" s="1299"/>
      <c r="AN80" s="1291"/>
      <c r="AO80" s="1291"/>
      <c r="AP80" s="1291"/>
      <c r="AQ80" s="1291"/>
      <c r="AR80" s="1291"/>
      <c r="AS80" s="1291"/>
      <c r="AT80" s="1291"/>
      <c r="AU80" s="1291"/>
      <c r="AV80" s="1291"/>
      <c r="AW80" s="1291"/>
      <c r="AX80" s="1291"/>
      <c r="AY80" s="1291"/>
      <c r="AZ80" s="1291"/>
      <c r="BA80" s="1291"/>
      <c r="BB80" s="1292"/>
      <c r="BC80" s="1292"/>
      <c r="BD80" s="1292"/>
      <c r="BE80" s="1292"/>
      <c r="BF80" s="1292"/>
      <c r="BG80" s="1292"/>
      <c r="BH80" s="1292"/>
      <c r="BI80" s="1292"/>
      <c r="BJ80" s="1292"/>
      <c r="BK80" s="1292"/>
      <c r="BL80" s="1292"/>
      <c r="BM80" s="1292"/>
      <c r="BN80" s="1292"/>
      <c r="BO80" s="1292"/>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5">
      <c r="B81" s="377"/>
    </row>
    <row r="82" spans="2:109" ht="17.2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ht="13.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ht="13.5">
      <c r="DD84" s="371"/>
      <c r="DE84" s="371"/>
    </row>
    <row r="85" spans="2:109" ht="13.5">
      <c r="DD85" s="371"/>
      <c r="DE85" s="371"/>
    </row>
  </sheetData>
  <sheetProtection algorithmName="SHA-512" hashValue="NmQDJTfev07VVcLGfMQfhG1e3hI2aeS0FR309WslWQ3UrVWss8cXGJb6ukdrHa3vVXrMfVmuTpDG3UjLvMyP8w==" saltValue="iTUu76RgE3OZ1Gux1UaKo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B62" sqref="BB62"/>
    </sheetView>
  </sheetViews>
  <sheetFormatPr defaultColWidth="0" defaultRowHeight="13.5" customHeight="1" zeroHeight="1"/>
  <cols>
    <col min="1" max="34" width="2.5" style="254" customWidth="1"/>
    <col min="35" max="122" width="2.5" style="253" customWidth="1"/>
    <col min="123" max="16384" width="2.5" style="253" hidden="1"/>
  </cols>
  <sheetData>
    <row r="1" spans="1:34"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c r="S2" s="253"/>
      <c r="AH2" s="253"/>
    </row>
    <row r="3" spans="1:34">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1:34"/>
    <row r="5" spans="1:34"/>
    <row r="6" spans="1:34"/>
    <row r="7" spans="1:34"/>
    <row r="8" spans="1:34"/>
    <row r="9" spans="1:34">
      <c r="AH9" s="253"/>
    </row>
    <row r="10" spans="1:34"/>
    <row r="11" spans="1:34"/>
    <row r="12" spans="1:34"/>
    <row r="13" spans="1:34"/>
    <row r="14" spans="1:34"/>
    <row r="15" spans="1:34"/>
    <row r="16" spans="1:34"/>
    <row r="17" spans="12:34">
      <c r="AH17" s="253"/>
    </row>
    <row r="18" spans="12:34"/>
    <row r="19" spans="12:34"/>
    <row r="20" spans="12:34">
      <c r="AH20" s="253"/>
    </row>
    <row r="21" spans="12:34">
      <c r="AH21" s="253"/>
    </row>
    <row r="22" spans="12:34"/>
    <row r="23" spans="12:34"/>
    <row r="24" spans="12:34">
      <c r="Q24" s="253"/>
    </row>
    <row r="25" spans="12:34"/>
    <row r="26" spans="12:34"/>
    <row r="27" spans="12:34"/>
    <row r="28" spans="12:34">
      <c r="O28" s="253"/>
      <c r="T28" s="253"/>
      <c r="AH28" s="253"/>
    </row>
    <row r="29" spans="12:34"/>
    <row r="30" spans="12:34"/>
    <row r="31" spans="12:34">
      <c r="Q31" s="253"/>
    </row>
    <row r="32" spans="12:34">
      <c r="L32" s="253"/>
    </row>
    <row r="33" spans="2:34">
      <c r="C33" s="253"/>
      <c r="E33" s="253"/>
      <c r="G33" s="253"/>
      <c r="I33" s="253"/>
      <c r="X33" s="253"/>
    </row>
    <row r="34" spans="2:34">
      <c r="B34" s="253"/>
      <c r="P34" s="253"/>
      <c r="R34" s="253"/>
      <c r="T34" s="253"/>
    </row>
    <row r="35" spans="2:34">
      <c r="D35" s="253"/>
      <c r="W35" s="253"/>
      <c r="AC35" s="253"/>
      <c r="AD35" s="253"/>
      <c r="AE35" s="253"/>
      <c r="AF35" s="253"/>
      <c r="AG35" s="253"/>
      <c r="AH35" s="253"/>
    </row>
    <row r="36" spans="2:34">
      <c r="H36" s="253"/>
      <c r="J36" s="253"/>
      <c r="K36" s="253"/>
      <c r="M36" s="253"/>
      <c r="Y36" s="253"/>
      <c r="Z36" s="253"/>
      <c r="AA36" s="253"/>
      <c r="AB36" s="253"/>
      <c r="AC36" s="253"/>
      <c r="AD36" s="253"/>
      <c r="AE36" s="253"/>
      <c r="AF36" s="253"/>
      <c r="AG36" s="253"/>
      <c r="AH36" s="253"/>
    </row>
    <row r="37" spans="2:34">
      <c r="AH37" s="253"/>
    </row>
    <row r="38" spans="2:34">
      <c r="AG38" s="253"/>
      <c r="AH38" s="253"/>
    </row>
    <row r="39" spans="2:34"/>
    <row r="40" spans="2:34">
      <c r="X40" s="253"/>
    </row>
    <row r="41" spans="2:34">
      <c r="R41" s="253"/>
    </row>
    <row r="42" spans="2:34">
      <c r="W42" s="253"/>
    </row>
    <row r="43" spans="2:34">
      <c r="Y43" s="253"/>
      <c r="Z43" s="253"/>
      <c r="AA43" s="253"/>
      <c r="AB43" s="253"/>
      <c r="AC43" s="253"/>
      <c r="AD43" s="253"/>
      <c r="AE43" s="253"/>
      <c r="AF43" s="253"/>
      <c r="AG43" s="253"/>
      <c r="AH43" s="253"/>
    </row>
    <row r="44" spans="2:34">
      <c r="AH44" s="253"/>
    </row>
    <row r="45" spans="2:34">
      <c r="X45" s="253"/>
    </row>
    <row r="46" spans="2:34"/>
    <row r="47" spans="2:34"/>
    <row r="48" spans="2:34">
      <c r="W48" s="253"/>
      <c r="Y48" s="253"/>
      <c r="Z48" s="253"/>
      <c r="AA48" s="253"/>
      <c r="AB48" s="253"/>
      <c r="AC48" s="253"/>
      <c r="AD48" s="253"/>
      <c r="AE48" s="253"/>
      <c r="AF48" s="253"/>
      <c r="AG48" s="253"/>
      <c r="AH48" s="253"/>
    </row>
    <row r="49" spans="28:34"/>
    <row r="50" spans="28:34">
      <c r="AE50" s="253"/>
      <c r="AF50" s="253"/>
      <c r="AG50" s="253"/>
      <c r="AH50" s="253"/>
    </row>
    <row r="51" spans="28:34">
      <c r="AC51" s="253"/>
      <c r="AD51" s="253"/>
      <c r="AE51" s="253"/>
      <c r="AF51" s="253"/>
      <c r="AG51" s="253"/>
      <c r="AH51" s="253"/>
    </row>
    <row r="52" spans="28:34"/>
    <row r="53" spans="28:34">
      <c r="AF53" s="253"/>
      <c r="AG53" s="253"/>
      <c r="AH53" s="253"/>
    </row>
    <row r="54" spans="28:34">
      <c r="AH54" s="253"/>
    </row>
    <row r="55" spans="28:34"/>
    <row r="56" spans="28:34">
      <c r="AB56" s="253"/>
      <c r="AC56" s="253"/>
      <c r="AD56" s="253"/>
      <c r="AE56" s="253"/>
      <c r="AF56" s="253"/>
      <c r="AG56" s="253"/>
      <c r="AH56" s="253"/>
    </row>
    <row r="57" spans="28:34">
      <c r="AH57" s="253"/>
    </row>
    <row r="58" spans="28:34">
      <c r="AH58" s="253"/>
    </row>
    <row r="59" spans="28:34"/>
    <row r="60" spans="28:34"/>
    <row r="61" spans="28:34"/>
    <row r="62" spans="28:34"/>
    <row r="63" spans="28:34">
      <c r="AH63" s="253"/>
    </row>
    <row r="64" spans="28:34">
      <c r="AG64" s="253"/>
      <c r="AH64" s="253"/>
    </row>
    <row r="65" spans="28:34"/>
    <row r="66" spans="28:34"/>
    <row r="67" spans="28:34"/>
    <row r="68" spans="28:34">
      <c r="AB68" s="253"/>
      <c r="AC68" s="253"/>
      <c r="AD68" s="253"/>
      <c r="AE68" s="253"/>
      <c r="AF68" s="253"/>
      <c r="AG68" s="253"/>
      <c r="AH68" s="253"/>
    </row>
    <row r="69" spans="28:34">
      <c r="AF69" s="253"/>
      <c r="AG69" s="253"/>
      <c r="AH69" s="253"/>
    </row>
    <row r="70" spans="28:34"/>
    <row r="71" spans="28:34"/>
    <row r="72" spans="28:34"/>
    <row r="73" spans="28:34"/>
    <row r="74" spans="28:34"/>
    <row r="75" spans="28:34">
      <c r="AH75" s="253"/>
    </row>
    <row r="76" spans="28:34">
      <c r="AF76" s="253"/>
      <c r="AG76" s="253"/>
      <c r="AH76" s="253"/>
    </row>
    <row r="77" spans="28:34">
      <c r="AG77" s="253"/>
      <c r="AH77" s="253"/>
    </row>
    <row r="78" spans="28:34"/>
    <row r="79" spans="28:34"/>
    <row r="80" spans="28:34"/>
    <row r="81" spans="25:34"/>
    <row r="82" spans="25:34">
      <c r="Y82" s="253"/>
    </row>
    <row r="83" spans="25:34">
      <c r="Y83" s="253"/>
      <c r="Z83" s="253"/>
      <c r="AA83" s="253"/>
      <c r="AB83" s="253"/>
      <c r="AC83" s="253"/>
      <c r="AD83" s="253"/>
      <c r="AE83" s="253"/>
      <c r="AF83" s="253"/>
      <c r="AG83" s="253"/>
      <c r="AH83" s="253"/>
    </row>
    <row r="84" spans="25:34"/>
    <row r="85" spans="25:34"/>
    <row r="86" spans="25:34"/>
    <row r="87" spans="25:34"/>
    <row r="88" spans="25:34">
      <c r="AH88" s="253"/>
    </row>
    <row r="89" spans="25:34"/>
    <row r="90" spans="25:34"/>
    <row r="91" spans="25:34"/>
    <row r="92" spans="25:34" ht="13.5" customHeight="1"/>
    <row r="93" spans="25:34" ht="13.5" customHeight="1"/>
    <row r="94" spans="25:34" ht="13.5" customHeight="1">
      <c r="AF94" s="253"/>
      <c r="AG94" s="253"/>
      <c r="AH94" s="253"/>
    </row>
    <row r="95" spans="25:34" ht="13.5" customHeight="1">
      <c r="AH95" s="253"/>
    </row>
    <row r="96" spans="25:34" ht="13.5" customHeight="1"/>
    <row r="97" spans="33:34" ht="13.5" customHeight="1"/>
    <row r="98" spans="33:34" ht="13.5" customHeight="1"/>
    <row r="99" spans="33:34" ht="13.5" customHeight="1"/>
    <row r="100" spans="33:34" ht="13.5" customHeight="1"/>
    <row r="101" spans="33:34" ht="13.5" customHeight="1">
      <c r="AH101" s="253"/>
    </row>
    <row r="102" spans="33:34" ht="13.5" customHeight="1"/>
    <row r="103" spans="33:34" ht="13.5" customHeight="1"/>
    <row r="104" spans="33:34" ht="13.5" customHeight="1">
      <c r="AG104" s="253"/>
      <c r="AH104" s="2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3"/>
    </row>
    <row r="117" spans="34:122" ht="13.5" customHeight="1"/>
    <row r="118" spans="34:122" ht="13.5" customHeight="1"/>
    <row r="119" spans="34:122" ht="13.5" customHeight="1"/>
    <row r="120" spans="34:122" ht="13.5" customHeight="1">
      <c r="AH120" s="253"/>
    </row>
    <row r="121" spans="34:122" ht="13.5" customHeight="1">
      <c r="AH121" s="253"/>
    </row>
    <row r="122" spans="34:122" ht="13.5" customHeight="1"/>
    <row r="123" spans="34:122" ht="13.5" customHeight="1"/>
    <row r="124" spans="34:122" ht="13.5" customHeight="1"/>
    <row r="125" spans="34:122" ht="13.5" customHeight="1">
      <c r="DR125" s="253" t="s">
        <v>446</v>
      </c>
    </row>
  </sheetData>
  <sheetProtection algorithmName="SHA-512" hashValue="xKNqy4jjtROFcDPRS/anmlvpY+Tqkdbz5pPz1DESFxDV0uGOjfN5Tr5ByNmirdyklkOEY+Y/lSXdcI7BSO2iuQ==" saltValue="JIJ6D92oVsFWAOIksPA3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B62" sqref="BB62"/>
    </sheetView>
  </sheetViews>
  <sheetFormatPr defaultColWidth="0" defaultRowHeight="13.5" customHeight="1" zeroHeight="1"/>
  <cols>
    <col min="1" max="34" width="2.5" style="254" customWidth="1"/>
    <col min="35" max="122" width="2.5" style="253" customWidth="1"/>
    <col min="123" max="16384" width="2.5" style="253" hidden="1"/>
  </cols>
  <sheetData>
    <row r="1" spans="2:34"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2:34">
      <c r="S2" s="253"/>
      <c r="AH2" s="253"/>
    </row>
    <row r="3" spans="2:34">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2:34"/>
    <row r="5" spans="2:34"/>
    <row r="6" spans="2:34"/>
    <row r="7" spans="2:34"/>
    <row r="8" spans="2:34"/>
    <row r="9" spans="2:34">
      <c r="AH9" s="253"/>
    </row>
    <row r="10" spans="2:34"/>
    <row r="11" spans="2:34"/>
    <row r="12" spans="2:34"/>
    <row r="13" spans="2:34"/>
    <row r="14" spans="2:34"/>
    <row r="15" spans="2:34"/>
    <row r="16" spans="2:34"/>
    <row r="17" spans="12:34">
      <c r="AH17" s="253"/>
    </row>
    <row r="18" spans="12:34"/>
    <row r="19" spans="12:34"/>
    <row r="20" spans="12:34">
      <c r="AH20" s="253"/>
    </row>
    <row r="21" spans="12:34">
      <c r="AH21" s="253"/>
    </row>
    <row r="22" spans="12:34"/>
    <row r="23" spans="12:34"/>
    <row r="24" spans="12:34">
      <c r="Q24" s="253"/>
    </row>
    <row r="25" spans="12:34"/>
    <row r="26" spans="12:34"/>
    <row r="27" spans="12:34"/>
    <row r="28" spans="12:34">
      <c r="O28" s="253"/>
      <c r="T28" s="253"/>
      <c r="AH28" s="253"/>
    </row>
    <row r="29" spans="12:34"/>
    <row r="30" spans="12:34"/>
    <row r="31" spans="12:34">
      <c r="Q31" s="253"/>
    </row>
    <row r="32" spans="12:34">
      <c r="L32" s="253"/>
    </row>
    <row r="33" spans="2:34">
      <c r="C33" s="253"/>
      <c r="E33" s="253"/>
      <c r="G33" s="253"/>
      <c r="I33" s="253"/>
      <c r="X33" s="253"/>
    </row>
    <row r="34" spans="2:34">
      <c r="B34" s="253"/>
      <c r="P34" s="253"/>
      <c r="R34" s="253"/>
      <c r="T34" s="253"/>
    </row>
    <row r="35" spans="2:34">
      <c r="D35" s="253"/>
      <c r="W35" s="253"/>
      <c r="AC35" s="253"/>
      <c r="AD35" s="253"/>
      <c r="AE35" s="253"/>
      <c r="AF35" s="253"/>
      <c r="AG35" s="253"/>
      <c r="AH35" s="253"/>
    </row>
    <row r="36" spans="2:34">
      <c r="H36" s="253"/>
      <c r="J36" s="253"/>
      <c r="K36" s="253"/>
      <c r="M36" s="253"/>
      <c r="Y36" s="253"/>
      <c r="Z36" s="253"/>
      <c r="AA36" s="253"/>
      <c r="AB36" s="253"/>
      <c r="AC36" s="253"/>
      <c r="AD36" s="253"/>
      <c r="AE36" s="253"/>
      <c r="AF36" s="253"/>
      <c r="AG36" s="253"/>
      <c r="AH36" s="253"/>
    </row>
    <row r="37" spans="2:34">
      <c r="AH37" s="253"/>
    </row>
    <row r="38" spans="2:34">
      <c r="AG38" s="253"/>
      <c r="AH38" s="253"/>
    </row>
    <row r="39" spans="2:34"/>
    <row r="40" spans="2:34">
      <c r="X40" s="253"/>
    </row>
    <row r="41" spans="2:34">
      <c r="R41" s="253"/>
    </row>
    <row r="42" spans="2:34">
      <c r="W42" s="253"/>
    </row>
    <row r="43" spans="2:34">
      <c r="Y43" s="253"/>
      <c r="Z43" s="253"/>
      <c r="AA43" s="253"/>
      <c r="AB43" s="253"/>
      <c r="AC43" s="253"/>
      <c r="AD43" s="253"/>
      <c r="AE43" s="253"/>
      <c r="AF43" s="253"/>
      <c r="AG43" s="253"/>
      <c r="AH43" s="253"/>
    </row>
    <row r="44" spans="2:34">
      <c r="AH44" s="253"/>
    </row>
    <row r="45" spans="2:34">
      <c r="X45" s="253"/>
    </row>
    <row r="46" spans="2:34"/>
    <row r="47" spans="2:34"/>
    <row r="48" spans="2:34">
      <c r="W48" s="253"/>
      <c r="Y48" s="253"/>
      <c r="Z48" s="253"/>
      <c r="AA48" s="253"/>
      <c r="AB48" s="253"/>
      <c r="AC48" s="253"/>
      <c r="AD48" s="253"/>
      <c r="AE48" s="253"/>
      <c r="AF48" s="253"/>
      <c r="AG48" s="253"/>
      <c r="AH48" s="253"/>
    </row>
    <row r="49" spans="28:34"/>
    <row r="50" spans="28:34">
      <c r="AE50" s="253"/>
      <c r="AF50" s="253"/>
      <c r="AG50" s="253"/>
      <c r="AH50" s="253"/>
    </row>
    <row r="51" spans="28:34">
      <c r="AC51" s="253"/>
      <c r="AD51" s="253"/>
      <c r="AE51" s="253"/>
      <c r="AF51" s="253"/>
      <c r="AG51" s="253"/>
      <c r="AH51" s="253"/>
    </row>
    <row r="52" spans="28:34"/>
    <row r="53" spans="28:34">
      <c r="AF53" s="253"/>
      <c r="AG53" s="253"/>
      <c r="AH53" s="253"/>
    </row>
    <row r="54" spans="28:34">
      <c r="AH54" s="253"/>
    </row>
    <row r="55" spans="28:34"/>
    <row r="56" spans="28:34">
      <c r="AB56" s="253"/>
      <c r="AC56" s="253"/>
      <c r="AD56" s="253"/>
      <c r="AE56" s="253"/>
      <c r="AF56" s="253"/>
      <c r="AG56" s="253"/>
      <c r="AH56" s="253"/>
    </row>
    <row r="57" spans="28:34">
      <c r="AH57" s="253"/>
    </row>
    <row r="58" spans="28:34">
      <c r="AH58" s="253"/>
    </row>
    <row r="59" spans="28:34">
      <c r="AG59" s="253"/>
      <c r="AH59" s="253"/>
    </row>
    <row r="60" spans="28:34"/>
    <row r="61" spans="28:34"/>
    <row r="62" spans="28:34"/>
    <row r="63" spans="28:34">
      <c r="AH63" s="253"/>
    </row>
    <row r="64" spans="28:34">
      <c r="AG64" s="253"/>
      <c r="AH64" s="253"/>
    </row>
    <row r="65" spans="28:34"/>
    <row r="66" spans="28:34"/>
    <row r="67" spans="28:34"/>
    <row r="68" spans="28:34">
      <c r="AB68" s="253"/>
      <c r="AC68" s="253"/>
      <c r="AD68" s="253"/>
      <c r="AE68" s="253"/>
      <c r="AF68" s="253"/>
      <c r="AG68" s="253"/>
      <c r="AH68" s="253"/>
    </row>
    <row r="69" spans="28:34">
      <c r="AF69" s="253"/>
      <c r="AG69" s="253"/>
      <c r="AH69" s="253"/>
    </row>
    <row r="70" spans="28:34"/>
    <row r="71" spans="28:34"/>
    <row r="72" spans="28:34"/>
    <row r="73" spans="28:34"/>
    <row r="74" spans="28:34"/>
    <row r="75" spans="28:34">
      <c r="AH75" s="253"/>
    </row>
    <row r="76" spans="28:34">
      <c r="AF76" s="253"/>
      <c r="AG76" s="253"/>
      <c r="AH76" s="253"/>
    </row>
    <row r="77" spans="28:34">
      <c r="AG77" s="253"/>
      <c r="AH77" s="253"/>
    </row>
    <row r="78" spans="28:34"/>
    <row r="79" spans="28:34"/>
    <row r="80" spans="28:34"/>
    <row r="81" spans="25:34"/>
    <row r="82" spans="25:34">
      <c r="Y82" s="253"/>
    </row>
    <row r="83" spans="25:34">
      <c r="Y83" s="253"/>
      <c r="Z83" s="253"/>
      <c r="AA83" s="253"/>
      <c r="AB83" s="253"/>
      <c r="AC83" s="253"/>
      <c r="AD83" s="253"/>
      <c r="AE83" s="253"/>
      <c r="AF83" s="253"/>
      <c r="AG83" s="253"/>
      <c r="AH83" s="253"/>
    </row>
    <row r="84" spans="25:34"/>
    <row r="85" spans="25:34"/>
    <row r="86" spans="25:34"/>
    <row r="87" spans="25:34"/>
    <row r="88" spans="25:34">
      <c r="AH88" s="253"/>
    </row>
    <row r="89" spans="25:34"/>
    <row r="90" spans="25:34"/>
    <row r="91" spans="25:34"/>
    <row r="92" spans="25:34" ht="13.5" customHeight="1"/>
    <row r="93" spans="25:34" ht="13.5" customHeight="1"/>
    <row r="94" spans="25:34" ht="13.5" customHeight="1">
      <c r="AF94" s="253"/>
      <c r="AG94" s="253"/>
      <c r="AH94" s="253"/>
    </row>
    <row r="95" spans="25:34" ht="13.5" customHeight="1">
      <c r="AH95" s="253"/>
    </row>
    <row r="96" spans="25:34" ht="13.5" customHeight="1"/>
    <row r="97" spans="33:34" ht="13.5" customHeight="1"/>
    <row r="98" spans="33:34" ht="13.5" customHeight="1"/>
    <row r="99" spans="33:34" ht="13.5" customHeight="1"/>
    <row r="100" spans="33:34" ht="13.5" customHeight="1"/>
    <row r="101" spans="33:34" ht="13.5" customHeight="1">
      <c r="AH101" s="253"/>
    </row>
    <row r="102" spans="33:34" ht="13.5" customHeight="1"/>
    <row r="103" spans="33:34" ht="13.5" customHeight="1"/>
    <row r="104" spans="33:34" ht="13.5" customHeight="1">
      <c r="AG104" s="253"/>
      <c r="AH104" s="2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3"/>
    </row>
    <row r="117" spans="34:122" ht="13.5" customHeight="1"/>
    <row r="118" spans="34:122" ht="13.5" customHeight="1"/>
    <row r="119" spans="34:122" ht="13.5" customHeight="1"/>
    <row r="120" spans="34:122" ht="13.5" customHeight="1">
      <c r="AH120" s="253"/>
    </row>
    <row r="121" spans="34:122" ht="13.5" customHeight="1">
      <c r="AH121" s="253"/>
    </row>
    <row r="122" spans="34:122" ht="13.5" customHeight="1"/>
    <row r="123" spans="34:122" ht="13.5" customHeight="1"/>
    <row r="124" spans="34:122" ht="13.5" customHeight="1"/>
    <row r="125" spans="34:122" ht="13.5" customHeight="1">
      <c r="DR125" s="253" t="s">
        <v>446</v>
      </c>
    </row>
  </sheetData>
  <sheetProtection algorithmName="SHA-512" hashValue="P6Zq8fsZ3Bx9PmNXVgdPuFNclgJGYaS0hsfmXXO5xtHn/r4zN7ecBWnpPCQkGmB1t28ep8ABezhitXnbNKJ4+w==" saltValue="ejXvp9ceiLAYKkPmp24L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496</v>
      </c>
      <c r="G2" s="146"/>
      <c r="H2" s="147"/>
    </row>
    <row r="3" spans="1:8">
      <c r="A3" s="143" t="s">
        <v>489</v>
      </c>
      <c r="B3" s="148"/>
      <c r="C3" s="149"/>
      <c r="D3" s="150">
        <v>496103</v>
      </c>
      <c r="E3" s="151"/>
      <c r="F3" s="152">
        <v>116162</v>
      </c>
      <c r="G3" s="153"/>
      <c r="H3" s="154"/>
    </row>
    <row r="4" spans="1:8">
      <c r="A4" s="155"/>
      <c r="B4" s="156"/>
      <c r="C4" s="157"/>
      <c r="D4" s="158">
        <v>209045</v>
      </c>
      <c r="E4" s="159"/>
      <c r="F4" s="160">
        <v>61562</v>
      </c>
      <c r="G4" s="161"/>
      <c r="H4" s="162"/>
    </row>
    <row r="5" spans="1:8">
      <c r="A5" s="143" t="s">
        <v>491</v>
      </c>
      <c r="B5" s="148"/>
      <c r="C5" s="149"/>
      <c r="D5" s="150">
        <v>879057</v>
      </c>
      <c r="E5" s="151"/>
      <c r="F5" s="152">
        <v>121449</v>
      </c>
      <c r="G5" s="153"/>
      <c r="H5" s="154"/>
    </row>
    <row r="6" spans="1:8">
      <c r="A6" s="155"/>
      <c r="B6" s="156"/>
      <c r="C6" s="157"/>
      <c r="D6" s="158">
        <v>250662</v>
      </c>
      <c r="E6" s="159"/>
      <c r="F6" s="160">
        <v>62922</v>
      </c>
      <c r="G6" s="161"/>
      <c r="H6" s="162"/>
    </row>
    <row r="7" spans="1:8">
      <c r="A7" s="143" t="s">
        <v>492</v>
      </c>
      <c r="B7" s="148"/>
      <c r="C7" s="149"/>
      <c r="D7" s="150">
        <v>1192048</v>
      </c>
      <c r="E7" s="151"/>
      <c r="F7" s="152">
        <v>145139</v>
      </c>
      <c r="G7" s="153"/>
      <c r="H7" s="154"/>
    </row>
    <row r="8" spans="1:8">
      <c r="A8" s="155"/>
      <c r="B8" s="156"/>
      <c r="C8" s="157"/>
      <c r="D8" s="158">
        <v>347929</v>
      </c>
      <c r="E8" s="159"/>
      <c r="F8" s="160">
        <v>83762</v>
      </c>
      <c r="G8" s="161"/>
      <c r="H8" s="162"/>
    </row>
    <row r="9" spans="1:8">
      <c r="A9" s="143" t="s">
        <v>493</v>
      </c>
      <c r="B9" s="148"/>
      <c r="C9" s="149"/>
      <c r="D9" s="150">
        <v>946543</v>
      </c>
      <c r="E9" s="151"/>
      <c r="F9" s="152">
        <v>125391</v>
      </c>
      <c r="G9" s="153"/>
      <c r="H9" s="154"/>
    </row>
    <row r="10" spans="1:8">
      <c r="A10" s="155"/>
      <c r="B10" s="156"/>
      <c r="C10" s="157"/>
      <c r="D10" s="158">
        <v>324185</v>
      </c>
      <c r="E10" s="159"/>
      <c r="F10" s="160">
        <v>68516</v>
      </c>
      <c r="G10" s="161"/>
      <c r="H10" s="162"/>
    </row>
    <row r="11" spans="1:8">
      <c r="A11" s="143" t="s">
        <v>494</v>
      </c>
      <c r="B11" s="148"/>
      <c r="C11" s="149"/>
      <c r="D11" s="150">
        <v>450973</v>
      </c>
      <c r="E11" s="151"/>
      <c r="F11" s="152">
        <v>138402</v>
      </c>
      <c r="G11" s="153"/>
      <c r="H11" s="154"/>
    </row>
    <row r="12" spans="1:8">
      <c r="A12" s="155"/>
      <c r="B12" s="156"/>
      <c r="C12" s="163"/>
      <c r="D12" s="158">
        <v>226711</v>
      </c>
      <c r="E12" s="159"/>
      <c r="F12" s="160">
        <v>70652</v>
      </c>
      <c r="G12" s="161"/>
      <c r="H12" s="162"/>
    </row>
    <row r="13" spans="1:8">
      <c r="A13" s="143"/>
      <c r="B13" s="148"/>
      <c r="C13" s="164"/>
      <c r="D13" s="165">
        <v>792945</v>
      </c>
      <c r="E13" s="166"/>
      <c r="F13" s="167">
        <v>129309</v>
      </c>
      <c r="G13" s="168"/>
      <c r="H13" s="154"/>
    </row>
    <row r="14" spans="1:8">
      <c r="A14" s="155"/>
      <c r="B14" s="156"/>
      <c r="C14" s="157"/>
      <c r="D14" s="158">
        <v>271706</v>
      </c>
      <c r="E14" s="159"/>
      <c r="F14" s="160">
        <v>69483</v>
      </c>
      <c r="G14" s="161"/>
      <c r="H14" s="162"/>
    </row>
    <row r="17" spans="1:11">
      <c r="A17" s="139" t="s">
        <v>53</v>
      </c>
    </row>
    <row r="18" spans="1:11">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c r="A19" s="169" t="s">
        <v>54</v>
      </c>
      <c r="B19" s="169">
        <f>ROUND(VALUE(SUBSTITUTE(実質収支比率等に係る経年分析!F$48,"▲","-")),2)</f>
        <v>18.84</v>
      </c>
      <c r="C19" s="169">
        <f>ROUND(VALUE(SUBSTITUTE(実質収支比率等に係る経年分析!G$48,"▲","-")),2)</f>
        <v>22.28</v>
      </c>
      <c r="D19" s="169">
        <f>ROUND(VALUE(SUBSTITUTE(実質収支比率等に係る経年分析!H$48,"▲","-")),2)</f>
        <v>20.66</v>
      </c>
      <c r="E19" s="169">
        <f>ROUND(VALUE(SUBSTITUTE(実質収支比率等に係る経年分析!I$48,"▲","-")),2)</f>
        <v>32.119999999999997</v>
      </c>
      <c r="F19" s="169">
        <f>ROUND(VALUE(SUBSTITUTE(実質収支比率等に係る経年分析!J$48,"▲","-")),2)</f>
        <v>21.44</v>
      </c>
    </row>
    <row r="20" spans="1:11">
      <c r="A20" s="169" t="s">
        <v>55</v>
      </c>
      <c r="B20" s="169">
        <f>ROUND(VALUE(SUBSTITUTE(実質収支比率等に係る経年分析!F$47,"▲","-")),2)</f>
        <v>58.75</v>
      </c>
      <c r="C20" s="169">
        <f>ROUND(VALUE(SUBSTITUTE(実質収支比率等に係る経年分析!G$47,"▲","-")),2)</f>
        <v>53.54</v>
      </c>
      <c r="D20" s="169">
        <f>ROUND(VALUE(SUBSTITUTE(実質収支比率等に係る経年分析!H$47,"▲","-")),2)</f>
        <v>42.6</v>
      </c>
      <c r="E20" s="169">
        <f>ROUND(VALUE(SUBSTITUTE(実質収支比率等に係る経年分析!I$47,"▲","-")),2)</f>
        <v>38.96</v>
      </c>
      <c r="F20" s="169">
        <f>ROUND(VALUE(SUBSTITUTE(実質収支比率等に係る経年分析!J$47,"▲","-")),2)</f>
        <v>60.69</v>
      </c>
    </row>
    <row r="21" spans="1:11">
      <c r="A21" s="169" t="s">
        <v>56</v>
      </c>
      <c r="B21" s="169">
        <f>IF(ISNUMBER(VALUE(SUBSTITUTE(実質収支比率等に係る経年分析!F$49,"▲","-"))),ROUND(VALUE(SUBSTITUTE(実質収支比率等に係る経年分析!F$49,"▲","-")),2),NA())</f>
        <v>-6.54</v>
      </c>
      <c r="C21" s="169">
        <f>IF(ISNUMBER(VALUE(SUBSTITUTE(実質収支比率等に係る経年分析!G$49,"▲","-"))),ROUND(VALUE(SUBSTITUTE(実質収支比率等に係る経年分析!G$49,"▲","-")),2),NA())</f>
        <v>-1.3</v>
      </c>
      <c r="D21" s="169">
        <f>IF(ISNUMBER(VALUE(SUBSTITUTE(実質収支比率等に係る経年分析!H$49,"▲","-"))),ROUND(VALUE(SUBSTITUTE(実質収支比率等に係る経年分析!H$49,"▲","-")),2),NA())</f>
        <v>-10.78</v>
      </c>
      <c r="E21" s="169">
        <f>IF(ISNUMBER(VALUE(SUBSTITUTE(実質収支比率等に係る経年分析!I$49,"▲","-"))),ROUND(VALUE(SUBSTITUTE(実質収支比率等に係る経年分析!I$49,"▲","-")),2),NA())</f>
        <v>12.24</v>
      </c>
      <c r="F21" s="169">
        <f>IF(ISNUMBER(VALUE(SUBSTITUTE(実質収支比率等に係る経年分析!J$49,"▲","-"))),ROUND(VALUE(SUBSTITUTE(実質収支比率等に係る経年分析!J$49,"▲","-")),2),NA())</f>
        <v>17.05</v>
      </c>
    </row>
    <row r="24" spans="1:11">
      <c r="A24" s="139" t="s">
        <v>57</v>
      </c>
    </row>
    <row r="25" spans="1:11">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c r="A26" s="170"/>
      <c r="B26" s="170" t="s">
        <v>58</v>
      </c>
      <c r="C26" s="170" t="s">
        <v>59</v>
      </c>
      <c r="D26" s="170" t="s">
        <v>58</v>
      </c>
      <c r="E26" s="170" t="s">
        <v>59</v>
      </c>
      <c r="F26" s="170" t="s">
        <v>58</v>
      </c>
      <c r="G26" s="170" t="s">
        <v>59</v>
      </c>
      <c r="H26" s="170" t="s">
        <v>58</v>
      </c>
      <c r="I26" s="170" t="s">
        <v>59</v>
      </c>
      <c r="J26" s="170" t="s">
        <v>58</v>
      </c>
      <c r="K26" s="170" t="s">
        <v>59</v>
      </c>
    </row>
    <row r="27" spans="1:11">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c r="A30" s="170" t="e">
        <f>IF(連結実質赤字比率に係る赤字・黒字の構成分析!C$40="",NA(),連結実質赤字比率に係る赤字・黒字の構成分析!C$40)</f>
        <v>#N/A</v>
      </c>
      <c r="B30" s="170" t="e">
        <f>IF(ROUND(VALUE(SUBSTITUTE(連結実質赤字比率に係る赤字・黒字の構成分析!F$40,"▲", "-")), 2) &lt; 0, ABS(ROUND(VALUE(SUBSTITUTE(連結実質赤字比率に係る赤字・黒字の構成分析!F$40,"▲", "-")), 2)), NA())</f>
        <v>#VALUE!</v>
      </c>
      <c r="C30" s="170" t="e">
        <f>IF(ROUND(VALUE(SUBSTITUTE(連結実質赤字比率に係る赤字・黒字の構成分析!F$40,"▲", "-")), 2) &gt;= 0, ABS(ROUND(VALUE(SUBSTITUTE(連結実質赤字比率に係る赤字・黒字の構成分析!F$40,"▲", "-")), 2)), NA())</f>
        <v>#VALUE!</v>
      </c>
      <c r="D30" s="170" t="e">
        <f>IF(ROUND(VALUE(SUBSTITUTE(連結実質赤字比率に係る赤字・黒字の構成分析!G$40,"▲", "-")), 2) &lt; 0, ABS(ROUND(VALUE(SUBSTITUTE(連結実質赤字比率に係る赤字・黒字の構成分析!G$40,"▲", "-")), 2)), NA())</f>
        <v>#VALUE!</v>
      </c>
      <c r="E30" s="170" t="e">
        <f>IF(ROUND(VALUE(SUBSTITUTE(連結実質赤字比率に係る赤字・黒字の構成分析!G$40,"▲", "-")), 2) &gt;= 0, ABS(ROUND(VALUE(SUBSTITUTE(連結実質赤字比率に係る赤字・黒字の構成分析!G$40,"▲", "-")), 2)), NA())</f>
        <v>#VALUE!</v>
      </c>
      <c r="F30" s="170" t="e">
        <f>IF(ROUND(VALUE(SUBSTITUTE(連結実質赤字比率に係る赤字・黒字の構成分析!H$40,"▲", "-")), 2) &lt; 0, ABS(ROUND(VALUE(SUBSTITUTE(連結実質赤字比率に係る赤字・黒字の構成分析!H$40,"▲", "-")), 2)), NA())</f>
        <v>#VALUE!</v>
      </c>
      <c r="G30" s="170" t="e">
        <f>IF(ROUND(VALUE(SUBSTITUTE(連結実質赤字比率に係る赤字・黒字の構成分析!H$40,"▲", "-")), 2) &gt;= 0, ABS(ROUND(VALUE(SUBSTITUTE(連結実質赤字比率に係る赤字・黒字の構成分析!H$40,"▲", "-")), 2)), NA())</f>
        <v>#VALUE!</v>
      </c>
      <c r="H30" s="170" t="e">
        <f>IF(ROUND(VALUE(SUBSTITUTE(連結実質赤字比率に係る赤字・黒字の構成分析!I$40,"▲", "-")), 2) &lt; 0, ABS(ROUND(VALUE(SUBSTITUTE(連結実質赤字比率に係る赤字・黒字の構成分析!I$40,"▲", "-")), 2)), NA())</f>
        <v>#VALUE!</v>
      </c>
      <c r="I30" s="170" t="e">
        <f>IF(ROUND(VALUE(SUBSTITUTE(連結実質赤字比率に係る赤字・黒字の構成分析!I$40,"▲", "-")), 2) &gt;= 0, ABS(ROUND(VALUE(SUBSTITUTE(連結実質赤字比率に係る赤字・黒字の構成分析!I$40,"▲", "-")), 2)), NA())</f>
        <v>#VALUE!</v>
      </c>
      <c r="J30" s="170" t="e">
        <f>IF(ROUND(VALUE(SUBSTITUTE(連結実質赤字比率に係る赤字・黒字の構成分析!J$40,"▲", "-")), 2) &lt; 0, ABS(ROUND(VALUE(SUBSTITUTE(連結実質赤字比率に係る赤字・黒字の構成分析!J$40,"▲", "-")), 2)), NA())</f>
        <v>#VALUE!</v>
      </c>
      <c r="K30" s="170" t="e">
        <f>IF(ROUND(VALUE(SUBSTITUTE(連結実質赤字比率に係る赤字・黒字の構成分析!J$40,"▲", "-")), 2) &gt;= 0, ABS(ROUND(VALUE(SUBSTITUTE(連結実質赤字比率に係る赤字・黒字の構成分析!J$40,"▲", "-")), 2)), NA())</f>
        <v>#VALUE!</v>
      </c>
    </row>
    <row r="31" spans="1:11">
      <c r="A31" s="170" t="e">
        <f>IF(連結実質赤字比率に係る赤字・黒字の構成分析!C$39="",NA(),連結実質赤字比率に係る赤字・黒字の構成分析!C$39)</f>
        <v>#N/A</v>
      </c>
      <c r="B31" s="170" t="e">
        <f>IF(ROUND(VALUE(SUBSTITUTE(連結実質赤字比率に係る赤字・黒字の構成分析!F$39,"▲", "-")), 2) &lt; 0, ABS(ROUND(VALUE(SUBSTITUTE(連結実質赤字比率に係る赤字・黒字の構成分析!F$39,"▲", "-")), 2)), NA())</f>
        <v>#VALUE!</v>
      </c>
      <c r="C31" s="170" t="e">
        <f>IF(ROUND(VALUE(SUBSTITUTE(連結実質赤字比率に係る赤字・黒字の構成分析!F$39,"▲", "-")), 2) &gt;= 0, ABS(ROUND(VALUE(SUBSTITUTE(連結実質赤字比率に係る赤字・黒字の構成分析!F$39,"▲", "-")), 2)), NA())</f>
        <v>#VALUE!</v>
      </c>
      <c r="D31" s="170" t="e">
        <f>IF(ROUND(VALUE(SUBSTITUTE(連結実質赤字比率に係る赤字・黒字の構成分析!G$39,"▲", "-")), 2) &lt; 0, ABS(ROUND(VALUE(SUBSTITUTE(連結実質赤字比率に係る赤字・黒字の構成分析!G$39,"▲", "-")), 2)), NA())</f>
        <v>#VALUE!</v>
      </c>
      <c r="E31" s="170" t="e">
        <f>IF(ROUND(VALUE(SUBSTITUTE(連結実質赤字比率に係る赤字・黒字の構成分析!G$39,"▲", "-")), 2) &gt;= 0, ABS(ROUND(VALUE(SUBSTITUTE(連結実質赤字比率に係る赤字・黒字の構成分析!G$39,"▲", "-")), 2)), NA())</f>
        <v>#VALUE!</v>
      </c>
      <c r="F31" s="170" t="e">
        <f>IF(ROUND(VALUE(SUBSTITUTE(連結実質赤字比率に係る赤字・黒字の構成分析!H$39,"▲", "-")), 2) &lt; 0, ABS(ROUND(VALUE(SUBSTITUTE(連結実質赤字比率に係る赤字・黒字の構成分析!H$39,"▲", "-")), 2)), NA())</f>
        <v>#VALUE!</v>
      </c>
      <c r="G31" s="170" t="e">
        <f>IF(ROUND(VALUE(SUBSTITUTE(連結実質赤字比率に係る赤字・黒字の構成分析!H$39,"▲", "-")), 2) &gt;= 0, ABS(ROUND(VALUE(SUBSTITUTE(連結実質赤字比率に係る赤字・黒字の構成分析!H$39,"▲", "-")), 2)), NA())</f>
        <v>#VALUE!</v>
      </c>
      <c r="H31" s="170" t="e">
        <f>IF(ROUND(VALUE(SUBSTITUTE(連結実質赤字比率に係る赤字・黒字の構成分析!I$39,"▲", "-")), 2) &lt; 0, ABS(ROUND(VALUE(SUBSTITUTE(連結実質赤字比率に係る赤字・黒字の構成分析!I$39,"▲", "-")), 2)), NA())</f>
        <v>#VALUE!</v>
      </c>
      <c r="I31" s="170" t="e">
        <f>IF(ROUND(VALUE(SUBSTITUTE(連結実質赤字比率に係る赤字・黒字の構成分析!I$39,"▲", "-")), 2) &gt;= 0, ABS(ROUND(VALUE(SUBSTITUTE(連結実質赤字比率に係る赤字・黒字の構成分析!I$39,"▲", "-")), 2)), NA())</f>
        <v>#VALUE!</v>
      </c>
      <c r="J31" s="170" t="e">
        <f>IF(ROUND(VALUE(SUBSTITUTE(連結実質赤字比率に係る赤字・黒字の構成分析!J$39,"▲", "-")), 2) &lt; 0, ABS(ROUND(VALUE(SUBSTITUTE(連結実質赤字比率に係る赤字・黒字の構成分析!J$39,"▲", "-")), 2)), NA())</f>
        <v>#VALUE!</v>
      </c>
      <c r="K31" s="170" t="e">
        <f>IF(ROUND(VALUE(SUBSTITUTE(連結実質赤字比率に係る赤字・黒字の構成分析!J$39,"▲", "-")), 2) &gt;= 0, ABS(ROUND(VALUE(SUBSTITUTE(連結実質赤字比率に係る赤字・黒字の構成分析!J$39,"▲", "-")), 2)), NA())</f>
        <v>#VALUE!</v>
      </c>
    </row>
    <row r="32" spans="1:11">
      <c r="A32" s="170" t="str">
        <f>IF(連結実質赤字比率に係る赤字・黒字の構成分析!C$38="",NA(),連結実質赤字比率に係る赤字・黒字の構成分析!C$38)</f>
        <v>後期高齢者医療事業</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0.05</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0.02</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0.01</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0.01</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0.01</v>
      </c>
    </row>
    <row r="33" spans="1:16">
      <c r="A33" s="170" t="str">
        <f>IF(連結実質赤字比率に係る赤字・黒字の構成分析!C$37="",NA(),連結実質赤字比率に係る赤字・黒字の構成分析!C$37)</f>
        <v>国民健康保険事業</v>
      </c>
      <c r="B33" s="170">
        <f>IF(ROUND(VALUE(SUBSTITUTE(連結実質赤字比率に係る赤字・黒字の構成分析!F$37,"▲", "-")), 2) &lt; 0, ABS(ROUND(VALUE(SUBSTITUTE(連結実質赤字比率に係る赤字・黒字の構成分析!F$37,"▲", "-")), 2)), NA())</f>
        <v>1.17</v>
      </c>
      <c r="C33" s="170" t="e">
        <f>IF(ROUND(VALUE(SUBSTITUTE(連結実質赤字比率に係る赤字・黒字の構成分析!F$37,"▲", "-")), 2) &gt;= 0, ABS(ROUND(VALUE(SUBSTITUTE(連結実質赤字比率に係る赤字・黒字の構成分析!F$37,"▲", "-")), 2)), NA())</f>
        <v>#N/A</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0.28000000000000003</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1.87</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0.6</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1.1299999999999999</v>
      </c>
    </row>
    <row r="34" spans="1:16">
      <c r="A34" s="170" t="str">
        <f>IF(連結実質赤字比率に係る赤字・黒字の構成分析!C$36="",NA(),連結実質赤字比率に係る赤字・黒字の構成分析!C$36)</f>
        <v>し尿処理・じん芥処理・埋立処分施設建設事業特別会計</v>
      </c>
      <c r="B34" s="170">
        <f>IF(ROUND(VALUE(SUBSTITUTE(連結実質赤字比率に係る赤字・黒字の構成分析!F$36,"▲", "-")), 2) &lt; 0, ABS(ROUND(VALUE(SUBSTITUTE(連結実質赤字比率に係る赤字・黒字の構成分析!F$36,"▲", "-")), 2)), NA())</f>
        <v>7.0000000000000007E-2</v>
      </c>
      <c r="C34" s="170" t="e">
        <f>IF(ROUND(VALUE(SUBSTITUTE(連結実質赤字比率に係る赤字・黒字の構成分析!F$36,"▲", "-")), 2) &gt;= 0, ABS(ROUND(VALUE(SUBSTITUTE(連結実質赤字比率に係る赤字・黒字の構成分析!F$36,"▲", "-")), 2)), NA())</f>
        <v>#N/A</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2.68</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7.7</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16.89</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6.29</v>
      </c>
    </row>
    <row r="35" spans="1:16">
      <c r="A35" s="170" t="str">
        <f>IF(連結実質赤字比率に係る赤字・黒字の構成分析!C$35="",NA(),連結実質赤字比率に係る赤字・黒字の構成分析!C$35)</f>
        <v>水道事業会計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6.42</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6.36</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8.43</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9.7100000000000009</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7.74</v>
      </c>
    </row>
    <row r="36" spans="1:16">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18.920000000000002</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19.59</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12.95</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15.22</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15.14</v>
      </c>
    </row>
    <row r="39" spans="1:16">
      <c r="A39" s="139" t="s">
        <v>60</v>
      </c>
    </row>
    <row r="40" spans="1:16">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c r="A42" s="171" t="s">
        <v>63</v>
      </c>
      <c r="B42" s="171"/>
      <c r="C42" s="171"/>
      <c r="D42" s="171">
        <f>'実質公債費比率（分子）の構造'!K$52</f>
        <v>855</v>
      </c>
      <c r="E42" s="171"/>
      <c r="F42" s="171"/>
      <c r="G42" s="171">
        <f>'実質公債費比率（分子）の構造'!L$52</f>
        <v>946</v>
      </c>
      <c r="H42" s="171"/>
      <c r="I42" s="171"/>
      <c r="J42" s="171">
        <f>'実質公債費比率（分子）の構造'!M$52</f>
        <v>889</v>
      </c>
      <c r="K42" s="171"/>
      <c r="L42" s="171"/>
      <c r="M42" s="171">
        <f>'実質公債費比率（分子）の構造'!N$52</f>
        <v>895</v>
      </c>
      <c r="N42" s="171"/>
      <c r="O42" s="171"/>
      <c r="P42" s="171">
        <f>'実質公債費比率（分子）の構造'!O$52</f>
        <v>1063</v>
      </c>
    </row>
    <row r="43" spans="1:16">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c r="A44" s="171" t="s">
        <v>65</v>
      </c>
      <c r="B44" s="171" t="str">
        <f>'実質公債費比率（分子）の構造'!K$50</f>
        <v>-</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c r="A45" s="171" t="s">
        <v>66</v>
      </c>
      <c r="B45" s="171">
        <f>'実質公債費比率（分子）の構造'!K$49</f>
        <v>8</v>
      </c>
      <c r="C45" s="171"/>
      <c r="D45" s="171"/>
      <c r="E45" s="171">
        <f>'実質公債費比率（分子）の構造'!L$49</f>
        <v>8</v>
      </c>
      <c r="F45" s="171"/>
      <c r="G45" s="171"/>
      <c r="H45" s="171">
        <f>'実質公債費比率（分子）の構造'!M$49</f>
        <v>9</v>
      </c>
      <c r="I45" s="171"/>
      <c r="J45" s="171"/>
      <c r="K45" s="171">
        <f>'実質公債費比率（分子）の構造'!N$49</f>
        <v>12</v>
      </c>
      <c r="L45" s="171"/>
      <c r="M45" s="171"/>
      <c r="N45" s="171">
        <f>'実質公債費比率（分子）の構造'!O$49</f>
        <v>14</v>
      </c>
      <c r="O45" s="171"/>
      <c r="P45" s="171"/>
    </row>
    <row r="46" spans="1:16">
      <c r="A46" s="171" t="s">
        <v>67</v>
      </c>
      <c r="B46" s="171" t="str">
        <f>'実質公債費比率（分子）の構造'!K$48</f>
        <v>-</v>
      </c>
      <c r="C46" s="171"/>
      <c r="D46" s="171"/>
      <c r="E46" s="171">
        <f>'実質公債費比率（分子）の構造'!L$48</f>
        <v>18</v>
      </c>
      <c r="F46" s="171"/>
      <c r="G46" s="171"/>
      <c r="H46" s="171">
        <f>'実質公債費比率（分子）の構造'!M$48</f>
        <v>38</v>
      </c>
      <c r="I46" s="171"/>
      <c r="J46" s="171"/>
      <c r="K46" s="171">
        <f>'実質公債費比率（分子）の構造'!N$48</f>
        <v>7</v>
      </c>
      <c r="L46" s="171"/>
      <c r="M46" s="171"/>
      <c r="N46" s="171">
        <f>'実質公債費比率（分子）の構造'!O$48</f>
        <v>33</v>
      </c>
      <c r="O46" s="171"/>
      <c r="P46" s="171"/>
    </row>
    <row r="47" spans="1:16">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c r="A49" s="171" t="s">
        <v>70</v>
      </c>
      <c r="B49" s="171">
        <f>'実質公債費比率（分子）の構造'!K$45</f>
        <v>1134</v>
      </c>
      <c r="C49" s="171"/>
      <c r="D49" s="171"/>
      <c r="E49" s="171">
        <f>'実質公債費比率（分子）の構造'!L$45</f>
        <v>1186</v>
      </c>
      <c r="F49" s="171"/>
      <c r="G49" s="171"/>
      <c r="H49" s="171">
        <f>'実質公債費比率（分子）の構造'!M$45</f>
        <v>1141</v>
      </c>
      <c r="I49" s="171"/>
      <c r="J49" s="171"/>
      <c r="K49" s="171">
        <f>'実質公債費比率（分子）の構造'!N$45</f>
        <v>1145</v>
      </c>
      <c r="L49" s="171"/>
      <c r="M49" s="171"/>
      <c r="N49" s="171">
        <f>'実質公債費比率（分子）の構造'!O$45</f>
        <v>1251</v>
      </c>
      <c r="O49" s="171"/>
      <c r="P49" s="171"/>
    </row>
    <row r="50" spans="1:16">
      <c r="A50" s="171" t="s">
        <v>71</v>
      </c>
      <c r="B50" s="171" t="e">
        <f>NA()</f>
        <v>#N/A</v>
      </c>
      <c r="C50" s="171">
        <f>IF(ISNUMBER('実質公債費比率（分子）の構造'!K$53),'実質公債費比率（分子）の構造'!K$53,NA())</f>
        <v>287</v>
      </c>
      <c r="D50" s="171" t="e">
        <f>NA()</f>
        <v>#N/A</v>
      </c>
      <c r="E50" s="171" t="e">
        <f>NA()</f>
        <v>#N/A</v>
      </c>
      <c r="F50" s="171">
        <f>IF(ISNUMBER('実質公債費比率（分子）の構造'!L$53),'実質公債費比率（分子）の構造'!L$53,NA())</f>
        <v>266</v>
      </c>
      <c r="G50" s="171" t="e">
        <f>NA()</f>
        <v>#N/A</v>
      </c>
      <c r="H50" s="171" t="e">
        <f>NA()</f>
        <v>#N/A</v>
      </c>
      <c r="I50" s="171">
        <f>IF(ISNUMBER('実質公債費比率（分子）の構造'!M$53),'実質公債費比率（分子）の構造'!M$53,NA())</f>
        <v>299</v>
      </c>
      <c r="J50" s="171" t="e">
        <f>NA()</f>
        <v>#N/A</v>
      </c>
      <c r="K50" s="171" t="e">
        <f>NA()</f>
        <v>#N/A</v>
      </c>
      <c r="L50" s="171">
        <f>IF(ISNUMBER('実質公債費比率（分子）の構造'!N$53),'実質公債費比率（分子）の構造'!N$53,NA())</f>
        <v>269</v>
      </c>
      <c r="M50" s="171" t="e">
        <f>NA()</f>
        <v>#N/A</v>
      </c>
      <c r="N50" s="171" t="e">
        <f>NA()</f>
        <v>#N/A</v>
      </c>
      <c r="O50" s="171">
        <f>IF(ISNUMBER('実質公債費比率（分子）の構造'!O$53),'実質公債費比率（分子）の構造'!O$53,NA())</f>
        <v>235</v>
      </c>
      <c r="P50" s="171" t="e">
        <f>NA()</f>
        <v>#N/A</v>
      </c>
    </row>
    <row r="53" spans="1:16">
      <c r="A53" s="139" t="s">
        <v>72</v>
      </c>
    </row>
    <row r="54" spans="1:16">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c r="A56" s="170" t="s">
        <v>43</v>
      </c>
      <c r="B56" s="170"/>
      <c r="C56" s="170"/>
      <c r="D56" s="170">
        <f>'将来負担比率（分子）の構造'!I$52</f>
        <v>7119</v>
      </c>
      <c r="E56" s="170"/>
      <c r="F56" s="170"/>
      <c r="G56" s="170">
        <f>'将来負担比率（分子）の構造'!J$52</f>
        <v>8853</v>
      </c>
      <c r="H56" s="170"/>
      <c r="I56" s="170"/>
      <c r="J56" s="170">
        <f>'将来負担比率（分子）の構造'!K$52</f>
        <v>11493</v>
      </c>
      <c r="K56" s="170"/>
      <c r="L56" s="170"/>
      <c r="M56" s="170">
        <f>'将来負担比率（分子）の構造'!L$52</f>
        <v>13711</v>
      </c>
      <c r="N56" s="170"/>
      <c r="O56" s="170"/>
      <c r="P56" s="170">
        <f>'将来負担比率（分子）の構造'!M$52</f>
        <v>13764</v>
      </c>
    </row>
    <row r="57" spans="1:16">
      <c r="A57" s="170" t="s">
        <v>42</v>
      </c>
      <c r="B57" s="170"/>
      <c r="C57" s="170"/>
      <c r="D57" s="170">
        <f>'将来負担比率（分子）の構造'!I$51</f>
        <v>2072</v>
      </c>
      <c r="E57" s="170"/>
      <c r="F57" s="170"/>
      <c r="G57" s="170">
        <f>'将来負担比率（分子）の構造'!J$51</f>
        <v>2385</v>
      </c>
      <c r="H57" s="170"/>
      <c r="I57" s="170"/>
      <c r="J57" s="170">
        <f>'将来負担比率（分子）の構造'!K$51</f>
        <v>2849</v>
      </c>
      <c r="K57" s="170"/>
      <c r="L57" s="170"/>
      <c r="M57" s="170">
        <f>'将来負担比率（分子）の構造'!L$51</f>
        <v>3250</v>
      </c>
      <c r="N57" s="170"/>
      <c r="O57" s="170"/>
      <c r="P57" s="170">
        <f>'将来負担比率（分子）の構造'!M$51</f>
        <v>4316</v>
      </c>
    </row>
    <row r="58" spans="1:16">
      <c r="A58" s="170" t="s">
        <v>41</v>
      </c>
      <c r="B58" s="170"/>
      <c r="C58" s="170"/>
      <c r="D58" s="170">
        <f>'将来負担比率（分子）の構造'!I$50</f>
        <v>3348</v>
      </c>
      <c r="E58" s="170"/>
      <c r="F58" s="170"/>
      <c r="G58" s="170">
        <f>'将来負担比率（分子）の構造'!J$50</f>
        <v>3306</v>
      </c>
      <c r="H58" s="170"/>
      <c r="I58" s="170"/>
      <c r="J58" s="170">
        <f>'将来負担比率（分子）の構造'!K$50</f>
        <v>3177</v>
      </c>
      <c r="K58" s="170"/>
      <c r="L58" s="170"/>
      <c r="M58" s="170">
        <f>'将来負担比率（分子）の構造'!L$50</f>
        <v>3271</v>
      </c>
      <c r="N58" s="170"/>
      <c r="O58" s="170"/>
      <c r="P58" s="170">
        <f>'将来負担比率（分子）の構造'!M$50</f>
        <v>4054</v>
      </c>
    </row>
    <row r="59" spans="1:16">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c r="A62" s="170" t="s">
        <v>35</v>
      </c>
      <c r="B62" s="170">
        <f>'将来負担比率（分子）の構造'!I$45</f>
        <v>707</v>
      </c>
      <c r="C62" s="170"/>
      <c r="D62" s="170"/>
      <c r="E62" s="170">
        <f>'将来負担比率（分子）の構造'!J$45</f>
        <v>701</v>
      </c>
      <c r="F62" s="170"/>
      <c r="G62" s="170"/>
      <c r="H62" s="170">
        <f>'将来負担比率（分子）の構造'!K$45</f>
        <v>638</v>
      </c>
      <c r="I62" s="170"/>
      <c r="J62" s="170"/>
      <c r="K62" s="170">
        <f>'将来負担比率（分子）の構造'!L$45</f>
        <v>611</v>
      </c>
      <c r="L62" s="170"/>
      <c r="M62" s="170"/>
      <c r="N62" s="170">
        <f>'将来負担比率（分子）の構造'!M$45</f>
        <v>614</v>
      </c>
      <c r="O62" s="170"/>
      <c r="P62" s="170"/>
    </row>
    <row r="63" spans="1:16">
      <c r="A63" s="170" t="s">
        <v>34</v>
      </c>
      <c r="B63" s="170">
        <f>'将来負担比率（分子）の構造'!I$44</f>
        <v>109</v>
      </c>
      <c r="C63" s="170"/>
      <c r="D63" s="170"/>
      <c r="E63" s="170">
        <f>'将来負担比率（分子）の構造'!J$44</f>
        <v>105</v>
      </c>
      <c r="F63" s="170"/>
      <c r="G63" s="170"/>
      <c r="H63" s="170">
        <f>'将来負担比率（分子）の構造'!K$44</f>
        <v>70</v>
      </c>
      <c r="I63" s="170"/>
      <c r="J63" s="170"/>
      <c r="K63" s="170">
        <f>'将来負担比率（分子）の構造'!L$44</f>
        <v>86</v>
      </c>
      <c r="L63" s="170"/>
      <c r="M63" s="170"/>
      <c r="N63" s="170">
        <f>'将来負担比率（分子）の構造'!M$44</f>
        <v>78</v>
      </c>
      <c r="O63" s="170"/>
      <c r="P63" s="170"/>
    </row>
    <row r="64" spans="1:16">
      <c r="A64" s="170" t="s">
        <v>33</v>
      </c>
      <c r="B64" s="170" t="str">
        <f>'将来負担比率（分子）の構造'!I$43</f>
        <v>-</v>
      </c>
      <c r="C64" s="170"/>
      <c r="D64" s="170"/>
      <c r="E64" s="170" t="str">
        <f>'将来負担比率（分子）の構造'!J$43</f>
        <v>-</v>
      </c>
      <c r="F64" s="170"/>
      <c r="G64" s="170"/>
      <c r="H64" s="170">
        <f>'将来負担比率（分子）の構造'!K$43</f>
        <v>747</v>
      </c>
      <c r="I64" s="170"/>
      <c r="J64" s="170"/>
      <c r="K64" s="170">
        <f>'将来負担比率（分子）の構造'!L$43</f>
        <v>727</v>
      </c>
      <c r="L64" s="170"/>
      <c r="M64" s="170"/>
      <c r="N64" s="170">
        <f>'将来負担比率（分子）の構造'!M$43</f>
        <v>744</v>
      </c>
      <c r="O64" s="170"/>
      <c r="P64" s="170"/>
    </row>
    <row r="65" spans="1:16">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c r="A66" s="170" t="s">
        <v>31</v>
      </c>
      <c r="B66" s="170">
        <f>'将来負担比率（分子）の構造'!I$41</f>
        <v>11690</v>
      </c>
      <c r="C66" s="170"/>
      <c r="D66" s="170"/>
      <c r="E66" s="170">
        <f>'将来負担比率（分子）の構造'!J$41</f>
        <v>13780</v>
      </c>
      <c r="F66" s="170"/>
      <c r="G66" s="170"/>
      <c r="H66" s="170">
        <f>'将来負担比率（分子）の構造'!K$41</f>
        <v>17294</v>
      </c>
      <c r="I66" s="170"/>
      <c r="J66" s="170"/>
      <c r="K66" s="170">
        <f>'将来負担比率（分子）の構造'!L$41</f>
        <v>20049</v>
      </c>
      <c r="L66" s="170"/>
      <c r="M66" s="170"/>
      <c r="N66" s="170">
        <f>'将来負担比率（分子）の構造'!M$41</f>
        <v>20128</v>
      </c>
      <c r="O66" s="170"/>
      <c r="P66" s="170"/>
    </row>
    <row r="67" spans="1:16">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42</v>
      </c>
      <c r="G67" s="170" t="e">
        <f>NA()</f>
        <v>#N/A</v>
      </c>
      <c r="H67" s="170" t="e">
        <f>NA()</f>
        <v>#N/A</v>
      </c>
      <c r="I67" s="170">
        <f>IF(ISNUMBER('将来負担比率（分子）の構造'!K$53), IF('将来負担比率（分子）の構造'!K$53 &lt; 0, 0, '将来負担比率（分子）の構造'!K$53), NA())</f>
        <v>1230</v>
      </c>
      <c r="J67" s="170" t="e">
        <f>NA()</f>
        <v>#N/A</v>
      </c>
      <c r="K67" s="170" t="e">
        <f>NA()</f>
        <v>#N/A</v>
      </c>
      <c r="L67" s="170">
        <f>IF(ISNUMBER('将来負担比率（分子）の構造'!L$53), IF('将来負担比率（分子）の構造'!L$53 &lt; 0, 0, '将来負担比率（分子）の構造'!L$53), NA())</f>
        <v>1240</v>
      </c>
      <c r="M67" s="170" t="e">
        <f>NA()</f>
        <v>#N/A</v>
      </c>
      <c r="N67" s="170" t="e">
        <f>NA()</f>
        <v>#N/A</v>
      </c>
      <c r="O67" s="170">
        <f>IF(ISNUMBER('将来負担比率（分子）の構造'!M$53), IF('将来負担比率（分子）の構造'!M$53 &lt; 0, 0, '将来負担比率（分子）の構造'!M$53), NA())</f>
        <v>0</v>
      </c>
      <c r="P67" s="170" t="e">
        <f>NA()</f>
        <v>#N/A</v>
      </c>
    </row>
    <row r="70" spans="1:16">
      <c r="A70" s="172" t="s">
        <v>76</v>
      </c>
      <c r="B70" s="172"/>
      <c r="C70" s="172"/>
      <c r="D70" s="172"/>
      <c r="E70" s="172"/>
      <c r="F70" s="172"/>
    </row>
    <row r="71" spans="1:16">
      <c r="A71" s="173"/>
      <c r="B71" s="173" t="str">
        <f>基金残高に係る経年分析!F54</f>
        <v>R01</v>
      </c>
      <c r="C71" s="173" t="str">
        <f>基金残高に係る経年分析!G54</f>
        <v>R02</v>
      </c>
      <c r="D71" s="173" t="str">
        <f>基金残高に係る経年分析!H54</f>
        <v>R03</v>
      </c>
    </row>
    <row r="72" spans="1:16">
      <c r="A72" s="173" t="s">
        <v>77</v>
      </c>
      <c r="B72" s="174">
        <f>基金残高に係る経年分析!F55</f>
        <v>1023</v>
      </c>
      <c r="C72" s="174">
        <f>基金残高に係る経年分析!G55</f>
        <v>977</v>
      </c>
      <c r="D72" s="174">
        <f>基金残高に係る経年分析!H55</f>
        <v>1663</v>
      </c>
    </row>
    <row r="73" spans="1:16">
      <c r="A73" s="173" t="s">
        <v>78</v>
      </c>
      <c r="B73" s="174">
        <f>基金残高に係る経年分析!F56</f>
        <v>453</v>
      </c>
      <c r="C73" s="174">
        <f>基金残高に係る経年分析!G56</f>
        <v>453</v>
      </c>
      <c r="D73" s="174">
        <f>基金残高に係る経年分析!H56</f>
        <v>454</v>
      </c>
    </row>
    <row r="74" spans="1:16">
      <c r="A74" s="173" t="s">
        <v>79</v>
      </c>
      <c r="B74" s="174">
        <f>基金残高に係る経年分析!F57</f>
        <v>1701</v>
      </c>
      <c r="C74" s="174">
        <f>基金残高に係る経年分析!G57</f>
        <v>1841</v>
      </c>
      <c r="D74" s="174">
        <f>基金残高に係る経年分析!H57</f>
        <v>1938</v>
      </c>
    </row>
  </sheetData>
  <sheetProtection algorithmName="SHA-512" hashValue="ozbkjSJ2YbmWpqxaNbIHIFyDnMNLVcDemge7+vdMP0eRWjkbZapATpYmoaDziSGMJhDZQHBcd4i+8OPIuEQ69A==" saltValue="TIzF5w5TWudTK9xtym+6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0" workbookViewId="0"/>
  </sheetViews>
  <sheetFormatPr defaultColWidth="0" defaultRowHeight="11.25" customHeight="1" zeroHeight="1"/>
  <cols>
    <col min="1" max="1" width="1.625" style="210" customWidth="1"/>
    <col min="2" max="2" width="2.375" style="210" customWidth="1"/>
    <col min="3" max="16" width="2.625" style="210" customWidth="1"/>
    <col min="17" max="17" width="2.375" style="210" customWidth="1"/>
    <col min="18" max="95" width="1.625" style="210" customWidth="1"/>
    <col min="96" max="133" width="1.625" style="220" customWidth="1"/>
    <col min="134" max="143" width="1.625" style="210" customWidth="1"/>
    <col min="144" max="16384" width="0" style="210" hidden="1"/>
  </cols>
  <sheetData>
    <row r="1" spans="2:143"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83" t="s">
        <v>540</v>
      </c>
      <c r="DI1" s="784"/>
      <c r="DJ1" s="784"/>
      <c r="DK1" s="784"/>
      <c r="DL1" s="784"/>
      <c r="DM1" s="784"/>
      <c r="DN1" s="785"/>
      <c r="DO1" s="210"/>
      <c r="DP1" s="783" t="s">
        <v>541</v>
      </c>
      <c r="DQ1" s="784"/>
      <c r="DR1" s="784"/>
      <c r="DS1" s="784"/>
      <c r="DT1" s="784"/>
      <c r="DU1" s="784"/>
      <c r="DV1" s="784"/>
      <c r="DW1" s="784"/>
      <c r="DX1" s="784"/>
      <c r="DY1" s="784"/>
      <c r="DZ1" s="784"/>
      <c r="EA1" s="784"/>
      <c r="EB1" s="784"/>
      <c r="EC1" s="785"/>
      <c r="ED1" s="208"/>
      <c r="EE1" s="208"/>
      <c r="EF1" s="208"/>
      <c r="EG1" s="208"/>
      <c r="EH1" s="208"/>
      <c r="EI1" s="208"/>
      <c r="EJ1" s="208"/>
      <c r="EK1" s="208"/>
      <c r="EL1" s="208"/>
      <c r="EM1" s="208"/>
    </row>
    <row r="2" spans="2:143" ht="22.5" customHeight="1">
      <c r="B2" s="211" t="s">
        <v>214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c r="B3" s="725" t="s">
        <v>215</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5" t="s">
        <v>216</v>
      </c>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7"/>
      <c r="CD3" s="768" t="s">
        <v>542</v>
      </c>
      <c r="CE3" s="769"/>
      <c r="CF3" s="769"/>
      <c r="CG3" s="769"/>
      <c r="CH3" s="769"/>
      <c r="CI3" s="769"/>
      <c r="CJ3" s="769"/>
      <c r="CK3" s="769"/>
      <c r="CL3" s="769"/>
      <c r="CM3" s="769"/>
      <c r="CN3" s="769"/>
      <c r="CO3" s="769"/>
      <c r="CP3" s="769"/>
      <c r="CQ3" s="769"/>
      <c r="CR3" s="769"/>
      <c r="CS3" s="769"/>
      <c r="CT3" s="769"/>
      <c r="CU3" s="769"/>
      <c r="CV3" s="769"/>
      <c r="CW3" s="769"/>
      <c r="CX3" s="769"/>
      <c r="CY3" s="769"/>
      <c r="CZ3" s="769"/>
      <c r="DA3" s="769"/>
      <c r="DB3" s="769"/>
      <c r="DC3" s="769"/>
      <c r="DD3" s="769"/>
      <c r="DE3" s="769"/>
      <c r="DF3" s="769"/>
      <c r="DG3" s="769"/>
      <c r="DH3" s="769"/>
      <c r="DI3" s="769"/>
      <c r="DJ3" s="769"/>
      <c r="DK3" s="769"/>
      <c r="DL3" s="769"/>
      <c r="DM3" s="769"/>
      <c r="DN3" s="769"/>
      <c r="DO3" s="769"/>
      <c r="DP3" s="769"/>
      <c r="DQ3" s="769"/>
      <c r="DR3" s="769"/>
      <c r="DS3" s="769"/>
      <c r="DT3" s="769"/>
      <c r="DU3" s="769"/>
      <c r="DV3" s="769"/>
      <c r="DW3" s="769"/>
      <c r="DX3" s="769"/>
      <c r="DY3" s="769"/>
      <c r="DZ3" s="769"/>
      <c r="EA3" s="769"/>
      <c r="EB3" s="769"/>
      <c r="EC3" s="770"/>
    </row>
    <row r="4" spans="2:143" ht="11.25" customHeight="1">
      <c r="B4" s="725" t="s">
        <v>1</v>
      </c>
      <c r="C4" s="726"/>
      <c r="D4" s="726"/>
      <c r="E4" s="726"/>
      <c r="F4" s="726"/>
      <c r="G4" s="726"/>
      <c r="H4" s="726"/>
      <c r="I4" s="726"/>
      <c r="J4" s="726"/>
      <c r="K4" s="726"/>
      <c r="L4" s="726"/>
      <c r="M4" s="726"/>
      <c r="N4" s="726"/>
      <c r="O4" s="726"/>
      <c r="P4" s="726"/>
      <c r="Q4" s="727"/>
      <c r="R4" s="725" t="s">
        <v>217</v>
      </c>
      <c r="S4" s="726"/>
      <c r="T4" s="726"/>
      <c r="U4" s="726"/>
      <c r="V4" s="726"/>
      <c r="W4" s="726"/>
      <c r="X4" s="726"/>
      <c r="Y4" s="727"/>
      <c r="Z4" s="725" t="s">
        <v>218</v>
      </c>
      <c r="AA4" s="726"/>
      <c r="AB4" s="726"/>
      <c r="AC4" s="727"/>
      <c r="AD4" s="725" t="s">
        <v>219</v>
      </c>
      <c r="AE4" s="726"/>
      <c r="AF4" s="726"/>
      <c r="AG4" s="726"/>
      <c r="AH4" s="726"/>
      <c r="AI4" s="726"/>
      <c r="AJ4" s="726"/>
      <c r="AK4" s="727"/>
      <c r="AL4" s="725" t="s">
        <v>218</v>
      </c>
      <c r="AM4" s="726"/>
      <c r="AN4" s="726"/>
      <c r="AO4" s="727"/>
      <c r="AP4" s="786" t="s">
        <v>220</v>
      </c>
      <c r="AQ4" s="786"/>
      <c r="AR4" s="786"/>
      <c r="AS4" s="786"/>
      <c r="AT4" s="786"/>
      <c r="AU4" s="786"/>
      <c r="AV4" s="786"/>
      <c r="AW4" s="786"/>
      <c r="AX4" s="786"/>
      <c r="AY4" s="786"/>
      <c r="AZ4" s="786"/>
      <c r="BA4" s="786"/>
      <c r="BB4" s="786"/>
      <c r="BC4" s="786"/>
      <c r="BD4" s="786"/>
      <c r="BE4" s="786"/>
      <c r="BF4" s="786"/>
      <c r="BG4" s="786" t="s">
        <v>221</v>
      </c>
      <c r="BH4" s="786"/>
      <c r="BI4" s="786"/>
      <c r="BJ4" s="786"/>
      <c r="BK4" s="786"/>
      <c r="BL4" s="786"/>
      <c r="BM4" s="786"/>
      <c r="BN4" s="786"/>
      <c r="BO4" s="786" t="s">
        <v>218</v>
      </c>
      <c r="BP4" s="786"/>
      <c r="BQ4" s="786"/>
      <c r="BR4" s="786"/>
      <c r="BS4" s="786" t="s">
        <v>222</v>
      </c>
      <c r="BT4" s="786"/>
      <c r="BU4" s="786"/>
      <c r="BV4" s="786"/>
      <c r="BW4" s="786"/>
      <c r="BX4" s="786"/>
      <c r="BY4" s="786"/>
      <c r="BZ4" s="786"/>
      <c r="CA4" s="786"/>
      <c r="CB4" s="786"/>
      <c r="CD4" s="768" t="s">
        <v>543</v>
      </c>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769"/>
      <c r="EB4" s="769"/>
      <c r="EC4" s="770"/>
    </row>
    <row r="5" spans="2:143" s="363" customFormat="1" ht="11.25" customHeight="1">
      <c r="B5" s="733" t="s">
        <v>223</v>
      </c>
      <c r="C5" s="734"/>
      <c r="D5" s="734"/>
      <c r="E5" s="734"/>
      <c r="F5" s="734"/>
      <c r="G5" s="734"/>
      <c r="H5" s="734"/>
      <c r="I5" s="734"/>
      <c r="J5" s="734"/>
      <c r="K5" s="734"/>
      <c r="L5" s="734"/>
      <c r="M5" s="734"/>
      <c r="N5" s="734"/>
      <c r="O5" s="734"/>
      <c r="P5" s="734"/>
      <c r="Q5" s="735"/>
      <c r="R5" s="719">
        <v>424156</v>
      </c>
      <c r="S5" s="720"/>
      <c r="T5" s="720"/>
      <c r="U5" s="720"/>
      <c r="V5" s="720"/>
      <c r="W5" s="720"/>
      <c r="X5" s="720"/>
      <c r="Y5" s="763"/>
      <c r="Z5" s="781">
        <v>5.2</v>
      </c>
      <c r="AA5" s="781"/>
      <c r="AB5" s="781"/>
      <c r="AC5" s="781"/>
      <c r="AD5" s="782">
        <v>424156</v>
      </c>
      <c r="AE5" s="782"/>
      <c r="AF5" s="782"/>
      <c r="AG5" s="782"/>
      <c r="AH5" s="782"/>
      <c r="AI5" s="782"/>
      <c r="AJ5" s="782"/>
      <c r="AK5" s="782"/>
      <c r="AL5" s="764">
        <v>15.7</v>
      </c>
      <c r="AM5" s="738"/>
      <c r="AN5" s="738"/>
      <c r="AO5" s="765"/>
      <c r="AP5" s="733" t="s">
        <v>224</v>
      </c>
      <c r="AQ5" s="734"/>
      <c r="AR5" s="734"/>
      <c r="AS5" s="734"/>
      <c r="AT5" s="734"/>
      <c r="AU5" s="734"/>
      <c r="AV5" s="734"/>
      <c r="AW5" s="734"/>
      <c r="AX5" s="734"/>
      <c r="AY5" s="734"/>
      <c r="AZ5" s="734"/>
      <c r="BA5" s="734"/>
      <c r="BB5" s="734"/>
      <c r="BC5" s="734"/>
      <c r="BD5" s="734"/>
      <c r="BE5" s="734"/>
      <c r="BF5" s="735"/>
      <c r="BG5" s="666">
        <v>415432</v>
      </c>
      <c r="BH5" s="667"/>
      <c r="BI5" s="667"/>
      <c r="BJ5" s="667"/>
      <c r="BK5" s="667"/>
      <c r="BL5" s="667"/>
      <c r="BM5" s="667"/>
      <c r="BN5" s="668"/>
      <c r="BO5" s="693">
        <v>97.9</v>
      </c>
      <c r="BP5" s="693"/>
      <c r="BQ5" s="693"/>
      <c r="BR5" s="693"/>
      <c r="BS5" s="694">
        <v>1205</v>
      </c>
      <c r="BT5" s="694"/>
      <c r="BU5" s="694"/>
      <c r="BV5" s="694"/>
      <c r="BW5" s="694"/>
      <c r="BX5" s="694"/>
      <c r="BY5" s="694"/>
      <c r="BZ5" s="694"/>
      <c r="CA5" s="694"/>
      <c r="CB5" s="752"/>
      <c r="CD5" s="768" t="s">
        <v>220</v>
      </c>
      <c r="CE5" s="769"/>
      <c r="CF5" s="769"/>
      <c r="CG5" s="769"/>
      <c r="CH5" s="769"/>
      <c r="CI5" s="769"/>
      <c r="CJ5" s="769"/>
      <c r="CK5" s="769"/>
      <c r="CL5" s="769"/>
      <c r="CM5" s="769"/>
      <c r="CN5" s="769"/>
      <c r="CO5" s="769"/>
      <c r="CP5" s="769"/>
      <c r="CQ5" s="770"/>
      <c r="CR5" s="768" t="s">
        <v>225</v>
      </c>
      <c r="CS5" s="769"/>
      <c r="CT5" s="769"/>
      <c r="CU5" s="769"/>
      <c r="CV5" s="769"/>
      <c r="CW5" s="769"/>
      <c r="CX5" s="769"/>
      <c r="CY5" s="770"/>
      <c r="CZ5" s="768" t="s">
        <v>218</v>
      </c>
      <c r="DA5" s="769"/>
      <c r="DB5" s="769"/>
      <c r="DC5" s="770"/>
      <c r="DD5" s="768" t="s">
        <v>226</v>
      </c>
      <c r="DE5" s="769"/>
      <c r="DF5" s="769"/>
      <c r="DG5" s="769"/>
      <c r="DH5" s="769"/>
      <c r="DI5" s="769"/>
      <c r="DJ5" s="769"/>
      <c r="DK5" s="769"/>
      <c r="DL5" s="769"/>
      <c r="DM5" s="769"/>
      <c r="DN5" s="769"/>
      <c r="DO5" s="769"/>
      <c r="DP5" s="770"/>
      <c r="DQ5" s="768" t="s">
        <v>227</v>
      </c>
      <c r="DR5" s="769"/>
      <c r="DS5" s="769"/>
      <c r="DT5" s="769"/>
      <c r="DU5" s="769"/>
      <c r="DV5" s="769"/>
      <c r="DW5" s="769"/>
      <c r="DX5" s="769"/>
      <c r="DY5" s="769"/>
      <c r="DZ5" s="769"/>
      <c r="EA5" s="769"/>
      <c r="EB5" s="769"/>
      <c r="EC5" s="770"/>
    </row>
    <row r="6" spans="2:143" ht="11.25" customHeight="1">
      <c r="B6" s="663" t="s">
        <v>544</v>
      </c>
      <c r="C6" s="664"/>
      <c r="D6" s="664"/>
      <c r="E6" s="664"/>
      <c r="F6" s="664"/>
      <c r="G6" s="664"/>
      <c r="H6" s="664"/>
      <c r="I6" s="664"/>
      <c r="J6" s="664"/>
      <c r="K6" s="664"/>
      <c r="L6" s="664"/>
      <c r="M6" s="664"/>
      <c r="N6" s="664"/>
      <c r="O6" s="664"/>
      <c r="P6" s="664"/>
      <c r="Q6" s="665"/>
      <c r="R6" s="666">
        <v>33957</v>
      </c>
      <c r="S6" s="667"/>
      <c r="T6" s="667"/>
      <c r="U6" s="667"/>
      <c r="V6" s="667"/>
      <c r="W6" s="667"/>
      <c r="X6" s="667"/>
      <c r="Y6" s="668"/>
      <c r="Z6" s="693">
        <v>0.4</v>
      </c>
      <c r="AA6" s="693"/>
      <c r="AB6" s="693"/>
      <c r="AC6" s="693"/>
      <c r="AD6" s="694">
        <v>33957</v>
      </c>
      <c r="AE6" s="694"/>
      <c r="AF6" s="694"/>
      <c r="AG6" s="694"/>
      <c r="AH6" s="694"/>
      <c r="AI6" s="694"/>
      <c r="AJ6" s="694"/>
      <c r="AK6" s="694"/>
      <c r="AL6" s="669">
        <v>1.3</v>
      </c>
      <c r="AM6" s="670"/>
      <c r="AN6" s="670"/>
      <c r="AO6" s="695"/>
      <c r="AP6" s="663" t="s">
        <v>545</v>
      </c>
      <c r="AQ6" s="664"/>
      <c r="AR6" s="664"/>
      <c r="AS6" s="664"/>
      <c r="AT6" s="664"/>
      <c r="AU6" s="664"/>
      <c r="AV6" s="664"/>
      <c r="AW6" s="664"/>
      <c r="AX6" s="664"/>
      <c r="AY6" s="664"/>
      <c r="AZ6" s="664"/>
      <c r="BA6" s="664"/>
      <c r="BB6" s="664"/>
      <c r="BC6" s="664"/>
      <c r="BD6" s="664"/>
      <c r="BE6" s="664"/>
      <c r="BF6" s="665"/>
      <c r="BG6" s="666">
        <v>415432</v>
      </c>
      <c r="BH6" s="667"/>
      <c r="BI6" s="667"/>
      <c r="BJ6" s="667"/>
      <c r="BK6" s="667"/>
      <c r="BL6" s="667"/>
      <c r="BM6" s="667"/>
      <c r="BN6" s="668"/>
      <c r="BO6" s="693">
        <v>97.9</v>
      </c>
      <c r="BP6" s="693"/>
      <c r="BQ6" s="693"/>
      <c r="BR6" s="693"/>
      <c r="BS6" s="694">
        <v>1205</v>
      </c>
      <c r="BT6" s="694"/>
      <c r="BU6" s="694"/>
      <c r="BV6" s="694"/>
      <c r="BW6" s="694"/>
      <c r="BX6" s="694"/>
      <c r="BY6" s="694"/>
      <c r="BZ6" s="694"/>
      <c r="CA6" s="694"/>
      <c r="CB6" s="752"/>
      <c r="CD6" s="722" t="s">
        <v>228</v>
      </c>
      <c r="CE6" s="723"/>
      <c r="CF6" s="723"/>
      <c r="CG6" s="723"/>
      <c r="CH6" s="723"/>
      <c r="CI6" s="723"/>
      <c r="CJ6" s="723"/>
      <c r="CK6" s="723"/>
      <c r="CL6" s="723"/>
      <c r="CM6" s="723"/>
      <c r="CN6" s="723"/>
      <c r="CO6" s="723"/>
      <c r="CP6" s="723"/>
      <c r="CQ6" s="724"/>
      <c r="CR6" s="666">
        <v>67430</v>
      </c>
      <c r="CS6" s="667"/>
      <c r="CT6" s="667"/>
      <c r="CU6" s="667"/>
      <c r="CV6" s="667"/>
      <c r="CW6" s="667"/>
      <c r="CX6" s="667"/>
      <c r="CY6" s="668"/>
      <c r="CZ6" s="764">
        <v>0.9</v>
      </c>
      <c r="DA6" s="738"/>
      <c r="DB6" s="738"/>
      <c r="DC6" s="767"/>
      <c r="DD6" s="672" t="s">
        <v>546</v>
      </c>
      <c r="DE6" s="667"/>
      <c r="DF6" s="667"/>
      <c r="DG6" s="667"/>
      <c r="DH6" s="667"/>
      <c r="DI6" s="667"/>
      <c r="DJ6" s="667"/>
      <c r="DK6" s="667"/>
      <c r="DL6" s="667"/>
      <c r="DM6" s="667"/>
      <c r="DN6" s="667"/>
      <c r="DO6" s="667"/>
      <c r="DP6" s="668"/>
      <c r="DQ6" s="672">
        <v>67430</v>
      </c>
      <c r="DR6" s="667"/>
      <c r="DS6" s="667"/>
      <c r="DT6" s="667"/>
      <c r="DU6" s="667"/>
      <c r="DV6" s="667"/>
      <c r="DW6" s="667"/>
      <c r="DX6" s="667"/>
      <c r="DY6" s="667"/>
      <c r="DZ6" s="667"/>
      <c r="EA6" s="667"/>
      <c r="EB6" s="667"/>
      <c r="EC6" s="707"/>
    </row>
    <row r="7" spans="2:143" ht="11.25" customHeight="1">
      <c r="B7" s="663" t="s">
        <v>229</v>
      </c>
      <c r="C7" s="664"/>
      <c r="D7" s="664"/>
      <c r="E7" s="664"/>
      <c r="F7" s="664"/>
      <c r="G7" s="664"/>
      <c r="H7" s="664"/>
      <c r="I7" s="664"/>
      <c r="J7" s="664"/>
      <c r="K7" s="664"/>
      <c r="L7" s="664"/>
      <c r="M7" s="664"/>
      <c r="N7" s="664"/>
      <c r="O7" s="664"/>
      <c r="P7" s="664"/>
      <c r="Q7" s="665"/>
      <c r="R7" s="666">
        <v>199</v>
      </c>
      <c r="S7" s="667"/>
      <c r="T7" s="667"/>
      <c r="U7" s="667"/>
      <c r="V7" s="667"/>
      <c r="W7" s="667"/>
      <c r="X7" s="667"/>
      <c r="Y7" s="668"/>
      <c r="Z7" s="693">
        <v>0</v>
      </c>
      <c r="AA7" s="693"/>
      <c r="AB7" s="693"/>
      <c r="AC7" s="693"/>
      <c r="AD7" s="694">
        <v>199</v>
      </c>
      <c r="AE7" s="694"/>
      <c r="AF7" s="694"/>
      <c r="AG7" s="694"/>
      <c r="AH7" s="694"/>
      <c r="AI7" s="694"/>
      <c r="AJ7" s="694"/>
      <c r="AK7" s="694"/>
      <c r="AL7" s="669">
        <v>0</v>
      </c>
      <c r="AM7" s="670"/>
      <c r="AN7" s="670"/>
      <c r="AO7" s="695"/>
      <c r="AP7" s="663" t="s">
        <v>547</v>
      </c>
      <c r="AQ7" s="664"/>
      <c r="AR7" s="664"/>
      <c r="AS7" s="664"/>
      <c r="AT7" s="664"/>
      <c r="AU7" s="664"/>
      <c r="AV7" s="664"/>
      <c r="AW7" s="664"/>
      <c r="AX7" s="664"/>
      <c r="AY7" s="664"/>
      <c r="AZ7" s="664"/>
      <c r="BA7" s="664"/>
      <c r="BB7" s="664"/>
      <c r="BC7" s="664"/>
      <c r="BD7" s="664"/>
      <c r="BE7" s="664"/>
      <c r="BF7" s="665"/>
      <c r="BG7" s="666">
        <v>164924</v>
      </c>
      <c r="BH7" s="667"/>
      <c r="BI7" s="667"/>
      <c r="BJ7" s="667"/>
      <c r="BK7" s="667"/>
      <c r="BL7" s="667"/>
      <c r="BM7" s="667"/>
      <c r="BN7" s="668"/>
      <c r="BO7" s="693">
        <v>38.9</v>
      </c>
      <c r="BP7" s="693"/>
      <c r="BQ7" s="693"/>
      <c r="BR7" s="693"/>
      <c r="BS7" s="694">
        <v>1205</v>
      </c>
      <c r="BT7" s="694"/>
      <c r="BU7" s="694"/>
      <c r="BV7" s="694"/>
      <c r="BW7" s="694"/>
      <c r="BX7" s="694"/>
      <c r="BY7" s="694"/>
      <c r="BZ7" s="694"/>
      <c r="CA7" s="694"/>
      <c r="CB7" s="752"/>
      <c r="CD7" s="708" t="s">
        <v>230</v>
      </c>
      <c r="CE7" s="705"/>
      <c r="CF7" s="705"/>
      <c r="CG7" s="705"/>
      <c r="CH7" s="705"/>
      <c r="CI7" s="705"/>
      <c r="CJ7" s="705"/>
      <c r="CK7" s="705"/>
      <c r="CL7" s="705"/>
      <c r="CM7" s="705"/>
      <c r="CN7" s="705"/>
      <c r="CO7" s="705"/>
      <c r="CP7" s="705"/>
      <c r="CQ7" s="706"/>
      <c r="CR7" s="666">
        <v>1126500</v>
      </c>
      <c r="CS7" s="667"/>
      <c r="CT7" s="667"/>
      <c r="CU7" s="667"/>
      <c r="CV7" s="667"/>
      <c r="CW7" s="667"/>
      <c r="CX7" s="667"/>
      <c r="CY7" s="668"/>
      <c r="CZ7" s="693">
        <v>14.9</v>
      </c>
      <c r="DA7" s="693"/>
      <c r="DB7" s="693"/>
      <c r="DC7" s="693"/>
      <c r="DD7" s="672">
        <v>9567</v>
      </c>
      <c r="DE7" s="667"/>
      <c r="DF7" s="667"/>
      <c r="DG7" s="667"/>
      <c r="DH7" s="667"/>
      <c r="DI7" s="667"/>
      <c r="DJ7" s="667"/>
      <c r="DK7" s="667"/>
      <c r="DL7" s="667"/>
      <c r="DM7" s="667"/>
      <c r="DN7" s="667"/>
      <c r="DO7" s="667"/>
      <c r="DP7" s="668"/>
      <c r="DQ7" s="672">
        <v>897147</v>
      </c>
      <c r="DR7" s="667"/>
      <c r="DS7" s="667"/>
      <c r="DT7" s="667"/>
      <c r="DU7" s="667"/>
      <c r="DV7" s="667"/>
      <c r="DW7" s="667"/>
      <c r="DX7" s="667"/>
      <c r="DY7" s="667"/>
      <c r="DZ7" s="667"/>
      <c r="EA7" s="667"/>
      <c r="EB7" s="667"/>
      <c r="EC7" s="707"/>
    </row>
    <row r="8" spans="2:143" ht="11.25" customHeight="1">
      <c r="B8" s="663" t="s">
        <v>231</v>
      </c>
      <c r="C8" s="664"/>
      <c r="D8" s="664"/>
      <c r="E8" s="664"/>
      <c r="F8" s="664"/>
      <c r="G8" s="664"/>
      <c r="H8" s="664"/>
      <c r="I8" s="664"/>
      <c r="J8" s="664"/>
      <c r="K8" s="664"/>
      <c r="L8" s="664"/>
      <c r="M8" s="664"/>
      <c r="N8" s="664"/>
      <c r="O8" s="664"/>
      <c r="P8" s="664"/>
      <c r="Q8" s="665"/>
      <c r="R8" s="666">
        <v>2020</v>
      </c>
      <c r="S8" s="667"/>
      <c r="T8" s="667"/>
      <c r="U8" s="667"/>
      <c r="V8" s="667"/>
      <c r="W8" s="667"/>
      <c r="X8" s="667"/>
      <c r="Y8" s="668"/>
      <c r="Z8" s="693">
        <v>0</v>
      </c>
      <c r="AA8" s="693"/>
      <c r="AB8" s="693"/>
      <c r="AC8" s="693"/>
      <c r="AD8" s="694">
        <v>2020</v>
      </c>
      <c r="AE8" s="694"/>
      <c r="AF8" s="694"/>
      <c r="AG8" s="694"/>
      <c r="AH8" s="694"/>
      <c r="AI8" s="694"/>
      <c r="AJ8" s="694"/>
      <c r="AK8" s="694"/>
      <c r="AL8" s="669">
        <v>0.1</v>
      </c>
      <c r="AM8" s="670"/>
      <c r="AN8" s="670"/>
      <c r="AO8" s="695"/>
      <c r="AP8" s="663" t="s">
        <v>548</v>
      </c>
      <c r="AQ8" s="664"/>
      <c r="AR8" s="664"/>
      <c r="AS8" s="664"/>
      <c r="AT8" s="664"/>
      <c r="AU8" s="664"/>
      <c r="AV8" s="664"/>
      <c r="AW8" s="664"/>
      <c r="AX8" s="664"/>
      <c r="AY8" s="664"/>
      <c r="AZ8" s="664"/>
      <c r="BA8" s="664"/>
      <c r="BB8" s="664"/>
      <c r="BC8" s="664"/>
      <c r="BD8" s="664"/>
      <c r="BE8" s="664"/>
      <c r="BF8" s="665"/>
      <c r="BG8" s="666">
        <v>7002</v>
      </c>
      <c r="BH8" s="667"/>
      <c r="BI8" s="667"/>
      <c r="BJ8" s="667"/>
      <c r="BK8" s="667"/>
      <c r="BL8" s="667"/>
      <c r="BM8" s="667"/>
      <c r="BN8" s="668"/>
      <c r="BO8" s="693">
        <v>1.7</v>
      </c>
      <c r="BP8" s="693"/>
      <c r="BQ8" s="693"/>
      <c r="BR8" s="693"/>
      <c r="BS8" s="694" t="s">
        <v>546</v>
      </c>
      <c r="BT8" s="694"/>
      <c r="BU8" s="694"/>
      <c r="BV8" s="694"/>
      <c r="BW8" s="694"/>
      <c r="BX8" s="694"/>
      <c r="BY8" s="694"/>
      <c r="BZ8" s="694"/>
      <c r="CA8" s="694"/>
      <c r="CB8" s="752"/>
      <c r="CD8" s="708" t="s">
        <v>232</v>
      </c>
      <c r="CE8" s="705"/>
      <c r="CF8" s="705"/>
      <c r="CG8" s="705"/>
      <c r="CH8" s="705"/>
      <c r="CI8" s="705"/>
      <c r="CJ8" s="705"/>
      <c r="CK8" s="705"/>
      <c r="CL8" s="705"/>
      <c r="CM8" s="705"/>
      <c r="CN8" s="705"/>
      <c r="CO8" s="705"/>
      <c r="CP8" s="705"/>
      <c r="CQ8" s="706"/>
      <c r="CR8" s="666">
        <v>1620729</v>
      </c>
      <c r="CS8" s="667"/>
      <c r="CT8" s="667"/>
      <c r="CU8" s="667"/>
      <c r="CV8" s="667"/>
      <c r="CW8" s="667"/>
      <c r="CX8" s="667"/>
      <c r="CY8" s="668"/>
      <c r="CZ8" s="693">
        <v>21.4</v>
      </c>
      <c r="DA8" s="693"/>
      <c r="DB8" s="693"/>
      <c r="DC8" s="693"/>
      <c r="DD8" s="672">
        <v>116380</v>
      </c>
      <c r="DE8" s="667"/>
      <c r="DF8" s="667"/>
      <c r="DG8" s="667"/>
      <c r="DH8" s="667"/>
      <c r="DI8" s="667"/>
      <c r="DJ8" s="667"/>
      <c r="DK8" s="667"/>
      <c r="DL8" s="667"/>
      <c r="DM8" s="667"/>
      <c r="DN8" s="667"/>
      <c r="DO8" s="667"/>
      <c r="DP8" s="668"/>
      <c r="DQ8" s="672">
        <v>571383</v>
      </c>
      <c r="DR8" s="667"/>
      <c r="DS8" s="667"/>
      <c r="DT8" s="667"/>
      <c r="DU8" s="667"/>
      <c r="DV8" s="667"/>
      <c r="DW8" s="667"/>
      <c r="DX8" s="667"/>
      <c r="DY8" s="667"/>
      <c r="DZ8" s="667"/>
      <c r="EA8" s="667"/>
      <c r="EB8" s="667"/>
      <c r="EC8" s="707"/>
    </row>
    <row r="9" spans="2:143" ht="11.25" customHeight="1">
      <c r="B9" s="663" t="s">
        <v>233</v>
      </c>
      <c r="C9" s="664"/>
      <c r="D9" s="664"/>
      <c r="E9" s="664"/>
      <c r="F9" s="664"/>
      <c r="G9" s="664"/>
      <c r="H9" s="664"/>
      <c r="I9" s="664"/>
      <c r="J9" s="664"/>
      <c r="K9" s="664"/>
      <c r="L9" s="664"/>
      <c r="M9" s="664"/>
      <c r="N9" s="664"/>
      <c r="O9" s="664"/>
      <c r="P9" s="664"/>
      <c r="Q9" s="665"/>
      <c r="R9" s="666">
        <v>2360</v>
      </c>
      <c r="S9" s="667"/>
      <c r="T9" s="667"/>
      <c r="U9" s="667"/>
      <c r="V9" s="667"/>
      <c r="W9" s="667"/>
      <c r="X9" s="667"/>
      <c r="Y9" s="668"/>
      <c r="Z9" s="693">
        <v>0</v>
      </c>
      <c r="AA9" s="693"/>
      <c r="AB9" s="693"/>
      <c r="AC9" s="693"/>
      <c r="AD9" s="694">
        <v>2360</v>
      </c>
      <c r="AE9" s="694"/>
      <c r="AF9" s="694"/>
      <c r="AG9" s="694"/>
      <c r="AH9" s="694"/>
      <c r="AI9" s="694"/>
      <c r="AJ9" s="694"/>
      <c r="AK9" s="694"/>
      <c r="AL9" s="669">
        <v>0.1</v>
      </c>
      <c r="AM9" s="670"/>
      <c r="AN9" s="670"/>
      <c r="AO9" s="695"/>
      <c r="AP9" s="663" t="s">
        <v>549</v>
      </c>
      <c r="AQ9" s="664"/>
      <c r="AR9" s="664"/>
      <c r="AS9" s="664"/>
      <c r="AT9" s="664"/>
      <c r="AU9" s="664"/>
      <c r="AV9" s="664"/>
      <c r="AW9" s="664"/>
      <c r="AX9" s="664"/>
      <c r="AY9" s="664"/>
      <c r="AZ9" s="664"/>
      <c r="BA9" s="664"/>
      <c r="BB9" s="664"/>
      <c r="BC9" s="664"/>
      <c r="BD9" s="664"/>
      <c r="BE9" s="664"/>
      <c r="BF9" s="665"/>
      <c r="BG9" s="666">
        <v>141976</v>
      </c>
      <c r="BH9" s="667"/>
      <c r="BI9" s="667"/>
      <c r="BJ9" s="667"/>
      <c r="BK9" s="667"/>
      <c r="BL9" s="667"/>
      <c r="BM9" s="667"/>
      <c r="BN9" s="668"/>
      <c r="BO9" s="693">
        <v>33.5</v>
      </c>
      <c r="BP9" s="693"/>
      <c r="BQ9" s="693"/>
      <c r="BR9" s="693"/>
      <c r="BS9" s="694" t="s">
        <v>546</v>
      </c>
      <c r="BT9" s="694"/>
      <c r="BU9" s="694"/>
      <c r="BV9" s="694"/>
      <c r="BW9" s="694"/>
      <c r="BX9" s="694"/>
      <c r="BY9" s="694"/>
      <c r="BZ9" s="694"/>
      <c r="CA9" s="694"/>
      <c r="CB9" s="752"/>
      <c r="CD9" s="708" t="s">
        <v>234</v>
      </c>
      <c r="CE9" s="705"/>
      <c r="CF9" s="705"/>
      <c r="CG9" s="705"/>
      <c r="CH9" s="705"/>
      <c r="CI9" s="705"/>
      <c r="CJ9" s="705"/>
      <c r="CK9" s="705"/>
      <c r="CL9" s="705"/>
      <c r="CM9" s="705"/>
      <c r="CN9" s="705"/>
      <c r="CO9" s="705"/>
      <c r="CP9" s="705"/>
      <c r="CQ9" s="706"/>
      <c r="CR9" s="666">
        <v>1521067</v>
      </c>
      <c r="CS9" s="667"/>
      <c r="CT9" s="667"/>
      <c r="CU9" s="667"/>
      <c r="CV9" s="667"/>
      <c r="CW9" s="667"/>
      <c r="CX9" s="667"/>
      <c r="CY9" s="668"/>
      <c r="CZ9" s="693">
        <v>20.100000000000001</v>
      </c>
      <c r="DA9" s="693"/>
      <c r="DB9" s="693"/>
      <c r="DC9" s="693"/>
      <c r="DD9" s="672">
        <v>1311419</v>
      </c>
      <c r="DE9" s="667"/>
      <c r="DF9" s="667"/>
      <c r="DG9" s="667"/>
      <c r="DH9" s="667"/>
      <c r="DI9" s="667"/>
      <c r="DJ9" s="667"/>
      <c r="DK9" s="667"/>
      <c r="DL9" s="667"/>
      <c r="DM9" s="667"/>
      <c r="DN9" s="667"/>
      <c r="DO9" s="667"/>
      <c r="DP9" s="668"/>
      <c r="DQ9" s="672">
        <v>127349</v>
      </c>
      <c r="DR9" s="667"/>
      <c r="DS9" s="667"/>
      <c r="DT9" s="667"/>
      <c r="DU9" s="667"/>
      <c r="DV9" s="667"/>
      <c r="DW9" s="667"/>
      <c r="DX9" s="667"/>
      <c r="DY9" s="667"/>
      <c r="DZ9" s="667"/>
      <c r="EA9" s="667"/>
      <c r="EB9" s="667"/>
      <c r="EC9" s="707"/>
    </row>
    <row r="10" spans="2:143" ht="11.25" customHeight="1">
      <c r="B10" s="663" t="s">
        <v>550</v>
      </c>
      <c r="C10" s="664"/>
      <c r="D10" s="664"/>
      <c r="E10" s="664"/>
      <c r="F10" s="664"/>
      <c r="G10" s="664"/>
      <c r="H10" s="664"/>
      <c r="I10" s="664"/>
      <c r="J10" s="664"/>
      <c r="K10" s="664"/>
      <c r="L10" s="664"/>
      <c r="M10" s="664"/>
      <c r="N10" s="664"/>
      <c r="O10" s="664"/>
      <c r="P10" s="664"/>
      <c r="Q10" s="665"/>
      <c r="R10" s="666" t="s">
        <v>546</v>
      </c>
      <c r="S10" s="667"/>
      <c r="T10" s="667"/>
      <c r="U10" s="667"/>
      <c r="V10" s="667"/>
      <c r="W10" s="667"/>
      <c r="X10" s="667"/>
      <c r="Y10" s="668"/>
      <c r="Z10" s="693" t="s">
        <v>546</v>
      </c>
      <c r="AA10" s="693"/>
      <c r="AB10" s="693"/>
      <c r="AC10" s="693"/>
      <c r="AD10" s="694" t="s">
        <v>546</v>
      </c>
      <c r="AE10" s="694"/>
      <c r="AF10" s="694"/>
      <c r="AG10" s="694"/>
      <c r="AH10" s="694"/>
      <c r="AI10" s="694"/>
      <c r="AJ10" s="694"/>
      <c r="AK10" s="694"/>
      <c r="AL10" s="669" t="s">
        <v>546</v>
      </c>
      <c r="AM10" s="670"/>
      <c r="AN10" s="670"/>
      <c r="AO10" s="695"/>
      <c r="AP10" s="663" t="s">
        <v>551</v>
      </c>
      <c r="AQ10" s="664"/>
      <c r="AR10" s="664"/>
      <c r="AS10" s="664"/>
      <c r="AT10" s="664"/>
      <c r="AU10" s="664"/>
      <c r="AV10" s="664"/>
      <c r="AW10" s="664"/>
      <c r="AX10" s="664"/>
      <c r="AY10" s="664"/>
      <c r="AZ10" s="664"/>
      <c r="BA10" s="664"/>
      <c r="BB10" s="664"/>
      <c r="BC10" s="664"/>
      <c r="BD10" s="664"/>
      <c r="BE10" s="664"/>
      <c r="BF10" s="665"/>
      <c r="BG10" s="666">
        <v>9934</v>
      </c>
      <c r="BH10" s="667"/>
      <c r="BI10" s="667"/>
      <c r="BJ10" s="667"/>
      <c r="BK10" s="667"/>
      <c r="BL10" s="667"/>
      <c r="BM10" s="667"/>
      <c r="BN10" s="668"/>
      <c r="BO10" s="693">
        <v>2.2999999999999998</v>
      </c>
      <c r="BP10" s="693"/>
      <c r="BQ10" s="693"/>
      <c r="BR10" s="693"/>
      <c r="BS10" s="694" t="s">
        <v>546</v>
      </c>
      <c r="BT10" s="694"/>
      <c r="BU10" s="694"/>
      <c r="BV10" s="694"/>
      <c r="BW10" s="694"/>
      <c r="BX10" s="694"/>
      <c r="BY10" s="694"/>
      <c r="BZ10" s="694"/>
      <c r="CA10" s="694"/>
      <c r="CB10" s="752"/>
      <c r="CD10" s="708" t="s">
        <v>235</v>
      </c>
      <c r="CE10" s="705"/>
      <c r="CF10" s="705"/>
      <c r="CG10" s="705"/>
      <c r="CH10" s="705"/>
      <c r="CI10" s="705"/>
      <c r="CJ10" s="705"/>
      <c r="CK10" s="705"/>
      <c r="CL10" s="705"/>
      <c r="CM10" s="705"/>
      <c r="CN10" s="705"/>
      <c r="CO10" s="705"/>
      <c r="CP10" s="705"/>
      <c r="CQ10" s="706"/>
      <c r="CR10" s="666">
        <v>607</v>
      </c>
      <c r="CS10" s="667"/>
      <c r="CT10" s="667"/>
      <c r="CU10" s="667"/>
      <c r="CV10" s="667"/>
      <c r="CW10" s="667"/>
      <c r="CX10" s="667"/>
      <c r="CY10" s="668"/>
      <c r="CZ10" s="693">
        <v>0</v>
      </c>
      <c r="DA10" s="693"/>
      <c r="DB10" s="693"/>
      <c r="DC10" s="693"/>
      <c r="DD10" s="672" t="s">
        <v>546</v>
      </c>
      <c r="DE10" s="667"/>
      <c r="DF10" s="667"/>
      <c r="DG10" s="667"/>
      <c r="DH10" s="667"/>
      <c r="DI10" s="667"/>
      <c r="DJ10" s="667"/>
      <c r="DK10" s="667"/>
      <c r="DL10" s="667"/>
      <c r="DM10" s="667"/>
      <c r="DN10" s="667"/>
      <c r="DO10" s="667"/>
      <c r="DP10" s="668"/>
      <c r="DQ10" s="672">
        <v>607</v>
      </c>
      <c r="DR10" s="667"/>
      <c r="DS10" s="667"/>
      <c r="DT10" s="667"/>
      <c r="DU10" s="667"/>
      <c r="DV10" s="667"/>
      <c r="DW10" s="667"/>
      <c r="DX10" s="667"/>
      <c r="DY10" s="667"/>
      <c r="DZ10" s="667"/>
      <c r="EA10" s="667"/>
      <c r="EB10" s="667"/>
      <c r="EC10" s="707"/>
    </row>
    <row r="11" spans="2:143" ht="11.25" customHeight="1">
      <c r="B11" s="663" t="s">
        <v>236</v>
      </c>
      <c r="C11" s="664"/>
      <c r="D11" s="664"/>
      <c r="E11" s="664"/>
      <c r="F11" s="664"/>
      <c r="G11" s="664"/>
      <c r="H11" s="664"/>
      <c r="I11" s="664"/>
      <c r="J11" s="664"/>
      <c r="K11" s="664"/>
      <c r="L11" s="664"/>
      <c r="M11" s="664"/>
      <c r="N11" s="664"/>
      <c r="O11" s="664"/>
      <c r="P11" s="664"/>
      <c r="Q11" s="665"/>
      <c r="R11" s="666">
        <v>111914</v>
      </c>
      <c r="S11" s="667"/>
      <c r="T11" s="667"/>
      <c r="U11" s="667"/>
      <c r="V11" s="667"/>
      <c r="W11" s="667"/>
      <c r="X11" s="667"/>
      <c r="Y11" s="668"/>
      <c r="Z11" s="669">
        <v>1.4</v>
      </c>
      <c r="AA11" s="670"/>
      <c r="AB11" s="670"/>
      <c r="AC11" s="671"/>
      <c r="AD11" s="672">
        <v>111914</v>
      </c>
      <c r="AE11" s="667"/>
      <c r="AF11" s="667"/>
      <c r="AG11" s="667"/>
      <c r="AH11" s="667"/>
      <c r="AI11" s="667"/>
      <c r="AJ11" s="667"/>
      <c r="AK11" s="668"/>
      <c r="AL11" s="669">
        <v>4.2</v>
      </c>
      <c r="AM11" s="670"/>
      <c r="AN11" s="670"/>
      <c r="AO11" s="695"/>
      <c r="AP11" s="663" t="s">
        <v>552</v>
      </c>
      <c r="AQ11" s="664"/>
      <c r="AR11" s="664"/>
      <c r="AS11" s="664"/>
      <c r="AT11" s="664"/>
      <c r="AU11" s="664"/>
      <c r="AV11" s="664"/>
      <c r="AW11" s="664"/>
      <c r="AX11" s="664"/>
      <c r="AY11" s="664"/>
      <c r="AZ11" s="664"/>
      <c r="BA11" s="664"/>
      <c r="BB11" s="664"/>
      <c r="BC11" s="664"/>
      <c r="BD11" s="664"/>
      <c r="BE11" s="664"/>
      <c r="BF11" s="665"/>
      <c r="BG11" s="666">
        <v>6012</v>
      </c>
      <c r="BH11" s="667"/>
      <c r="BI11" s="667"/>
      <c r="BJ11" s="667"/>
      <c r="BK11" s="667"/>
      <c r="BL11" s="667"/>
      <c r="BM11" s="667"/>
      <c r="BN11" s="668"/>
      <c r="BO11" s="693">
        <v>1.4</v>
      </c>
      <c r="BP11" s="693"/>
      <c r="BQ11" s="693"/>
      <c r="BR11" s="693"/>
      <c r="BS11" s="694">
        <v>1205</v>
      </c>
      <c r="BT11" s="694"/>
      <c r="BU11" s="694"/>
      <c r="BV11" s="694"/>
      <c r="BW11" s="694"/>
      <c r="BX11" s="694"/>
      <c r="BY11" s="694"/>
      <c r="BZ11" s="694"/>
      <c r="CA11" s="694"/>
      <c r="CB11" s="752"/>
      <c r="CD11" s="708" t="s">
        <v>237</v>
      </c>
      <c r="CE11" s="705"/>
      <c r="CF11" s="705"/>
      <c r="CG11" s="705"/>
      <c r="CH11" s="705"/>
      <c r="CI11" s="705"/>
      <c r="CJ11" s="705"/>
      <c r="CK11" s="705"/>
      <c r="CL11" s="705"/>
      <c r="CM11" s="705"/>
      <c r="CN11" s="705"/>
      <c r="CO11" s="705"/>
      <c r="CP11" s="705"/>
      <c r="CQ11" s="706"/>
      <c r="CR11" s="666">
        <v>212453</v>
      </c>
      <c r="CS11" s="667"/>
      <c r="CT11" s="667"/>
      <c r="CU11" s="667"/>
      <c r="CV11" s="667"/>
      <c r="CW11" s="667"/>
      <c r="CX11" s="667"/>
      <c r="CY11" s="668"/>
      <c r="CZ11" s="693">
        <v>2.8</v>
      </c>
      <c r="DA11" s="693"/>
      <c r="DB11" s="693"/>
      <c r="DC11" s="693"/>
      <c r="DD11" s="672">
        <v>123363</v>
      </c>
      <c r="DE11" s="667"/>
      <c r="DF11" s="667"/>
      <c r="DG11" s="667"/>
      <c r="DH11" s="667"/>
      <c r="DI11" s="667"/>
      <c r="DJ11" s="667"/>
      <c r="DK11" s="667"/>
      <c r="DL11" s="667"/>
      <c r="DM11" s="667"/>
      <c r="DN11" s="667"/>
      <c r="DO11" s="667"/>
      <c r="DP11" s="668"/>
      <c r="DQ11" s="672">
        <v>56460</v>
      </c>
      <c r="DR11" s="667"/>
      <c r="DS11" s="667"/>
      <c r="DT11" s="667"/>
      <c r="DU11" s="667"/>
      <c r="DV11" s="667"/>
      <c r="DW11" s="667"/>
      <c r="DX11" s="667"/>
      <c r="DY11" s="667"/>
      <c r="DZ11" s="667"/>
      <c r="EA11" s="667"/>
      <c r="EB11" s="667"/>
      <c r="EC11" s="707"/>
    </row>
    <row r="12" spans="2:143" ht="11.25" customHeight="1">
      <c r="B12" s="663" t="s">
        <v>238</v>
      </c>
      <c r="C12" s="664"/>
      <c r="D12" s="664"/>
      <c r="E12" s="664"/>
      <c r="F12" s="664"/>
      <c r="G12" s="664"/>
      <c r="H12" s="664"/>
      <c r="I12" s="664"/>
      <c r="J12" s="664"/>
      <c r="K12" s="664"/>
      <c r="L12" s="664"/>
      <c r="M12" s="664"/>
      <c r="N12" s="664"/>
      <c r="O12" s="664"/>
      <c r="P12" s="664"/>
      <c r="Q12" s="665"/>
      <c r="R12" s="666">
        <v>13173</v>
      </c>
      <c r="S12" s="667"/>
      <c r="T12" s="667"/>
      <c r="U12" s="667"/>
      <c r="V12" s="667"/>
      <c r="W12" s="667"/>
      <c r="X12" s="667"/>
      <c r="Y12" s="668"/>
      <c r="Z12" s="693">
        <v>0.2</v>
      </c>
      <c r="AA12" s="693"/>
      <c r="AB12" s="693"/>
      <c r="AC12" s="693"/>
      <c r="AD12" s="694">
        <v>13173</v>
      </c>
      <c r="AE12" s="694"/>
      <c r="AF12" s="694"/>
      <c r="AG12" s="694"/>
      <c r="AH12" s="694"/>
      <c r="AI12" s="694"/>
      <c r="AJ12" s="694"/>
      <c r="AK12" s="694"/>
      <c r="AL12" s="669">
        <v>0.5</v>
      </c>
      <c r="AM12" s="670"/>
      <c r="AN12" s="670"/>
      <c r="AO12" s="695"/>
      <c r="AP12" s="663" t="s">
        <v>553</v>
      </c>
      <c r="AQ12" s="664"/>
      <c r="AR12" s="664"/>
      <c r="AS12" s="664"/>
      <c r="AT12" s="664"/>
      <c r="AU12" s="664"/>
      <c r="AV12" s="664"/>
      <c r="AW12" s="664"/>
      <c r="AX12" s="664"/>
      <c r="AY12" s="664"/>
      <c r="AZ12" s="664"/>
      <c r="BA12" s="664"/>
      <c r="BB12" s="664"/>
      <c r="BC12" s="664"/>
      <c r="BD12" s="664"/>
      <c r="BE12" s="664"/>
      <c r="BF12" s="665"/>
      <c r="BG12" s="666">
        <v>192384</v>
      </c>
      <c r="BH12" s="667"/>
      <c r="BI12" s="667"/>
      <c r="BJ12" s="667"/>
      <c r="BK12" s="667"/>
      <c r="BL12" s="667"/>
      <c r="BM12" s="667"/>
      <c r="BN12" s="668"/>
      <c r="BO12" s="693">
        <v>45.4</v>
      </c>
      <c r="BP12" s="693"/>
      <c r="BQ12" s="693"/>
      <c r="BR12" s="693"/>
      <c r="BS12" s="694" t="s">
        <v>546</v>
      </c>
      <c r="BT12" s="694"/>
      <c r="BU12" s="694"/>
      <c r="BV12" s="694"/>
      <c r="BW12" s="694"/>
      <c r="BX12" s="694"/>
      <c r="BY12" s="694"/>
      <c r="BZ12" s="694"/>
      <c r="CA12" s="694"/>
      <c r="CB12" s="752"/>
      <c r="CD12" s="708" t="s">
        <v>239</v>
      </c>
      <c r="CE12" s="705"/>
      <c r="CF12" s="705"/>
      <c r="CG12" s="705"/>
      <c r="CH12" s="705"/>
      <c r="CI12" s="705"/>
      <c r="CJ12" s="705"/>
      <c r="CK12" s="705"/>
      <c r="CL12" s="705"/>
      <c r="CM12" s="705"/>
      <c r="CN12" s="705"/>
      <c r="CO12" s="705"/>
      <c r="CP12" s="705"/>
      <c r="CQ12" s="706"/>
      <c r="CR12" s="666">
        <v>4712</v>
      </c>
      <c r="CS12" s="667"/>
      <c r="CT12" s="667"/>
      <c r="CU12" s="667"/>
      <c r="CV12" s="667"/>
      <c r="CW12" s="667"/>
      <c r="CX12" s="667"/>
      <c r="CY12" s="668"/>
      <c r="CZ12" s="693">
        <v>0.1</v>
      </c>
      <c r="DA12" s="693"/>
      <c r="DB12" s="693"/>
      <c r="DC12" s="693"/>
      <c r="DD12" s="672" t="s">
        <v>546</v>
      </c>
      <c r="DE12" s="667"/>
      <c r="DF12" s="667"/>
      <c r="DG12" s="667"/>
      <c r="DH12" s="667"/>
      <c r="DI12" s="667"/>
      <c r="DJ12" s="667"/>
      <c r="DK12" s="667"/>
      <c r="DL12" s="667"/>
      <c r="DM12" s="667"/>
      <c r="DN12" s="667"/>
      <c r="DO12" s="667"/>
      <c r="DP12" s="668"/>
      <c r="DQ12" s="672">
        <v>3711</v>
      </c>
      <c r="DR12" s="667"/>
      <c r="DS12" s="667"/>
      <c r="DT12" s="667"/>
      <c r="DU12" s="667"/>
      <c r="DV12" s="667"/>
      <c r="DW12" s="667"/>
      <c r="DX12" s="667"/>
      <c r="DY12" s="667"/>
      <c r="DZ12" s="667"/>
      <c r="EA12" s="667"/>
      <c r="EB12" s="667"/>
      <c r="EC12" s="707"/>
    </row>
    <row r="13" spans="2:143" ht="11.25" customHeight="1">
      <c r="B13" s="663" t="s">
        <v>240</v>
      </c>
      <c r="C13" s="664"/>
      <c r="D13" s="664"/>
      <c r="E13" s="664"/>
      <c r="F13" s="664"/>
      <c r="G13" s="664"/>
      <c r="H13" s="664"/>
      <c r="I13" s="664"/>
      <c r="J13" s="664"/>
      <c r="K13" s="664"/>
      <c r="L13" s="664"/>
      <c r="M13" s="664"/>
      <c r="N13" s="664"/>
      <c r="O13" s="664"/>
      <c r="P13" s="664"/>
      <c r="Q13" s="665"/>
      <c r="R13" s="666" t="s">
        <v>546</v>
      </c>
      <c r="S13" s="667"/>
      <c r="T13" s="667"/>
      <c r="U13" s="667"/>
      <c r="V13" s="667"/>
      <c r="W13" s="667"/>
      <c r="X13" s="667"/>
      <c r="Y13" s="668"/>
      <c r="Z13" s="693" t="s">
        <v>546</v>
      </c>
      <c r="AA13" s="693"/>
      <c r="AB13" s="693"/>
      <c r="AC13" s="693"/>
      <c r="AD13" s="694" t="s">
        <v>546</v>
      </c>
      <c r="AE13" s="694"/>
      <c r="AF13" s="694"/>
      <c r="AG13" s="694"/>
      <c r="AH13" s="694"/>
      <c r="AI13" s="694"/>
      <c r="AJ13" s="694"/>
      <c r="AK13" s="694"/>
      <c r="AL13" s="669" t="s">
        <v>546</v>
      </c>
      <c r="AM13" s="670"/>
      <c r="AN13" s="670"/>
      <c r="AO13" s="695"/>
      <c r="AP13" s="663" t="s">
        <v>554</v>
      </c>
      <c r="AQ13" s="664"/>
      <c r="AR13" s="664"/>
      <c r="AS13" s="664"/>
      <c r="AT13" s="664"/>
      <c r="AU13" s="664"/>
      <c r="AV13" s="664"/>
      <c r="AW13" s="664"/>
      <c r="AX13" s="664"/>
      <c r="AY13" s="664"/>
      <c r="AZ13" s="664"/>
      <c r="BA13" s="664"/>
      <c r="BB13" s="664"/>
      <c r="BC13" s="664"/>
      <c r="BD13" s="664"/>
      <c r="BE13" s="664"/>
      <c r="BF13" s="665"/>
      <c r="BG13" s="666">
        <v>192384</v>
      </c>
      <c r="BH13" s="667"/>
      <c r="BI13" s="667"/>
      <c r="BJ13" s="667"/>
      <c r="BK13" s="667"/>
      <c r="BL13" s="667"/>
      <c r="BM13" s="667"/>
      <c r="BN13" s="668"/>
      <c r="BO13" s="693">
        <v>45.4</v>
      </c>
      <c r="BP13" s="693"/>
      <c r="BQ13" s="693"/>
      <c r="BR13" s="693"/>
      <c r="BS13" s="694" t="s">
        <v>555</v>
      </c>
      <c r="BT13" s="694"/>
      <c r="BU13" s="694"/>
      <c r="BV13" s="694"/>
      <c r="BW13" s="694"/>
      <c r="BX13" s="694"/>
      <c r="BY13" s="694"/>
      <c r="BZ13" s="694"/>
      <c r="CA13" s="694"/>
      <c r="CB13" s="752"/>
      <c r="CD13" s="708" t="s">
        <v>241</v>
      </c>
      <c r="CE13" s="705"/>
      <c r="CF13" s="705"/>
      <c r="CG13" s="705"/>
      <c r="CH13" s="705"/>
      <c r="CI13" s="705"/>
      <c r="CJ13" s="705"/>
      <c r="CK13" s="705"/>
      <c r="CL13" s="705"/>
      <c r="CM13" s="705"/>
      <c r="CN13" s="705"/>
      <c r="CO13" s="705"/>
      <c r="CP13" s="705"/>
      <c r="CQ13" s="706"/>
      <c r="CR13" s="666">
        <v>696385</v>
      </c>
      <c r="CS13" s="667"/>
      <c r="CT13" s="667"/>
      <c r="CU13" s="667"/>
      <c r="CV13" s="667"/>
      <c r="CW13" s="667"/>
      <c r="CX13" s="667"/>
      <c r="CY13" s="668"/>
      <c r="CZ13" s="693">
        <v>9.1999999999999993</v>
      </c>
      <c r="DA13" s="693"/>
      <c r="DB13" s="693"/>
      <c r="DC13" s="693"/>
      <c r="DD13" s="672">
        <v>611408</v>
      </c>
      <c r="DE13" s="667"/>
      <c r="DF13" s="667"/>
      <c r="DG13" s="667"/>
      <c r="DH13" s="667"/>
      <c r="DI13" s="667"/>
      <c r="DJ13" s="667"/>
      <c r="DK13" s="667"/>
      <c r="DL13" s="667"/>
      <c r="DM13" s="667"/>
      <c r="DN13" s="667"/>
      <c r="DO13" s="667"/>
      <c r="DP13" s="668"/>
      <c r="DQ13" s="672">
        <v>42749</v>
      </c>
      <c r="DR13" s="667"/>
      <c r="DS13" s="667"/>
      <c r="DT13" s="667"/>
      <c r="DU13" s="667"/>
      <c r="DV13" s="667"/>
      <c r="DW13" s="667"/>
      <c r="DX13" s="667"/>
      <c r="DY13" s="667"/>
      <c r="DZ13" s="667"/>
      <c r="EA13" s="667"/>
      <c r="EB13" s="667"/>
      <c r="EC13" s="707"/>
    </row>
    <row r="14" spans="2:143" ht="11.25" customHeight="1">
      <c r="B14" s="663" t="s">
        <v>242</v>
      </c>
      <c r="C14" s="664"/>
      <c r="D14" s="664"/>
      <c r="E14" s="664"/>
      <c r="F14" s="664"/>
      <c r="G14" s="664"/>
      <c r="H14" s="664"/>
      <c r="I14" s="664"/>
      <c r="J14" s="664"/>
      <c r="K14" s="664"/>
      <c r="L14" s="664"/>
      <c r="M14" s="664"/>
      <c r="N14" s="664"/>
      <c r="O14" s="664"/>
      <c r="P14" s="664"/>
      <c r="Q14" s="665"/>
      <c r="R14" s="666" t="s">
        <v>546</v>
      </c>
      <c r="S14" s="667"/>
      <c r="T14" s="667"/>
      <c r="U14" s="667"/>
      <c r="V14" s="667"/>
      <c r="W14" s="667"/>
      <c r="X14" s="667"/>
      <c r="Y14" s="668"/>
      <c r="Z14" s="693" t="s">
        <v>546</v>
      </c>
      <c r="AA14" s="693"/>
      <c r="AB14" s="693"/>
      <c r="AC14" s="693"/>
      <c r="AD14" s="694" t="s">
        <v>546</v>
      </c>
      <c r="AE14" s="694"/>
      <c r="AF14" s="694"/>
      <c r="AG14" s="694"/>
      <c r="AH14" s="694"/>
      <c r="AI14" s="694"/>
      <c r="AJ14" s="694"/>
      <c r="AK14" s="694"/>
      <c r="AL14" s="669" t="s">
        <v>546</v>
      </c>
      <c r="AM14" s="670"/>
      <c r="AN14" s="670"/>
      <c r="AO14" s="695"/>
      <c r="AP14" s="663" t="s">
        <v>556</v>
      </c>
      <c r="AQ14" s="664"/>
      <c r="AR14" s="664"/>
      <c r="AS14" s="664"/>
      <c r="AT14" s="664"/>
      <c r="AU14" s="664"/>
      <c r="AV14" s="664"/>
      <c r="AW14" s="664"/>
      <c r="AX14" s="664"/>
      <c r="AY14" s="664"/>
      <c r="AZ14" s="664"/>
      <c r="BA14" s="664"/>
      <c r="BB14" s="664"/>
      <c r="BC14" s="664"/>
      <c r="BD14" s="664"/>
      <c r="BE14" s="664"/>
      <c r="BF14" s="665"/>
      <c r="BG14" s="666">
        <v>20309</v>
      </c>
      <c r="BH14" s="667"/>
      <c r="BI14" s="667"/>
      <c r="BJ14" s="667"/>
      <c r="BK14" s="667"/>
      <c r="BL14" s="667"/>
      <c r="BM14" s="667"/>
      <c r="BN14" s="668"/>
      <c r="BO14" s="693">
        <v>4.8</v>
      </c>
      <c r="BP14" s="693"/>
      <c r="BQ14" s="693"/>
      <c r="BR14" s="693"/>
      <c r="BS14" s="694" t="s">
        <v>546</v>
      </c>
      <c r="BT14" s="694"/>
      <c r="BU14" s="694"/>
      <c r="BV14" s="694"/>
      <c r="BW14" s="694"/>
      <c r="BX14" s="694"/>
      <c r="BY14" s="694"/>
      <c r="BZ14" s="694"/>
      <c r="CA14" s="694"/>
      <c r="CB14" s="752"/>
      <c r="CD14" s="708" t="s">
        <v>243</v>
      </c>
      <c r="CE14" s="705"/>
      <c r="CF14" s="705"/>
      <c r="CG14" s="705"/>
      <c r="CH14" s="705"/>
      <c r="CI14" s="705"/>
      <c r="CJ14" s="705"/>
      <c r="CK14" s="705"/>
      <c r="CL14" s="705"/>
      <c r="CM14" s="705"/>
      <c r="CN14" s="705"/>
      <c r="CO14" s="705"/>
      <c r="CP14" s="705"/>
      <c r="CQ14" s="706"/>
      <c r="CR14" s="666">
        <v>379904</v>
      </c>
      <c r="CS14" s="667"/>
      <c r="CT14" s="667"/>
      <c r="CU14" s="667"/>
      <c r="CV14" s="667"/>
      <c r="CW14" s="667"/>
      <c r="CX14" s="667"/>
      <c r="CY14" s="668"/>
      <c r="CZ14" s="693">
        <v>5</v>
      </c>
      <c r="DA14" s="693"/>
      <c r="DB14" s="693"/>
      <c r="DC14" s="693"/>
      <c r="DD14" s="672">
        <v>24236</v>
      </c>
      <c r="DE14" s="667"/>
      <c r="DF14" s="667"/>
      <c r="DG14" s="667"/>
      <c r="DH14" s="667"/>
      <c r="DI14" s="667"/>
      <c r="DJ14" s="667"/>
      <c r="DK14" s="667"/>
      <c r="DL14" s="667"/>
      <c r="DM14" s="667"/>
      <c r="DN14" s="667"/>
      <c r="DO14" s="667"/>
      <c r="DP14" s="668"/>
      <c r="DQ14" s="672">
        <v>112861</v>
      </c>
      <c r="DR14" s="667"/>
      <c r="DS14" s="667"/>
      <c r="DT14" s="667"/>
      <c r="DU14" s="667"/>
      <c r="DV14" s="667"/>
      <c r="DW14" s="667"/>
      <c r="DX14" s="667"/>
      <c r="DY14" s="667"/>
      <c r="DZ14" s="667"/>
      <c r="EA14" s="667"/>
      <c r="EB14" s="667"/>
      <c r="EC14" s="707"/>
    </row>
    <row r="15" spans="2:143" ht="11.25" customHeight="1">
      <c r="B15" s="663" t="s">
        <v>244</v>
      </c>
      <c r="C15" s="664"/>
      <c r="D15" s="664"/>
      <c r="E15" s="664"/>
      <c r="F15" s="664"/>
      <c r="G15" s="664"/>
      <c r="H15" s="664"/>
      <c r="I15" s="664"/>
      <c r="J15" s="664"/>
      <c r="K15" s="664"/>
      <c r="L15" s="664"/>
      <c r="M15" s="664"/>
      <c r="N15" s="664"/>
      <c r="O15" s="664"/>
      <c r="P15" s="664"/>
      <c r="Q15" s="665"/>
      <c r="R15" s="666" t="s">
        <v>546</v>
      </c>
      <c r="S15" s="667"/>
      <c r="T15" s="667"/>
      <c r="U15" s="667"/>
      <c r="V15" s="667"/>
      <c r="W15" s="667"/>
      <c r="X15" s="667"/>
      <c r="Y15" s="668"/>
      <c r="Z15" s="693" t="s">
        <v>127</v>
      </c>
      <c r="AA15" s="693"/>
      <c r="AB15" s="693"/>
      <c r="AC15" s="693"/>
      <c r="AD15" s="694" t="s">
        <v>127</v>
      </c>
      <c r="AE15" s="694"/>
      <c r="AF15" s="694"/>
      <c r="AG15" s="694"/>
      <c r="AH15" s="694"/>
      <c r="AI15" s="694"/>
      <c r="AJ15" s="694"/>
      <c r="AK15" s="694"/>
      <c r="AL15" s="669" t="s">
        <v>127</v>
      </c>
      <c r="AM15" s="670"/>
      <c r="AN15" s="670"/>
      <c r="AO15" s="695"/>
      <c r="AP15" s="663" t="s">
        <v>245</v>
      </c>
      <c r="AQ15" s="664"/>
      <c r="AR15" s="664"/>
      <c r="AS15" s="664"/>
      <c r="AT15" s="664"/>
      <c r="AU15" s="664"/>
      <c r="AV15" s="664"/>
      <c r="AW15" s="664"/>
      <c r="AX15" s="664"/>
      <c r="AY15" s="664"/>
      <c r="AZ15" s="664"/>
      <c r="BA15" s="664"/>
      <c r="BB15" s="664"/>
      <c r="BC15" s="664"/>
      <c r="BD15" s="664"/>
      <c r="BE15" s="664"/>
      <c r="BF15" s="665"/>
      <c r="BG15" s="666">
        <v>37815</v>
      </c>
      <c r="BH15" s="667"/>
      <c r="BI15" s="667"/>
      <c r="BJ15" s="667"/>
      <c r="BK15" s="667"/>
      <c r="BL15" s="667"/>
      <c r="BM15" s="667"/>
      <c r="BN15" s="668"/>
      <c r="BO15" s="693">
        <v>8.9</v>
      </c>
      <c r="BP15" s="693"/>
      <c r="BQ15" s="693"/>
      <c r="BR15" s="693"/>
      <c r="BS15" s="694" t="s">
        <v>127</v>
      </c>
      <c r="BT15" s="694"/>
      <c r="BU15" s="694"/>
      <c r="BV15" s="694"/>
      <c r="BW15" s="694"/>
      <c r="BX15" s="694"/>
      <c r="BY15" s="694"/>
      <c r="BZ15" s="694"/>
      <c r="CA15" s="694"/>
      <c r="CB15" s="752"/>
      <c r="CD15" s="708" t="s">
        <v>246</v>
      </c>
      <c r="CE15" s="705"/>
      <c r="CF15" s="705"/>
      <c r="CG15" s="705"/>
      <c r="CH15" s="705"/>
      <c r="CI15" s="705"/>
      <c r="CJ15" s="705"/>
      <c r="CK15" s="705"/>
      <c r="CL15" s="705"/>
      <c r="CM15" s="705"/>
      <c r="CN15" s="705"/>
      <c r="CO15" s="705"/>
      <c r="CP15" s="705"/>
      <c r="CQ15" s="706"/>
      <c r="CR15" s="666">
        <v>400488</v>
      </c>
      <c r="CS15" s="667"/>
      <c r="CT15" s="667"/>
      <c r="CU15" s="667"/>
      <c r="CV15" s="667"/>
      <c r="CW15" s="667"/>
      <c r="CX15" s="667"/>
      <c r="CY15" s="668"/>
      <c r="CZ15" s="693">
        <v>5.3</v>
      </c>
      <c r="DA15" s="693"/>
      <c r="DB15" s="693"/>
      <c r="DC15" s="693"/>
      <c r="DD15" s="672">
        <v>150037</v>
      </c>
      <c r="DE15" s="667"/>
      <c r="DF15" s="667"/>
      <c r="DG15" s="667"/>
      <c r="DH15" s="667"/>
      <c r="DI15" s="667"/>
      <c r="DJ15" s="667"/>
      <c r="DK15" s="667"/>
      <c r="DL15" s="667"/>
      <c r="DM15" s="667"/>
      <c r="DN15" s="667"/>
      <c r="DO15" s="667"/>
      <c r="DP15" s="668"/>
      <c r="DQ15" s="672">
        <v>231481</v>
      </c>
      <c r="DR15" s="667"/>
      <c r="DS15" s="667"/>
      <c r="DT15" s="667"/>
      <c r="DU15" s="667"/>
      <c r="DV15" s="667"/>
      <c r="DW15" s="667"/>
      <c r="DX15" s="667"/>
      <c r="DY15" s="667"/>
      <c r="DZ15" s="667"/>
      <c r="EA15" s="667"/>
      <c r="EB15" s="667"/>
      <c r="EC15" s="707"/>
    </row>
    <row r="16" spans="2:143" ht="11.25" customHeight="1">
      <c r="B16" s="663" t="s">
        <v>557</v>
      </c>
      <c r="C16" s="664"/>
      <c r="D16" s="664"/>
      <c r="E16" s="664"/>
      <c r="F16" s="664"/>
      <c r="G16" s="664"/>
      <c r="H16" s="664"/>
      <c r="I16" s="664"/>
      <c r="J16" s="664"/>
      <c r="K16" s="664"/>
      <c r="L16" s="664"/>
      <c r="M16" s="664"/>
      <c r="N16" s="664"/>
      <c r="O16" s="664"/>
      <c r="P16" s="664"/>
      <c r="Q16" s="665"/>
      <c r="R16" s="666">
        <v>4218</v>
      </c>
      <c r="S16" s="667"/>
      <c r="T16" s="667"/>
      <c r="U16" s="667"/>
      <c r="V16" s="667"/>
      <c r="W16" s="667"/>
      <c r="X16" s="667"/>
      <c r="Y16" s="668"/>
      <c r="Z16" s="693">
        <v>0.1</v>
      </c>
      <c r="AA16" s="693"/>
      <c r="AB16" s="693"/>
      <c r="AC16" s="693"/>
      <c r="AD16" s="694">
        <v>4218</v>
      </c>
      <c r="AE16" s="694"/>
      <c r="AF16" s="694"/>
      <c r="AG16" s="694"/>
      <c r="AH16" s="694"/>
      <c r="AI16" s="694"/>
      <c r="AJ16" s="694"/>
      <c r="AK16" s="694"/>
      <c r="AL16" s="669">
        <v>0.2</v>
      </c>
      <c r="AM16" s="670"/>
      <c r="AN16" s="670"/>
      <c r="AO16" s="695"/>
      <c r="AP16" s="663" t="s">
        <v>247</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93" t="s">
        <v>555</v>
      </c>
      <c r="BP16" s="693"/>
      <c r="BQ16" s="693"/>
      <c r="BR16" s="693"/>
      <c r="BS16" s="694" t="s">
        <v>127</v>
      </c>
      <c r="BT16" s="694"/>
      <c r="BU16" s="694"/>
      <c r="BV16" s="694"/>
      <c r="BW16" s="694"/>
      <c r="BX16" s="694"/>
      <c r="BY16" s="694"/>
      <c r="BZ16" s="694"/>
      <c r="CA16" s="694"/>
      <c r="CB16" s="752"/>
      <c r="CD16" s="708" t="s">
        <v>248</v>
      </c>
      <c r="CE16" s="705"/>
      <c r="CF16" s="705"/>
      <c r="CG16" s="705"/>
      <c r="CH16" s="705"/>
      <c r="CI16" s="705"/>
      <c r="CJ16" s="705"/>
      <c r="CK16" s="705"/>
      <c r="CL16" s="705"/>
      <c r="CM16" s="705"/>
      <c r="CN16" s="705"/>
      <c r="CO16" s="705"/>
      <c r="CP16" s="705"/>
      <c r="CQ16" s="706"/>
      <c r="CR16" s="666">
        <v>3952</v>
      </c>
      <c r="CS16" s="667"/>
      <c r="CT16" s="667"/>
      <c r="CU16" s="667"/>
      <c r="CV16" s="667"/>
      <c r="CW16" s="667"/>
      <c r="CX16" s="667"/>
      <c r="CY16" s="668"/>
      <c r="CZ16" s="693">
        <v>0.1</v>
      </c>
      <c r="DA16" s="693"/>
      <c r="DB16" s="693"/>
      <c r="DC16" s="693"/>
      <c r="DD16" s="672" t="s">
        <v>127</v>
      </c>
      <c r="DE16" s="667"/>
      <c r="DF16" s="667"/>
      <c r="DG16" s="667"/>
      <c r="DH16" s="667"/>
      <c r="DI16" s="667"/>
      <c r="DJ16" s="667"/>
      <c r="DK16" s="667"/>
      <c r="DL16" s="667"/>
      <c r="DM16" s="667"/>
      <c r="DN16" s="667"/>
      <c r="DO16" s="667"/>
      <c r="DP16" s="668"/>
      <c r="DQ16" s="672">
        <v>2305</v>
      </c>
      <c r="DR16" s="667"/>
      <c r="DS16" s="667"/>
      <c r="DT16" s="667"/>
      <c r="DU16" s="667"/>
      <c r="DV16" s="667"/>
      <c r="DW16" s="667"/>
      <c r="DX16" s="667"/>
      <c r="DY16" s="667"/>
      <c r="DZ16" s="667"/>
      <c r="EA16" s="667"/>
      <c r="EB16" s="667"/>
      <c r="EC16" s="707"/>
    </row>
    <row r="17" spans="2:133" ht="11.25" customHeight="1">
      <c r="B17" s="663" t="s">
        <v>249</v>
      </c>
      <c r="C17" s="664"/>
      <c r="D17" s="664"/>
      <c r="E17" s="664"/>
      <c r="F17" s="664"/>
      <c r="G17" s="664"/>
      <c r="H17" s="664"/>
      <c r="I17" s="664"/>
      <c r="J17" s="664"/>
      <c r="K17" s="664"/>
      <c r="L17" s="664"/>
      <c r="M17" s="664"/>
      <c r="N17" s="664"/>
      <c r="O17" s="664"/>
      <c r="P17" s="664"/>
      <c r="Q17" s="665"/>
      <c r="R17" s="666">
        <v>3669</v>
      </c>
      <c r="S17" s="667"/>
      <c r="T17" s="667"/>
      <c r="U17" s="667"/>
      <c r="V17" s="667"/>
      <c r="W17" s="667"/>
      <c r="X17" s="667"/>
      <c r="Y17" s="668"/>
      <c r="Z17" s="693">
        <v>0</v>
      </c>
      <c r="AA17" s="693"/>
      <c r="AB17" s="693"/>
      <c r="AC17" s="693"/>
      <c r="AD17" s="694">
        <v>3669</v>
      </c>
      <c r="AE17" s="694"/>
      <c r="AF17" s="694"/>
      <c r="AG17" s="694"/>
      <c r="AH17" s="694"/>
      <c r="AI17" s="694"/>
      <c r="AJ17" s="694"/>
      <c r="AK17" s="694"/>
      <c r="AL17" s="669">
        <v>0.1</v>
      </c>
      <c r="AM17" s="670"/>
      <c r="AN17" s="670"/>
      <c r="AO17" s="695"/>
      <c r="AP17" s="663" t="s">
        <v>558</v>
      </c>
      <c r="AQ17" s="664"/>
      <c r="AR17" s="664"/>
      <c r="AS17" s="664"/>
      <c r="AT17" s="664"/>
      <c r="AU17" s="664"/>
      <c r="AV17" s="664"/>
      <c r="AW17" s="664"/>
      <c r="AX17" s="664"/>
      <c r="AY17" s="664"/>
      <c r="AZ17" s="664"/>
      <c r="BA17" s="664"/>
      <c r="BB17" s="664"/>
      <c r="BC17" s="664"/>
      <c r="BD17" s="664"/>
      <c r="BE17" s="664"/>
      <c r="BF17" s="665"/>
      <c r="BG17" s="666" t="s">
        <v>555</v>
      </c>
      <c r="BH17" s="667"/>
      <c r="BI17" s="667"/>
      <c r="BJ17" s="667"/>
      <c r="BK17" s="667"/>
      <c r="BL17" s="667"/>
      <c r="BM17" s="667"/>
      <c r="BN17" s="668"/>
      <c r="BO17" s="693" t="s">
        <v>127</v>
      </c>
      <c r="BP17" s="693"/>
      <c r="BQ17" s="693"/>
      <c r="BR17" s="693"/>
      <c r="BS17" s="694" t="s">
        <v>127</v>
      </c>
      <c r="BT17" s="694"/>
      <c r="BU17" s="694"/>
      <c r="BV17" s="694"/>
      <c r="BW17" s="694"/>
      <c r="BX17" s="694"/>
      <c r="BY17" s="694"/>
      <c r="BZ17" s="694"/>
      <c r="CA17" s="694"/>
      <c r="CB17" s="752"/>
      <c r="CD17" s="708" t="s">
        <v>250</v>
      </c>
      <c r="CE17" s="705"/>
      <c r="CF17" s="705"/>
      <c r="CG17" s="705"/>
      <c r="CH17" s="705"/>
      <c r="CI17" s="705"/>
      <c r="CJ17" s="705"/>
      <c r="CK17" s="705"/>
      <c r="CL17" s="705"/>
      <c r="CM17" s="705"/>
      <c r="CN17" s="705"/>
      <c r="CO17" s="705"/>
      <c r="CP17" s="705"/>
      <c r="CQ17" s="706"/>
      <c r="CR17" s="666">
        <v>1521668</v>
      </c>
      <c r="CS17" s="667"/>
      <c r="CT17" s="667"/>
      <c r="CU17" s="667"/>
      <c r="CV17" s="667"/>
      <c r="CW17" s="667"/>
      <c r="CX17" s="667"/>
      <c r="CY17" s="668"/>
      <c r="CZ17" s="693">
        <v>20.100000000000001</v>
      </c>
      <c r="DA17" s="693"/>
      <c r="DB17" s="693"/>
      <c r="DC17" s="693"/>
      <c r="DD17" s="672" t="s">
        <v>555</v>
      </c>
      <c r="DE17" s="667"/>
      <c r="DF17" s="667"/>
      <c r="DG17" s="667"/>
      <c r="DH17" s="667"/>
      <c r="DI17" s="667"/>
      <c r="DJ17" s="667"/>
      <c r="DK17" s="667"/>
      <c r="DL17" s="667"/>
      <c r="DM17" s="667"/>
      <c r="DN17" s="667"/>
      <c r="DO17" s="667"/>
      <c r="DP17" s="668"/>
      <c r="DQ17" s="672">
        <v>1229389</v>
      </c>
      <c r="DR17" s="667"/>
      <c r="DS17" s="667"/>
      <c r="DT17" s="667"/>
      <c r="DU17" s="667"/>
      <c r="DV17" s="667"/>
      <c r="DW17" s="667"/>
      <c r="DX17" s="667"/>
      <c r="DY17" s="667"/>
      <c r="DZ17" s="667"/>
      <c r="EA17" s="667"/>
      <c r="EB17" s="667"/>
      <c r="EC17" s="707"/>
    </row>
    <row r="18" spans="2:133" ht="11.25" customHeight="1">
      <c r="B18" s="663" t="s">
        <v>251</v>
      </c>
      <c r="C18" s="664"/>
      <c r="D18" s="664"/>
      <c r="E18" s="664"/>
      <c r="F18" s="664"/>
      <c r="G18" s="664"/>
      <c r="H18" s="664"/>
      <c r="I18" s="664"/>
      <c r="J18" s="664"/>
      <c r="K18" s="664"/>
      <c r="L18" s="664"/>
      <c r="M18" s="664"/>
      <c r="N18" s="664"/>
      <c r="O18" s="664"/>
      <c r="P18" s="664"/>
      <c r="Q18" s="665"/>
      <c r="R18" s="666">
        <v>8722</v>
      </c>
      <c r="S18" s="667"/>
      <c r="T18" s="667"/>
      <c r="U18" s="667"/>
      <c r="V18" s="667"/>
      <c r="W18" s="667"/>
      <c r="X18" s="667"/>
      <c r="Y18" s="668"/>
      <c r="Z18" s="693">
        <v>0.1</v>
      </c>
      <c r="AA18" s="693"/>
      <c r="AB18" s="693"/>
      <c r="AC18" s="693"/>
      <c r="AD18" s="694">
        <v>8722</v>
      </c>
      <c r="AE18" s="694"/>
      <c r="AF18" s="694"/>
      <c r="AG18" s="694"/>
      <c r="AH18" s="694"/>
      <c r="AI18" s="694"/>
      <c r="AJ18" s="694"/>
      <c r="AK18" s="694"/>
      <c r="AL18" s="669">
        <v>0.30000001192092896</v>
      </c>
      <c r="AM18" s="670"/>
      <c r="AN18" s="670"/>
      <c r="AO18" s="695"/>
      <c r="AP18" s="663" t="s">
        <v>252</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93" t="s">
        <v>127</v>
      </c>
      <c r="BP18" s="693"/>
      <c r="BQ18" s="693"/>
      <c r="BR18" s="693"/>
      <c r="BS18" s="694" t="s">
        <v>127</v>
      </c>
      <c r="BT18" s="694"/>
      <c r="BU18" s="694"/>
      <c r="BV18" s="694"/>
      <c r="BW18" s="694"/>
      <c r="BX18" s="694"/>
      <c r="BY18" s="694"/>
      <c r="BZ18" s="694"/>
      <c r="CA18" s="694"/>
      <c r="CB18" s="752"/>
      <c r="CD18" s="708" t="s">
        <v>253</v>
      </c>
      <c r="CE18" s="705"/>
      <c r="CF18" s="705"/>
      <c r="CG18" s="705"/>
      <c r="CH18" s="705"/>
      <c r="CI18" s="705"/>
      <c r="CJ18" s="705"/>
      <c r="CK18" s="705"/>
      <c r="CL18" s="705"/>
      <c r="CM18" s="705"/>
      <c r="CN18" s="705"/>
      <c r="CO18" s="705"/>
      <c r="CP18" s="705"/>
      <c r="CQ18" s="706"/>
      <c r="CR18" s="666" t="s">
        <v>127</v>
      </c>
      <c r="CS18" s="667"/>
      <c r="CT18" s="667"/>
      <c r="CU18" s="667"/>
      <c r="CV18" s="667"/>
      <c r="CW18" s="667"/>
      <c r="CX18" s="667"/>
      <c r="CY18" s="668"/>
      <c r="CZ18" s="693" t="s">
        <v>127</v>
      </c>
      <c r="DA18" s="693"/>
      <c r="DB18" s="693"/>
      <c r="DC18" s="693"/>
      <c r="DD18" s="672" t="s">
        <v>127</v>
      </c>
      <c r="DE18" s="667"/>
      <c r="DF18" s="667"/>
      <c r="DG18" s="667"/>
      <c r="DH18" s="667"/>
      <c r="DI18" s="667"/>
      <c r="DJ18" s="667"/>
      <c r="DK18" s="667"/>
      <c r="DL18" s="667"/>
      <c r="DM18" s="667"/>
      <c r="DN18" s="667"/>
      <c r="DO18" s="667"/>
      <c r="DP18" s="668"/>
      <c r="DQ18" s="672" t="s">
        <v>127</v>
      </c>
      <c r="DR18" s="667"/>
      <c r="DS18" s="667"/>
      <c r="DT18" s="667"/>
      <c r="DU18" s="667"/>
      <c r="DV18" s="667"/>
      <c r="DW18" s="667"/>
      <c r="DX18" s="667"/>
      <c r="DY18" s="667"/>
      <c r="DZ18" s="667"/>
      <c r="EA18" s="667"/>
      <c r="EB18" s="667"/>
      <c r="EC18" s="707"/>
    </row>
    <row r="19" spans="2:133" ht="11.25" customHeight="1">
      <c r="B19" s="663" t="s">
        <v>559</v>
      </c>
      <c r="C19" s="664"/>
      <c r="D19" s="664"/>
      <c r="E19" s="664"/>
      <c r="F19" s="664"/>
      <c r="G19" s="664"/>
      <c r="H19" s="664"/>
      <c r="I19" s="664"/>
      <c r="J19" s="664"/>
      <c r="K19" s="664"/>
      <c r="L19" s="664"/>
      <c r="M19" s="664"/>
      <c r="N19" s="664"/>
      <c r="O19" s="664"/>
      <c r="P19" s="664"/>
      <c r="Q19" s="665"/>
      <c r="R19" s="666">
        <v>2020</v>
      </c>
      <c r="S19" s="667"/>
      <c r="T19" s="667"/>
      <c r="U19" s="667"/>
      <c r="V19" s="667"/>
      <c r="W19" s="667"/>
      <c r="X19" s="667"/>
      <c r="Y19" s="668"/>
      <c r="Z19" s="693">
        <v>0</v>
      </c>
      <c r="AA19" s="693"/>
      <c r="AB19" s="693"/>
      <c r="AC19" s="693"/>
      <c r="AD19" s="694">
        <v>2020</v>
      </c>
      <c r="AE19" s="694"/>
      <c r="AF19" s="694"/>
      <c r="AG19" s="694"/>
      <c r="AH19" s="694"/>
      <c r="AI19" s="694"/>
      <c r="AJ19" s="694"/>
      <c r="AK19" s="694"/>
      <c r="AL19" s="669">
        <v>0.1</v>
      </c>
      <c r="AM19" s="670"/>
      <c r="AN19" s="670"/>
      <c r="AO19" s="695"/>
      <c r="AP19" s="663" t="s">
        <v>254</v>
      </c>
      <c r="AQ19" s="664"/>
      <c r="AR19" s="664"/>
      <c r="AS19" s="664"/>
      <c r="AT19" s="664"/>
      <c r="AU19" s="664"/>
      <c r="AV19" s="664"/>
      <c r="AW19" s="664"/>
      <c r="AX19" s="664"/>
      <c r="AY19" s="664"/>
      <c r="AZ19" s="664"/>
      <c r="BA19" s="664"/>
      <c r="BB19" s="664"/>
      <c r="BC19" s="664"/>
      <c r="BD19" s="664"/>
      <c r="BE19" s="664"/>
      <c r="BF19" s="665"/>
      <c r="BG19" s="666">
        <v>8724</v>
      </c>
      <c r="BH19" s="667"/>
      <c r="BI19" s="667"/>
      <c r="BJ19" s="667"/>
      <c r="BK19" s="667"/>
      <c r="BL19" s="667"/>
      <c r="BM19" s="667"/>
      <c r="BN19" s="668"/>
      <c r="BO19" s="693">
        <v>2.1</v>
      </c>
      <c r="BP19" s="693"/>
      <c r="BQ19" s="693"/>
      <c r="BR19" s="693"/>
      <c r="BS19" s="694" t="s">
        <v>127</v>
      </c>
      <c r="BT19" s="694"/>
      <c r="BU19" s="694"/>
      <c r="BV19" s="694"/>
      <c r="BW19" s="694"/>
      <c r="BX19" s="694"/>
      <c r="BY19" s="694"/>
      <c r="BZ19" s="694"/>
      <c r="CA19" s="694"/>
      <c r="CB19" s="752"/>
      <c r="CD19" s="708" t="s">
        <v>560</v>
      </c>
      <c r="CE19" s="705"/>
      <c r="CF19" s="705"/>
      <c r="CG19" s="705"/>
      <c r="CH19" s="705"/>
      <c r="CI19" s="705"/>
      <c r="CJ19" s="705"/>
      <c r="CK19" s="705"/>
      <c r="CL19" s="705"/>
      <c r="CM19" s="705"/>
      <c r="CN19" s="705"/>
      <c r="CO19" s="705"/>
      <c r="CP19" s="705"/>
      <c r="CQ19" s="706"/>
      <c r="CR19" s="666" t="s">
        <v>555</v>
      </c>
      <c r="CS19" s="667"/>
      <c r="CT19" s="667"/>
      <c r="CU19" s="667"/>
      <c r="CV19" s="667"/>
      <c r="CW19" s="667"/>
      <c r="CX19" s="667"/>
      <c r="CY19" s="668"/>
      <c r="CZ19" s="693" t="s">
        <v>546</v>
      </c>
      <c r="DA19" s="693"/>
      <c r="DB19" s="693"/>
      <c r="DC19" s="693"/>
      <c r="DD19" s="672" t="s">
        <v>546</v>
      </c>
      <c r="DE19" s="667"/>
      <c r="DF19" s="667"/>
      <c r="DG19" s="667"/>
      <c r="DH19" s="667"/>
      <c r="DI19" s="667"/>
      <c r="DJ19" s="667"/>
      <c r="DK19" s="667"/>
      <c r="DL19" s="667"/>
      <c r="DM19" s="667"/>
      <c r="DN19" s="667"/>
      <c r="DO19" s="667"/>
      <c r="DP19" s="668"/>
      <c r="DQ19" s="672" t="s">
        <v>127</v>
      </c>
      <c r="DR19" s="667"/>
      <c r="DS19" s="667"/>
      <c r="DT19" s="667"/>
      <c r="DU19" s="667"/>
      <c r="DV19" s="667"/>
      <c r="DW19" s="667"/>
      <c r="DX19" s="667"/>
      <c r="DY19" s="667"/>
      <c r="DZ19" s="667"/>
      <c r="EA19" s="667"/>
      <c r="EB19" s="667"/>
      <c r="EC19" s="707"/>
    </row>
    <row r="20" spans="2:133" ht="11.25" customHeight="1">
      <c r="B20" s="663" t="s">
        <v>255</v>
      </c>
      <c r="C20" s="664"/>
      <c r="D20" s="664"/>
      <c r="E20" s="664"/>
      <c r="F20" s="664"/>
      <c r="G20" s="664"/>
      <c r="H20" s="664"/>
      <c r="I20" s="664"/>
      <c r="J20" s="664"/>
      <c r="K20" s="664"/>
      <c r="L20" s="664"/>
      <c r="M20" s="664"/>
      <c r="N20" s="664"/>
      <c r="O20" s="664"/>
      <c r="P20" s="664"/>
      <c r="Q20" s="665"/>
      <c r="R20" s="666">
        <v>1369</v>
      </c>
      <c r="S20" s="667"/>
      <c r="T20" s="667"/>
      <c r="U20" s="667"/>
      <c r="V20" s="667"/>
      <c r="W20" s="667"/>
      <c r="X20" s="667"/>
      <c r="Y20" s="668"/>
      <c r="Z20" s="693">
        <v>0</v>
      </c>
      <c r="AA20" s="693"/>
      <c r="AB20" s="693"/>
      <c r="AC20" s="693"/>
      <c r="AD20" s="694">
        <v>1369</v>
      </c>
      <c r="AE20" s="694"/>
      <c r="AF20" s="694"/>
      <c r="AG20" s="694"/>
      <c r="AH20" s="694"/>
      <c r="AI20" s="694"/>
      <c r="AJ20" s="694"/>
      <c r="AK20" s="694"/>
      <c r="AL20" s="669">
        <v>0.1</v>
      </c>
      <c r="AM20" s="670"/>
      <c r="AN20" s="670"/>
      <c r="AO20" s="695"/>
      <c r="AP20" s="663" t="s">
        <v>561</v>
      </c>
      <c r="AQ20" s="664"/>
      <c r="AR20" s="664"/>
      <c r="AS20" s="664"/>
      <c r="AT20" s="664"/>
      <c r="AU20" s="664"/>
      <c r="AV20" s="664"/>
      <c r="AW20" s="664"/>
      <c r="AX20" s="664"/>
      <c r="AY20" s="664"/>
      <c r="AZ20" s="664"/>
      <c r="BA20" s="664"/>
      <c r="BB20" s="664"/>
      <c r="BC20" s="664"/>
      <c r="BD20" s="664"/>
      <c r="BE20" s="664"/>
      <c r="BF20" s="665"/>
      <c r="BG20" s="666">
        <v>8724</v>
      </c>
      <c r="BH20" s="667"/>
      <c r="BI20" s="667"/>
      <c r="BJ20" s="667"/>
      <c r="BK20" s="667"/>
      <c r="BL20" s="667"/>
      <c r="BM20" s="667"/>
      <c r="BN20" s="668"/>
      <c r="BO20" s="693">
        <v>2.1</v>
      </c>
      <c r="BP20" s="693"/>
      <c r="BQ20" s="693"/>
      <c r="BR20" s="693"/>
      <c r="BS20" s="694" t="s">
        <v>546</v>
      </c>
      <c r="BT20" s="694"/>
      <c r="BU20" s="694"/>
      <c r="BV20" s="694"/>
      <c r="BW20" s="694"/>
      <c r="BX20" s="694"/>
      <c r="BY20" s="694"/>
      <c r="BZ20" s="694"/>
      <c r="CA20" s="694"/>
      <c r="CB20" s="752"/>
      <c r="CD20" s="708" t="s">
        <v>256</v>
      </c>
      <c r="CE20" s="705"/>
      <c r="CF20" s="705"/>
      <c r="CG20" s="705"/>
      <c r="CH20" s="705"/>
      <c r="CI20" s="705"/>
      <c r="CJ20" s="705"/>
      <c r="CK20" s="705"/>
      <c r="CL20" s="705"/>
      <c r="CM20" s="705"/>
      <c r="CN20" s="705"/>
      <c r="CO20" s="705"/>
      <c r="CP20" s="705"/>
      <c r="CQ20" s="706"/>
      <c r="CR20" s="666">
        <v>7555895</v>
      </c>
      <c r="CS20" s="667"/>
      <c r="CT20" s="667"/>
      <c r="CU20" s="667"/>
      <c r="CV20" s="667"/>
      <c r="CW20" s="667"/>
      <c r="CX20" s="667"/>
      <c r="CY20" s="668"/>
      <c r="CZ20" s="693">
        <v>100</v>
      </c>
      <c r="DA20" s="693"/>
      <c r="DB20" s="693"/>
      <c r="DC20" s="693"/>
      <c r="DD20" s="672">
        <v>2346410</v>
      </c>
      <c r="DE20" s="667"/>
      <c r="DF20" s="667"/>
      <c r="DG20" s="667"/>
      <c r="DH20" s="667"/>
      <c r="DI20" s="667"/>
      <c r="DJ20" s="667"/>
      <c r="DK20" s="667"/>
      <c r="DL20" s="667"/>
      <c r="DM20" s="667"/>
      <c r="DN20" s="667"/>
      <c r="DO20" s="667"/>
      <c r="DP20" s="668"/>
      <c r="DQ20" s="672">
        <v>3342872</v>
      </c>
      <c r="DR20" s="667"/>
      <c r="DS20" s="667"/>
      <c r="DT20" s="667"/>
      <c r="DU20" s="667"/>
      <c r="DV20" s="667"/>
      <c r="DW20" s="667"/>
      <c r="DX20" s="667"/>
      <c r="DY20" s="667"/>
      <c r="DZ20" s="667"/>
      <c r="EA20" s="667"/>
      <c r="EB20" s="667"/>
      <c r="EC20" s="707"/>
    </row>
    <row r="21" spans="2:133" ht="11.25" customHeight="1">
      <c r="B21" s="663" t="s">
        <v>257</v>
      </c>
      <c r="C21" s="664"/>
      <c r="D21" s="664"/>
      <c r="E21" s="664"/>
      <c r="F21" s="664"/>
      <c r="G21" s="664"/>
      <c r="H21" s="664"/>
      <c r="I21" s="664"/>
      <c r="J21" s="664"/>
      <c r="K21" s="664"/>
      <c r="L21" s="664"/>
      <c r="M21" s="664"/>
      <c r="N21" s="664"/>
      <c r="O21" s="664"/>
      <c r="P21" s="664"/>
      <c r="Q21" s="665"/>
      <c r="R21" s="666">
        <v>284</v>
      </c>
      <c r="S21" s="667"/>
      <c r="T21" s="667"/>
      <c r="U21" s="667"/>
      <c r="V21" s="667"/>
      <c r="W21" s="667"/>
      <c r="X21" s="667"/>
      <c r="Y21" s="668"/>
      <c r="Z21" s="693">
        <v>0</v>
      </c>
      <c r="AA21" s="693"/>
      <c r="AB21" s="693"/>
      <c r="AC21" s="693"/>
      <c r="AD21" s="694">
        <v>284</v>
      </c>
      <c r="AE21" s="694"/>
      <c r="AF21" s="694"/>
      <c r="AG21" s="694"/>
      <c r="AH21" s="694"/>
      <c r="AI21" s="694"/>
      <c r="AJ21" s="694"/>
      <c r="AK21" s="694"/>
      <c r="AL21" s="669">
        <v>0</v>
      </c>
      <c r="AM21" s="670"/>
      <c r="AN21" s="670"/>
      <c r="AO21" s="695"/>
      <c r="AP21" s="759" t="s">
        <v>562</v>
      </c>
      <c r="AQ21" s="766"/>
      <c r="AR21" s="766"/>
      <c r="AS21" s="766"/>
      <c r="AT21" s="766"/>
      <c r="AU21" s="766"/>
      <c r="AV21" s="766"/>
      <c r="AW21" s="766"/>
      <c r="AX21" s="766"/>
      <c r="AY21" s="766"/>
      <c r="AZ21" s="766"/>
      <c r="BA21" s="766"/>
      <c r="BB21" s="766"/>
      <c r="BC21" s="766"/>
      <c r="BD21" s="766"/>
      <c r="BE21" s="766"/>
      <c r="BF21" s="761"/>
      <c r="BG21" s="666">
        <v>8724</v>
      </c>
      <c r="BH21" s="667"/>
      <c r="BI21" s="667"/>
      <c r="BJ21" s="667"/>
      <c r="BK21" s="667"/>
      <c r="BL21" s="667"/>
      <c r="BM21" s="667"/>
      <c r="BN21" s="668"/>
      <c r="BO21" s="693">
        <v>2.1</v>
      </c>
      <c r="BP21" s="693"/>
      <c r="BQ21" s="693"/>
      <c r="BR21" s="693"/>
      <c r="BS21" s="694" t="s">
        <v>127</v>
      </c>
      <c r="BT21" s="694"/>
      <c r="BU21" s="694"/>
      <c r="BV21" s="694"/>
      <c r="BW21" s="694"/>
      <c r="BX21" s="694"/>
      <c r="BY21" s="694"/>
      <c r="BZ21" s="694"/>
      <c r="CA21" s="694"/>
      <c r="CB21" s="752"/>
      <c r="CD21" s="771"/>
      <c r="CE21" s="697"/>
      <c r="CF21" s="697"/>
      <c r="CG21" s="697"/>
      <c r="CH21" s="697"/>
      <c r="CI21" s="697"/>
      <c r="CJ21" s="697"/>
      <c r="CK21" s="697"/>
      <c r="CL21" s="697"/>
      <c r="CM21" s="697"/>
      <c r="CN21" s="697"/>
      <c r="CO21" s="697"/>
      <c r="CP21" s="697"/>
      <c r="CQ21" s="698"/>
      <c r="CR21" s="772"/>
      <c r="CS21" s="773"/>
      <c r="CT21" s="773"/>
      <c r="CU21" s="773"/>
      <c r="CV21" s="773"/>
      <c r="CW21" s="773"/>
      <c r="CX21" s="773"/>
      <c r="CY21" s="774"/>
      <c r="CZ21" s="775"/>
      <c r="DA21" s="775"/>
      <c r="DB21" s="775"/>
      <c r="DC21" s="775"/>
      <c r="DD21" s="776"/>
      <c r="DE21" s="773"/>
      <c r="DF21" s="773"/>
      <c r="DG21" s="773"/>
      <c r="DH21" s="773"/>
      <c r="DI21" s="773"/>
      <c r="DJ21" s="773"/>
      <c r="DK21" s="773"/>
      <c r="DL21" s="773"/>
      <c r="DM21" s="773"/>
      <c r="DN21" s="773"/>
      <c r="DO21" s="773"/>
      <c r="DP21" s="774"/>
      <c r="DQ21" s="776"/>
      <c r="DR21" s="773"/>
      <c r="DS21" s="773"/>
      <c r="DT21" s="773"/>
      <c r="DU21" s="773"/>
      <c r="DV21" s="773"/>
      <c r="DW21" s="773"/>
      <c r="DX21" s="773"/>
      <c r="DY21" s="773"/>
      <c r="DZ21" s="773"/>
      <c r="EA21" s="773"/>
      <c r="EB21" s="773"/>
      <c r="EC21" s="780"/>
    </row>
    <row r="22" spans="2:133" ht="11.25" customHeight="1">
      <c r="B22" s="729" t="s">
        <v>258</v>
      </c>
      <c r="C22" s="730"/>
      <c r="D22" s="730"/>
      <c r="E22" s="730"/>
      <c r="F22" s="730"/>
      <c r="G22" s="730"/>
      <c r="H22" s="730"/>
      <c r="I22" s="730"/>
      <c r="J22" s="730"/>
      <c r="K22" s="730"/>
      <c r="L22" s="730"/>
      <c r="M22" s="730"/>
      <c r="N22" s="730"/>
      <c r="O22" s="730"/>
      <c r="P22" s="730"/>
      <c r="Q22" s="731"/>
      <c r="R22" s="666">
        <v>5049</v>
      </c>
      <c r="S22" s="667"/>
      <c r="T22" s="667"/>
      <c r="U22" s="667"/>
      <c r="V22" s="667"/>
      <c r="W22" s="667"/>
      <c r="X22" s="667"/>
      <c r="Y22" s="668"/>
      <c r="Z22" s="693">
        <v>0.1</v>
      </c>
      <c r="AA22" s="693"/>
      <c r="AB22" s="693"/>
      <c r="AC22" s="693"/>
      <c r="AD22" s="694">
        <v>5049</v>
      </c>
      <c r="AE22" s="694"/>
      <c r="AF22" s="694"/>
      <c r="AG22" s="694"/>
      <c r="AH22" s="694"/>
      <c r="AI22" s="694"/>
      <c r="AJ22" s="694"/>
      <c r="AK22" s="694"/>
      <c r="AL22" s="669">
        <v>0.20000000298023224</v>
      </c>
      <c r="AM22" s="670"/>
      <c r="AN22" s="670"/>
      <c r="AO22" s="695"/>
      <c r="AP22" s="759" t="s">
        <v>563</v>
      </c>
      <c r="AQ22" s="766"/>
      <c r="AR22" s="766"/>
      <c r="AS22" s="766"/>
      <c r="AT22" s="766"/>
      <c r="AU22" s="766"/>
      <c r="AV22" s="766"/>
      <c r="AW22" s="766"/>
      <c r="AX22" s="766"/>
      <c r="AY22" s="766"/>
      <c r="AZ22" s="766"/>
      <c r="BA22" s="766"/>
      <c r="BB22" s="766"/>
      <c r="BC22" s="766"/>
      <c r="BD22" s="766"/>
      <c r="BE22" s="766"/>
      <c r="BF22" s="761"/>
      <c r="BG22" s="666" t="s">
        <v>546</v>
      </c>
      <c r="BH22" s="667"/>
      <c r="BI22" s="667"/>
      <c r="BJ22" s="667"/>
      <c r="BK22" s="667"/>
      <c r="BL22" s="667"/>
      <c r="BM22" s="667"/>
      <c r="BN22" s="668"/>
      <c r="BO22" s="693" t="s">
        <v>546</v>
      </c>
      <c r="BP22" s="693"/>
      <c r="BQ22" s="693"/>
      <c r="BR22" s="693"/>
      <c r="BS22" s="694" t="s">
        <v>127</v>
      </c>
      <c r="BT22" s="694"/>
      <c r="BU22" s="694"/>
      <c r="BV22" s="694"/>
      <c r="BW22" s="694"/>
      <c r="BX22" s="694"/>
      <c r="BY22" s="694"/>
      <c r="BZ22" s="694"/>
      <c r="CA22" s="694"/>
      <c r="CB22" s="752"/>
      <c r="CD22" s="768" t="s">
        <v>259</v>
      </c>
      <c r="CE22" s="769"/>
      <c r="CF22" s="769"/>
      <c r="CG22" s="769"/>
      <c r="CH22" s="769"/>
      <c r="CI22" s="769"/>
      <c r="CJ22" s="769"/>
      <c r="CK22" s="769"/>
      <c r="CL22" s="769"/>
      <c r="CM22" s="769"/>
      <c r="CN22" s="769"/>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769"/>
      <c r="DR22" s="769"/>
      <c r="DS22" s="769"/>
      <c r="DT22" s="769"/>
      <c r="DU22" s="769"/>
      <c r="DV22" s="769"/>
      <c r="DW22" s="769"/>
      <c r="DX22" s="769"/>
      <c r="DY22" s="769"/>
      <c r="DZ22" s="769"/>
      <c r="EA22" s="769"/>
      <c r="EB22" s="769"/>
      <c r="EC22" s="770"/>
    </row>
    <row r="23" spans="2:133" ht="11.25" customHeight="1">
      <c r="B23" s="663" t="s">
        <v>260</v>
      </c>
      <c r="C23" s="664"/>
      <c r="D23" s="664"/>
      <c r="E23" s="664"/>
      <c r="F23" s="664"/>
      <c r="G23" s="664"/>
      <c r="H23" s="664"/>
      <c r="I23" s="664"/>
      <c r="J23" s="664"/>
      <c r="K23" s="664"/>
      <c r="L23" s="664"/>
      <c r="M23" s="664"/>
      <c r="N23" s="664"/>
      <c r="O23" s="664"/>
      <c r="P23" s="664"/>
      <c r="Q23" s="665"/>
      <c r="R23" s="666">
        <v>2352716</v>
      </c>
      <c r="S23" s="667"/>
      <c r="T23" s="667"/>
      <c r="U23" s="667"/>
      <c r="V23" s="667"/>
      <c r="W23" s="667"/>
      <c r="X23" s="667"/>
      <c r="Y23" s="668"/>
      <c r="Z23" s="693">
        <v>28.9</v>
      </c>
      <c r="AA23" s="693"/>
      <c r="AB23" s="693"/>
      <c r="AC23" s="693"/>
      <c r="AD23" s="694">
        <v>2081755</v>
      </c>
      <c r="AE23" s="694"/>
      <c r="AF23" s="694"/>
      <c r="AG23" s="694"/>
      <c r="AH23" s="694"/>
      <c r="AI23" s="694"/>
      <c r="AJ23" s="694"/>
      <c r="AK23" s="694"/>
      <c r="AL23" s="669">
        <v>77.3</v>
      </c>
      <c r="AM23" s="670"/>
      <c r="AN23" s="670"/>
      <c r="AO23" s="695"/>
      <c r="AP23" s="759" t="s">
        <v>564</v>
      </c>
      <c r="AQ23" s="766"/>
      <c r="AR23" s="766"/>
      <c r="AS23" s="766"/>
      <c r="AT23" s="766"/>
      <c r="AU23" s="766"/>
      <c r="AV23" s="766"/>
      <c r="AW23" s="766"/>
      <c r="AX23" s="766"/>
      <c r="AY23" s="766"/>
      <c r="AZ23" s="766"/>
      <c r="BA23" s="766"/>
      <c r="BB23" s="766"/>
      <c r="BC23" s="766"/>
      <c r="BD23" s="766"/>
      <c r="BE23" s="766"/>
      <c r="BF23" s="761"/>
      <c r="BG23" s="666" t="s">
        <v>546</v>
      </c>
      <c r="BH23" s="667"/>
      <c r="BI23" s="667"/>
      <c r="BJ23" s="667"/>
      <c r="BK23" s="667"/>
      <c r="BL23" s="667"/>
      <c r="BM23" s="667"/>
      <c r="BN23" s="668"/>
      <c r="BO23" s="693" t="s">
        <v>546</v>
      </c>
      <c r="BP23" s="693"/>
      <c r="BQ23" s="693"/>
      <c r="BR23" s="693"/>
      <c r="BS23" s="694" t="s">
        <v>127</v>
      </c>
      <c r="BT23" s="694"/>
      <c r="BU23" s="694"/>
      <c r="BV23" s="694"/>
      <c r="BW23" s="694"/>
      <c r="BX23" s="694"/>
      <c r="BY23" s="694"/>
      <c r="BZ23" s="694"/>
      <c r="CA23" s="694"/>
      <c r="CB23" s="752"/>
      <c r="CD23" s="768" t="s">
        <v>220</v>
      </c>
      <c r="CE23" s="769"/>
      <c r="CF23" s="769"/>
      <c r="CG23" s="769"/>
      <c r="CH23" s="769"/>
      <c r="CI23" s="769"/>
      <c r="CJ23" s="769"/>
      <c r="CK23" s="769"/>
      <c r="CL23" s="769"/>
      <c r="CM23" s="769"/>
      <c r="CN23" s="769"/>
      <c r="CO23" s="769"/>
      <c r="CP23" s="769"/>
      <c r="CQ23" s="770"/>
      <c r="CR23" s="768" t="s">
        <v>261</v>
      </c>
      <c r="CS23" s="769"/>
      <c r="CT23" s="769"/>
      <c r="CU23" s="769"/>
      <c r="CV23" s="769"/>
      <c r="CW23" s="769"/>
      <c r="CX23" s="769"/>
      <c r="CY23" s="770"/>
      <c r="CZ23" s="768" t="s">
        <v>565</v>
      </c>
      <c r="DA23" s="769"/>
      <c r="DB23" s="769"/>
      <c r="DC23" s="770"/>
      <c r="DD23" s="768" t="s">
        <v>566</v>
      </c>
      <c r="DE23" s="769"/>
      <c r="DF23" s="769"/>
      <c r="DG23" s="769"/>
      <c r="DH23" s="769"/>
      <c r="DI23" s="769"/>
      <c r="DJ23" s="769"/>
      <c r="DK23" s="770"/>
      <c r="DL23" s="777" t="s">
        <v>262</v>
      </c>
      <c r="DM23" s="778"/>
      <c r="DN23" s="778"/>
      <c r="DO23" s="778"/>
      <c r="DP23" s="778"/>
      <c r="DQ23" s="778"/>
      <c r="DR23" s="778"/>
      <c r="DS23" s="778"/>
      <c r="DT23" s="778"/>
      <c r="DU23" s="778"/>
      <c r="DV23" s="779"/>
      <c r="DW23" s="768" t="s">
        <v>263</v>
      </c>
      <c r="DX23" s="769"/>
      <c r="DY23" s="769"/>
      <c r="DZ23" s="769"/>
      <c r="EA23" s="769"/>
      <c r="EB23" s="769"/>
      <c r="EC23" s="770"/>
    </row>
    <row r="24" spans="2:133" ht="11.25" customHeight="1">
      <c r="B24" s="663" t="s">
        <v>567</v>
      </c>
      <c r="C24" s="664"/>
      <c r="D24" s="664"/>
      <c r="E24" s="664"/>
      <c r="F24" s="664"/>
      <c r="G24" s="664"/>
      <c r="H24" s="664"/>
      <c r="I24" s="664"/>
      <c r="J24" s="664"/>
      <c r="K24" s="664"/>
      <c r="L24" s="664"/>
      <c r="M24" s="664"/>
      <c r="N24" s="664"/>
      <c r="O24" s="664"/>
      <c r="P24" s="664"/>
      <c r="Q24" s="665"/>
      <c r="R24" s="666">
        <v>2081755</v>
      </c>
      <c r="S24" s="667"/>
      <c r="T24" s="667"/>
      <c r="U24" s="667"/>
      <c r="V24" s="667"/>
      <c r="W24" s="667"/>
      <c r="X24" s="667"/>
      <c r="Y24" s="668"/>
      <c r="Z24" s="693">
        <v>25.6</v>
      </c>
      <c r="AA24" s="693"/>
      <c r="AB24" s="693"/>
      <c r="AC24" s="693"/>
      <c r="AD24" s="694">
        <v>2081755</v>
      </c>
      <c r="AE24" s="694"/>
      <c r="AF24" s="694"/>
      <c r="AG24" s="694"/>
      <c r="AH24" s="694"/>
      <c r="AI24" s="694"/>
      <c r="AJ24" s="694"/>
      <c r="AK24" s="694"/>
      <c r="AL24" s="669">
        <v>77.3</v>
      </c>
      <c r="AM24" s="670"/>
      <c r="AN24" s="670"/>
      <c r="AO24" s="695"/>
      <c r="AP24" s="759" t="s">
        <v>568</v>
      </c>
      <c r="AQ24" s="766"/>
      <c r="AR24" s="766"/>
      <c r="AS24" s="766"/>
      <c r="AT24" s="766"/>
      <c r="AU24" s="766"/>
      <c r="AV24" s="766"/>
      <c r="AW24" s="766"/>
      <c r="AX24" s="766"/>
      <c r="AY24" s="766"/>
      <c r="AZ24" s="766"/>
      <c r="BA24" s="766"/>
      <c r="BB24" s="766"/>
      <c r="BC24" s="766"/>
      <c r="BD24" s="766"/>
      <c r="BE24" s="766"/>
      <c r="BF24" s="761"/>
      <c r="BG24" s="666" t="s">
        <v>546</v>
      </c>
      <c r="BH24" s="667"/>
      <c r="BI24" s="667"/>
      <c r="BJ24" s="667"/>
      <c r="BK24" s="667"/>
      <c r="BL24" s="667"/>
      <c r="BM24" s="667"/>
      <c r="BN24" s="668"/>
      <c r="BO24" s="693" t="s">
        <v>546</v>
      </c>
      <c r="BP24" s="693"/>
      <c r="BQ24" s="693"/>
      <c r="BR24" s="693"/>
      <c r="BS24" s="694" t="s">
        <v>546</v>
      </c>
      <c r="BT24" s="694"/>
      <c r="BU24" s="694"/>
      <c r="BV24" s="694"/>
      <c r="BW24" s="694"/>
      <c r="BX24" s="694"/>
      <c r="BY24" s="694"/>
      <c r="BZ24" s="694"/>
      <c r="CA24" s="694"/>
      <c r="CB24" s="752"/>
      <c r="CD24" s="722" t="s">
        <v>264</v>
      </c>
      <c r="CE24" s="723"/>
      <c r="CF24" s="723"/>
      <c r="CG24" s="723"/>
      <c r="CH24" s="723"/>
      <c r="CI24" s="723"/>
      <c r="CJ24" s="723"/>
      <c r="CK24" s="723"/>
      <c r="CL24" s="723"/>
      <c r="CM24" s="723"/>
      <c r="CN24" s="723"/>
      <c r="CO24" s="723"/>
      <c r="CP24" s="723"/>
      <c r="CQ24" s="724"/>
      <c r="CR24" s="719">
        <v>3107005</v>
      </c>
      <c r="CS24" s="720"/>
      <c r="CT24" s="720"/>
      <c r="CU24" s="720"/>
      <c r="CV24" s="720"/>
      <c r="CW24" s="720"/>
      <c r="CX24" s="720"/>
      <c r="CY24" s="763"/>
      <c r="CZ24" s="764">
        <v>41.1</v>
      </c>
      <c r="DA24" s="738"/>
      <c r="DB24" s="738"/>
      <c r="DC24" s="767"/>
      <c r="DD24" s="762">
        <v>1963767</v>
      </c>
      <c r="DE24" s="720"/>
      <c r="DF24" s="720"/>
      <c r="DG24" s="720"/>
      <c r="DH24" s="720"/>
      <c r="DI24" s="720"/>
      <c r="DJ24" s="720"/>
      <c r="DK24" s="763"/>
      <c r="DL24" s="762">
        <v>1666634</v>
      </c>
      <c r="DM24" s="720"/>
      <c r="DN24" s="720"/>
      <c r="DO24" s="720"/>
      <c r="DP24" s="720"/>
      <c r="DQ24" s="720"/>
      <c r="DR24" s="720"/>
      <c r="DS24" s="720"/>
      <c r="DT24" s="720"/>
      <c r="DU24" s="720"/>
      <c r="DV24" s="763"/>
      <c r="DW24" s="764">
        <v>59.9</v>
      </c>
      <c r="DX24" s="738"/>
      <c r="DY24" s="738"/>
      <c r="DZ24" s="738"/>
      <c r="EA24" s="738"/>
      <c r="EB24" s="738"/>
      <c r="EC24" s="765"/>
    </row>
    <row r="25" spans="2:133" ht="11.25" customHeight="1">
      <c r="B25" s="663" t="s">
        <v>265</v>
      </c>
      <c r="C25" s="664"/>
      <c r="D25" s="664"/>
      <c r="E25" s="664"/>
      <c r="F25" s="664"/>
      <c r="G25" s="664"/>
      <c r="H25" s="664"/>
      <c r="I25" s="664"/>
      <c r="J25" s="664"/>
      <c r="K25" s="664"/>
      <c r="L25" s="664"/>
      <c r="M25" s="664"/>
      <c r="N25" s="664"/>
      <c r="O25" s="664"/>
      <c r="P25" s="664"/>
      <c r="Q25" s="665"/>
      <c r="R25" s="666">
        <v>270961</v>
      </c>
      <c r="S25" s="667"/>
      <c r="T25" s="667"/>
      <c r="U25" s="667"/>
      <c r="V25" s="667"/>
      <c r="W25" s="667"/>
      <c r="X25" s="667"/>
      <c r="Y25" s="668"/>
      <c r="Z25" s="693">
        <v>3.3</v>
      </c>
      <c r="AA25" s="693"/>
      <c r="AB25" s="693"/>
      <c r="AC25" s="693"/>
      <c r="AD25" s="694" t="s">
        <v>546</v>
      </c>
      <c r="AE25" s="694"/>
      <c r="AF25" s="694"/>
      <c r="AG25" s="694"/>
      <c r="AH25" s="694"/>
      <c r="AI25" s="694"/>
      <c r="AJ25" s="694"/>
      <c r="AK25" s="694"/>
      <c r="AL25" s="669" t="s">
        <v>127</v>
      </c>
      <c r="AM25" s="670"/>
      <c r="AN25" s="670"/>
      <c r="AO25" s="695"/>
      <c r="AP25" s="759" t="s">
        <v>569</v>
      </c>
      <c r="AQ25" s="766"/>
      <c r="AR25" s="766"/>
      <c r="AS25" s="766"/>
      <c r="AT25" s="766"/>
      <c r="AU25" s="766"/>
      <c r="AV25" s="766"/>
      <c r="AW25" s="766"/>
      <c r="AX25" s="766"/>
      <c r="AY25" s="766"/>
      <c r="AZ25" s="766"/>
      <c r="BA25" s="766"/>
      <c r="BB25" s="766"/>
      <c r="BC25" s="766"/>
      <c r="BD25" s="766"/>
      <c r="BE25" s="766"/>
      <c r="BF25" s="761"/>
      <c r="BG25" s="666" t="s">
        <v>546</v>
      </c>
      <c r="BH25" s="667"/>
      <c r="BI25" s="667"/>
      <c r="BJ25" s="667"/>
      <c r="BK25" s="667"/>
      <c r="BL25" s="667"/>
      <c r="BM25" s="667"/>
      <c r="BN25" s="668"/>
      <c r="BO25" s="693" t="s">
        <v>546</v>
      </c>
      <c r="BP25" s="693"/>
      <c r="BQ25" s="693"/>
      <c r="BR25" s="693"/>
      <c r="BS25" s="694" t="s">
        <v>546</v>
      </c>
      <c r="BT25" s="694"/>
      <c r="BU25" s="694"/>
      <c r="BV25" s="694"/>
      <c r="BW25" s="694"/>
      <c r="BX25" s="694"/>
      <c r="BY25" s="694"/>
      <c r="BZ25" s="694"/>
      <c r="CA25" s="694"/>
      <c r="CB25" s="752"/>
      <c r="CD25" s="708" t="s">
        <v>570</v>
      </c>
      <c r="CE25" s="705"/>
      <c r="CF25" s="705"/>
      <c r="CG25" s="705"/>
      <c r="CH25" s="705"/>
      <c r="CI25" s="705"/>
      <c r="CJ25" s="705"/>
      <c r="CK25" s="705"/>
      <c r="CL25" s="705"/>
      <c r="CM25" s="705"/>
      <c r="CN25" s="705"/>
      <c r="CO25" s="705"/>
      <c r="CP25" s="705"/>
      <c r="CQ25" s="706"/>
      <c r="CR25" s="666">
        <v>605016</v>
      </c>
      <c r="CS25" s="677"/>
      <c r="CT25" s="677"/>
      <c r="CU25" s="677"/>
      <c r="CV25" s="677"/>
      <c r="CW25" s="677"/>
      <c r="CX25" s="677"/>
      <c r="CY25" s="678"/>
      <c r="CZ25" s="669">
        <v>8</v>
      </c>
      <c r="DA25" s="679"/>
      <c r="DB25" s="679"/>
      <c r="DC25" s="680"/>
      <c r="DD25" s="672">
        <v>518603</v>
      </c>
      <c r="DE25" s="677"/>
      <c r="DF25" s="677"/>
      <c r="DG25" s="677"/>
      <c r="DH25" s="677"/>
      <c r="DI25" s="677"/>
      <c r="DJ25" s="677"/>
      <c r="DK25" s="678"/>
      <c r="DL25" s="672">
        <v>504806</v>
      </c>
      <c r="DM25" s="677"/>
      <c r="DN25" s="677"/>
      <c r="DO25" s="677"/>
      <c r="DP25" s="677"/>
      <c r="DQ25" s="677"/>
      <c r="DR25" s="677"/>
      <c r="DS25" s="677"/>
      <c r="DT25" s="677"/>
      <c r="DU25" s="677"/>
      <c r="DV25" s="678"/>
      <c r="DW25" s="669">
        <v>18.100000000000001</v>
      </c>
      <c r="DX25" s="679"/>
      <c r="DY25" s="679"/>
      <c r="DZ25" s="679"/>
      <c r="EA25" s="679"/>
      <c r="EB25" s="679"/>
      <c r="EC25" s="700"/>
    </row>
    <row r="26" spans="2:133" ht="11.25" customHeight="1">
      <c r="B26" s="663" t="s">
        <v>266</v>
      </c>
      <c r="C26" s="664"/>
      <c r="D26" s="664"/>
      <c r="E26" s="664"/>
      <c r="F26" s="664"/>
      <c r="G26" s="664"/>
      <c r="H26" s="664"/>
      <c r="I26" s="664"/>
      <c r="J26" s="664"/>
      <c r="K26" s="664"/>
      <c r="L26" s="664"/>
      <c r="M26" s="664"/>
      <c r="N26" s="664"/>
      <c r="O26" s="664"/>
      <c r="P26" s="664"/>
      <c r="Q26" s="665"/>
      <c r="R26" s="666" t="s">
        <v>546</v>
      </c>
      <c r="S26" s="667"/>
      <c r="T26" s="667"/>
      <c r="U26" s="667"/>
      <c r="V26" s="667"/>
      <c r="W26" s="667"/>
      <c r="X26" s="667"/>
      <c r="Y26" s="668"/>
      <c r="Z26" s="693" t="s">
        <v>546</v>
      </c>
      <c r="AA26" s="693"/>
      <c r="AB26" s="693"/>
      <c r="AC26" s="693"/>
      <c r="AD26" s="694" t="s">
        <v>546</v>
      </c>
      <c r="AE26" s="694"/>
      <c r="AF26" s="694"/>
      <c r="AG26" s="694"/>
      <c r="AH26" s="694"/>
      <c r="AI26" s="694"/>
      <c r="AJ26" s="694"/>
      <c r="AK26" s="694"/>
      <c r="AL26" s="669" t="s">
        <v>546</v>
      </c>
      <c r="AM26" s="670"/>
      <c r="AN26" s="670"/>
      <c r="AO26" s="695"/>
      <c r="AP26" s="759" t="s">
        <v>267</v>
      </c>
      <c r="AQ26" s="760"/>
      <c r="AR26" s="760"/>
      <c r="AS26" s="760"/>
      <c r="AT26" s="760"/>
      <c r="AU26" s="760"/>
      <c r="AV26" s="760"/>
      <c r="AW26" s="760"/>
      <c r="AX26" s="760"/>
      <c r="AY26" s="760"/>
      <c r="AZ26" s="760"/>
      <c r="BA26" s="760"/>
      <c r="BB26" s="760"/>
      <c r="BC26" s="760"/>
      <c r="BD26" s="760"/>
      <c r="BE26" s="760"/>
      <c r="BF26" s="761"/>
      <c r="BG26" s="666" t="s">
        <v>546</v>
      </c>
      <c r="BH26" s="667"/>
      <c r="BI26" s="667"/>
      <c r="BJ26" s="667"/>
      <c r="BK26" s="667"/>
      <c r="BL26" s="667"/>
      <c r="BM26" s="667"/>
      <c r="BN26" s="668"/>
      <c r="BO26" s="693" t="s">
        <v>546</v>
      </c>
      <c r="BP26" s="693"/>
      <c r="BQ26" s="693"/>
      <c r="BR26" s="693"/>
      <c r="BS26" s="694" t="s">
        <v>546</v>
      </c>
      <c r="BT26" s="694"/>
      <c r="BU26" s="694"/>
      <c r="BV26" s="694"/>
      <c r="BW26" s="694"/>
      <c r="BX26" s="694"/>
      <c r="BY26" s="694"/>
      <c r="BZ26" s="694"/>
      <c r="CA26" s="694"/>
      <c r="CB26" s="752"/>
      <c r="CD26" s="708" t="s">
        <v>268</v>
      </c>
      <c r="CE26" s="705"/>
      <c r="CF26" s="705"/>
      <c r="CG26" s="705"/>
      <c r="CH26" s="705"/>
      <c r="CI26" s="705"/>
      <c r="CJ26" s="705"/>
      <c r="CK26" s="705"/>
      <c r="CL26" s="705"/>
      <c r="CM26" s="705"/>
      <c r="CN26" s="705"/>
      <c r="CO26" s="705"/>
      <c r="CP26" s="705"/>
      <c r="CQ26" s="706"/>
      <c r="CR26" s="666">
        <v>358039</v>
      </c>
      <c r="CS26" s="667"/>
      <c r="CT26" s="667"/>
      <c r="CU26" s="667"/>
      <c r="CV26" s="667"/>
      <c r="CW26" s="667"/>
      <c r="CX26" s="667"/>
      <c r="CY26" s="668"/>
      <c r="CZ26" s="669">
        <v>4.7</v>
      </c>
      <c r="DA26" s="679"/>
      <c r="DB26" s="679"/>
      <c r="DC26" s="680"/>
      <c r="DD26" s="672">
        <v>282700</v>
      </c>
      <c r="DE26" s="667"/>
      <c r="DF26" s="667"/>
      <c r="DG26" s="667"/>
      <c r="DH26" s="667"/>
      <c r="DI26" s="667"/>
      <c r="DJ26" s="667"/>
      <c r="DK26" s="668"/>
      <c r="DL26" s="672" t="s">
        <v>546</v>
      </c>
      <c r="DM26" s="667"/>
      <c r="DN26" s="667"/>
      <c r="DO26" s="667"/>
      <c r="DP26" s="667"/>
      <c r="DQ26" s="667"/>
      <c r="DR26" s="667"/>
      <c r="DS26" s="667"/>
      <c r="DT26" s="667"/>
      <c r="DU26" s="667"/>
      <c r="DV26" s="668"/>
      <c r="DW26" s="669" t="s">
        <v>127</v>
      </c>
      <c r="DX26" s="679"/>
      <c r="DY26" s="679"/>
      <c r="DZ26" s="679"/>
      <c r="EA26" s="679"/>
      <c r="EB26" s="679"/>
      <c r="EC26" s="700"/>
    </row>
    <row r="27" spans="2:133" ht="11.25" customHeight="1">
      <c r="B27" s="663" t="s">
        <v>269</v>
      </c>
      <c r="C27" s="664"/>
      <c r="D27" s="664"/>
      <c r="E27" s="664"/>
      <c r="F27" s="664"/>
      <c r="G27" s="664"/>
      <c r="H27" s="664"/>
      <c r="I27" s="664"/>
      <c r="J27" s="664"/>
      <c r="K27" s="664"/>
      <c r="L27" s="664"/>
      <c r="M27" s="664"/>
      <c r="N27" s="664"/>
      <c r="O27" s="664"/>
      <c r="P27" s="664"/>
      <c r="Q27" s="665"/>
      <c r="R27" s="666">
        <v>2957104</v>
      </c>
      <c r="S27" s="667"/>
      <c r="T27" s="667"/>
      <c r="U27" s="667"/>
      <c r="V27" s="667"/>
      <c r="W27" s="667"/>
      <c r="X27" s="667"/>
      <c r="Y27" s="668"/>
      <c r="Z27" s="693">
        <v>36.299999999999997</v>
      </c>
      <c r="AA27" s="693"/>
      <c r="AB27" s="693"/>
      <c r="AC27" s="693"/>
      <c r="AD27" s="694">
        <v>2686143</v>
      </c>
      <c r="AE27" s="694"/>
      <c r="AF27" s="694"/>
      <c r="AG27" s="694"/>
      <c r="AH27" s="694"/>
      <c r="AI27" s="694"/>
      <c r="AJ27" s="694"/>
      <c r="AK27" s="694"/>
      <c r="AL27" s="669">
        <v>99.699996948242188</v>
      </c>
      <c r="AM27" s="670"/>
      <c r="AN27" s="670"/>
      <c r="AO27" s="695"/>
      <c r="AP27" s="663" t="s">
        <v>270</v>
      </c>
      <c r="AQ27" s="664"/>
      <c r="AR27" s="664"/>
      <c r="AS27" s="664"/>
      <c r="AT27" s="664"/>
      <c r="AU27" s="664"/>
      <c r="AV27" s="664"/>
      <c r="AW27" s="664"/>
      <c r="AX27" s="664"/>
      <c r="AY27" s="664"/>
      <c r="AZ27" s="664"/>
      <c r="BA27" s="664"/>
      <c r="BB27" s="664"/>
      <c r="BC27" s="664"/>
      <c r="BD27" s="664"/>
      <c r="BE27" s="664"/>
      <c r="BF27" s="665"/>
      <c r="BG27" s="666">
        <v>424156</v>
      </c>
      <c r="BH27" s="667"/>
      <c r="BI27" s="667"/>
      <c r="BJ27" s="667"/>
      <c r="BK27" s="667"/>
      <c r="BL27" s="667"/>
      <c r="BM27" s="667"/>
      <c r="BN27" s="668"/>
      <c r="BO27" s="693">
        <v>100</v>
      </c>
      <c r="BP27" s="693"/>
      <c r="BQ27" s="693"/>
      <c r="BR27" s="693"/>
      <c r="BS27" s="694">
        <v>1205</v>
      </c>
      <c r="BT27" s="694"/>
      <c r="BU27" s="694"/>
      <c r="BV27" s="694"/>
      <c r="BW27" s="694"/>
      <c r="BX27" s="694"/>
      <c r="BY27" s="694"/>
      <c r="BZ27" s="694"/>
      <c r="CA27" s="694"/>
      <c r="CB27" s="752"/>
      <c r="CD27" s="708" t="s">
        <v>271</v>
      </c>
      <c r="CE27" s="705"/>
      <c r="CF27" s="705"/>
      <c r="CG27" s="705"/>
      <c r="CH27" s="705"/>
      <c r="CI27" s="705"/>
      <c r="CJ27" s="705"/>
      <c r="CK27" s="705"/>
      <c r="CL27" s="705"/>
      <c r="CM27" s="705"/>
      <c r="CN27" s="705"/>
      <c r="CO27" s="705"/>
      <c r="CP27" s="705"/>
      <c r="CQ27" s="706"/>
      <c r="CR27" s="666">
        <v>980321</v>
      </c>
      <c r="CS27" s="677"/>
      <c r="CT27" s="677"/>
      <c r="CU27" s="677"/>
      <c r="CV27" s="677"/>
      <c r="CW27" s="677"/>
      <c r="CX27" s="677"/>
      <c r="CY27" s="678"/>
      <c r="CZ27" s="669">
        <v>13</v>
      </c>
      <c r="DA27" s="679"/>
      <c r="DB27" s="679"/>
      <c r="DC27" s="680"/>
      <c r="DD27" s="672">
        <v>215775</v>
      </c>
      <c r="DE27" s="677"/>
      <c r="DF27" s="677"/>
      <c r="DG27" s="677"/>
      <c r="DH27" s="677"/>
      <c r="DI27" s="677"/>
      <c r="DJ27" s="677"/>
      <c r="DK27" s="678"/>
      <c r="DL27" s="672">
        <v>201725</v>
      </c>
      <c r="DM27" s="677"/>
      <c r="DN27" s="677"/>
      <c r="DO27" s="677"/>
      <c r="DP27" s="677"/>
      <c r="DQ27" s="677"/>
      <c r="DR27" s="677"/>
      <c r="DS27" s="677"/>
      <c r="DT27" s="677"/>
      <c r="DU27" s="677"/>
      <c r="DV27" s="678"/>
      <c r="DW27" s="669">
        <v>7.2</v>
      </c>
      <c r="DX27" s="679"/>
      <c r="DY27" s="679"/>
      <c r="DZ27" s="679"/>
      <c r="EA27" s="679"/>
      <c r="EB27" s="679"/>
      <c r="EC27" s="700"/>
    </row>
    <row r="28" spans="2:133" ht="11.25" customHeight="1">
      <c r="B28" s="663" t="s">
        <v>571</v>
      </c>
      <c r="C28" s="664"/>
      <c r="D28" s="664"/>
      <c r="E28" s="664"/>
      <c r="F28" s="664"/>
      <c r="G28" s="664"/>
      <c r="H28" s="664"/>
      <c r="I28" s="664"/>
      <c r="J28" s="664"/>
      <c r="K28" s="664"/>
      <c r="L28" s="664"/>
      <c r="M28" s="664"/>
      <c r="N28" s="664"/>
      <c r="O28" s="664"/>
      <c r="P28" s="664"/>
      <c r="Q28" s="665"/>
      <c r="R28" s="666">
        <v>1251</v>
      </c>
      <c r="S28" s="667"/>
      <c r="T28" s="667"/>
      <c r="U28" s="667"/>
      <c r="V28" s="667"/>
      <c r="W28" s="667"/>
      <c r="X28" s="667"/>
      <c r="Y28" s="668"/>
      <c r="Z28" s="693">
        <v>0</v>
      </c>
      <c r="AA28" s="693"/>
      <c r="AB28" s="693"/>
      <c r="AC28" s="693"/>
      <c r="AD28" s="694">
        <v>1251</v>
      </c>
      <c r="AE28" s="694"/>
      <c r="AF28" s="694"/>
      <c r="AG28" s="694"/>
      <c r="AH28" s="694"/>
      <c r="AI28" s="694"/>
      <c r="AJ28" s="694"/>
      <c r="AK28" s="694"/>
      <c r="AL28" s="669">
        <v>0</v>
      </c>
      <c r="AM28" s="670"/>
      <c r="AN28" s="670"/>
      <c r="AO28" s="695"/>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93"/>
      <c r="BP28" s="693"/>
      <c r="BQ28" s="693"/>
      <c r="BR28" s="693"/>
      <c r="BS28" s="672"/>
      <c r="BT28" s="667"/>
      <c r="BU28" s="667"/>
      <c r="BV28" s="667"/>
      <c r="BW28" s="667"/>
      <c r="BX28" s="667"/>
      <c r="BY28" s="667"/>
      <c r="BZ28" s="667"/>
      <c r="CA28" s="667"/>
      <c r="CB28" s="707"/>
      <c r="CD28" s="708" t="s">
        <v>572</v>
      </c>
      <c r="CE28" s="705"/>
      <c r="CF28" s="705"/>
      <c r="CG28" s="705"/>
      <c r="CH28" s="705"/>
      <c r="CI28" s="705"/>
      <c r="CJ28" s="705"/>
      <c r="CK28" s="705"/>
      <c r="CL28" s="705"/>
      <c r="CM28" s="705"/>
      <c r="CN28" s="705"/>
      <c r="CO28" s="705"/>
      <c r="CP28" s="705"/>
      <c r="CQ28" s="706"/>
      <c r="CR28" s="666">
        <v>1521668</v>
      </c>
      <c r="CS28" s="667"/>
      <c r="CT28" s="667"/>
      <c r="CU28" s="667"/>
      <c r="CV28" s="667"/>
      <c r="CW28" s="667"/>
      <c r="CX28" s="667"/>
      <c r="CY28" s="668"/>
      <c r="CZ28" s="669">
        <v>20.100000000000001</v>
      </c>
      <c r="DA28" s="679"/>
      <c r="DB28" s="679"/>
      <c r="DC28" s="680"/>
      <c r="DD28" s="672">
        <v>1229389</v>
      </c>
      <c r="DE28" s="667"/>
      <c r="DF28" s="667"/>
      <c r="DG28" s="667"/>
      <c r="DH28" s="667"/>
      <c r="DI28" s="667"/>
      <c r="DJ28" s="667"/>
      <c r="DK28" s="668"/>
      <c r="DL28" s="672">
        <v>960103</v>
      </c>
      <c r="DM28" s="667"/>
      <c r="DN28" s="667"/>
      <c r="DO28" s="667"/>
      <c r="DP28" s="667"/>
      <c r="DQ28" s="667"/>
      <c r="DR28" s="667"/>
      <c r="DS28" s="667"/>
      <c r="DT28" s="667"/>
      <c r="DU28" s="667"/>
      <c r="DV28" s="668"/>
      <c r="DW28" s="669">
        <v>34.5</v>
      </c>
      <c r="DX28" s="679"/>
      <c r="DY28" s="679"/>
      <c r="DZ28" s="679"/>
      <c r="EA28" s="679"/>
      <c r="EB28" s="679"/>
      <c r="EC28" s="700"/>
    </row>
    <row r="29" spans="2:133" ht="11.25" customHeight="1">
      <c r="B29" s="663" t="s">
        <v>272</v>
      </c>
      <c r="C29" s="664"/>
      <c r="D29" s="664"/>
      <c r="E29" s="664"/>
      <c r="F29" s="664"/>
      <c r="G29" s="664"/>
      <c r="H29" s="664"/>
      <c r="I29" s="664"/>
      <c r="J29" s="664"/>
      <c r="K29" s="664"/>
      <c r="L29" s="664"/>
      <c r="M29" s="664"/>
      <c r="N29" s="664"/>
      <c r="O29" s="664"/>
      <c r="P29" s="664"/>
      <c r="Q29" s="665"/>
      <c r="R29" s="666">
        <v>366861</v>
      </c>
      <c r="S29" s="667"/>
      <c r="T29" s="667"/>
      <c r="U29" s="667"/>
      <c r="V29" s="667"/>
      <c r="W29" s="667"/>
      <c r="X29" s="667"/>
      <c r="Y29" s="668"/>
      <c r="Z29" s="693">
        <v>4.5</v>
      </c>
      <c r="AA29" s="693"/>
      <c r="AB29" s="693"/>
      <c r="AC29" s="693"/>
      <c r="AD29" s="694" t="s">
        <v>127</v>
      </c>
      <c r="AE29" s="694"/>
      <c r="AF29" s="694"/>
      <c r="AG29" s="694"/>
      <c r="AH29" s="694"/>
      <c r="AI29" s="694"/>
      <c r="AJ29" s="694"/>
      <c r="AK29" s="694"/>
      <c r="AL29" s="669" t="s">
        <v>546</v>
      </c>
      <c r="AM29" s="670"/>
      <c r="AN29" s="670"/>
      <c r="AO29" s="695"/>
      <c r="AP29" s="643"/>
      <c r="AQ29" s="644"/>
      <c r="AR29" s="644"/>
      <c r="AS29" s="644"/>
      <c r="AT29" s="644"/>
      <c r="AU29" s="644"/>
      <c r="AV29" s="644"/>
      <c r="AW29" s="644"/>
      <c r="AX29" s="644"/>
      <c r="AY29" s="644"/>
      <c r="AZ29" s="644"/>
      <c r="BA29" s="644"/>
      <c r="BB29" s="644"/>
      <c r="BC29" s="644"/>
      <c r="BD29" s="644"/>
      <c r="BE29" s="644"/>
      <c r="BF29" s="645"/>
      <c r="BG29" s="666"/>
      <c r="BH29" s="667"/>
      <c r="BI29" s="667"/>
      <c r="BJ29" s="667"/>
      <c r="BK29" s="667"/>
      <c r="BL29" s="667"/>
      <c r="BM29" s="667"/>
      <c r="BN29" s="668"/>
      <c r="BO29" s="693"/>
      <c r="BP29" s="693"/>
      <c r="BQ29" s="693"/>
      <c r="BR29" s="693"/>
      <c r="BS29" s="694"/>
      <c r="BT29" s="694"/>
      <c r="BU29" s="694"/>
      <c r="BV29" s="694"/>
      <c r="BW29" s="694"/>
      <c r="BX29" s="694"/>
      <c r="BY29" s="694"/>
      <c r="BZ29" s="694"/>
      <c r="CA29" s="694"/>
      <c r="CB29" s="752"/>
      <c r="CD29" s="753" t="s">
        <v>273</v>
      </c>
      <c r="CE29" s="754"/>
      <c r="CF29" s="708" t="s">
        <v>573</v>
      </c>
      <c r="CG29" s="705"/>
      <c r="CH29" s="705"/>
      <c r="CI29" s="705"/>
      <c r="CJ29" s="705"/>
      <c r="CK29" s="705"/>
      <c r="CL29" s="705"/>
      <c r="CM29" s="705"/>
      <c r="CN29" s="705"/>
      <c r="CO29" s="705"/>
      <c r="CP29" s="705"/>
      <c r="CQ29" s="706"/>
      <c r="CR29" s="666">
        <v>1520612</v>
      </c>
      <c r="CS29" s="677"/>
      <c r="CT29" s="677"/>
      <c r="CU29" s="677"/>
      <c r="CV29" s="677"/>
      <c r="CW29" s="677"/>
      <c r="CX29" s="677"/>
      <c r="CY29" s="678"/>
      <c r="CZ29" s="669">
        <v>20.100000000000001</v>
      </c>
      <c r="DA29" s="679"/>
      <c r="DB29" s="679"/>
      <c r="DC29" s="680"/>
      <c r="DD29" s="672">
        <v>1228333</v>
      </c>
      <c r="DE29" s="677"/>
      <c r="DF29" s="677"/>
      <c r="DG29" s="677"/>
      <c r="DH29" s="677"/>
      <c r="DI29" s="677"/>
      <c r="DJ29" s="677"/>
      <c r="DK29" s="678"/>
      <c r="DL29" s="672">
        <v>959047</v>
      </c>
      <c r="DM29" s="677"/>
      <c r="DN29" s="677"/>
      <c r="DO29" s="677"/>
      <c r="DP29" s="677"/>
      <c r="DQ29" s="677"/>
      <c r="DR29" s="677"/>
      <c r="DS29" s="677"/>
      <c r="DT29" s="677"/>
      <c r="DU29" s="677"/>
      <c r="DV29" s="678"/>
      <c r="DW29" s="669">
        <v>34.5</v>
      </c>
      <c r="DX29" s="679"/>
      <c r="DY29" s="679"/>
      <c r="DZ29" s="679"/>
      <c r="EA29" s="679"/>
      <c r="EB29" s="679"/>
      <c r="EC29" s="700"/>
    </row>
    <row r="30" spans="2:133" ht="11.25" customHeight="1">
      <c r="B30" s="663" t="s">
        <v>274</v>
      </c>
      <c r="C30" s="664"/>
      <c r="D30" s="664"/>
      <c r="E30" s="664"/>
      <c r="F30" s="664"/>
      <c r="G30" s="664"/>
      <c r="H30" s="664"/>
      <c r="I30" s="664"/>
      <c r="J30" s="664"/>
      <c r="K30" s="664"/>
      <c r="L30" s="664"/>
      <c r="M30" s="664"/>
      <c r="N30" s="664"/>
      <c r="O30" s="664"/>
      <c r="P30" s="664"/>
      <c r="Q30" s="665"/>
      <c r="R30" s="666">
        <v>116605</v>
      </c>
      <c r="S30" s="667"/>
      <c r="T30" s="667"/>
      <c r="U30" s="667"/>
      <c r="V30" s="667"/>
      <c r="W30" s="667"/>
      <c r="X30" s="667"/>
      <c r="Y30" s="668"/>
      <c r="Z30" s="693">
        <v>1.4</v>
      </c>
      <c r="AA30" s="693"/>
      <c r="AB30" s="693"/>
      <c r="AC30" s="693"/>
      <c r="AD30" s="694" t="s">
        <v>546</v>
      </c>
      <c r="AE30" s="694"/>
      <c r="AF30" s="694"/>
      <c r="AG30" s="694"/>
      <c r="AH30" s="694"/>
      <c r="AI30" s="694"/>
      <c r="AJ30" s="694"/>
      <c r="AK30" s="694"/>
      <c r="AL30" s="669" t="s">
        <v>546</v>
      </c>
      <c r="AM30" s="670"/>
      <c r="AN30" s="670"/>
      <c r="AO30" s="695"/>
      <c r="AP30" s="725" t="s">
        <v>220</v>
      </c>
      <c r="AQ30" s="726"/>
      <c r="AR30" s="726"/>
      <c r="AS30" s="726"/>
      <c r="AT30" s="726"/>
      <c r="AU30" s="726"/>
      <c r="AV30" s="726"/>
      <c r="AW30" s="726"/>
      <c r="AX30" s="726"/>
      <c r="AY30" s="726"/>
      <c r="AZ30" s="726"/>
      <c r="BA30" s="726"/>
      <c r="BB30" s="726"/>
      <c r="BC30" s="726"/>
      <c r="BD30" s="726"/>
      <c r="BE30" s="726"/>
      <c r="BF30" s="727"/>
      <c r="BG30" s="725" t="s">
        <v>275</v>
      </c>
      <c r="BH30" s="750"/>
      <c r="BI30" s="750"/>
      <c r="BJ30" s="750"/>
      <c r="BK30" s="750"/>
      <c r="BL30" s="750"/>
      <c r="BM30" s="750"/>
      <c r="BN30" s="750"/>
      <c r="BO30" s="750"/>
      <c r="BP30" s="750"/>
      <c r="BQ30" s="751"/>
      <c r="BR30" s="725" t="s">
        <v>276</v>
      </c>
      <c r="BS30" s="750"/>
      <c r="BT30" s="750"/>
      <c r="BU30" s="750"/>
      <c r="BV30" s="750"/>
      <c r="BW30" s="750"/>
      <c r="BX30" s="750"/>
      <c r="BY30" s="750"/>
      <c r="BZ30" s="750"/>
      <c r="CA30" s="750"/>
      <c r="CB30" s="751"/>
      <c r="CD30" s="755"/>
      <c r="CE30" s="756"/>
      <c r="CF30" s="708" t="s">
        <v>574</v>
      </c>
      <c r="CG30" s="705"/>
      <c r="CH30" s="705"/>
      <c r="CI30" s="705"/>
      <c r="CJ30" s="705"/>
      <c r="CK30" s="705"/>
      <c r="CL30" s="705"/>
      <c r="CM30" s="705"/>
      <c r="CN30" s="705"/>
      <c r="CO30" s="705"/>
      <c r="CP30" s="705"/>
      <c r="CQ30" s="706"/>
      <c r="CR30" s="666">
        <v>1478515</v>
      </c>
      <c r="CS30" s="667"/>
      <c r="CT30" s="667"/>
      <c r="CU30" s="667"/>
      <c r="CV30" s="667"/>
      <c r="CW30" s="667"/>
      <c r="CX30" s="667"/>
      <c r="CY30" s="668"/>
      <c r="CZ30" s="669">
        <v>19.600000000000001</v>
      </c>
      <c r="DA30" s="679"/>
      <c r="DB30" s="679"/>
      <c r="DC30" s="680"/>
      <c r="DD30" s="672">
        <v>1192371</v>
      </c>
      <c r="DE30" s="667"/>
      <c r="DF30" s="667"/>
      <c r="DG30" s="667"/>
      <c r="DH30" s="667"/>
      <c r="DI30" s="667"/>
      <c r="DJ30" s="667"/>
      <c r="DK30" s="668"/>
      <c r="DL30" s="672">
        <v>923085</v>
      </c>
      <c r="DM30" s="667"/>
      <c r="DN30" s="667"/>
      <c r="DO30" s="667"/>
      <c r="DP30" s="667"/>
      <c r="DQ30" s="667"/>
      <c r="DR30" s="667"/>
      <c r="DS30" s="667"/>
      <c r="DT30" s="667"/>
      <c r="DU30" s="667"/>
      <c r="DV30" s="668"/>
      <c r="DW30" s="669">
        <v>33.200000000000003</v>
      </c>
      <c r="DX30" s="679"/>
      <c r="DY30" s="679"/>
      <c r="DZ30" s="679"/>
      <c r="EA30" s="679"/>
      <c r="EB30" s="679"/>
      <c r="EC30" s="700"/>
    </row>
    <row r="31" spans="2:133" ht="11.25" customHeight="1">
      <c r="B31" s="663" t="s">
        <v>277</v>
      </c>
      <c r="C31" s="664"/>
      <c r="D31" s="664"/>
      <c r="E31" s="664"/>
      <c r="F31" s="664"/>
      <c r="G31" s="664"/>
      <c r="H31" s="664"/>
      <c r="I31" s="664"/>
      <c r="J31" s="664"/>
      <c r="K31" s="664"/>
      <c r="L31" s="664"/>
      <c r="M31" s="664"/>
      <c r="N31" s="664"/>
      <c r="O31" s="664"/>
      <c r="P31" s="664"/>
      <c r="Q31" s="665"/>
      <c r="R31" s="666">
        <v>10288</v>
      </c>
      <c r="S31" s="667"/>
      <c r="T31" s="667"/>
      <c r="U31" s="667"/>
      <c r="V31" s="667"/>
      <c r="W31" s="667"/>
      <c r="X31" s="667"/>
      <c r="Y31" s="668"/>
      <c r="Z31" s="693">
        <v>0.1</v>
      </c>
      <c r="AA31" s="693"/>
      <c r="AB31" s="693"/>
      <c r="AC31" s="693"/>
      <c r="AD31" s="694" t="s">
        <v>546</v>
      </c>
      <c r="AE31" s="694"/>
      <c r="AF31" s="694"/>
      <c r="AG31" s="694"/>
      <c r="AH31" s="694"/>
      <c r="AI31" s="694"/>
      <c r="AJ31" s="694"/>
      <c r="AK31" s="694"/>
      <c r="AL31" s="669" t="s">
        <v>546</v>
      </c>
      <c r="AM31" s="670"/>
      <c r="AN31" s="670"/>
      <c r="AO31" s="695"/>
      <c r="AP31" s="741" t="s">
        <v>278</v>
      </c>
      <c r="AQ31" s="742"/>
      <c r="AR31" s="742"/>
      <c r="AS31" s="742"/>
      <c r="AT31" s="747" t="s">
        <v>279</v>
      </c>
      <c r="AU31" s="362"/>
      <c r="AV31" s="362"/>
      <c r="AW31" s="362"/>
      <c r="AX31" s="733" t="s">
        <v>187</v>
      </c>
      <c r="AY31" s="734"/>
      <c r="AZ31" s="734"/>
      <c r="BA31" s="734"/>
      <c r="BB31" s="734"/>
      <c r="BC31" s="734"/>
      <c r="BD31" s="734"/>
      <c r="BE31" s="734"/>
      <c r="BF31" s="735"/>
      <c r="BG31" s="736">
        <v>98.4</v>
      </c>
      <c r="BH31" s="737"/>
      <c r="BI31" s="737"/>
      <c r="BJ31" s="737"/>
      <c r="BK31" s="737"/>
      <c r="BL31" s="737"/>
      <c r="BM31" s="738">
        <v>95</v>
      </c>
      <c r="BN31" s="737"/>
      <c r="BO31" s="737"/>
      <c r="BP31" s="737"/>
      <c r="BQ31" s="739"/>
      <c r="BR31" s="736">
        <v>98.3</v>
      </c>
      <c r="BS31" s="737"/>
      <c r="BT31" s="737"/>
      <c r="BU31" s="737"/>
      <c r="BV31" s="737"/>
      <c r="BW31" s="737"/>
      <c r="BX31" s="738">
        <v>95</v>
      </c>
      <c r="BY31" s="737"/>
      <c r="BZ31" s="737"/>
      <c r="CA31" s="737"/>
      <c r="CB31" s="739"/>
      <c r="CD31" s="755"/>
      <c r="CE31" s="756"/>
      <c r="CF31" s="708" t="s">
        <v>575</v>
      </c>
      <c r="CG31" s="705"/>
      <c r="CH31" s="705"/>
      <c r="CI31" s="705"/>
      <c r="CJ31" s="705"/>
      <c r="CK31" s="705"/>
      <c r="CL31" s="705"/>
      <c r="CM31" s="705"/>
      <c r="CN31" s="705"/>
      <c r="CO31" s="705"/>
      <c r="CP31" s="705"/>
      <c r="CQ31" s="706"/>
      <c r="CR31" s="666">
        <v>42097</v>
      </c>
      <c r="CS31" s="677"/>
      <c r="CT31" s="677"/>
      <c r="CU31" s="677"/>
      <c r="CV31" s="677"/>
      <c r="CW31" s="677"/>
      <c r="CX31" s="677"/>
      <c r="CY31" s="678"/>
      <c r="CZ31" s="669">
        <v>0.6</v>
      </c>
      <c r="DA31" s="679"/>
      <c r="DB31" s="679"/>
      <c r="DC31" s="680"/>
      <c r="DD31" s="672">
        <v>35962</v>
      </c>
      <c r="DE31" s="677"/>
      <c r="DF31" s="677"/>
      <c r="DG31" s="677"/>
      <c r="DH31" s="677"/>
      <c r="DI31" s="677"/>
      <c r="DJ31" s="677"/>
      <c r="DK31" s="678"/>
      <c r="DL31" s="672">
        <v>35962</v>
      </c>
      <c r="DM31" s="677"/>
      <c r="DN31" s="677"/>
      <c r="DO31" s="677"/>
      <c r="DP31" s="677"/>
      <c r="DQ31" s="677"/>
      <c r="DR31" s="677"/>
      <c r="DS31" s="677"/>
      <c r="DT31" s="677"/>
      <c r="DU31" s="677"/>
      <c r="DV31" s="678"/>
      <c r="DW31" s="669">
        <v>1.3</v>
      </c>
      <c r="DX31" s="679"/>
      <c r="DY31" s="679"/>
      <c r="DZ31" s="679"/>
      <c r="EA31" s="679"/>
      <c r="EB31" s="679"/>
      <c r="EC31" s="700"/>
    </row>
    <row r="32" spans="2:133" ht="11.25" customHeight="1">
      <c r="B32" s="663" t="s">
        <v>280</v>
      </c>
      <c r="C32" s="664"/>
      <c r="D32" s="664"/>
      <c r="E32" s="664"/>
      <c r="F32" s="664"/>
      <c r="G32" s="664"/>
      <c r="H32" s="664"/>
      <c r="I32" s="664"/>
      <c r="J32" s="664"/>
      <c r="K32" s="664"/>
      <c r="L32" s="664"/>
      <c r="M32" s="664"/>
      <c r="N32" s="664"/>
      <c r="O32" s="664"/>
      <c r="P32" s="664"/>
      <c r="Q32" s="665"/>
      <c r="R32" s="666">
        <v>1829241</v>
      </c>
      <c r="S32" s="667"/>
      <c r="T32" s="667"/>
      <c r="U32" s="667"/>
      <c r="V32" s="667"/>
      <c r="W32" s="667"/>
      <c r="X32" s="667"/>
      <c r="Y32" s="668"/>
      <c r="Z32" s="693">
        <v>22.5</v>
      </c>
      <c r="AA32" s="693"/>
      <c r="AB32" s="693"/>
      <c r="AC32" s="693"/>
      <c r="AD32" s="694" t="s">
        <v>546</v>
      </c>
      <c r="AE32" s="694"/>
      <c r="AF32" s="694"/>
      <c r="AG32" s="694"/>
      <c r="AH32" s="694"/>
      <c r="AI32" s="694"/>
      <c r="AJ32" s="694"/>
      <c r="AK32" s="694"/>
      <c r="AL32" s="669" t="s">
        <v>546</v>
      </c>
      <c r="AM32" s="670"/>
      <c r="AN32" s="670"/>
      <c r="AO32" s="695"/>
      <c r="AP32" s="743"/>
      <c r="AQ32" s="744"/>
      <c r="AR32" s="744"/>
      <c r="AS32" s="744"/>
      <c r="AT32" s="748"/>
      <c r="AU32" s="363" t="s">
        <v>281</v>
      </c>
      <c r="AV32" s="363"/>
      <c r="AW32" s="363"/>
      <c r="AX32" s="663" t="s">
        <v>282</v>
      </c>
      <c r="AY32" s="664"/>
      <c r="AZ32" s="664"/>
      <c r="BA32" s="664"/>
      <c r="BB32" s="664"/>
      <c r="BC32" s="664"/>
      <c r="BD32" s="664"/>
      <c r="BE32" s="664"/>
      <c r="BF32" s="665"/>
      <c r="BG32" s="740">
        <v>98.7</v>
      </c>
      <c r="BH32" s="677"/>
      <c r="BI32" s="677"/>
      <c r="BJ32" s="677"/>
      <c r="BK32" s="677"/>
      <c r="BL32" s="677"/>
      <c r="BM32" s="670">
        <v>97.6</v>
      </c>
      <c r="BN32" s="732"/>
      <c r="BO32" s="732"/>
      <c r="BP32" s="732"/>
      <c r="BQ32" s="704"/>
      <c r="BR32" s="740">
        <v>98.9</v>
      </c>
      <c r="BS32" s="677"/>
      <c r="BT32" s="677"/>
      <c r="BU32" s="677"/>
      <c r="BV32" s="677"/>
      <c r="BW32" s="677"/>
      <c r="BX32" s="670">
        <v>97.4</v>
      </c>
      <c r="BY32" s="732"/>
      <c r="BZ32" s="732"/>
      <c r="CA32" s="732"/>
      <c r="CB32" s="704"/>
      <c r="CD32" s="757"/>
      <c r="CE32" s="758"/>
      <c r="CF32" s="708" t="s">
        <v>576</v>
      </c>
      <c r="CG32" s="705"/>
      <c r="CH32" s="705"/>
      <c r="CI32" s="705"/>
      <c r="CJ32" s="705"/>
      <c r="CK32" s="705"/>
      <c r="CL32" s="705"/>
      <c r="CM32" s="705"/>
      <c r="CN32" s="705"/>
      <c r="CO32" s="705"/>
      <c r="CP32" s="705"/>
      <c r="CQ32" s="706"/>
      <c r="CR32" s="666">
        <v>1056</v>
      </c>
      <c r="CS32" s="667"/>
      <c r="CT32" s="667"/>
      <c r="CU32" s="667"/>
      <c r="CV32" s="667"/>
      <c r="CW32" s="667"/>
      <c r="CX32" s="667"/>
      <c r="CY32" s="668"/>
      <c r="CZ32" s="669">
        <v>0</v>
      </c>
      <c r="DA32" s="679"/>
      <c r="DB32" s="679"/>
      <c r="DC32" s="680"/>
      <c r="DD32" s="672">
        <v>1056</v>
      </c>
      <c r="DE32" s="667"/>
      <c r="DF32" s="667"/>
      <c r="DG32" s="667"/>
      <c r="DH32" s="667"/>
      <c r="DI32" s="667"/>
      <c r="DJ32" s="667"/>
      <c r="DK32" s="668"/>
      <c r="DL32" s="672">
        <v>1056</v>
      </c>
      <c r="DM32" s="667"/>
      <c r="DN32" s="667"/>
      <c r="DO32" s="667"/>
      <c r="DP32" s="667"/>
      <c r="DQ32" s="667"/>
      <c r="DR32" s="667"/>
      <c r="DS32" s="667"/>
      <c r="DT32" s="667"/>
      <c r="DU32" s="667"/>
      <c r="DV32" s="668"/>
      <c r="DW32" s="669">
        <v>0</v>
      </c>
      <c r="DX32" s="679"/>
      <c r="DY32" s="679"/>
      <c r="DZ32" s="679"/>
      <c r="EA32" s="679"/>
      <c r="EB32" s="679"/>
      <c r="EC32" s="700"/>
    </row>
    <row r="33" spans="2:133" ht="11.25" customHeight="1">
      <c r="B33" s="729" t="s">
        <v>283</v>
      </c>
      <c r="C33" s="730"/>
      <c r="D33" s="730"/>
      <c r="E33" s="730"/>
      <c r="F33" s="730"/>
      <c r="G33" s="730"/>
      <c r="H33" s="730"/>
      <c r="I33" s="730"/>
      <c r="J33" s="730"/>
      <c r="K33" s="730"/>
      <c r="L33" s="730"/>
      <c r="M33" s="730"/>
      <c r="N33" s="730"/>
      <c r="O33" s="730"/>
      <c r="P33" s="730"/>
      <c r="Q33" s="731"/>
      <c r="R33" s="666" t="s">
        <v>127</v>
      </c>
      <c r="S33" s="667"/>
      <c r="T33" s="667"/>
      <c r="U33" s="667"/>
      <c r="V33" s="667"/>
      <c r="W33" s="667"/>
      <c r="X33" s="667"/>
      <c r="Y33" s="668"/>
      <c r="Z33" s="693" t="s">
        <v>546</v>
      </c>
      <c r="AA33" s="693"/>
      <c r="AB33" s="693"/>
      <c r="AC33" s="693"/>
      <c r="AD33" s="694" t="s">
        <v>546</v>
      </c>
      <c r="AE33" s="694"/>
      <c r="AF33" s="694"/>
      <c r="AG33" s="694"/>
      <c r="AH33" s="694"/>
      <c r="AI33" s="694"/>
      <c r="AJ33" s="694"/>
      <c r="AK33" s="694"/>
      <c r="AL33" s="669" t="s">
        <v>546</v>
      </c>
      <c r="AM33" s="670"/>
      <c r="AN33" s="670"/>
      <c r="AO33" s="695"/>
      <c r="AP33" s="745"/>
      <c r="AQ33" s="746"/>
      <c r="AR33" s="746"/>
      <c r="AS33" s="746"/>
      <c r="AT33" s="749"/>
      <c r="AU33" s="364"/>
      <c r="AV33" s="364"/>
      <c r="AW33" s="364"/>
      <c r="AX33" s="643" t="s">
        <v>284</v>
      </c>
      <c r="AY33" s="644"/>
      <c r="AZ33" s="644"/>
      <c r="BA33" s="644"/>
      <c r="BB33" s="644"/>
      <c r="BC33" s="644"/>
      <c r="BD33" s="644"/>
      <c r="BE33" s="644"/>
      <c r="BF33" s="645"/>
      <c r="BG33" s="728">
        <v>97.9</v>
      </c>
      <c r="BH33" s="647"/>
      <c r="BI33" s="647"/>
      <c r="BJ33" s="647"/>
      <c r="BK33" s="647"/>
      <c r="BL33" s="647"/>
      <c r="BM33" s="685">
        <v>92.1</v>
      </c>
      <c r="BN33" s="647"/>
      <c r="BO33" s="647"/>
      <c r="BP33" s="647"/>
      <c r="BQ33" s="696"/>
      <c r="BR33" s="728">
        <v>97.6</v>
      </c>
      <c r="BS33" s="647"/>
      <c r="BT33" s="647"/>
      <c r="BU33" s="647"/>
      <c r="BV33" s="647"/>
      <c r="BW33" s="647"/>
      <c r="BX33" s="685">
        <v>92.4</v>
      </c>
      <c r="BY33" s="647"/>
      <c r="BZ33" s="647"/>
      <c r="CA33" s="647"/>
      <c r="CB33" s="696"/>
      <c r="CD33" s="708" t="s">
        <v>285</v>
      </c>
      <c r="CE33" s="705"/>
      <c r="CF33" s="705"/>
      <c r="CG33" s="705"/>
      <c r="CH33" s="705"/>
      <c r="CI33" s="705"/>
      <c r="CJ33" s="705"/>
      <c r="CK33" s="705"/>
      <c r="CL33" s="705"/>
      <c r="CM33" s="705"/>
      <c r="CN33" s="705"/>
      <c r="CO33" s="705"/>
      <c r="CP33" s="705"/>
      <c r="CQ33" s="706"/>
      <c r="CR33" s="666">
        <v>2098528</v>
      </c>
      <c r="CS33" s="677"/>
      <c r="CT33" s="677"/>
      <c r="CU33" s="677"/>
      <c r="CV33" s="677"/>
      <c r="CW33" s="677"/>
      <c r="CX33" s="677"/>
      <c r="CY33" s="678"/>
      <c r="CZ33" s="669">
        <v>27.8</v>
      </c>
      <c r="DA33" s="679"/>
      <c r="DB33" s="679"/>
      <c r="DC33" s="680"/>
      <c r="DD33" s="672">
        <v>1315746</v>
      </c>
      <c r="DE33" s="677"/>
      <c r="DF33" s="677"/>
      <c r="DG33" s="677"/>
      <c r="DH33" s="677"/>
      <c r="DI33" s="677"/>
      <c r="DJ33" s="677"/>
      <c r="DK33" s="678"/>
      <c r="DL33" s="672">
        <v>690809</v>
      </c>
      <c r="DM33" s="677"/>
      <c r="DN33" s="677"/>
      <c r="DO33" s="677"/>
      <c r="DP33" s="677"/>
      <c r="DQ33" s="677"/>
      <c r="DR33" s="677"/>
      <c r="DS33" s="677"/>
      <c r="DT33" s="677"/>
      <c r="DU33" s="677"/>
      <c r="DV33" s="678"/>
      <c r="DW33" s="669">
        <v>24.8</v>
      </c>
      <c r="DX33" s="679"/>
      <c r="DY33" s="679"/>
      <c r="DZ33" s="679"/>
      <c r="EA33" s="679"/>
      <c r="EB33" s="679"/>
      <c r="EC33" s="700"/>
    </row>
    <row r="34" spans="2:133" ht="11.25" customHeight="1">
      <c r="B34" s="663" t="s">
        <v>286</v>
      </c>
      <c r="C34" s="664"/>
      <c r="D34" s="664"/>
      <c r="E34" s="664"/>
      <c r="F34" s="664"/>
      <c r="G34" s="664"/>
      <c r="H34" s="664"/>
      <c r="I34" s="664"/>
      <c r="J34" s="664"/>
      <c r="K34" s="664"/>
      <c r="L34" s="664"/>
      <c r="M34" s="664"/>
      <c r="N34" s="664"/>
      <c r="O34" s="664"/>
      <c r="P34" s="664"/>
      <c r="Q34" s="665"/>
      <c r="R34" s="666">
        <v>374815</v>
      </c>
      <c r="S34" s="667"/>
      <c r="T34" s="667"/>
      <c r="U34" s="667"/>
      <c r="V34" s="667"/>
      <c r="W34" s="667"/>
      <c r="X34" s="667"/>
      <c r="Y34" s="668"/>
      <c r="Z34" s="693">
        <v>4.5999999999999996</v>
      </c>
      <c r="AA34" s="693"/>
      <c r="AB34" s="693"/>
      <c r="AC34" s="693"/>
      <c r="AD34" s="694" t="s">
        <v>546</v>
      </c>
      <c r="AE34" s="694"/>
      <c r="AF34" s="694"/>
      <c r="AG34" s="694"/>
      <c r="AH34" s="694"/>
      <c r="AI34" s="694"/>
      <c r="AJ34" s="694"/>
      <c r="AK34" s="694"/>
      <c r="AL34" s="669" t="s">
        <v>546</v>
      </c>
      <c r="AM34" s="670"/>
      <c r="AN34" s="670"/>
      <c r="AO34" s="695"/>
      <c r="AP34" s="214"/>
      <c r="AQ34" s="215"/>
      <c r="AR34" s="363"/>
      <c r="AS34" s="362"/>
      <c r="AT34" s="362"/>
      <c r="AU34" s="362"/>
      <c r="AV34" s="362"/>
      <c r="AW34" s="362"/>
      <c r="AX34" s="362"/>
      <c r="AY34" s="362"/>
      <c r="AZ34" s="362"/>
      <c r="BA34" s="362"/>
      <c r="BB34" s="362"/>
      <c r="BC34" s="362"/>
      <c r="BD34" s="362"/>
      <c r="BE34" s="362"/>
      <c r="BF34" s="36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708" t="s">
        <v>577</v>
      </c>
      <c r="CE34" s="705"/>
      <c r="CF34" s="705"/>
      <c r="CG34" s="705"/>
      <c r="CH34" s="705"/>
      <c r="CI34" s="705"/>
      <c r="CJ34" s="705"/>
      <c r="CK34" s="705"/>
      <c r="CL34" s="705"/>
      <c r="CM34" s="705"/>
      <c r="CN34" s="705"/>
      <c r="CO34" s="705"/>
      <c r="CP34" s="705"/>
      <c r="CQ34" s="706"/>
      <c r="CR34" s="666">
        <v>836279</v>
      </c>
      <c r="CS34" s="667"/>
      <c r="CT34" s="667"/>
      <c r="CU34" s="667"/>
      <c r="CV34" s="667"/>
      <c r="CW34" s="667"/>
      <c r="CX34" s="667"/>
      <c r="CY34" s="668"/>
      <c r="CZ34" s="669">
        <v>11.1</v>
      </c>
      <c r="DA34" s="679"/>
      <c r="DB34" s="679"/>
      <c r="DC34" s="680"/>
      <c r="DD34" s="672">
        <v>266066</v>
      </c>
      <c r="DE34" s="667"/>
      <c r="DF34" s="667"/>
      <c r="DG34" s="667"/>
      <c r="DH34" s="667"/>
      <c r="DI34" s="667"/>
      <c r="DJ34" s="667"/>
      <c r="DK34" s="668"/>
      <c r="DL34" s="672">
        <v>202491</v>
      </c>
      <c r="DM34" s="667"/>
      <c r="DN34" s="667"/>
      <c r="DO34" s="667"/>
      <c r="DP34" s="667"/>
      <c r="DQ34" s="667"/>
      <c r="DR34" s="667"/>
      <c r="DS34" s="667"/>
      <c r="DT34" s="667"/>
      <c r="DU34" s="667"/>
      <c r="DV34" s="668"/>
      <c r="DW34" s="669">
        <v>7.3</v>
      </c>
      <c r="DX34" s="679"/>
      <c r="DY34" s="679"/>
      <c r="DZ34" s="679"/>
      <c r="EA34" s="679"/>
      <c r="EB34" s="679"/>
      <c r="EC34" s="700"/>
    </row>
    <row r="35" spans="2:133" ht="11.25" customHeight="1">
      <c r="B35" s="663" t="s">
        <v>287</v>
      </c>
      <c r="C35" s="664"/>
      <c r="D35" s="664"/>
      <c r="E35" s="664"/>
      <c r="F35" s="664"/>
      <c r="G35" s="664"/>
      <c r="H35" s="664"/>
      <c r="I35" s="664"/>
      <c r="J35" s="664"/>
      <c r="K35" s="664"/>
      <c r="L35" s="664"/>
      <c r="M35" s="664"/>
      <c r="N35" s="664"/>
      <c r="O35" s="664"/>
      <c r="P35" s="664"/>
      <c r="Q35" s="665"/>
      <c r="R35" s="666">
        <v>25030</v>
      </c>
      <c r="S35" s="667"/>
      <c r="T35" s="667"/>
      <c r="U35" s="667"/>
      <c r="V35" s="667"/>
      <c r="W35" s="667"/>
      <c r="X35" s="667"/>
      <c r="Y35" s="668"/>
      <c r="Z35" s="693">
        <v>0.3</v>
      </c>
      <c r="AA35" s="693"/>
      <c r="AB35" s="693"/>
      <c r="AC35" s="693"/>
      <c r="AD35" s="694" t="s">
        <v>546</v>
      </c>
      <c r="AE35" s="694"/>
      <c r="AF35" s="694"/>
      <c r="AG35" s="694"/>
      <c r="AH35" s="694"/>
      <c r="AI35" s="694"/>
      <c r="AJ35" s="694"/>
      <c r="AK35" s="694"/>
      <c r="AL35" s="669" t="s">
        <v>546</v>
      </c>
      <c r="AM35" s="670"/>
      <c r="AN35" s="670"/>
      <c r="AO35" s="695"/>
      <c r="AP35" s="216"/>
      <c r="AQ35" s="725" t="s">
        <v>288</v>
      </c>
      <c r="AR35" s="726"/>
      <c r="AS35" s="726"/>
      <c r="AT35" s="726"/>
      <c r="AU35" s="726"/>
      <c r="AV35" s="726"/>
      <c r="AW35" s="726"/>
      <c r="AX35" s="726"/>
      <c r="AY35" s="726"/>
      <c r="AZ35" s="726"/>
      <c r="BA35" s="726"/>
      <c r="BB35" s="726"/>
      <c r="BC35" s="726"/>
      <c r="BD35" s="726"/>
      <c r="BE35" s="726"/>
      <c r="BF35" s="727"/>
      <c r="BG35" s="725" t="s">
        <v>289</v>
      </c>
      <c r="BH35" s="726"/>
      <c r="BI35" s="726"/>
      <c r="BJ35" s="726"/>
      <c r="BK35" s="726"/>
      <c r="BL35" s="726"/>
      <c r="BM35" s="726"/>
      <c r="BN35" s="726"/>
      <c r="BO35" s="726"/>
      <c r="BP35" s="726"/>
      <c r="BQ35" s="726"/>
      <c r="BR35" s="726"/>
      <c r="BS35" s="726"/>
      <c r="BT35" s="726"/>
      <c r="BU35" s="726"/>
      <c r="BV35" s="726"/>
      <c r="BW35" s="726"/>
      <c r="BX35" s="726"/>
      <c r="BY35" s="726"/>
      <c r="BZ35" s="726"/>
      <c r="CA35" s="726"/>
      <c r="CB35" s="727"/>
      <c r="CD35" s="708" t="s">
        <v>578</v>
      </c>
      <c r="CE35" s="705"/>
      <c r="CF35" s="705"/>
      <c r="CG35" s="705"/>
      <c r="CH35" s="705"/>
      <c r="CI35" s="705"/>
      <c r="CJ35" s="705"/>
      <c r="CK35" s="705"/>
      <c r="CL35" s="705"/>
      <c r="CM35" s="705"/>
      <c r="CN35" s="705"/>
      <c r="CO35" s="705"/>
      <c r="CP35" s="705"/>
      <c r="CQ35" s="706"/>
      <c r="CR35" s="666">
        <v>21516</v>
      </c>
      <c r="CS35" s="677"/>
      <c r="CT35" s="677"/>
      <c r="CU35" s="677"/>
      <c r="CV35" s="677"/>
      <c r="CW35" s="677"/>
      <c r="CX35" s="677"/>
      <c r="CY35" s="678"/>
      <c r="CZ35" s="669">
        <v>0.3</v>
      </c>
      <c r="DA35" s="679"/>
      <c r="DB35" s="679"/>
      <c r="DC35" s="680"/>
      <c r="DD35" s="672">
        <v>14381</v>
      </c>
      <c r="DE35" s="677"/>
      <c r="DF35" s="677"/>
      <c r="DG35" s="677"/>
      <c r="DH35" s="677"/>
      <c r="DI35" s="677"/>
      <c r="DJ35" s="677"/>
      <c r="DK35" s="678"/>
      <c r="DL35" s="672">
        <v>10635</v>
      </c>
      <c r="DM35" s="677"/>
      <c r="DN35" s="677"/>
      <c r="DO35" s="677"/>
      <c r="DP35" s="677"/>
      <c r="DQ35" s="677"/>
      <c r="DR35" s="677"/>
      <c r="DS35" s="677"/>
      <c r="DT35" s="677"/>
      <c r="DU35" s="677"/>
      <c r="DV35" s="678"/>
      <c r="DW35" s="669">
        <v>0.4</v>
      </c>
      <c r="DX35" s="679"/>
      <c r="DY35" s="679"/>
      <c r="DZ35" s="679"/>
      <c r="EA35" s="679"/>
      <c r="EB35" s="679"/>
      <c r="EC35" s="700"/>
    </row>
    <row r="36" spans="2:133" ht="11.25" customHeight="1">
      <c r="B36" s="663" t="s">
        <v>290</v>
      </c>
      <c r="C36" s="664"/>
      <c r="D36" s="664"/>
      <c r="E36" s="664"/>
      <c r="F36" s="664"/>
      <c r="G36" s="664"/>
      <c r="H36" s="664"/>
      <c r="I36" s="664"/>
      <c r="J36" s="664"/>
      <c r="K36" s="664"/>
      <c r="L36" s="664"/>
      <c r="M36" s="664"/>
      <c r="N36" s="664"/>
      <c r="O36" s="664"/>
      <c r="P36" s="664"/>
      <c r="Q36" s="665"/>
      <c r="R36" s="666">
        <v>162680</v>
      </c>
      <c r="S36" s="667"/>
      <c r="T36" s="667"/>
      <c r="U36" s="667"/>
      <c r="V36" s="667"/>
      <c r="W36" s="667"/>
      <c r="X36" s="667"/>
      <c r="Y36" s="668"/>
      <c r="Z36" s="693">
        <v>2</v>
      </c>
      <c r="AA36" s="693"/>
      <c r="AB36" s="693"/>
      <c r="AC36" s="693"/>
      <c r="AD36" s="694" t="s">
        <v>127</v>
      </c>
      <c r="AE36" s="694"/>
      <c r="AF36" s="694"/>
      <c r="AG36" s="694"/>
      <c r="AH36" s="694"/>
      <c r="AI36" s="694"/>
      <c r="AJ36" s="694"/>
      <c r="AK36" s="694"/>
      <c r="AL36" s="669" t="s">
        <v>127</v>
      </c>
      <c r="AM36" s="670"/>
      <c r="AN36" s="670"/>
      <c r="AO36" s="695"/>
      <c r="AP36" s="216"/>
      <c r="AQ36" s="716" t="s">
        <v>579</v>
      </c>
      <c r="AR36" s="717"/>
      <c r="AS36" s="717"/>
      <c r="AT36" s="717"/>
      <c r="AU36" s="717"/>
      <c r="AV36" s="717"/>
      <c r="AW36" s="717"/>
      <c r="AX36" s="717"/>
      <c r="AY36" s="718"/>
      <c r="AZ36" s="719">
        <v>296124</v>
      </c>
      <c r="BA36" s="720"/>
      <c r="BB36" s="720"/>
      <c r="BC36" s="720"/>
      <c r="BD36" s="720"/>
      <c r="BE36" s="720"/>
      <c r="BF36" s="721"/>
      <c r="BG36" s="722" t="s">
        <v>291</v>
      </c>
      <c r="BH36" s="723"/>
      <c r="BI36" s="723"/>
      <c r="BJ36" s="723"/>
      <c r="BK36" s="723"/>
      <c r="BL36" s="723"/>
      <c r="BM36" s="723"/>
      <c r="BN36" s="723"/>
      <c r="BO36" s="723"/>
      <c r="BP36" s="723"/>
      <c r="BQ36" s="723"/>
      <c r="BR36" s="723"/>
      <c r="BS36" s="723"/>
      <c r="BT36" s="723"/>
      <c r="BU36" s="724"/>
      <c r="BV36" s="719">
        <v>31080</v>
      </c>
      <c r="BW36" s="720"/>
      <c r="BX36" s="720"/>
      <c r="BY36" s="720"/>
      <c r="BZ36" s="720"/>
      <c r="CA36" s="720"/>
      <c r="CB36" s="721"/>
      <c r="CD36" s="708" t="s">
        <v>292</v>
      </c>
      <c r="CE36" s="705"/>
      <c r="CF36" s="705"/>
      <c r="CG36" s="705"/>
      <c r="CH36" s="705"/>
      <c r="CI36" s="705"/>
      <c r="CJ36" s="705"/>
      <c r="CK36" s="705"/>
      <c r="CL36" s="705"/>
      <c r="CM36" s="705"/>
      <c r="CN36" s="705"/>
      <c r="CO36" s="705"/>
      <c r="CP36" s="705"/>
      <c r="CQ36" s="706"/>
      <c r="CR36" s="666">
        <v>407256</v>
      </c>
      <c r="CS36" s="667"/>
      <c r="CT36" s="667"/>
      <c r="CU36" s="667"/>
      <c r="CV36" s="667"/>
      <c r="CW36" s="667"/>
      <c r="CX36" s="667"/>
      <c r="CY36" s="668"/>
      <c r="CZ36" s="669">
        <v>5.4</v>
      </c>
      <c r="DA36" s="679"/>
      <c r="DB36" s="679"/>
      <c r="DC36" s="680"/>
      <c r="DD36" s="672">
        <v>335378</v>
      </c>
      <c r="DE36" s="667"/>
      <c r="DF36" s="667"/>
      <c r="DG36" s="667"/>
      <c r="DH36" s="667"/>
      <c r="DI36" s="667"/>
      <c r="DJ36" s="667"/>
      <c r="DK36" s="668"/>
      <c r="DL36" s="672">
        <v>232902</v>
      </c>
      <c r="DM36" s="667"/>
      <c r="DN36" s="667"/>
      <c r="DO36" s="667"/>
      <c r="DP36" s="667"/>
      <c r="DQ36" s="667"/>
      <c r="DR36" s="667"/>
      <c r="DS36" s="667"/>
      <c r="DT36" s="667"/>
      <c r="DU36" s="667"/>
      <c r="DV36" s="668"/>
      <c r="DW36" s="669">
        <v>8.4</v>
      </c>
      <c r="DX36" s="679"/>
      <c r="DY36" s="679"/>
      <c r="DZ36" s="679"/>
      <c r="EA36" s="679"/>
      <c r="EB36" s="679"/>
      <c r="EC36" s="700"/>
    </row>
    <row r="37" spans="2:133" ht="11.25" customHeight="1">
      <c r="B37" s="663" t="s">
        <v>293</v>
      </c>
      <c r="C37" s="664"/>
      <c r="D37" s="664"/>
      <c r="E37" s="664"/>
      <c r="F37" s="664"/>
      <c r="G37" s="664"/>
      <c r="H37" s="664"/>
      <c r="I37" s="664"/>
      <c r="J37" s="664"/>
      <c r="K37" s="664"/>
      <c r="L37" s="664"/>
      <c r="M37" s="664"/>
      <c r="N37" s="664"/>
      <c r="O37" s="664"/>
      <c r="P37" s="664"/>
      <c r="Q37" s="665"/>
      <c r="R37" s="666">
        <v>23777</v>
      </c>
      <c r="S37" s="667"/>
      <c r="T37" s="667"/>
      <c r="U37" s="667"/>
      <c r="V37" s="667"/>
      <c r="W37" s="667"/>
      <c r="X37" s="667"/>
      <c r="Y37" s="668"/>
      <c r="Z37" s="693">
        <v>0.3</v>
      </c>
      <c r="AA37" s="693"/>
      <c r="AB37" s="693"/>
      <c r="AC37" s="693"/>
      <c r="AD37" s="694" t="s">
        <v>546</v>
      </c>
      <c r="AE37" s="694"/>
      <c r="AF37" s="694"/>
      <c r="AG37" s="694"/>
      <c r="AH37" s="694"/>
      <c r="AI37" s="694"/>
      <c r="AJ37" s="694"/>
      <c r="AK37" s="694"/>
      <c r="AL37" s="669" t="s">
        <v>546</v>
      </c>
      <c r="AM37" s="670"/>
      <c r="AN37" s="670"/>
      <c r="AO37" s="695"/>
      <c r="AQ37" s="701" t="s">
        <v>580</v>
      </c>
      <c r="AR37" s="702"/>
      <c r="AS37" s="702"/>
      <c r="AT37" s="702"/>
      <c r="AU37" s="702"/>
      <c r="AV37" s="702"/>
      <c r="AW37" s="702"/>
      <c r="AX37" s="702"/>
      <c r="AY37" s="703"/>
      <c r="AZ37" s="666">
        <v>3405</v>
      </c>
      <c r="BA37" s="667"/>
      <c r="BB37" s="667"/>
      <c r="BC37" s="667"/>
      <c r="BD37" s="677"/>
      <c r="BE37" s="677"/>
      <c r="BF37" s="704"/>
      <c r="BG37" s="708" t="s">
        <v>294</v>
      </c>
      <c r="BH37" s="705"/>
      <c r="BI37" s="705"/>
      <c r="BJ37" s="705"/>
      <c r="BK37" s="705"/>
      <c r="BL37" s="705"/>
      <c r="BM37" s="705"/>
      <c r="BN37" s="705"/>
      <c r="BO37" s="705"/>
      <c r="BP37" s="705"/>
      <c r="BQ37" s="705"/>
      <c r="BR37" s="705"/>
      <c r="BS37" s="705"/>
      <c r="BT37" s="705"/>
      <c r="BU37" s="706"/>
      <c r="BV37" s="666">
        <v>19066</v>
      </c>
      <c r="BW37" s="667"/>
      <c r="BX37" s="667"/>
      <c r="BY37" s="667"/>
      <c r="BZ37" s="667"/>
      <c r="CA37" s="667"/>
      <c r="CB37" s="707"/>
      <c r="CD37" s="708" t="s">
        <v>581</v>
      </c>
      <c r="CE37" s="705"/>
      <c r="CF37" s="705"/>
      <c r="CG37" s="705"/>
      <c r="CH37" s="705"/>
      <c r="CI37" s="705"/>
      <c r="CJ37" s="705"/>
      <c r="CK37" s="705"/>
      <c r="CL37" s="705"/>
      <c r="CM37" s="705"/>
      <c r="CN37" s="705"/>
      <c r="CO37" s="705"/>
      <c r="CP37" s="705"/>
      <c r="CQ37" s="706"/>
      <c r="CR37" s="666">
        <v>174900</v>
      </c>
      <c r="CS37" s="677"/>
      <c r="CT37" s="677"/>
      <c r="CU37" s="677"/>
      <c r="CV37" s="677"/>
      <c r="CW37" s="677"/>
      <c r="CX37" s="677"/>
      <c r="CY37" s="678"/>
      <c r="CZ37" s="669">
        <v>2.2999999999999998</v>
      </c>
      <c r="DA37" s="679"/>
      <c r="DB37" s="679"/>
      <c r="DC37" s="680"/>
      <c r="DD37" s="672">
        <v>174900</v>
      </c>
      <c r="DE37" s="677"/>
      <c r="DF37" s="677"/>
      <c r="DG37" s="677"/>
      <c r="DH37" s="677"/>
      <c r="DI37" s="677"/>
      <c r="DJ37" s="677"/>
      <c r="DK37" s="678"/>
      <c r="DL37" s="672">
        <v>156244</v>
      </c>
      <c r="DM37" s="677"/>
      <c r="DN37" s="677"/>
      <c r="DO37" s="677"/>
      <c r="DP37" s="677"/>
      <c r="DQ37" s="677"/>
      <c r="DR37" s="677"/>
      <c r="DS37" s="677"/>
      <c r="DT37" s="677"/>
      <c r="DU37" s="677"/>
      <c r="DV37" s="678"/>
      <c r="DW37" s="669">
        <v>5.6</v>
      </c>
      <c r="DX37" s="679"/>
      <c r="DY37" s="679"/>
      <c r="DZ37" s="679"/>
      <c r="EA37" s="679"/>
      <c r="EB37" s="679"/>
      <c r="EC37" s="700"/>
    </row>
    <row r="38" spans="2:133" ht="11.25" customHeight="1">
      <c r="B38" s="663" t="s">
        <v>295</v>
      </c>
      <c r="C38" s="664"/>
      <c r="D38" s="664"/>
      <c r="E38" s="664"/>
      <c r="F38" s="664"/>
      <c r="G38" s="664"/>
      <c r="H38" s="664"/>
      <c r="I38" s="664"/>
      <c r="J38" s="664"/>
      <c r="K38" s="664"/>
      <c r="L38" s="664"/>
      <c r="M38" s="664"/>
      <c r="N38" s="664"/>
      <c r="O38" s="664"/>
      <c r="P38" s="664"/>
      <c r="Q38" s="665"/>
      <c r="R38" s="666">
        <v>560422</v>
      </c>
      <c r="S38" s="667"/>
      <c r="T38" s="667"/>
      <c r="U38" s="667"/>
      <c r="V38" s="667"/>
      <c r="W38" s="667"/>
      <c r="X38" s="667"/>
      <c r="Y38" s="668"/>
      <c r="Z38" s="693">
        <v>6.9</v>
      </c>
      <c r="AA38" s="693"/>
      <c r="AB38" s="693"/>
      <c r="AC38" s="693"/>
      <c r="AD38" s="694" t="s">
        <v>546</v>
      </c>
      <c r="AE38" s="694"/>
      <c r="AF38" s="694"/>
      <c r="AG38" s="694"/>
      <c r="AH38" s="694"/>
      <c r="AI38" s="694"/>
      <c r="AJ38" s="694"/>
      <c r="AK38" s="694"/>
      <c r="AL38" s="669" t="s">
        <v>546</v>
      </c>
      <c r="AM38" s="670"/>
      <c r="AN38" s="670"/>
      <c r="AO38" s="695"/>
      <c r="AQ38" s="701" t="s">
        <v>582</v>
      </c>
      <c r="AR38" s="702"/>
      <c r="AS38" s="702"/>
      <c r="AT38" s="702"/>
      <c r="AU38" s="702"/>
      <c r="AV38" s="702"/>
      <c r="AW38" s="702"/>
      <c r="AX38" s="702"/>
      <c r="AY38" s="703"/>
      <c r="AZ38" s="666" t="s">
        <v>546</v>
      </c>
      <c r="BA38" s="667"/>
      <c r="BB38" s="667"/>
      <c r="BC38" s="667"/>
      <c r="BD38" s="677"/>
      <c r="BE38" s="677"/>
      <c r="BF38" s="704"/>
      <c r="BG38" s="708" t="s">
        <v>296</v>
      </c>
      <c r="BH38" s="705"/>
      <c r="BI38" s="705"/>
      <c r="BJ38" s="705"/>
      <c r="BK38" s="705"/>
      <c r="BL38" s="705"/>
      <c r="BM38" s="705"/>
      <c r="BN38" s="705"/>
      <c r="BO38" s="705"/>
      <c r="BP38" s="705"/>
      <c r="BQ38" s="705"/>
      <c r="BR38" s="705"/>
      <c r="BS38" s="705"/>
      <c r="BT38" s="705"/>
      <c r="BU38" s="706"/>
      <c r="BV38" s="666">
        <v>779</v>
      </c>
      <c r="BW38" s="667"/>
      <c r="BX38" s="667"/>
      <c r="BY38" s="667"/>
      <c r="BZ38" s="667"/>
      <c r="CA38" s="667"/>
      <c r="CB38" s="707"/>
      <c r="CD38" s="708" t="s">
        <v>583</v>
      </c>
      <c r="CE38" s="705"/>
      <c r="CF38" s="705"/>
      <c r="CG38" s="705"/>
      <c r="CH38" s="705"/>
      <c r="CI38" s="705"/>
      <c r="CJ38" s="705"/>
      <c r="CK38" s="705"/>
      <c r="CL38" s="705"/>
      <c r="CM38" s="705"/>
      <c r="CN38" s="705"/>
      <c r="CO38" s="705"/>
      <c r="CP38" s="705"/>
      <c r="CQ38" s="706"/>
      <c r="CR38" s="666">
        <v>292719</v>
      </c>
      <c r="CS38" s="667"/>
      <c r="CT38" s="667"/>
      <c r="CU38" s="667"/>
      <c r="CV38" s="667"/>
      <c r="CW38" s="667"/>
      <c r="CX38" s="667"/>
      <c r="CY38" s="668"/>
      <c r="CZ38" s="669">
        <v>3.9</v>
      </c>
      <c r="DA38" s="679"/>
      <c r="DB38" s="679"/>
      <c r="DC38" s="680"/>
      <c r="DD38" s="672">
        <v>244781</v>
      </c>
      <c r="DE38" s="667"/>
      <c r="DF38" s="667"/>
      <c r="DG38" s="667"/>
      <c r="DH38" s="667"/>
      <c r="DI38" s="667"/>
      <c r="DJ38" s="667"/>
      <c r="DK38" s="668"/>
      <c r="DL38" s="672">
        <v>244781</v>
      </c>
      <c r="DM38" s="667"/>
      <c r="DN38" s="667"/>
      <c r="DO38" s="667"/>
      <c r="DP38" s="667"/>
      <c r="DQ38" s="667"/>
      <c r="DR38" s="667"/>
      <c r="DS38" s="667"/>
      <c r="DT38" s="667"/>
      <c r="DU38" s="667"/>
      <c r="DV38" s="668"/>
      <c r="DW38" s="669">
        <v>8.8000000000000007</v>
      </c>
      <c r="DX38" s="679"/>
      <c r="DY38" s="679"/>
      <c r="DZ38" s="679"/>
      <c r="EA38" s="679"/>
      <c r="EB38" s="679"/>
      <c r="EC38" s="700"/>
    </row>
    <row r="39" spans="2:133" ht="11.25" customHeight="1">
      <c r="B39" s="663" t="s">
        <v>297</v>
      </c>
      <c r="C39" s="664"/>
      <c r="D39" s="664"/>
      <c r="E39" s="664"/>
      <c r="F39" s="664"/>
      <c r="G39" s="664"/>
      <c r="H39" s="664"/>
      <c r="I39" s="664"/>
      <c r="J39" s="664"/>
      <c r="K39" s="664"/>
      <c r="L39" s="664"/>
      <c r="M39" s="664"/>
      <c r="N39" s="664"/>
      <c r="O39" s="664"/>
      <c r="P39" s="664"/>
      <c r="Q39" s="665"/>
      <c r="R39" s="666">
        <v>158217</v>
      </c>
      <c r="S39" s="667"/>
      <c r="T39" s="667"/>
      <c r="U39" s="667"/>
      <c r="V39" s="667"/>
      <c r="W39" s="667"/>
      <c r="X39" s="667"/>
      <c r="Y39" s="668"/>
      <c r="Z39" s="693">
        <v>1.9</v>
      </c>
      <c r="AA39" s="693"/>
      <c r="AB39" s="693"/>
      <c r="AC39" s="693"/>
      <c r="AD39" s="694">
        <v>6414</v>
      </c>
      <c r="AE39" s="694"/>
      <c r="AF39" s="694"/>
      <c r="AG39" s="694"/>
      <c r="AH39" s="694"/>
      <c r="AI39" s="694"/>
      <c r="AJ39" s="694"/>
      <c r="AK39" s="694"/>
      <c r="AL39" s="669">
        <v>0.2</v>
      </c>
      <c r="AM39" s="670"/>
      <c r="AN39" s="670"/>
      <c r="AO39" s="695"/>
      <c r="AQ39" s="701" t="s">
        <v>584</v>
      </c>
      <c r="AR39" s="702"/>
      <c r="AS39" s="702"/>
      <c r="AT39" s="702"/>
      <c r="AU39" s="702"/>
      <c r="AV39" s="702"/>
      <c r="AW39" s="702"/>
      <c r="AX39" s="702"/>
      <c r="AY39" s="703"/>
      <c r="AZ39" s="666" t="s">
        <v>546</v>
      </c>
      <c r="BA39" s="667"/>
      <c r="BB39" s="667"/>
      <c r="BC39" s="667"/>
      <c r="BD39" s="677"/>
      <c r="BE39" s="677"/>
      <c r="BF39" s="704"/>
      <c r="BG39" s="708" t="s">
        <v>298</v>
      </c>
      <c r="BH39" s="705"/>
      <c r="BI39" s="705"/>
      <c r="BJ39" s="705"/>
      <c r="BK39" s="705"/>
      <c r="BL39" s="705"/>
      <c r="BM39" s="705"/>
      <c r="BN39" s="705"/>
      <c r="BO39" s="705"/>
      <c r="BP39" s="705"/>
      <c r="BQ39" s="705"/>
      <c r="BR39" s="705"/>
      <c r="BS39" s="705"/>
      <c r="BT39" s="705"/>
      <c r="BU39" s="706"/>
      <c r="BV39" s="666">
        <v>1221</v>
      </c>
      <c r="BW39" s="667"/>
      <c r="BX39" s="667"/>
      <c r="BY39" s="667"/>
      <c r="BZ39" s="667"/>
      <c r="CA39" s="667"/>
      <c r="CB39" s="707"/>
      <c r="CD39" s="708" t="s">
        <v>585</v>
      </c>
      <c r="CE39" s="705"/>
      <c r="CF39" s="705"/>
      <c r="CG39" s="705"/>
      <c r="CH39" s="705"/>
      <c r="CI39" s="705"/>
      <c r="CJ39" s="705"/>
      <c r="CK39" s="705"/>
      <c r="CL39" s="705"/>
      <c r="CM39" s="705"/>
      <c r="CN39" s="705"/>
      <c r="CO39" s="705"/>
      <c r="CP39" s="705"/>
      <c r="CQ39" s="706"/>
      <c r="CR39" s="666">
        <v>537353</v>
      </c>
      <c r="CS39" s="677"/>
      <c r="CT39" s="677"/>
      <c r="CU39" s="677"/>
      <c r="CV39" s="677"/>
      <c r="CW39" s="677"/>
      <c r="CX39" s="677"/>
      <c r="CY39" s="678"/>
      <c r="CZ39" s="669">
        <v>7.1</v>
      </c>
      <c r="DA39" s="679"/>
      <c r="DB39" s="679"/>
      <c r="DC39" s="680"/>
      <c r="DD39" s="672">
        <v>455135</v>
      </c>
      <c r="DE39" s="677"/>
      <c r="DF39" s="677"/>
      <c r="DG39" s="677"/>
      <c r="DH39" s="677"/>
      <c r="DI39" s="677"/>
      <c r="DJ39" s="677"/>
      <c r="DK39" s="678"/>
      <c r="DL39" s="672" t="s">
        <v>546</v>
      </c>
      <c r="DM39" s="677"/>
      <c r="DN39" s="677"/>
      <c r="DO39" s="677"/>
      <c r="DP39" s="677"/>
      <c r="DQ39" s="677"/>
      <c r="DR39" s="677"/>
      <c r="DS39" s="677"/>
      <c r="DT39" s="677"/>
      <c r="DU39" s="677"/>
      <c r="DV39" s="678"/>
      <c r="DW39" s="669" t="s">
        <v>546</v>
      </c>
      <c r="DX39" s="679"/>
      <c r="DY39" s="679"/>
      <c r="DZ39" s="679"/>
      <c r="EA39" s="679"/>
      <c r="EB39" s="679"/>
      <c r="EC39" s="700"/>
    </row>
    <row r="40" spans="2:133" ht="11.25" customHeight="1">
      <c r="B40" s="663" t="s">
        <v>299</v>
      </c>
      <c r="C40" s="664"/>
      <c r="D40" s="664"/>
      <c r="E40" s="664"/>
      <c r="F40" s="664"/>
      <c r="G40" s="664"/>
      <c r="H40" s="664"/>
      <c r="I40" s="664"/>
      <c r="J40" s="664"/>
      <c r="K40" s="664"/>
      <c r="L40" s="664"/>
      <c r="M40" s="664"/>
      <c r="N40" s="664"/>
      <c r="O40" s="664"/>
      <c r="P40" s="664"/>
      <c r="Q40" s="665"/>
      <c r="R40" s="666">
        <v>1557309</v>
      </c>
      <c r="S40" s="667"/>
      <c r="T40" s="667"/>
      <c r="U40" s="667"/>
      <c r="V40" s="667"/>
      <c r="W40" s="667"/>
      <c r="X40" s="667"/>
      <c r="Y40" s="668"/>
      <c r="Z40" s="693">
        <v>19.100000000000001</v>
      </c>
      <c r="AA40" s="693"/>
      <c r="AB40" s="693"/>
      <c r="AC40" s="693"/>
      <c r="AD40" s="694" t="s">
        <v>546</v>
      </c>
      <c r="AE40" s="694"/>
      <c r="AF40" s="694"/>
      <c r="AG40" s="694"/>
      <c r="AH40" s="694"/>
      <c r="AI40" s="694"/>
      <c r="AJ40" s="694"/>
      <c r="AK40" s="694"/>
      <c r="AL40" s="669" t="s">
        <v>546</v>
      </c>
      <c r="AM40" s="670"/>
      <c r="AN40" s="670"/>
      <c r="AO40" s="695"/>
      <c r="AQ40" s="701" t="s">
        <v>586</v>
      </c>
      <c r="AR40" s="702"/>
      <c r="AS40" s="702"/>
      <c r="AT40" s="702"/>
      <c r="AU40" s="702"/>
      <c r="AV40" s="702"/>
      <c r="AW40" s="702"/>
      <c r="AX40" s="702"/>
      <c r="AY40" s="703"/>
      <c r="AZ40" s="666" t="s">
        <v>546</v>
      </c>
      <c r="BA40" s="667"/>
      <c r="BB40" s="667"/>
      <c r="BC40" s="667"/>
      <c r="BD40" s="677"/>
      <c r="BE40" s="677"/>
      <c r="BF40" s="704"/>
      <c r="BG40" s="709" t="s">
        <v>587</v>
      </c>
      <c r="BH40" s="710"/>
      <c r="BI40" s="710"/>
      <c r="BJ40" s="710"/>
      <c r="BK40" s="710"/>
      <c r="BL40" s="365"/>
      <c r="BM40" s="705" t="s">
        <v>588</v>
      </c>
      <c r="BN40" s="705"/>
      <c r="BO40" s="705"/>
      <c r="BP40" s="705"/>
      <c r="BQ40" s="705"/>
      <c r="BR40" s="705"/>
      <c r="BS40" s="705"/>
      <c r="BT40" s="705"/>
      <c r="BU40" s="706"/>
      <c r="BV40" s="666">
        <v>80</v>
      </c>
      <c r="BW40" s="667"/>
      <c r="BX40" s="667"/>
      <c r="BY40" s="667"/>
      <c r="BZ40" s="667"/>
      <c r="CA40" s="667"/>
      <c r="CB40" s="707"/>
      <c r="CD40" s="708" t="s">
        <v>589</v>
      </c>
      <c r="CE40" s="705"/>
      <c r="CF40" s="705"/>
      <c r="CG40" s="705"/>
      <c r="CH40" s="705"/>
      <c r="CI40" s="705"/>
      <c r="CJ40" s="705"/>
      <c r="CK40" s="705"/>
      <c r="CL40" s="705"/>
      <c r="CM40" s="705"/>
      <c r="CN40" s="705"/>
      <c r="CO40" s="705"/>
      <c r="CP40" s="705"/>
      <c r="CQ40" s="706"/>
      <c r="CR40" s="666">
        <v>3405</v>
      </c>
      <c r="CS40" s="667"/>
      <c r="CT40" s="667"/>
      <c r="CU40" s="667"/>
      <c r="CV40" s="667"/>
      <c r="CW40" s="667"/>
      <c r="CX40" s="667"/>
      <c r="CY40" s="668"/>
      <c r="CZ40" s="669">
        <v>0</v>
      </c>
      <c r="DA40" s="679"/>
      <c r="DB40" s="679"/>
      <c r="DC40" s="680"/>
      <c r="DD40" s="672">
        <v>5</v>
      </c>
      <c r="DE40" s="667"/>
      <c r="DF40" s="667"/>
      <c r="DG40" s="667"/>
      <c r="DH40" s="667"/>
      <c r="DI40" s="667"/>
      <c r="DJ40" s="667"/>
      <c r="DK40" s="668"/>
      <c r="DL40" s="672" t="s">
        <v>127</v>
      </c>
      <c r="DM40" s="667"/>
      <c r="DN40" s="667"/>
      <c r="DO40" s="667"/>
      <c r="DP40" s="667"/>
      <c r="DQ40" s="667"/>
      <c r="DR40" s="667"/>
      <c r="DS40" s="667"/>
      <c r="DT40" s="667"/>
      <c r="DU40" s="667"/>
      <c r="DV40" s="668"/>
      <c r="DW40" s="669" t="s">
        <v>546</v>
      </c>
      <c r="DX40" s="679"/>
      <c r="DY40" s="679"/>
      <c r="DZ40" s="679"/>
      <c r="EA40" s="679"/>
      <c r="EB40" s="679"/>
      <c r="EC40" s="700"/>
    </row>
    <row r="41" spans="2:133" ht="11.25" customHeight="1">
      <c r="B41" s="663" t="s">
        <v>300</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93" t="s">
        <v>546</v>
      </c>
      <c r="AA41" s="693"/>
      <c r="AB41" s="693"/>
      <c r="AC41" s="693"/>
      <c r="AD41" s="694" t="s">
        <v>546</v>
      </c>
      <c r="AE41" s="694"/>
      <c r="AF41" s="694"/>
      <c r="AG41" s="694"/>
      <c r="AH41" s="694"/>
      <c r="AI41" s="694"/>
      <c r="AJ41" s="694"/>
      <c r="AK41" s="694"/>
      <c r="AL41" s="669" t="s">
        <v>546</v>
      </c>
      <c r="AM41" s="670"/>
      <c r="AN41" s="670"/>
      <c r="AO41" s="695"/>
      <c r="AQ41" s="701" t="s">
        <v>590</v>
      </c>
      <c r="AR41" s="702"/>
      <c r="AS41" s="702"/>
      <c r="AT41" s="702"/>
      <c r="AU41" s="702"/>
      <c r="AV41" s="702"/>
      <c r="AW41" s="702"/>
      <c r="AX41" s="702"/>
      <c r="AY41" s="703"/>
      <c r="AZ41" s="666">
        <v>69999</v>
      </c>
      <c r="BA41" s="667"/>
      <c r="BB41" s="667"/>
      <c r="BC41" s="667"/>
      <c r="BD41" s="677"/>
      <c r="BE41" s="677"/>
      <c r="BF41" s="704"/>
      <c r="BG41" s="709"/>
      <c r="BH41" s="710"/>
      <c r="BI41" s="710"/>
      <c r="BJ41" s="710"/>
      <c r="BK41" s="710"/>
      <c r="BL41" s="365"/>
      <c r="BM41" s="705" t="s">
        <v>591</v>
      </c>
      <c r="BN41" s="705"/>
      <c r="BO41" s="705"/>
      <c r="BP41" s="705"/>
      <c r="BQ41" s="705"/>
      <c r="BR41" s="705"/>
      <c r="BS41" s="705"/>
      <c r="BT41" s="705"/>
      <c r="BU41" s="706"/>
      <c r="BV41" s="666" t="s">
        <v>546</v>
      </c>
      <c r="BW41" s="667"/>
      <c r="BX41" s="667"/>
      <c r="BY41" s="667"/>
      <c r="BZ41" s="667"/>
      <c r="CA41" s="667"/>
      <c r="CB41" s="707"/>
      <c r="CD41" s="708" t="s">
        <v>592</v>
      </c>
      <c r="CE41" s="705"/>
      <c r="CF41" s="705"/>
      <c r="CG41" s="705"/>
      <c r="CH41" s="705"/>
      <c r="CI41" s="705"/>
      <c r="CJ41" s="705"/>
      <c r="CK41" s="705"/>
      <c r="CL41" s="705"/>
      <c r="CM41" s="705"/>
      <c r="CN41" s="705"/>
      <c r="CO41" s="705"/>
      <c r="CP41" s="705"/>
      <c r="CQ41" s="706"/>
      <c r="CR41" s="666" t="s">
        <v>546</v>
      </c>
      <c r="CS41" s="677"/>
      <c r="CT41" s="677"/>
      <c r="CU41" s="677"/>
      <c r="CV41" s="677"/>
      <c r="CW41" s="677"/>
      <c r="CX41" s="677"/>
      <c r="CY41" s="678"/>
      <c r="CZ41" s="669" t="s">
        <v>546</v>
      </c>
      <c r="DA41" s="679"/>
      <c r="DB41" s="679"/>
      <c r="DC41" s="680"/>
      <c r="DD41" s="672" t="s">
        <v>127</v>
      </c>
      <c r="DE41" s="677"/>
      <c r="DF41" s="677"/>
      <c r="DG41" s="677"/>
      <c r="DH41" s="677"/>
      <c r="DI41" s="677"/>
      <c r="DJ41" s="677"/>
      <c r="DK41" s="678"/>
      <c r="DL41" s="673"/>
      <c r="DM41" s="674"/>
      <c r="DN41" s="674"/>
      <c r="DO41" s="674"/>
      <c r="DP41" s="674"/>
      <c r="DQ41" s="674"/>
      <c r="DR41" s="674"/>
      <c r="DS41" s="674"/>
      <c r="DT41" s="674"/>
      <c r="DU41" s="674"/>
      <c r="DV41" s="675"/>
      <c r="DW41" s="659"/>
      <c r="DX41" s="660"/>
      <c r="DY41" s="660"/>
      <c r="DZ41" s="660"/>
      <c r="EA41" s="660"/>
      <c r="EB41" s="660"/>
      <c r="EC41" s="661"/>
    </row>
    <row r="42" spans="2:133" ht="11.25" customHeight="1">
      <c r="B42" s="663" t="s">
        <v>593</v>
      </c>
      <c r="C42" s="664"/>
      <c r="D42" s="664"/>
      <c r="E42" s="664"/>
      <c r="F42" s="664"/>
      <c r="G42" s="664"/>
      <c r="H42" s="664"/>
      <c r="I42" s="664"/>
      <c r="J42" s="664"/>
      <c r="K42" s="664"/>
      <c r="L42" s="664"/>
      <c r="M42" s="664"/>
      <c r="N42" s="664"/>
      <c r="O42" s="664"/>
      <c r="P42" s="664"/>
      <c r="Q42" s="665"/>
      <c r="R42" s="666" t="s">
        <v>546</v>
      </c>
      <c r="S42" s="667"/>
      <c r="T42" s="667"/>
      <c r="U42" s="667"/>
      <c r="V42" s="667"/>
      <c r="W42" s="667"/>
      <c r="X42" s="667"/>
      <c r="Y42" s="668"/>
      <c r="Z42" s="693" t="s">
        <v>546</v>
      </c>
      <c r="AA42" s="693"/>
      <c r="AB42" s="693"/>
      <c r="AC42" s="693"/>
      <c r="AD42" s="694" t="s">
        <v>546</v>
      </c>
      <c r="AE42" s="694"/>
      <c r="AF42" s="694"/>
      <c r="AG42" s="694"/>
      <c r="AH42" s="694"/>
      <c r="AI42" s="694"/>
      <c r="AJ42" s="694"/>
      <c r="AK42" s="694"/>
      <c r="AL42" s="669" t="s">
        <v>546</v>
      </c>
      <c r="AM42" s="670"/>
      <c r="AN42" s="670"/>
      <c r="AO42" s="695"/>
      <c r="AQ42" s="713" t="s">
        <v>594</v>
      </c>
      <c r="AR42" s="714"/>
      <c r="AS42" s="714"/>
      <c r="AT42" s="714"/>
      <c r="AU42" s="714"/>
      <c r="AV42" s="714"/>
      <c r="AW42" s="714"/>
      <c r="AX42" s="714"/>
      <c r="AY42" s="715"/>
      <c r="AZ42" s="646">
        <v>222720</v>
      </c>
      <c r="BA42" s="681"/>
      <c r="BB42" s="681"/>
      <c r="BC42" s="681"/>
      <c r="BD42" s="647"/>
      <c r="BE42" s="647"/>
      <c r="BF42" s="696"/>
      <c r="BG42" s="711"/>
      <c r="BH42" s="712"/>
      <c r="BI42" s="712"/>
      <c r="BJ42" s="712"/>
      <c r="BK42" s="712"/>
      <c r="BL42" s="366"/>
      <c r="BM42" s="697" t="s">
        <v>595</v>
      </c>
      <c r="BN42" s="697"/>
      <c r="BO42" s="697"/>
      <c r="BP42" s="697"/>
      <c r="BQ42" s="697"/>
      <c r="BR42" s="697"/>
      <c r="BS42" s="697"/>
      <c r="BT42" s="697"/>
      <c r="BU42" s="698"/>
      <c r="BV42" s="646">
        <v>414</v>
      </c>
      <c r="BW42" s="681"/>
      <c r="BX42" s="681"/>
      <c r="BY42" s="681"/>
      <c r="BZ42" s="681"/>
      <c r="CA42" s="681"/>
      <c r="CB42" s="699"/>
      <c r="CD42" s="663" t="s">
        <v>301</v>
      </c>
      <c r="CE42" s="664"/>
      <c r="CF42" s="664"/>
      <c r="CG42" s="664"/>
      <c r="CH42" s="664"/>
      <c r="CI42" s="664"/>
      <c r="CJ42" s="664"/>
      <c r="CK42" s="664"/>
      <c r="CL42" s="664"/>
      <c r="CM42" s="664"/>
      <c r="CN42" s="664"/>
      <c r="CO42" s="664"/>
      <c r="CP42" s="664"/>
      <c r="CQ42" s="665"/>
      <c r="CR42" s="666">
        <v>2350362</v>
      </c>
      <c r="CS42" s="677"/>
      <c r="CT42" s="677"/>
      <c r="CU42" s="677"/>
      <c r="CV42" s="677"/>
      <c r="CW42" s="677"/>
      <c r="CX42" s="677"/>
      <c r="CY42" s="678"/>
      <c r="CZ42" s="669">
        <v>31.1</v>
      </c>
      <c r="DA42" s="679"/>
      <c r="DB42" s="679"/>
      <c r="DC42" s="680"/>
      <c r="DD42" s="672">
        <v>63359</v>
      </c>
      <c r="DE42" s="677"/>
      <c r="DF42" s="677"/>
      <c r="DG42" s="677"/>
      <c r="DH42" s="677"/>
      <c r="DI42" s="677"/>
      <c r="DJ42" s="677"/>
      <c r="DK42" s="678"/>
      <c r="DL42" s="673"/>
      <c r="DM42" s="674"/>
      <c r="DN42" s="674"/>
      <c r="DO42" s="674"/>
      <c r="DP42" s="674"/>
      <c r="DQ42" s="674"/>
      <c r="DR42" s="674"/>
      <c r="DS42" s="674"/>
      <c r="DT42" s="674"/>
      <c r="DU42" s="674"/>
      <c r="DV42" s="675"/>
      <c r="DW42" s="659"/>
      <c r="DX42" s="660"/>
      <c r="DY42" s="660"/>
      <c r="DZ42" s="660"/>
      <c r="EA42" s="660"/>
      <c r="EB42" s="660"/>
      <c r="EC42" s="661"/>
    </row>
    <row r="43" spans="2:133" ht="11.25" customHeight="1">
      <c r="B43" s="663" t="s">
        <v>596</v>
      </c>
      <c r="C43" s="664"/>
      <c r="D43" s="664"/>
      <c r="E43" s="664"/>
      <c r="F43" s="664"/>
      <c r="G43" s="664"/>
      <c r="H43" s="664"/>
      <c r="I43" s="664"/>
      <c r="J43" s="664"/>
      <c r="K43" s="664"/>
      <c r="L43" s="664"/>
      <c r="M43" s="664"/>
      <c r="N43" s="664"/>
      <c r="O43" s="664"/>
      <c r="P43" s="664"/>
      <c r="Q43" s="665"/>
      <c r="R43" s="666">
        <v>89209</v>
      </c>
      <c r="S43" s="667"/>
      <c r="T43" s="667"/>
      <c r="U43" s="667"/>
      <c r="V43" s="667"/>
      <c r="W43" s="667"/>
      <c r="X43" s="667"/>
      <c r="Y43" s="668"/>
      <c r="Z43" s="693">
        <v>1.1000000000000001</v>
      </c>
      <c r="AA43" s="693"/>
      <c r="AB43" s="693"/>
      <c r="AC43" s="693"/>
      <c r="AD43" s="694" t="s">
        <v>546</v>
      </c>
      <c r="AE43" s="694"/>
      <c r="AF43" s="694"/>
      <c r="AG43" s="694"/>
      <c r="AH43" s="694"/>
      <c r="AI43" s="694"/>
      <c r="AJ43" s="694"/>
      <c r="AK43" s="694"/>
      <c r="AL43" s="669" t="s">
        <v>555</v>
      </c>
      <c r="AM43" s="670"/>
      <c r="AN43" s="670"/>
      <c r="AO43" s="695"/>
      <c r="BV43" s="217"/>
      <c r="BW43" s="217"/>
      <c r="BX43" s="217"/>
      <c r="BY43" s="217"/>
      <c r="BZ43" s="217"/>
      <c r="CA43" s="217"/>
      <c r="CB43" s="217"/>
      <c r="CD43" s="663" t="s">
        <v>597</v>
      </c>
      <c r="CE43" s="664"/>
      <c r="CF43" s="664"/>
      <c r="CG43" s="664"/>
      <c r="CH43" s="664"/>
      <c r="CI43" s="664"/>
      <c r="CJ43" s="664"/>
      <c r="CK43" s="664"/>
      <c r="CL43" s="664"/>
      <c r="CM43" s="664"/>
      <c r="CN43" s="664"/>
      <c r="CO43" s="664"/>
      <c r="CP43" s="664"/>
      <c r="CQ43" s="665"/>
      <c r="CR43" s="666">
        <v>29000</v>
      </c>
      <c r="CS43" s="677"/>
      <c r="CT43" s="677"/>
      <c r="CU43" s="677"/>
      <c r="CV43" s="677"/>
      <c r="CW43" s="677"/>
      <c r="CX43" s="677"/>
      <c r="CY43" s="678"/>
      <c r="CZ43" s="669">
        <v>0.4</v>
      </c>
      <c r="DA43" s="679"/>
      <c r="DB43" s="679"/>
      <c r="DC43" s="680"/>
      <c r="DD43" s="672">
        <v>29000</v>
      </c>
      <c r="DE43" s="677"/>
      <c r="DF43" s="677"/>
      <c r="DG43" s="677"/>
      <c r="DH43" s="677"/>
      <c r="DI43" s="677"/>
      <c r="DJ43" s="677"/>
      <c r="DK43" s="678"/>
      <c r="DL43" s="673"/>
      <c r="DM43" s="674"/>
      <c r="DN43" s="674"/>
      <c r="DO43" s="674"/>
      <c r="DP43" s="674"/>
      <c r="DQ43" s="674"/>
      <c r="DR43" s="674"/>
      <c r="DS43" s="674"/>
      <c r="DT43" s="674"/>
      <c r="DU43" s="674"/>
      <c r="DV43" s="675"/>
      <c r="DW43" s="659"/>
      <c r="DX43" s="660"/>
      <c r="DY43" s="660"/>
      <c r="DZ43" s="660"/>
      <c r="EA43" s="660"/>
      <c r="EB43" s="660"/>
      <c r="EC43" s="661"/>
    </row>
    <row r="44" spans="2:133" ht="11.25" customHeight="1">
      <c r="B44" s="643" t="s">
        <v>598</v>
      </c>
      <c r="C44" s="644"/>
      <c r="D44" s="644"/>
      <c r="E44" s="644"/>
      <c r="F44" s="644"/>
      <c r="G44" s="644"/>
      <c r="H44" s="644"/>
      <c r="I44" s="644"/>
      <c r="J44" s="644"/>
      <c r="K44" s="644"/>
      <c r="L44" s="644"/>
      <c r="M44" s="644"/>
      <c r="N44" s="644"/>
      <c r="O44" s="644"/>
      <c r="P44" s="644"/>
      <c r="Q44" s="645"/>
      <c r="R44" s="646">
        <v>8143600</v>
      </c>
      <c r="S44" s="681"/>
      <c r="T44" s="681"/>
      <c r="U44" s="681"/>
      <c r="V44" s="681"/>
      <c r="W44" s="681"/>
      <c r="X44" s="681"/>
      <c r="Y44" s="682"/>
      <c r="Z44" s="683">
        <v>100</v>
      </c>
      <c r="AA44" s="683"/>
      <c r="AB44" s="683"/>
      <c r="AC44" s="683"/>
      <c r="AD44" s="684">
        <v>2693808</v>
      </c>
      <c r="AE44" s="684"/>
      <c r="AF44" s="684"/>
      <c r="AG44" s="684"/>
      <c r="AH44" s="684"/>
      <c r="AI44" s="684"/>
      <c r="AJ44" s="684"/>
      <c r="AK44" s="684"/>
      <c r="AL44" s="649">
        <v>100</v>
      </c>
      <c r="AM44" s="685"/>
      <c r="AN44" s="685"/>
      <c r="AO44" s="686"/>
      <c r="CD44" s="687" t="s">
        <v>273</v>
      </c>
      <c r="CE44" s="688"/>
      <c r="CF44" s="663" t="s">
        <v>599</v>
      </c>
      <c r="CG44" s="664"/>
      <c r="CH44" s="664"/>
      <c r="CI44" s="664"/>
      <c r="CJ44" s="664"/>
      <c r="CK44" s="664"/>
      <c r="CL44" s="664"/>
      <c r="CM44" s="664"/>
      <c r="CN44" s="664"/>
      <c r="CO44" s="664"/>
      <c r="CP44" s="664"/>
      <c r="CQ44" s="665"/>
      <c r="CR44" s="666">
        <v>2346410</v>
      </c>
      <c r="CS44" s="667"/>
      <c r="CT44" s="667"/>
      <c r="CU44" s="667"/>
      <c r="CV44" s="667"/>
      <c r="CW44" s="667"/>
      <c r="CX44" s="667"/>
      <c r="CY44" s="668"/>
      <c r="CZ44" s="669">
        <v>31.1</v>
      </c>
      <c r="DA44" s="670"/>
      <c r="DB44" s="670"/>
      <c r="DC44" s="671"/>
      <c r="DD44" s="672">
        <v>61054</v>
      </c>
      <c r="DE44" s="667"/>
      <c r="DF44" s="667"/>
      <c r="DG44" s="667"/>
      <c r="DH44" s="667"/>
      <c r="DI44" s="667"/>
      <c r="DJ44" s="667"/>
      <c r="DK44" s="668"/>
      <c r="DL44" s="673"/>
      <c r="DM44" s="674"/>
      <c r="DN44" s="674"/>
      <c r="DO44" s="674"/>
      <c r="DP44" s="674"/>
      <c r="DQ44" s="674"/>
      <c r="DR44" s="674"/>
      <c r="DS44" s="674"/>
      <c r="DT44" s="674"/>
      <c r="DU44" s="674"/>
      <c r="DV44" s="675"/>
      <c r="DW44" s="659"/>
      <c r="DX44" s="660"/>
      <c r="DY44" s="660"/>
      <c r="DZ44" s="660"/>
      <c r="EA44" s="660"/>
      <c r="EB44" s="660"/>
      <c r="EC44" s="661"/>
    </row>
    <row r="45" spans="2:133" ht="11.25" customHeight="1">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689"/>
      <c r="CE45" s="690"/>
      <c r="CF45" s="663" t="s">
        <v>600</v>
      </c>
      <c r="CG45" s="664"/>
      <c r="CH45" s="664"/>
      <c r="CI45" s="664"/>
      <c r="CJ45" s="664"/>
      <c r="CK45" s="664"/>
      <c r="CL45" s="664"/>
      <c r="CM45" s="664"/>
      <c r="CN45" s="664"/>
      <c r="CO45" s="664"/>
      <c r="CP45" s="664"/>
      <c r="CQ45" s="665"/>
      <c r="CR45" s="666">
        <v>1166835</v>
      </c>
      <c r="CS45" s="677"/>
      <c r="CT45" s="677"/>
      <c r="CU45" s="677"/>
      <c r="CV45" s="677"/>
      <c r="CW45" s="677"/>
      <c r="CX45" s="677"/>
      <c r="CY45" s="678"/>
      <c r="CZ45" s="669">
        <v>15.4</v>
      </c>
      <c r="DA45" s="679"/>
      <c r="DB45" s="679"/>
      <c r="DC45" s="680"/>
      <c r="DD45" s="672">
        <v>14223</v>
      </c>
      <c r="DE45" s="677"/>
      <c r="DF45" s="677"/>
      <c r="DG45" s="677"/>
      <c r="DH45" s="677"/>
      <c r="DI45" s="677"/>
      <c r="DJ45" s="677"/>
      <c r="DK45" s="678"/>
      <c r="DL45" s="673"/>
      <c r="DM45" s="674"/>
      <c r="DN45" s="674"/>
      <c r="DO45" s="674"/>
      <c r="DP45" s="674"/>
      <c r="DQ45" s="674"/>
      <c r="DR45" s="674"/>
      <c r="DS45" s="674"/>
      <c r="DT45" s="674"/>
      <c r="DU45" s="674"/>
      <c r="DV45" s="675"/>
      <c r="DW45" s="659"/>
      <c r="DX45" s="660"/>
      <c r="DY45" s="660"/>
      <c r="DZ45" s="660"/>
      <c r="EA45" s="660"/>
      <c r="EB45" s="660"/>
      <c r="EC45" s="661"/>
    </row>
    <row r="46" spans="2:133" ht="11.25" customHeight="1">
      <c r="B46" s="219" t="s">
        <v>302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689"/>
      <c r="CE46" s="690"/>
      <c r="CF46" s="663" t="s">
        <v>601</v>
      </c>
      <c r="CG46" s="664"/>
      <c r="CH46" s="664"/>
      <c r="CI46" s="664"/>
      <c r="CJ46" s="664"/>
      <c r="CK46" s="664"/>
      <c r="CL46" s="664"/>
      <c r="CM46" s="664"/>
      <c r="CN46" s="664"/>
      <c r="CO46" s="664"/>
      <c r="CP46" s="664"/>
      <c r="CQ46" s="665"/>
      <c r="CR46" s="666">
        <v>1179575</v>
      </c>
      <c r="CS46" s="667"/>
      <c r="CT46" s="667"/>
      <c r="CU46" s="667"/>
      <c r="CV46" s="667"/>
      <c r="CW46" s="667"/>
      <c r="CX46" s="667"/>
      <c r="CY46" s="668"/>
      <c r="CZ46" s="669">
        <v>15.6</v>
      </c>
      <c r="DA46" s="670"/>
      <c r="DB46" s="670"/>
      <c r="DC46" s="671"/>
      <c r="DD46" s="672">
        <v>46831</v>
      </c>
      <c r="DE46" s="667"/>
      <c r="DF46" s="667"/>
      <c r="DG46" s="667"/>
      <c r="DH46" s="667"/>
      <c r="DI46" s="667"/>
      <c r="DJ46" s="667"/>
      <c r="DK46" s="668"/>
      <c r="DL46" s="673"/>
      <c r="DM46" s="674"/>
      <c r="DN46" s="674"/>
      <c r="DO46" s="674"/>
      <c r="DP46" s="674"/>
      <c r="DQ46" s="674"/>
      <c r="DR46" s="674"/>
      <c r="DS46" s="674"/>
      <c r="DT46" s="674"/>
      <c r="DU46" s="674"/>
      <c r="DV46" s="675"/>
      <c r="DW46" s="659"/>
      <c r="DX46" s="660"/>
      <c r="DY46" s="660"/>
      <c r="DZ46" s="660"/>
      <c r="EA46" s="660"/>
      <c r="EB46" s="660"/>
      <c r="EC46" s="661"/>
    </row>
    <row r="47" spans="2:133" ht="11.25" customHeight="1">
      <c r="B47" s="676" t="s">
        <v>303</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D47" s="689"/>
      <c r="CE47" s="690"/>
      <c r="CF47" s="663" t="s">
        <v>602</v>
      </c>
      <c r="CG47" s="664"/>
      <c r="CH47" s="664"/>
      <c r="CI47" s="664"/>
      <c r="CJ47" s="664"/>
      <c r="CK47" s="664"/>
      <c r="CL47" s="664"/>
      <c r="CM47" s="664"/>
      <c r="CN47" s="664"/>
      <c r="CO47" s="664"/>
      <c r="CP47" s="664"/>
      <c r="CQ47" s="665"/>
      <c r="CR47" s="666">
        <v>3952</v>
      </c>
      <c r="CS47" s="677"/>
      <c r="CT47" s="677"/>
      <c r="CU47" s="677"/>
      <c r="CV47" s="677"/>
      <c r="CW47" s="677"/>
      <c r="CX47" s="677"/>
      <c r="CY47" s="678"/>
      <c r="CZ47" s="669">
        <v>0.1</v>
      </c>
      <c r="DA47" s="679"/>
      <c r="DB47" s="679"/>
      <c r="DC47" s="680"/>
      <c r="DD47" s="672">
        <v>2305</v>
      </c>
      <c r="DE47" s="677"/>
      <c r="DF47" s="677"/>
      <c r="DG47" s="677"/>
      <c r="DH47" s="677"/>
      <c r="DI47" s="677"/>
      <c r="DJ47" s="677"/>
      <c r="DK47" s="678"/>
      <c r="DL47" s="673"/>
      <c r="DM47" s="674"/>
      <c r="DN47" s="674"/>
      <c r="DO47" s="674"/>
      <c r="DP47" s="674"/>
      <c r="DQ47" s="674"/>
      <c r="DR47" s="674"/>
      <c r="DS47" s="674"/>
      <c r="DT47" s="674"/>
      <c r="DU47" s="674"/>
      <c r="DV47" s="675"/>
      <c r="DW47" s="659"/>
      <c r="DX47" s="660"/>
      <c r="DY47" s="660"/>
      <c r="DZ47" s="660"/>
      <c r="EA47" s="660"/>
      <c r="EB47" s="660"/>
      <c r="EC47" s="661"/>
    </row>
    <row r="48" spans="2:133">
      <c r="B48" s="662" t="s">
        <v>304</v>
      </c>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D48" s="691"/>
      <c r="CE48" s="692"/>
      <c r="CF48" s="663" t="s">
        <v>603</v>
      </c>
      <c r="CG48" s="664"/>
      <c r="CH48" s="664"/>
      <c r="CI48" s="664"/>
      <c r="CJ48" s="664"/>
      <c r="CK48" s="664"/>
      <c r="CL48" s="664"/>
      <c r="CM48" s="664"/>
      <c r="CN48" s="664"/>
      <c r="CO48" s="664"/>
      <c r="CP48" s="664"/>
      <c r="CQ48" s="665"/>
      <c r="CR48" s="666" t="s">
        <v>555</v>
      </c>
      <c r="CS48" s="667"/>
      <c r="CT48" s="667"/>
      <c r="CU48" s="667"/>
      <c r="CV48" s="667"/>
      <c r="CW48" s="667"/>
      <c r="CX48" s="667"/>
      <c r="CY48" s="668"/>
      <c r="CZ48" s="669" t="s">
        <v>546</v>
      </c>
      <c r="DA48" s="670"/>
      <c r="DB48" s="670"/>
      <c r="DC48" s="671"/>
      <c r="DD48" s="672" t="s">
        <v>546</v>
      </c>
      <c r="DE48" s="667"/>
      <c r="DF48" s="667"/>
      <c r="DG48" s="667"/>
      <c r="DH48" s="667"/>
      <c r="DI48" s="667"/>
      <c r="DJ48" s="667"/>
      <c r="DK48" s="668"/>
      <c r="DL48" s="673"/>
      <c r="DM48" s="674"/>
      <c r="DN48" s="674"/>
      <c r="DO48" s="674"/>
      <c r="DP48" s="674"/>
      <c r="DQ48" s="674"/>
      <c r="DR48" s="674"/>
      <c r="DS48" s="674"/>
      <c r="DT48" s="674"/>
      <c r="DU48" s="674"/>
      <c r="DV48" s="675"/>
      <c r="DW48" s="659"/>
      <c r="DX48" s="660"/>
      <c r="DY48" s="660"/>
      <c r="DZ48" s="660"/>
      <c r="EA48" s="660"/>
      <c r="EB48" s="660"/>
      <c r="EC48" s="661"/>
    </row>
    <row r="49" spans="2:133" ht="11.25" customHeight="1">
      <c r="B49" s="368"/>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643" t="s">
        <v>604</v>
      </c>
      <c r="CE49" s="644"/>
      <c r="CF49" s="644"/>
      <c r="CG49" s="644"/>
      <c r="CH49" s="644"/>
      <c r="CI49" s="644"/>
      <c r="CJ49" s="644"/>
      <c r="CK49" s="644"/>
      <c r="CL49" s="644"/>
      <c r="CM49" s="644"/>
      <c r="CN49" s="644"/>
      <c r="CO49" s="644"/>
      <c r="CP49" s="644"/>
      <c r="CQ49" s="645"/>
      <c r="CR49" s="646">
        <v>7555895</v>
      </c>
      <c r="CS49" s="647"/>
      <c r="CT49" s="647"/>
      <c r="CU49" s="647"/>
      <c r="CV49" s="647"/>
      <c r="CW49" s="647"/>
      <c r="CX49" s="647"/>
      <c r="CY49" s="648"/>
      <c r="CZ49" s="649">
        <v>100</v>
      </c>
      <c r="DA49" s="650"/>
      <c r="DB49" s="650"/>
      <c r="DC49" s="651"/>
      <c r="DD49" s="652">
        <v>3342872</v>
      </c>
      <c r="DE49" s="647"/>
      <c r="DF49" s="647"/>
      <c r="DG49" s="647"/>
      <c r="DH49" s="647"/>
      <c r="DI49" s="647"/>
      <c r="DJ49" s="647"/>
      <c r="DK49" s="648"/>
      <c r="DL49" s="653"/>
      <c r="DM49" s="654"/>
      <c r="DN49" s="654"/>
      <c r="DO49" s="654"/>
      <c r="DP49" s="654"/>
      <c r="DQ49" s="654"/>
      <c r="DR49" s="654"/>
      <c r="DS49" s="654"/>
      <c r="DT49" s="654"/>
      <c r="DU49" s="654"/>
      <c r="DV49" s="655"/>
      <c r="DW49" s="656"/>
      <c r="DX49" s="657"/>
      <c r="DY49" s="657"/>
      <c r="DZ49" s="657"/>
      <c r="EA49" s="657"/>
      <c r="EB49" s="657"/>
      <c r="EC49" s="658"/>
    </row>
    <row r="50" spans="2:133" hidden="1">
      <c r="B50" s="367"/>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sheetProtection algorithmName="SHA-512" hashValue="4cftLW6yQcvO0Izu0m2HmIy5awFo+kJHnqz44wwmagcMagHhoHxOUQonVTjvnJgPXe1I7MpQjl1Ce7uGREnHyw==" saltValue="8u7VvP8ge1R4sSgTvHUxk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H29" sqref="CH29:CL29"/>
    </sheetView>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87" t="s">
        <v>305</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88" t="s">
        <v>306</v>
      </c>
      <c r="DK2" s="789"/>
      <c r="DL2" s="789"/>
      <c r="DM2" s="789"/>
      <c r="DN2" s="789"/>
      <c r="DO2" s="790"/>
      <c r="DP2" s="222"/>
      <c r="DQ2" s="788" t="s">
        <v>307</v>
      </c>
      <c r="DR2" s="789"/>
      <c r="DS2" s="789"/>
      <c r="DT2" s="789"/>
      <c r="DU2" s="789"/>
      <c r="DV2" s="789"/>
      <c r="DW2" s="789"/>
      <c r="DX2" s="789"/>
      <c r="DY2" s="789"/>
      <c r="DZ2" s="790"/>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c r="A4" s="791" t="s">
        <v>308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26"/>
      <c r="BA4" s="226"/>
      <c r="BB4" s="226"/>
      <c r="BC4" s="226"/>
      <c r="BD4" s="226"/>
      <c r="BE4" s="227"/>
      <c r="BF4" s="227"/>
      <c r="BG4" s="227"/>
      <c r="BH4" s="227"/>
      <c r="BI4" s="227"/>
      <c r="BJ4" s="227"/>
      <c r="BK4" s="227"/>
      <c r="BL4" s="227"/>
      <c r="BM4" s="227"/>
      <c r="BN4" s="227"/>
      <c r="BO4" s="227"/>
      <c r="BP4" s="227"/>
      <c r="BQ4" s="792" t="s">
        <v>309</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28"/>
    </row>
    <row r="5" spans="1:131" s="229" customFormat="1" ht="26.25" customHeight="1">
      <c r="A5" s="793" t="s">
        <v>310</v>
      </c>
      <c r="B5" s="794"/>
      <c r="C5" s="794"/>
      <c r="D5" s="794"/>
      <c r="E5" s="794"/>
      <c r="F5" s="794"/>
      <c r="G5" s="794"/>
      <c r="H5" s="794"/>
      <c r="I5" s="794"/>
      <c r="J5" s="794"/>
      <c r="K5" s="794"/>
      <c r="L5" s="794"/>
      <c r="M5" s="794"/>
      <c r="N5" s="794"/>
      <c r="O5" s="794"/>
      <c r="P5" s="795"/>
      <c r="Q5" s="799" t="s">
        <v>311</v>
      </c>
      <c r="R5" s="800"/>
      <c r="S5" s="800"/>
      <c r="T5" s="800"/>
      <c r="U5" s="801"/>
      <c r="V5" s="799" t="s">
        <v>312</v>
      </c>
      <c r="W5" s="800"/>
      <c r="X5" s="800"/>
      <c r="Y5" s="800"/>
      <c r="Z5" s="801"/>
      <c r="AA5" s="799" t="s">
        <v>313</v>
      </c>
      <c r="AB5" s="800"/>
      <c r="AC5" s="800"/>
      <c r="AD5" s="800"/>
      <c r="AE5" s="800"/>
      <c r="AF5" s="805" t="s">
        <v>314</v>
      </c>
      <c r="AG5" s="800"/>
      <c r="AH5" s="800"/>
      <c r="AI5" s="800"/>
      <c r="AJ5" s="806"/>
      <c r="AK5" s="800" t="s">
        <v>315</v>
      </c>
      <c r="AL5" s="800"/>
      <c r="AM5" s="800"/>
      <c r="AN5" s="800"/>
      <c r="AO5" s="801"/>
      <c r="AP5" s="799" t="s">
        <v>316</v>
      </c>
      <c r="AQ5" s="800"/>
      <c r="AR5" s="800"/>
      <c r="AS5" s="800"/>
      <c r="AT5" s="801"/>
      <c r="AU5" s="799" t="s">
        <v>317</v>
      </c>
      <c r="AV5" s="800"/>
      <c r="AW5" s="800"/>
      <c r="AX5" s="800"/>
      <c r="AY5" s="806"/>
      <c r="AZ5" s="226"/>
      <c r="BA5" s="226"/>
      <c r="BB5" s="226"/>
      <c r="BC5" s="226"/>
      <c r="BD5" s="226"/>
      <c r="BE5" s="227"/>
      <c r="BF5" s="227"/>
      <c r="BG5" s="227"/>
      <c r="BH5" s="227"/>
      <c r="BI5" s="227"/>
      <c r="BJ5" s="227"/>
      <c r="BK5" s="227"/>
      <c r="BL5" s="227"/>
      <c r="BM5" s="227"/>
      <c r="BN5" s="227"/>
      <c r="BO5" s="227"/>
      <c r="BP5" s="227"/>
      <c r="BQ5" s="793" t="s">
        <v>318</v>
      </c>
      <c r="BR5" s="794"/>
      <c r="BS5" s="794"/>
      <c r="BT5" s="794"/>
      <c r="BU5" s="794"/>
      <c r="BV5" s="794"/>
      <c r="BW5" s="794"/>
      <c r="BX5" s="794"/>
      <c r="BY5" s="794"/>
      <c r="BZ5" s="794"/>
      <c r="CA5" s="794"/>
      <c r="CB5" s="794"/>
      <c r="CC5" s="794"/>
      <c r="CD5" s="794"/>
      <c r="CE5" s="794"/>
      <c r="CF5" s="794"/>
      <c r="CG5" s="795"/>
      <c r="CH5" s="799" t="s">
        <v>319</v>
      </c>
      <c r="CI5" s="800"/>
      <c r="CJ5" s="800"/>
      <c r="CK5" s="800"/>
      <c r="CL5" s="801"/>
      <c r="CM5" s="799" t="s">
        <v>320</v>
      </c>
      <c r="CN5" s="800"/>
      <c r="CO5" s="800"/>
      <c r="CP5" s="800"/>
      <c r="CQ5" s="801"/>
      <c r="CR5" s="799" t="s">
        <v>321</v>
      </c>
      <c r="CS5" s="800"/>
      <c r="CT5" s="800"/>
      <c r="CU5" s="800"/>
      <c r="CV5" s="801"/>
      <c r="CW5" s="799" t="s">
        <v>322</v>
      </c>
      <c r="CX5" s="800"/>
      <c r="CY5" s="800"/>
      <c r="CZ5" s="800"/>
      <c r="DA5" s="801"/>
      <c r="DB5" s="799" t="s">
        <v>323</v>
      </c>
      <c r="DC5" s="800"/>
      <c r="DD5" s="800"/>
      <c r="DE5" s="800"/>
      <c r="DF5" s="801"/>
      <c r="DG5" s="829" t="s">
        <v>324</v>
      </c>
      <c r="DH5" s="830"/>
      <c r="DI5" s="830"/>
      <c r="DJ5" s="830"/>
      <c r="DK5" s="831"/>
      <c r="DL5" s="829" t="s">
        <v>325</v>
      </c>
      <c r="DM5" s="830"/>
      <c r="DN5" s="830"/>
      <c r="DO5" s="830"/>
      <c r="DP5" s="831"/>
      <c r="DQ5" s="799" t="s">
        <v>326</v>
      </c>
      <c r="DR5" s="800"/>
      <c r="DS5" s="800"/>
      <c r="DT5" s="800"/>
      <c r="DU5" s="801"/>
      <c r="DV5" s="799" t="s">
        <v>317</v>
      </c>
      <c r="DW5" s="800"/>
      <c r="DX5" s="800"/>
      <c r="DY5" s="800"/>
      <c r="DZ5" s="806"/>
      <c r="EA5" s="228"/>
    </row>
    <row r="6" spans="1:131" s="229" customFormat="1" ht="26.25" customHeight="1" thickBot="1">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26"/>
      <c r="BA6" s="226"/>
      <c r="BB6" s="226"/>
      <c r="BC6" s="226"/>
      <c r="BD6" s="226"/>
      <c r="BE6" s="227"/>
      <c r="BF6" s="227"/>
      <c r="BG6" s="227"/>
      <c r="BH6" s="227"/>
      <c r="BI6" s="227"/>
      <c r="BJ6" s="227"/>
      <c r="BK6" s="227"/>
      <c r="BL6" s="227"/>
      <c r="BM6" s="227"/>
      <c r="BN6" s="227"/>
      <c r="BO6" s="227"/>
      <c r="BP6" s="227"/>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28"/>
    </row>
    <row r="7" spans="1:131" s="229" customFormat="1" ht="26.25" customHeight="1" thickTop="1">
      <c r="A7" s="230">
        <v>1</v>
      </c>
      <c r="B7" s="815" t="s">
        <v>327</v>
      </c>
      <c r="C7" s="816"/>
      <c r="D7" s="816"/>
      <c r="E7" s="816"/>
      <c r="F7" s="816"/>
      <c r="G7" s="816"/>
      <c r="H7" s="816"/>
      <c r="I7" s="816"/>
      <c r="J7" s="816"/>
      <c r="K7" s="816"/>
      <c r="L7" s="816"/>
      <c r="M7" s="816"/>
      <c r="N7" s="816"/>
      <c r="O7" s="816"/>
      <c r="P7" s="817"/>
      <c r="Q7" s="818">
        <v>6523</v>
      </c>
      <c r="R7" s="819"/>
      <c r="S7" s="819"/>
      <c r="T7" s="819"/>
      <c r="U7" s="819"/>
      <c r="V7" s="819">
        <v>6108</v>
      </c>
      <c r="W7" s="819"/>
      <c r="X7" s="819"/>
      <c r="Y7" s="819"/>
      <c r="Z7" s="819"/>
      <c r="AA7" s="819">
        <v>415</v>
      </c>
      <c r="AB7" s="819"/>
      <c r="AC7" s="819"/>
      <c r="AD7" s="819"/>
      <c r="AE7" s="820"/>
      <c r="AF7" s="821">
        <v>415</v>
      </c>
      <c r="AG7" s="822"/>
      <c r="AH7" s="822"/>
      <c r="AI7" s="822"/>
      <c r="AJ7" s="823"/>
      <c r="AK7" s="824">
        <v>24</v>
      </c>
      <c r="AL7" s="825"/>
      <c r="AM7" s="825"/>
      <c r="AN7" s="825"/>
      <c r="AO7" s="825"/>
      <c r="AP7" s="825">
        <v>7128</v>
      </c>
      <c r="AQ7" s="825"/>
      <c r="AR7" s="825"/>
      <c r="AS7" s="825"/>
      <c r="AT7" s="825"/>
      <c r="AU7" s="826"/>
      <c r="AV7" s="826"/>
      <c r="AW7" s="826"/>
      <c r="AX7" s="826"/>
      <c r="AY7" s="827"/>
      <c r="AZ7" s="226"/>
      <c r="BA7" s="226"/>
      <c r="BB7" s="226"/>
      <c r="BC7" s="226"/>
      <c r="BD7" s="226"/>
      <c r="BE7" s="227"/>
      <c r="BF7" s="227"/>
      <c r="BG7" s="227"/>
      <c r="BH7" s="227"/>
      <c r="BI7" s="227"/>
      <c r="BJ7" s="227"/>
      <c r="BK7" s="227"/>
      <c r="BL7" s="227"/>
      <c r="BM7" s="227"/>
      <c r="BN7" s="227"/>
      <c r="BO7" s="227"/>
      <c r="BP7" s="227"/>
      <c r="BQ7" s="230">
        <v>1</v>
      </c>
      <c r="BR7" s="231"/>
      <c r="BS7" s="812" t="s">
        <v>535</v>
      </c>
      <c r="BT7" s="813"/>
      <c r="BU7" s="813"/>
      <c r="BV7" s="813"/>
      <c r="BW7" s="813"/>
      <c r="BX7" s="813"/>
      <c r="BY7" s="813"/>
      <c r="BZ7" s="813"/>
      <c r="CA7" s="813"/>
      <c r="CB7" s="813"/>
      <c r="CC7" s="813"/>
      <c r="CD7" s="813"/>
      <c r="CE7" s="813"/>
      <c r="CF7" s="813"/>
      <c r="CG7" s="828"/>
      <c r="CH7" s="809">
        <v>6</v>
      </c>
      <c r="CI7" s="810"/>
      <c r="CJ7" s="810"/>
      <c r="CK7" s="810"/>
      <c r="CL7" s="811"/>
      <c r="CM7" s="809">
        <v>19</v>
      </c>
      <c r="CN7" s="810"/>
      <c r="CO7" s="810"/>
      <c r="CP7" s="810"/>
      <c r="CQ7" s="811"/>
      <c r="CR7" s="809" t="s">
        <v>539</v>
      </c>
      <c r="CS7" s="810"/>
      <c r="CT7" s="810"/>
      <c r="CU7" s="810"/>
      <c r="CV7" s="811"/>
      <c r="CW7" s="809" t="s">
        <v>538</v>
      </c>
      <c r="CX7" s="810"/>
      <c r="CY7" s="810"/>
      <c r="CZ7" s="810"/>
      <c r="DA7" s="811"/>
      <c r="DB7" s="809" t="s">
        <v>538</v>
      </c>
      <c r="DC7" s="810"/>
      <c r="DD7" s="810"/>
      <c r="DE7" s="810"/>
      <c r="DF7" s="811"/>
      <c r="DG7" s="809" t="s">
        <v>538</v>
      </c>
      <c r="DH7" s="810"/>
      <c r="DI7" s="810"/>
      <c r="DJ7" s="810"/>
      <c r="DK7" s="811"/>
      <c r="DL7" s="809" t="s">
        <v>538</v>
      </c>
      <c r="DM7" s="810"/>
      <c r="DN7" s="810"/>
      <c r="DO7" s="810"/>
      <c r="DP7" s="811"/>
      <c r="DQ7" s="809" t="s">
        <v>538</v>
      </c>
      <c r="DR7" s="810"/>
      <c r="DS7" s="810"/>
      <c r="DT7" s="810"/>
      <c r="DU7" s="811"/>
      <c r="DV7" s="812"/>
      <c r="DW7" s="813"/>
      <c r="DX7" s="813"/>
      <c r="DY7" s="813"/>
      <c r="DZ7" s="814"/>
      <c r="EA7" s="228"/>
    </row>
    <row r="8" spans="1:131" s="229" customFormat="1" ht="26.25" customHeight="1">
      <c r="A8" s="232">
        <v>2</v>
      </c>
      <c r="B8" s="846" t="s">
        <v>328</v>
      </c>
      <c r="C8" s="847"/>
      <c r="D8" s="847"/>
      <c r="E8" s="847"/>
      <c r="F8" s="847"/>
      <c r="G8" s="847"/>
      <c r="H8" s="847"/>
      <c r="I8" s="847"/>
      <c r="J8" s="847"/>
      <c r="K8" s="847"/>
      <c r="L8" s="847"/>
      <c r="M8" s="847"/>
      <c r="N8" s="847"/>
      <c r="O8" s="847"/>
      <c r="P8" s="848"/>
      <c r="Q8" s="849">
        <v>2061</v>
      </c>
      <c r="R8" s="850"/>
      <c r="S8" s="850"/>
      <c r="T8" s="850"/>
      <c r="U8" s="850"/>
      <c r="V8" s="850">
        <v>1888</v>
      </c>
      <c r="W8" s="850"/>
      <c r="X8" s="850"/>
      <c r="Y8" s="850"/>
      <c r="Z8" s="850"/>
      <c r="AA8" s="850">
        <v>173</v>
      </c>
      <c r="AB8" s="850"/>
      <c r="AC8" s="850"/>
      <c r="AD8" s="850"/>
      <c r="AE8" s="851"/>
      <c r="AF8" s="852">
        <v>173</v>
      </c>
      <c r="AG8" s="853"/>
      <c r="AH8" s="853"/>
      <c r="AI8" s="853"/>
      <c r="AJ8" s="854"/>
      <c r="AK8" s="835"/>
      <c r="AL8" s="836"/>
      <c r="AM8" s="836"/>
      <c r="AN8" s="836"/>
      <c r="AO8" s="836"/>
      <c r="AP8" s="836">
        <v>12999</v>
      </c>
      <c r="AQ8" s="836"/>
      <c r="AR8" s="836"/>
      <c r="AS8" s="836"/>
      <c r="AT8" s="836"/>
      <c r="AU8" s="837"/>
      <c r="AV8" s="837"/>
      <c r="AW8" s="837"/>
      <c r="AX8" s="837"/>
      <c r="AY8" s="838"/>
      <c r="AZ8" s="226"/>
      <c r="BA8" s="226"/>
      <c r="BB8" s="226"/>
      <c r="BC8" s="226"/>
      <c r="BD8" s="226"/>
      <c r="BE8" s="227"/>
      <c r="BF8" s="227"/>
      <c r="BG8" s="227"/>
      <c r="BH8" s="227"/>
      <c r="BI8" s="227"/>
      <c r="BJ8" s="227"/>
      <c r="BK8" s="227"/>
      <c r="BL8" s="227"/>
      <c r="BM8" s="227"/>
      <c r="BN8" s="227"/>
      <c r="BO8" s="227"/>
      <c r="BP8" s="227"/>
      <c r="BQ8" s="232">
        <v>2</v>
      </c>
      <c r="BR8" s="233"/>
      <c r="BS8" s="839" t="s">
        <v>536</v>
      </c>
      <c r="BT8" s="840"/>
      <c r="BU8" s="840"/>
      <c r="BV8" s="840"/>
      <c r="BW8" s="840"/>
      <c r="BX8" s="840"/>
      <c r="BY8" s="840"/>
      <c r="BZ8" s="840"/>
      <c r="CA8" s="840"/>
      <c r="CB8" s="840"/>
      <c r="CC8" s="840"/>
      <c r="CD8" s="840"/>
      <c r="CE8" s="840"/>
      <c r="CF8" s="840"/>
      <c r="CG8" s="841"/>
      <c r="CH8" s="842">
        <v>8</v>
      </c>
      <c r="CI8" s="843"/>
      <c r="CJ8" s="843"/>
      <c r="CK8" s="843"/>
      <c r="CL8" s="844"/>
      <c r="CM8" s="842">
        <v>16</v>
      </c>
      <c r="CN8" s="843"/>
      <c r="CO8" s="843"/>
      <c r="CP8" s="843"/>
      <c r="CQ8" s="844"/>
      <c r="CR8" s="842" t="s">
        <v>539</v>
      </c>
      <c r="CS8" s="843"/>
      <c r="CT8" s="843"/>
      <c r="CU8" s="843"/>
      <c r="CV8" s="844"/>
      <c r="CW8" s="842" t="s">
        <v>538</v>
      </c>
      <c r="CX8" s="843"/>
      <c r="CY8" s="843"/>
      <c r="CZ8" s="843"/>
      <c r="DA8" s="844"/>
      <c r="DB8" s="842" t="s">
        <v>538</v>
      </c>
      <c r="DC8" s="843"/>
      <c r="DD8" s="843"/>
      <c r="DE8" s="843"/>
      <c r="DF8" s="844"/>
      <c r="DG8" s="842" t="s">
        <v>538</v>
      </c>
      <c r="DH8" s="843"/>
      <c r="DI8" s="843"/>
      <c r="DJ8" s="843"/>
      <c r="DK8" s="844"/>
      <c r="DL8" s="842" t="s">
        <v>538</v>
      </c>
      <c r="DM8" s="843"/>
      <c r="DN8" s="843"/>
      <c r="DO8" s="843"/>
      <c r="DP8" s="844"/>
      <c r="DQ8" s="842" t="s">
        <v>538</v>
      </c>
      <c r="DR8" s="843"/>
      <c r="DS8" s="843"/>
      <c r="DT8" s="843"/>
      <c r="DU8" s="844"/>
      <c r="DV8" s="839"/>
      <c r="DW8" s="840"/>
      <c r="DX8" s="840"/>
      <c r="DY8" s="840"/>
      <c r="DZ8" s="845"/>
      <c r="EA8" s="228"/>
    </row>
    <row r="9" spans="1:131" s="229" customFormat="1" ht="26.25" customHeight="1">
      <c r="A9" s="232">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26"/>
      <c r="BA9" s="226"/>
      <c r="BB9" s="226"/>
      <c r="BC9" s="226"/>
      <c r="BD9" s="226"/>
      <c r="BE9" s="227"/>
      <c r="BF9" s="227"/>
      <c r="BG9" s="227"/>
      <c r="BH9" s="227"/>
      <c r="BI9" s="227"/>
      <c r="BJ9" s="227"/>
      <c r="BK9" s="227"/>
      <c r="BL9" s="227"/>
      <c r="BM9" s="227"/>
      <c r="BN9" s="227"/>
      <c r="BO9" s="227"/>
      <c r="BP9" s="227"/>
      <c r="BQ9" s="232">
        <v>3</v>
      </c>
      <c r="BR9" s="233"/>
      <c r="BS9" s="839"/>
      <c r="BT9" s="840"/>
      <c r="BU9" s="840"/>
      <c r="BV9" s="840"/>
      <c r="BW9" s="840"/>
      <c r="BX9" s="840"/>
      <c r="BY9" s="840"/>
      <c r="BZ9" s="840"/>
      <c r="CA9" s="840"/>
      <c r="CB9" s="840"/>
      <c r="CC9" s="840"/>
      <c r="CD9" s="840"/>
      <c r="CE9" s="840"/>
      <c r="CF9" s="840"/>
      <c r="CG9" s="84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39"/>
      <c r="DW9" s="840"/>
      <c r="DX9" s="840"/>
      <c r="DY9" s="840"/>
      <c r="DZ9" s="845"/>
      <c r="EA9" s="228"/>
    </row>
    <row r="10" spans="1:131" s="229" customFormat="1" ht="26.25" customHeight="1">
      <c r="A10" s="232">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26"/>
      <c r="BA10" s="226"/>
      <c r="BB10" s="226"/>
      <c r="BC10" s="226"/>
      <c r="BD10" s="226"/>
      <c r="BE10" s="227"/>
      <c r="BF10" s="227"/>
      <c r="BG10" s="227"/>
      <c r="BH10" s="227"/>
      <c r="BI10" s="227"/>
      <c r="BJ10" s="227"/>
      <c r="BK10" s="227"/>
      <c r="BL10" s="227"/>
      <c r="BM10" s="227"/>
      <c r="BN10" s="227"/>
      <c r="BO10" s="227"/>
      <c r="BP10" s="227"/>
      <c r="BQ10" s="232">
        <v>4</v>
      </c>
      <c r="BR10" s="233"/>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5"/>
      <c r="EA10" s="228"/>
    </row>
    <row r="11" spans="1:131" s="229" customFormat="1" ht="26.25" customHeight="1">
      <c r="A11" s="232">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26"/>
      <c r="BA11" s="226"/>
      <c r="BB11" s="226"/>
      <c r="BC11" s="226"/>
      <c r="BD11" s="226"/>
      <c r="BE11" s="227"/>
      <c r="BF11" s="227"/>
      <c r="BG11" s="227"/>
      <c r="BH11" s="227"/>
      <c r="BI11" s="227"/>
      <c r="BJ11" s="227"/>
      <c r="BK11" s="227"/>
      <c r="BL11" s="227"/>
      <c r="BM11" s="227"/>
      <c r="BN11" s="227"/>
      <c r="BO11" s="227"/>
      <c r="BP11" s="227"/>
      <c r="BQ11" s="232">
        <v>5</v>
      </c>
      <c r="BR11" s="233"/>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28"/>
    </row>
    <row r="12" spans="1:131" s="229" customFormat="1" ht="26.25" customHeight="1">
      <c r="A12" s="232">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26"/>
      <c r="BA12" s="226"/>
      <c r="BB12" s="226"/>
      <c r="BC12" s="226"/>
      <c r="BD12" s="226"/>
      <c r="BE12" s="227"/>
      <c r="BF12" s="227"/>
      <c r="BG12" s="227"/>
      <c r="BH12" s="227"/>
      <c r="BI12" s="227"/>
      <c r="BJ12" s="227"/>
      <c r="BK12" s="227"/>
      <c r="BL12" s="227"/>
      <c r="BM12" s="227"/>
      <c r="BN12" s="227"/>
      <c r="BO12" s="227"/>
      <c r="BP12" s="227"/>
      <c r="BQ12" s="232">
        <v>6</v>
      </c>
      <c r="BR12" s="233"/>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28"/>
    </row>
    <row r="13" spans="1:131" s="229" customFormat="1" ht="26.25" customHeight="1">
      <c r="A13" s="232">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26"/>
      <c r="BA13" s="226"/>
      <c r="BB13" s="226"/>
      <c r="BC13" s="226"/>
      <c r="BD13" s="226"/>
      <c r="BE13" s="227"/>
      <c r="BF13" s="227"/>
      <c r="BG13" s="227"/>
      <c r="BH13" s="227"/>
      <c r="BI13" s="227"/>
      <c r="BJ13" s="227"/>
      <c r="BK13" s="227"/>
      <c r="BL13" s="227"/>
      <c r="BM13" s="227"/>
      <c r="BN13" s="227"/>
      <c r="BO13" s="227"/>
      <c r="BP13" s="227"/>
      <c r="BQ13" s="232">
        <v>7</v>
      </c>
      <c r="BR13" s="233"/>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28"/>
    </row>
    <row r="14" spans="1:131" s="229" customFormat="1" ht="26.25" customHeight="1">
      <c r="A14" s="232">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26"/>
      <c r="BA14" s="226"/>
      <c r="BB14" s="226"/>
      <c r="BC14" s="226"/>
      <c r="BD14" s="226"/>
      <c r="BE14" s="227"/>
      <c r="BF14" s="227"/>
      <c r="BG14" s="227"/>
      <c r="BH14" s="227"/>
      <c r="BI14" s="227"/>
      <c r="BJ14" s="227"/>
      <c r="BK14" s="227"/>
      <c r="BL14" s="227"/>
      <c r="BM14" s="227"/>
      <c r="BN14" s="227"/>
      <c r="BO14" s="227"/>
      <c r="BP14" s="227"/>
      <c r="BQ14" s="232">
        <v>8</v>
      </c>
      <c r="BR14" s="233"/>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28"/>
    </row>
    <row r="15" spans="1:131" s="229" customFormat="1" ht="26.25" customHeight="1">
      <c r="A15" s="232">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26"/>
      <c r="BA15" s="226"/>
      <c r="BB15" s="226"/>
      <c r="BC15" s="226"/>
      <c r="BD15" s="226"/>
      <c r="BE15" s="227"/>
      <c r="BF15" s="227"/>
      <c r="BG15" s="227"/>
      <c r="BH15" s="227"/>
      <c r="BI15" s="227"/>
      <c r="BJ15" s="227"/>
      <c r="BK15" s="227"/>
      <c r="BL15" s="227"/>
      <c r="BM15" s="227"/>
      <c r="BN15" s="227"/>
      <c r="BO15" s="227"/>
      <c r="BP15" s="227"/>
      <c r="BQ15" s="232">
        <v>9</v>
      </c>
      <c r="BR15" s="233"/>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28"/>
    </row>
    <row r="16" spans="1:131" s="229" customFormat="1" ht="26.25" customHeight="1">
      <c r="A16" s="232">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26"/>
      <c r="BA16" s="226"/>
      <c r="BB16" s="226"/>
      <c r="BC16" s="226"/>
      <c r="BD16" s="226"/>
      <c r="BE16" s="227"/>
      <c r="BF16" s="227"/>
      <c r="BG16" s="227"/>
      <c r="BH16" s="227"/>
      <c r="BI16" s="227"/>
      <c r="BJ16" s="227"/>
      <c r="BK16" s="227"/>
      <c r="BL16" s="227"/>
      <c r="BM16" s="227"/>
      <c r="BN16" s="227"/>
      <c r="BO16" s="227"/>
      <c r="BP16" s="227"/>
      <c r="BQ16" s="232">
        <v>10</v>
      </c>
      <c r="BR16" s="233"/>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28"/>
    </row>
    <row r="17" spans="1:131" s="229" customFormat="1" ht="26.25" customHeight="1">
      <c r="A17" s="232">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26"/>
      <c r="BA17" s="226"/>
      <c r="BB17" s="226"/>
      <c r="BC17" s="226"/>
      <c r="BD17" s="226"/>
      <c r="BE17" s="227"/>
      <c r="BF17" s="227"/>
      <c r="BG17" s="227"/>
      <c r="BH17" s="227"/>
      <c r="BI17" s="227"/>
      <c r="BJ17" s="227"/>
      <c r="BK17" s="227"/>
      <c r="BL17" s="227"/>
      <c r="BM17" s="227"/>
      <c r="BN17" s="227"/>
      <c r="BO17" s="227"/>
      <c r="BP17" s="227"/>
      <c r="BQ17" s="232">
        <v>11</v>
      </c>
      <c r="BR17" s="233"/>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28"/>
    </row>
    <row r="18" spans="1:131" s="229" customFormat="1" ht="26.25" customHeight="1">
      <c r="A18" s="232">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26"/>
      <c r="BA18" s="226"/>
      <c r="BB18" s="226"/>
      <c r="BC18" s="226"/>
      <c r="BD18" s="226"/>
      <c r="BE18" s="227"/>
      <c r="BF18" s="227"/>
      <c r="BG18" s="227"/>
      <c r="BH18" s="227"/>
      <c r="BI18" s="227"/>
      <c r="BJ18" s="227"/>
      <c r="BK18" s="227"/>
      <c r="BL18" s="227"/>
      <c r="BM18" s="227"/>
      <c r="BN18" s="227"/>
      <c r="BO18" s="227"/>
      <c r="BP18" s="227"/>
      <c r="BQ18" s="232">
        <v>12</v>
      </c>
      <c r="BR18" s="233"/>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28"/>
    </row>
    <row r="19" spans="1:131" s="229" customFormat="1" ht="26.25" customHeight="1">
      <c r="A19" s="232">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26"/>
      <c r="BA19" s="226"/>
      <c r="BB19" s="226"/>
      <c r="BC19" s="226"/>
      <c r="BD19" s="226"/>
      <c r="BE19" s="227"/>
      <c r="BF19" s="227"/>
      <c r="BG19" s="227"/>
      <c r="BH19" s="227"/>
      <c r="BI19" s="227"/>
      <c r="BJ19" s="227"/>
      <c r="BK19" s="227"/>
      <c r="BL19" s="227"/>
      <c r="BM19" s="227"/>
      <c r="BN19" s="227"/>
      <c r="BO19" s="227"/>
      <c r="BP19" s="227"/>
      <c r="BQ19" s="232">
        <v>13</v>
      </c>
      <c r="BR19" s="233"/>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28"/>
    </row>
    <row r="20" spans="1:131" s="229" customFormat="1" ht="26.25" customHeight="1">
      <c r="A20" s="232">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26"/>
      <c r="BA20" s="226"/>
      <c r="BB20" s="226"/>
      <c r="BC20" s="226"/>
      <c r="BD20" s="226"/>
      <c r="BE20" s="227"/>
      <c r="BF20" s="227"/>
      <c r="BG20" s="227"/>
      <c r="BH20" s="227"/>
      <c r="BI20" s="227"/>
      <c r="BJ20" s="227"/>
      <c r="BK20" s="227"/>
      <c r="BL20" s="227"/>
      <c r="BM20" s="227"/>
      <c r="BN20" s="227"/>
      <c r="BO20" s="227"/>
      <c r="BP20" s="227"/>
      <c r="BQ20" s="232">
        <v>14</v>
      </c>
      <c r="BR20" s="233"/>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28"/>
    </row>
    <row r="21" spans="1:131" s="229" customFormat="1" ht="26.25" customHeight="1" thickBot="1">
      <c r="A21" s="232">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26"/>
      <c r="BA21" s="226"/>
      <c r="BB21" s="226"/>
      <c r="BC21" s="226"/>
      <c r="BD21" s="226"/>
      <c r="BE21" s="227"/>
      <c r="BF21" s="227"/>
      <c r="BG21" s="227"/>
      <c r="BH21" s="227"/>
      <c r="BI21" s="227"/>
      <c r="BJ21" s="227"/>
      <c r="BK21" s="227"/>
      <c r="BL21" s="227"/>
      <c r="BM21" s="227"/>
      <c r="BN21" s="227"/>
      <c r="BO21" s="227"/>
      <c r="BP21" s="227"/>
      <c r="BQ21" s="232">
        <v>15</v>
      </c>
      <c r="BR21" s="233"/>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28"/>
    </row>
    <row r="22" spans="1:131" s="229" customFormat="1" ht="26.25" customHeight="1">
      <c r="A22" s="232">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329</v>
      </c>
      <c r="BA22" s="872"/>
      <c r="BB22" s="872"/>
      <c r="BC22" s="872"/>
      <c r="BD22" s="873"/>
      <c r="BE22" s="227"/>
      <c r="BF22" s="227"/>
      <c r="BG22" s="227"/>
      <c r="BH22" s="227"/>
      <c r="BI22" s="227"/>
      <c r="BJ22" s="227"/>
      <c r="BK22" s="227"/>
      <c r="BL22" s="227"/>
      <c r="BM22" s="227"/>
      <c r="BN22" s="227"/>
      <c r="BO22" s="227"/>
      <c r="BP22" s="227"/>
      <c r="BQ22" s="232">
        <v>16</v>
      </c>
      <c r="BR22" s="233"/>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28"/>
    </row>
    <row r="23" spans="1:131" s="229" customFormat="1" ht="26.25" customHeight="1" thickBot="1">
      <c r="A23" s="234" t="s">
        <v>330</v>
      </c>
      <c r="B23" s="855" t="s">
        <v>331</v>
      </c>
      <c r="C23" s="856"/>
      <c r="D23" s="856"/>
      <c r="E23" s="856"/>
      <c r="F23" s="856"/>
      <c r="G23" s="856"/>
      <c r="H23" s="856"/>
      <c r="I23" s="856"/>
      <c r="J23" s="856"/>
      <c r="K23" s="856"/>
      <c r="L23" s="856"/>
      <c r="M23" s="856"/>
      <c r="N23" s="856"/>
      <c r="O23" s="856"/>
      <c r="P23" s="857"/>
      <c r="Q23" s="858">
        <f>SUM(Q7:U9)</f>
        <v>8584</v>
      </c>
      <c r="R23" s="859"/>
      <c r="S23" s="859"/>
      <c r="T23" s="859"/>
      <c r="U23" s="859"/>
      <c r="V23" s="859">
        <f>SUM(V7:Z8)</f>
        <v>7996</v>
      </c>
      <c r="W23" s="859"/>
      <c r="X23" s="859"/>
      <c r="Y23" s="859"/>
      <c r="Z23" s="859"/>
      <c r="AA23" s="859">
        <f>SUM(AA7:AE8)</f>
        <v>588</v>
      </c>
      <c r="AB23" s="859"/>
      <c r="AC23" s="859"/>
      <c r="AD23" s="859"/>
      <c r="AE23" s="860"/>
      <c r="AF23" s="861">
        <v>588</v>
      </c>
      <c r="AG23" s="859"/>
      <c r="AH23" s="859"/>
      <c r="AI23" s="859"/>
      <c r="AJ23" s="862"/>
      <c r="AK23" s="863"/>
      <c r="AL23" s="864"/>
      <c r="AM23" s="864"/>
      <c r="AN23" s="864"/>
      <c r="AO23" s="864"/>
      <c r="AP23" s="859">
        <f>SUM(AP7:AT8)</f>
        <v>20127</v>
      </c>
      <c r="AQ23" s="859"/>
      <c r="AR23" s="859"/>
      <c r="AS23" s="859"/>
      <c r="AT23" s="859"/>
      <c r="AU23" s="875"/>
      <c r="AV23" s="875"/>
      <c r="AW23" s="875"/>
      <c r="AX23" s="875"/>
      <c r="AY23" s="876"/>
      <c r="AZ23" s="877" t="s">
        <v>332</v>
      </c>
      <c r="BA23" s="878"/>
      <c r="BB23" s="878"/>
      <c r="BC23" s="878"/>
      <c r="BD23" s="879"/>
      <c r="BE23" s="227"/>
      <c r="BF23" s="227"/>
      <c r="BG23" s="227"/>
      <c r="BH23" s="227"/>
      <c r="BI23" s="227"/>
      <c r="BJ23" s="227"/>
      <c r="BK23" s="227"/>
      <c r="BL23" s="227"/>
      <c r="BM23" s="227"/>
      <c r="BN23" s="227"/>
      <c r="BO23" s="227"/>
      <c r="BP23" s="227"/>
      <c r="BQ23" s="232">
        <v>17</v>
      </c>
      <c r="BR23" s="233"/>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28"/>
    </row>
    <row r="24" spans="1:131" s="229" customFormat="1" ht="26.25" customHeight="1">
      <c r="A24" s="874" t="s">
        <v>333</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26"/>
      <c r="BA24" s="226"/>
      <c r="BB24" s="226"/>
      <c r="BC24" s="226"/>
      <c r="BD24" s="226"/>
      <c r="BE24" s="227"/>
      <c r="BF24" s="227"/>
      <c r="BG24" s="227"/>
      <c r="BH24" s="227"/>
      <c r="BI24" s="227"/>
      <c r="BJ24" s="227"/>
      <c r="BK24" s="227"/>
      <c r="BL24" s="227"/>
      <c r="BM24" s="227"/>
      <c r="BN24" s="227"/>
      <c r="BO24" s="227"/>
      <c r="BP24" s="227"/>
      <c r="BQ24" s="232">
        <v>18</v>
      </c>
      <c r="BR24" s="233"/>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28"/>
    </row>
    <row r="25" spans="1:131" ht="26.25" customHeight="1" thickBot="1">
      <c r="A25" s="791" t="s">
        <v>334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26"/>
      <c r="BK25" s="226"/>
      <c r="BL25" s="226"/>
      <c r="BM25" s="226"/>
      <c r="BN25" s="226"/>
      <c r="BO25" s="235"/>
      <c r="BP25" s="235"/>
      <c r="BQ25" s="232">
        <v>19</v>
      </c>
      <c r="BR25" s="233"/>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24"/>
    </row>
    <row r="26" spans="1:131" ht="26.25" customHeight="1">
      <c r="A26" s="793" t="s">
        <v>310</v>
      </c>
      <c r="B26" s="794"/>
      <c r="C26" s="794"/>
      <c r="D26" s="794"/>
      <c r="E26" s="794"/>
      <c r="F26" s="794"/>
      <c r="G26" s="794"/>
      <c r="H26" s="794"/>
      <c r="I26" s="794"/>
      <c r="J26" s="794"/>
      <c r="K26" s="794"/>
      <c r="L26" s="794"/>
      <c r="M26" s="794"/>
      <c r="N26" s="794"/>
      <c r="O26" s="794"/>
      <c r="P26" s="795"/>
      <c r="Q26" s="799" t="s">
        <v>335</v>
      </c>
      <c r="R26" s="800"/>
      <c r="S26" s="800"/>
      <c r="T26" s="800"/>
      <c r="U26" s="801"/>
      <c r="V26" s="799" t="s">
        <v>336</v>
      </c>
      <c r="W26" s="800"/>
      <c r="X26" s="800"/>
      <c r="Y26" s="800"/>
      <c r="Z26" s="801"/>
      <c r="AA26" s="799" t="s">
        <v>337</v>
      </c>
      <c r="AB26" s="800"/>
      <c r="AC26" s="800"/>
      <c r="AD26" s="800"/>
      <c r="AE26" s="800"/>
      <c r="AF26" s="880" t="s">
        <v>338</v>
      </c>
      <c r="AG26" s="881"/>
      <c r="AH26" s="881"/>
      <c r="AI26" s="881"/>
      <c r="AJ26" s="882"/>
      <c r="AK26" s="800" t="s">
        <v>339</v>
      </c>
      <c r="AL26" s="800"/>
      <c r="AM26" s="800"/>
      <c r="AN26" s="800"/>
      <c r="AO26" s="801"/>
      <c r="AP26" s="799" t="s">
        <v>340</v>
      </c>
      <c r="AQ26" s="800"/>
      <c r="AR26" s="800"/>
      <c r="AS26" s="800"/>
      <c r="AT26" s="801"/>
      <c r="AU26" s="799" t="s">
        <v>341</v>
      </c>
      <c r="AV26" s="800"/>
      <c r="AW26" s="800"/>
      <c r="AX26" s="800"/>
      <c r="AY26" s="801"/>
      <c r="AZ26" s="799" t="s">
        <v>342</v>
      </c>
      <c r="BA26" s="800"/>
      <c r="BB26" s="800"/>
      <c r="BC26" s="800"/>
      <c r="BD26" s="801"/>
      <c r="BE26" s="799" t="s">
        <v>317</v>
      </c>
      <c r="BF26" s="800"/>
      <c r="BG26" s="800"/>
      <c r="BH26" s="800"/>
      <c r="BI26" s="806"/>
      <c r="BJ26" s="226"/>
      <c r="BK26" s="226"/>
      <c r="BL26" s="226"/>
      <c r="BM26" s="226"/>
      <c r="BN26" s="226"/>
      <c r="BO26" s="235"/>
      <c r="BP26" s="235"/>
      <c r="BQ26" s="232">
        <v>20</v>
      </c>
      <c r="BR26" s="233"/>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24"/>
    </row>
    <row r="27" spans="1:131" ht="26.25" customHeight="1" thickBot="1">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26"/>
      <c r="BK27" s="226"/>
      <c r="BL27" s="226"/>
      <c r="BM27" s="226"/>
      <c r="BN27" s="226"/>
      <c r="BO27" s="235"/>
      <c r="BP27" s="235"/>
      <c r="BQ27" s="232">
        <v>21</v>
      </c>
      <c r="BR27" s="233"/>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24"/>
    </row>
    <row r="28" spans="1:131" ht="26.25" customHeight="1" thickTop="1">
      <c r="A28" s="236">
        <v>1</v>
      </c>
      <c r="B28" s="815" t="s">
        <v>343</v>
      </c>
      <c r="C28" s="816"/>
      <c r="D28" s="816"/>
      <c r="E28" s="816"/>
      <c r="F28" s="816"/>
      <c r="G28" s="816"/>
      <c r="H28" s="816"/>
      <c r="I28" s="816"/>
      <c r="J28" s="816"/>
      <c r="K28" s="816"/>
      <c r="L28" s="816"/>
      <c r="M28" s="816"/>
      <c r="N28" s="816"/>
      <c r="O28" s="816"/>
      <c r="P28" s="817"/>
      <c r="Q28" s="888">
        <v>723</v>
      </c>
      <c r="R28" s="889"/>
      <c r="S28" s="889"/>
      <c r="T28" s="889"/>
      <c r="U28" s="889"/>
      <c r="V28" s="889">
        <v>692</v>
      </c>
      <c r="W28" s="889"/>
      <c r="X28" s="889"/>
      <c r="Y28" s="889"/>
      <c r="Z28" s="889"/>
      <c r="AA28" s="889">
        <v>31</v>
      </c>
      <c r="AB28" s="889"/>
      <c r="AC28" s="889"/>
      <c r="AD28" s="889"/>
      <c r="AE28" s="890"/>
      <c r="AF28" s="891">
        <v>31</v>
      </c>
      <c r="AG28" s="889"/>
      <c r="AH28" s="889"/>
      <c r="AI28" s="889"/>
      <c r="AJ28" s="892"/>
      <c r="AK28" s="893">
        <v>71</v>
      </c>
      <c r="AL28" s="894"/>
      <c r="AM28" s="894"/>
      <c r="AN28" s="894"/>
      <c r="AO28" s="894"/>
      <c r="AP28" s="894"/>
      <c r="AQ28" s="894"/>
      <c r="AR28" s="894"/>
      <c r="AS28" s="894"/>
      <c r="AT28" s="894"/>
      <c r="AU28" s="894"/>
      <c r="AV28" s="894"/>
      <c r="AW28" s="894"/>
      <c r="AX28" s="894"/>
      <c r="AY28" s="894"/>
      <c r="AZ28" s="895"/>
      <c r="BA28" s="895"/>
      <c r="BB28" s="895"/>
      <c r="BC28" s="895"/>
      <c r="BD28" s="895"/>
      <c r="BE28" s="886"/>
      <c r="BF28" s="886"/>
      <c r="BG28" s="886"/>
      <c r="BH28" s="886"/>
      <c r="BI28" s="887"/>
      <c r="BJ28" s="226"/>
      <c r="BK28" s="226"/>
      <c r="BL28" s="226"/>
      <c r="BM28" s="226"/>
      <c r="BN28" s="226"/>
      <c r="BO28" s="235"/>
      <c r="BP28" s="235"/>
      <c r="BQ28" s="232">
        <v>22</v>
      </c>
      <c r="BR28" s="233"/>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24"/>
    </row>
    <row r="29" spans="1:131" ht="26.25" customHeight="1">
      <c r="A29" s="236">
        <v>2</v>
      </c>
      <c r="B29" s="846" t="s">
        <v>344</v>
      </c>
      <c r="C29" s="847"/>
      <c r="D29" s="847"/>
      <c r="E29" s="847"/>
      <c r="F29" s="847"/>
      <c r="G29" s="847"/>
      <c r="H29" s="847"/>
      <c r="I29" s="847"/>
      <c r="J29" s="847"/>
      <c r="K29" s="847"/>
      <c r="L29" s="847"/>
      <c r="M29" s="847"/>
      <c r="N29" s="847"/>
      <c r="O29" s="847"/>
      <c r="P29" s="848"/>
      <c r="Q29" s="849">
        <v>73</v>
      </c>
      <c r="R29" s="850"/>
      <c r="S29" s="850"/>
      <c r="T29" s="850"/>
      <c r="U29" s="850"/>
      <c r="V29" s="850">
        <v>73</v>
      </c>
      <c r="W29" s="850"/>
      <c r="X29" s="850"/>
      <c r="Y29" s="850"/>
      <c r="Z29" s="850"/>
      <c r="AA29" s="850">
        <v>0</v>
      </c>
      <c r="AB29" s="850"/>
      <c r="AC29" s="850"/>
      <c r="AD29" s="850"/>
      <c r="AE29" s="851"/>
      <c r="AF29" s="852">
        <v>0</v>
      </c>
      <c r="AG29" s="853"/>
      <c r="AH29" s="853"/>
      <c r="AI29" s="853"/>
      <c r="AJ29" s="854"/>
      <c r="AK29" s="900">
        <v>26</v>
      </c>
      <c r="AL29" s="896"/>
      <c r="AM29" s="896"/>
      <c r="AN29" s="896"/>
      <c r="AO29" s="896"/>
      <c r="AP29" s="896"/>
      <c r="AQ29" s="896"/>
      <c r="AR29" s="896"/>
      <c r="AS29" s="896"/>
      <c r="AT29" s="896"/>
      <c r="AU29" s="896"/>
      <c r="AV29" s="896"/>
      <c r="AW29" s="896"/>
      <c r="AX29" s="896"/>
      <c r="AY29" s="896"/>
      <c r="AZ29" s="897"/>
      <c r="BA29" s="897"/>
      <c r="BB29" s="897"/>
      <c r="BC29" s="897"/>
      <c r="BD29" s="897"/>
      <c r="BE29" s="898"/>
      <c r="BF29" s="898"/>
      <c r="BG29" s="898"/>
      <c r="BH29" s="898"/>
      <c r="BI29" s="899"/>
      <c r="BJ29" s="226"/>
      <c r="BK29" s="226"/>
      <c r="BL29" s="226"/>
      <c r="BM29" s="226"/>
      <c r="BN29" s="226"/>
      <c r="BO29" s="235"/>
      <c r="BP29" s="235"/>
      <c r="BQ29" s="232">
        <v>23</v>
      </c>
      <c r="BR29" s="233"/>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24"/>
    </row>
    <row r="30" spans="1:131" ht="26.25" customHeight="1">
      <c r="A30" s="236">
        <v>3</v>
      </c>
      <c r="B30" s="846" t="s">
        <v>345</v>
      </c>
      <c r="C30" s="847"/>
      <c r="D30" s="847"/>
      <c r="E30" s="847"/>
      <c r="F30" s="847"/>
      <c r="G30" s="847"/>
      <c r="H30" s="847"/>
      <c r="I30" s="847"/>
      <c r="J30" s="847"/>
      <c r="K30" s="847"/>
      <c r="L30" s="847"/>
      <c r="M30" s="847"/>
      <c r="N30" s="847"/>
      <c r="O30" s="847"/>
      <c r="P30" s="848"/>
      <c r="Q30" s="849">
        <v>134</v>
      </c>
      <c r="R30" s="850"/>
      <c r="S30" s="850"/>
      <c r="T30" s="850"/>
      <c r="U30" s="850"/>
      <c r="V30" s="850">
        <v>136</v>
      </c>
      <c r="W30" s="850"/>
      <c r="X30" s="850"/>
      <c r="Y30" s="850"/>
      <c r="Z30" s="850"/>
      <c r="AA30" s="850">
        <v>3</v>
      </c>
      <c r="AB30" s="850"/>
      <c r="AC30" s="850"/>
      <c r="AD30" s="850"/>
      <c r="AE30" s="851"/>
      <c r="AF30" s="852">
        <v>212</v>
      </c>
      <c r="AG30" s="853"/>
      <c r="AH30" s="853"/>
      <c r="AI30" s="853"/>
      <c r="AJ30" s="854"/>
      <c r="AK30" s="900">
        <v>0</v>
      </c>
      <c r="AL30" s="896"/>
      <c r="AM30" s="896"/>
      <c r="AN30" s="896"/>
      <c r="AO30" s="896"/>
      <c r="AP30" s="896">
        <v>1675</v>
      </c>
      <c r="AQ30" s="896"/>
      <c r="AR30" s="896"/>
      <c r="AS30" s="896"/>
      <c r="AT30" s="896"/>
      <c r="AU30" s="896"/>
      <c r="AV30" s="896"/>
      <c r="AW30" s="896"/>
      <c r="AX30" s="896"/>
      <c r="AY30" s="896"/>
      <c r="AZ30" s="897"/>
      <c r="BA30" s="897"/>
      <c r="BB30" s="897"/>
      <c r="BC30" s="897"/>
      <c r="BD30" s="897"/>
      <c r="BE30" s="898" t="s">
        <v>346</v>
      </c>
      <c r="BF30" s="898"/>
      <c r="BG30" s="898"/>
      <c r="BH30" s="898"/>
      <c r="BI30" s="899"/>
      <c r="BJ30" s="226"/>
      <c r="BK30" s="226"/>
      <c r="BL30" s="226"/>
      <c r="BM30" s="226"/>
      <c r="BN30" s="226"/>
      <c r="BO30" s="235"/>
      <c r="BP30" s="235"/>
      <c r="BQ30" s="232">
        <v>24</v>
      </c>
      <c r="BR30" s="233"/>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24"/>
    </row>
    <row r="31" spans="1:131" ht="26.25" customHeight="1">
      <c r="A31" s="236">
        <v>4</v>
      </c>
      <c r="B31" s="846"/>
      <c r="C31" s="847"/>
      <c r="D31" s="847"/>
      <c r="E31" s="847"/>
      <c r="F31" s="847"/>
      <c r="G31" s="847"/>
      <c r="H31" s="847"/>
      <c r="I31" s="847"/>
      <c r="J31" s="847"/>
      <c r="K31" s="847"/>
      <c r="L31" s="847"/>
      <c r="M31" s="847"/>
      <c r="N31" s="847"/>
      <c r="O31" s="847"/>
      <c r="P31" s="848"/>
      <c r="Q31" s="849"/>
      <c r="R31" s="850"/>
      <c r="S31" s="850"/>
      <c r="T31" s="850"/>
      <c r="U31" s="850"/>
      <c r="V31" s="850"/>
      <c r="W31" s="850"/>
      <c r="X31" s="850"/>
      <c r="Y31" s="850"/>
      <c r="Z31" s="850"/>
      <c r="AA31" s="850"/>
      <c r="AB31" s="850"/>
      <c r="AC31" s="850"/>
      <c r="AD31" s="850"/>
      <c r="AE31" s="851"/>
      <c r="AF31" s="852"/>
      <c r="AG31" s="853"/>
      <c r="AH31" s="853"/>
      <c r="AI31" s="853"/>
      <c r="AJ31" s="854"/>
      <c r="AK31" s="900"/>
      <c r="AL31" s="896"/>
      <c r="AM31" s="896"/>
      <c r="AN31" s="896"/>
      <c r="AO31" s="896"/>
      <c r="AP31" s="896"/>
      <c r="AQ31" s="896"/>
      <c r="AR31" s="896"/>
      <c r="AS31" s="896"/>
      <c r="AT31" s="896"/>
      <c r="AU31" s="896"/>
      <c r="AV31" s="896"/>
      <c r="AW31" s="896"/>
      <c r="AX31" s="896"/>
      <c r="AY31" s="896"/>
      <c r="AZ31" s="897"/>
      <c r="BA31" s="897"/>
      <c r="BB31" s="897"/>
      <c r="BC31" s="897"/>
      <c r="BD31" s="897"/>
      <c r="BE31" s="898"/>
      <c r="BF31" s="898"/>
      <c r="BG31" s="898"/>
      <c r="BH31" s="898"/>
      <c r="BI31" s="899"/>
      <c r="BJ31" s="226"/>
      <c r="BK31" s="226"/>
      <c r="BL31" s="226"/>
      <c r="BM31" s="226"/>
      <c r="BN31" s="226"/>
      <c r="BO31" s="235"/>
      <c r="BP31" s="235"/>
      <c r="BQ31" s="232">
        <v>25</v>
      </c>
      <c r="BR31" s="233"/>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24"/>
    </row>
    <row r="32" spans="1:131" ht="26.25" customHeight="1">
      <c r="A32" s="236">
        <v>5</v>
      </c>
      <c r="B32" s="846"/>
      <c r="C32" s="847"/>
      <c r="D32" s="847"/>
      <c r="E32" s="847"/>
      <c r="F32" s="847"/>
      <c r="G32" s="847"/>
      <c r="H32" s="847"/>
      <c r="I32" s="847"/>
      <c r="J32" s="847"/>
      <c r="K32" s="847"/>
      <c r="L32" s="847"/>
      <c r="M32" s="847"/>
      <c r="N32" s="847"/>
      <c r="O32" s="847"/>
      <c r="P32" s="848"/>
      <c r="Q32" s="849"/>
      <c r="R32" s="850"/>
      <c r="S32" s="850"/>
      <c r="T32" s="850"/>
      <c r="U32" s="850"/>
      <c r="V32" s="850"/>
      <c r="W32" s="850"/>
      <c r="X32" s="850"/>
      <c r="Y32" s="850"/>
      <c r="Z32" s="850"/>
      <c r="AA32" s="850"/>
      <c r="AB32" s="850"/>
      <c r="AC32" s="850"/>
      <c r="AD32" s="850"/>
      <c r="AE32" s="851"/>
      <c r="AF32" s="852"/>
      <c r="AG32" s="853"/>
      <c r="AH32" s="853"/>
      <c r="AI32" s="853"/>
      <c r="AJ32" s="854"/>
      <c r="AK32" s="900"/>
      <c r="AL32" s="896"/>
      <c r="AM32" s="896"/>
      <c r="AN32" s="896"/>
      <c r="AO32" s="896"/>
      <c r="AP32" s="896"/>
      <c r="AQ32" s="896"/>
      <c r="AR32" s="896"/>
      <c r="AS32" s="896"/>
      <c r="AT32" s="896"/>
      <c r="AU32" s="896"/>
      <c r="AV32" s="896"/>
      <c r="AW32" s="896"/>
      <c r="AX32" s="896"/>
      <c r="AY32" s="896"/>
      <c r="AZ32" s="897"/>
      <c r="BA32" s="897"/>
      <c r="BB32" s="897"/>
      <c r="BC32" s="897"/>
      <c r="BD32" s="897"/>
      <c r="BE32" s="898"/>
      <c r="BF32" s="898"/>
      <c r="BG32" s="898"/>
      <c r="BH32" s="898"/>
      <c r="BI32" s="899"/>
      <c r="BJ32" s="226"/>
      <c r="BK32" s="226"/>
      <c r="BL32" s="226"/>
      <c r="BM32" s="226"/>
      <c r="BN32" s="226"/>
      <c r="BO32" s="235"/>
      <c r="BP32" s="235"/>
      <c r="BQ32" s="232">
        <v>26</v>
      </c>
      <c r="BR32" s="233"/>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24"/>
    </row>
    <row r="33" spans="1:131" ht="26.25" customHeight="1">
      <c r="A33" s="236">
        <v>6</v>
      </c>
      <c r="B33" s="846"/>
      <c r="C33" s="847"/>
      <c r="D33" s="847"/>
      <c r="E33" s="847"/>
      <c r="F33" s="847"/>
      <c r="G33" s="847"/>
      <c r="H33" s="847"/>
      <c r="I33" s="847"/>
      <c r="J33" s="847"/>
      <c r="K33" s="847"/>
      <c r="L33" s="847"/>
      <c r="M33" s="847"/>
      <c r="N33" s="847"/>
      <c r="O33" s="847"/>
      <c r="P33" s="848"/>
      <c r="Q33" s="849"/>
      <c r="R33" s="850"/>
      <c r="S33" s="850"/>
      <c r="T33" s="850"/>
      <c r="U33" s="850"/>
      <c r="V33" s="850"/>
      <c r="W33" s="850"/>
      <c r="X33" s="850"/>
      <c r="Y33" s="850"/>
      <c r="Z33" s="850"/>
      <c r="AA33" s="850"/>
      <c r="AB33" s="850"/>
      <c r="AC33" s="850"/>
      <c r="AD33" s="850"/>
      <c r="AE33" s="851"/>
      <c r="AF33" s="852"/>
      <c r="AG33" s="853"/>
      <c r="AH33" s="853"/>
      <c r="AI33" s="853"/>
      <c r="AJ33" s="854"/>
      <c r="AK33" s="900"/>
      <c r="AL33" s="896"/>
      <c r="AM33" s="896"/>
      <c r="AN33" s="896"/>
      <c r="AO33" s="896"/>
      <c r="AP33" s="896"/>
      <c r="AQ33" s="896"/>
      <c r="AR33" s="896"/>
      <c r="AS33" s="896"/>
      <c r="AT33" s="896"/>
      <c r="AU33" s="896"/>
      <c r="AV33" s="896"/>
      <c r="AW33" s="896"/>
      <c r="AX33" s="896"/>
      <c r="AY33" s="896"/>
      <c r="AZ33" s="897"/>
      <c r="BA33" s="897"/>
      <c r="BB33" s="897"/>
      <c r="BC33" s="897"/>
      <c r="BD33" s="897"/>
      <c r="BE33" s="898"/>
      <c r="BF33" s="898"/>
      <c r="BG33" s="898"/>
      <c r="BH33" s="898"/>
      <c r="BI33" s="899"/>
      <c r="BJ33" s="226"/>
      <c r="BK33" s="226"/>
      <c r="BL33" s="226"/>
      <c r="BM33" s="226"/>
      <c r="BN33" s="226"/>
      <c r="BO33" s="235"/>
      <c r="BP33" s="235"/>
      <c r="BQ33" s="232">
        <v>27</v>
      </c>
      <c r="BR33" s="233"/>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24"/>
    </row>
    <row r="34" spans="1:131" ht="26.25" customHeight="1">
      <c r="A34" s="236">
        <v>7</v>
      </c>
      <c r="B34" s="846"/>
      <c r="C34" s="847"/>
      <c r="D34" s="847"/>
      <c r="E34" s="847"/>
      <c r="F34" s="847"/>
      <c r="G34" s="847"/>
      <c r="H34" s="847"/>
      <c r="I34" s="847"/>
      <c r="J34" s="847"/>
      <c r="K34" s="847"/>
      <c r="L34" s="847"/>
      <c r="M34" s="847"/>
      <c r="N34" s="847"/>
      <c r="O34" s="847"/>
      <c r="P34" s="848"/>
      <c r="Q34" s="849"/>
      <c r="R34" s="850"/>
      <c r="S34" s="850"/>
      <c r="T34" s="850"/>
      <c r="U34" s="850"/>
      <c r="V34" s="850"/>
      <c r="W34" s="850"/>
      <c r="X34" s="850"/>
      <c r="Y34" s="850"/>
      <c r="Z34" s="850"/>
      <c r="AA34" s="850"/>
      <c r="AB34" s="850"/>
      <c r="AC34" s="850"/>
      <c r="AD34" s="850"/>
      <c r="AE34" s="851"/>
      <c r="AF34" s="852"/>
      <c r="AG34" s="853"/>
      <c r="AH34" s="853"/>
      <c r="AI34" s="853"/>
      <c r="AJ34" s="854"/>
      <c r="AK34" s="900"/>
      <c r="AL34" s="896"/>
      <c r="AM34" s="896"/>
      <c r="AN34" s="896"/>
      <c r="AO34" s="896"/>
      <c r="AP34" s="896"/>
      <c r="AQ34" s="896"/>
      <c r="AR34" s="896"/>
      <c r="AS34" s="896"/>
      <c r="AT34" s="896"/>
      <c r="AU34" s="896"/>
      <c r="AV34" s="896"/>
      <c r="AW34" s="896"/>
      <c r="AX34" s="896"/>
      <c r="AY34" s="896"/>
      <c r="AZ34" s="897"/>
      <c r="BA34" s="897"/>
      <c r="BB34" s="897"/>
      <c r="BC34" s="897"/>
      <c r="BD34" s="897"/>
      <c r="BE34" s="898"/>
      <c r="BF34" s="898"/>
      <c r="BG34" s="898"/>
      <c r="BH34" s="898"/>
      <c r="BI34" s="899"/>
      <c r="BJ34" s="226"/>
      <c r="BK34" s="226"/>
      <c r="BL34" s="226"/>
      <c r="BM34" s="226"/>
      <c r="BN34" s="226"/>
      <c r="BO34" s="235"/>
      <c r="BP34" s="235"/>
      <c r="BQ34" s="232">
        <v>28</v>
      </c>
      <c r="BR34" s="233"/>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24"/>
    </row>
    <row r="35" spans="1:131" ht="26.25" customHeight="1">
      <c r="A35" s="236">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26"/>
      <c r="BK35" s="226"/>
      <c r="BL35" s="226"/>
      <c r="BM35" s="226"/>
      <c r="BN35" s="226"/>
      <c r="BO35" s="235"/>
      <c r="BP35" s="235"/>
      <c r="BQ35" s="232">
        <v>29</v>
      </c>
      <c r="BR35" s="233"/>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24"/>
    </row>
    <row r="36" spans="1:131" ht="26.25" customHeight="1">
      <c r="A36" s="236">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26"/>
      <c r="BK36" s="226"/>
      <c r="BL36" s="226"/>
      <c r="BM36" s="226"/>
      <c r="BN36" s="226"/>
      <c r="BO36" s="235"/>
      <c r="BP36" s="235"/>
      <c r="BQ36" s="232">
        <v>30</v>
      </c>
      <c r="BR36" s="233"/>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24"/>
    </row>
    <row r="37" spans="1:131" ht="26.25" customHeight="1">
      <c r="A37" s="236">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26"/>
      <c r="BK37" s="226"/>
      <c r="BL37" s="226"/>
      <c r="BM37" s="226"/>
      <c r="BN37" s="226"/>
      <c r="BO37" s="235"/>
      <c r="BP37" s="235"/>
      <c r="BQ37" s="232">
        <v>31</v>
      </c>
      <c r="BR37" s="233"/>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24"/>
    </row>
    <row r="38" spans="1:131" ht="26.25" customHeight="1">
      <c r="A38" s="236">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26"/>
      <c r="BK38" s="226"/>
      <c r="BL38" s="226"/>
      <c r="BM38" s="226"/>
      <c r="BN38" s="226"/>
      <c r="BO38" s="235"/>
      <c r="BP38" s="235"/>
      <c r="BQ38" s="232">
        <v>32</v>
      </c>
      <c r="BR38" s="233"/>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24"/>
    </row>
    <row r="39" spans="1:131" ht="26.25" customHeight="1">
      <c r="A39" s="236">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26"/>
      <c r="BK39" s="226"/>
      <c r="BL39" s="226"/>
      <c r="BM39" s="226"/>
      <c r="BN39" s="226"/>
      <c r="BO39" s="235"/>
      <c r="BP39" s="235"/>
      <c r="BQ39" s="232">
        <v>33</v>
      </c>
      <c r="BR39" s="233"/>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24"/>
    </row>
    <row r="40" spans="1:131" ht="26.25" customHeight="1">
      <c r="A40" s="232">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26"/>
      <c r="BK40" s="226"/>
      <c r="BL40" s="226"/>
      <c r="BM40" s="226"/>
      <c r="BN40" s="226"/>
      <c r="BO40" s="235"/>
      <c r="BP40" s="235"/>
      <c r="BQ40" s="232">
        <v>34</v>
      </c>
      <c r="BR40" s="233"/>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24"/>
    </row>
    <row r="41" spans="1:131" ht="26.25" customHeight="1">
      <c r="A41" s="232">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26"/>
      <c r="BK41" s="226"/>
      <c r="BL41" s="226"/>
      <c r="BM41" s="226"/>
      <c r="BN41" s="226"/>
      <c r="BO41" s="235"/>
      <c r="BP41" s="235"/>
      <c r="BQ41" s="232">
        <v>35</v>
      </c>
      <c r="BR41" s="233"/>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24"/>
    </row>
    <row r="42" spans="1:131" ht="26.25" customHeight="1">
      <c r="A42" s="232">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26"/>
      <c r="BK42" s="226"/>
      <c r="BL42" s="226"/>
      <c r="BM42" s="226"/>
      <c r="BN42" s="226"/>
      <c r="BO42" s="235"/>
      <c r="BP42" s="235"/>
      <c r="BQ42" s="232">
        <v>36</v>
      </c>
      <c r="BR42" s="233"/>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24"/>
    </row>
    <row r="43" spans="1:131" ht="26.25" customHeight="1">
      <c r="A43" s="232">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26"/>
      <c r="BK43" s="226"/>
      <c r="BL43" s="226"/>
      <c r="BM43" s="226"/>
      <c r="BN43" s="226"/>
      <c r="BO43" s="235"/>
      <c r="BP43" s="235"/>
      <c r="BQ43" s="232">
        <v>37</v>
      </c>
      <c r="BR43" s="233"/>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24"/>
    </row>
    <row r="44" spans="1:131" ht="26.25" customHeight="1">
      <c r="A44" s="232">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26"/>
      <c r="BK44" s="226"/>
      <c r="BL44" s="226"/>
      <c r="BM44" s="226"/>
      <c r="BN44" s="226"/>
      <c r="BO44" s="235"/>
      <c r="BP44" s="235"/>
      <c r="BQ44" s="232">
        <v>38</v>
      </c>
      <c r="BR44" s="233"/>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24"/>
    </row>
    <row r="45" spans="1:131" ht="26.25" customHeight="1">
      <c r="A45" s="232">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26"/>
      <c r="BK45" s="226"/>
      <c r="BL45" s="226"/>
      <c r="BM45" s="226"/>
      <c r="BN45" s="226"/>
      <c r="BO45" s="235"/>
      <c r="BP45" s="235"/>
      <c r="BQ45" s="232">
        <v>39</v>
      </c>
      <c r="BR45" s="233"/>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24"/>
    </row>
    <row r="46" spans="1:131" ht="26.25" customHeight="1">
      <c r="A46" s="232">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26"/>
      <c r="BK46" s="226"/>
      <c r="BL46" s="226"/>
      <c r="BM46" s="226"/>
      <c r="BN46" s="226"/>
      <c r="BO46" s="235"/>
      <c r="BP46" s="235"/>
      <c r="BQ46" s="232">
        <v>40</v>
      </c>
      <c r="BR46" s="233"/>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24"/>
    </row>
    <row r="47" spans="1:131" ht="26.25" customHeight="1">
      <c r="A47" s="232">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26"/>
      <c r="BK47" s="226"/>
      <c r="BL47" s="226"/>
      <c r="BM47" s="226"/>
      <c r="BN47" s="226"/>
      <c r="BO47" s="235"/>
      <c r="BP47" s="235"/>
      <c r="BQ47" s="232">
        <v>41</v>
      </c>
      <c r="BR47" s="233"/>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24"/>
    </row>
    <row r="48" spans="1:131" ht="26.25" customHeight="1">
      <c r="A48" s="232">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26"/>
      <c r="BK48" s="226"/>
      <c r="BL48" s="226"/>
      <c r="BM48" s="226"/>
      <c r="BN48" s="226"/>
      <c r="BO48" s="235"/>
      <c r="BP48" s="235"/>
      <c r="BQ48" s="232">
        <v>42</v>
      </c>
      <c r="BR48" s="233"/>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24"/>
    </row>
    <row r="49" spans="1:131" ht="26.25" customHeight="1">
      <c r="A49" s="232">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26"/>
      <c r="BK49" s="226"/>
      <c r="BL49" s="226"/>
      <c r="BM49" s="226"/>
      <c r="BN49" s="226"/>
      <c r="BO49" s="235"/>
      <c r="BP49" s="235"/>
      <c r="BQ49" s="232">
        <v>43</v>
      </c>
      <c r="BR49" s="233"/>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24"/>
    </row>
    <row r="50" spans="1:131" ht="26.25" customHeight="1">
      <c r="A50" s="232">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26"/>
      <c r="BK50" s="226"/>
      <c r="BL50" s="226"/>
      <c r="BM50" s="226"/>
      <c r="BN50" s="226"/>
      <c r="BO50" s="235"/>
      <c r="BP50" s="235"/>
      <c r="BQ50" s="232">
        <v>44</v>
      </c>
      <c r="BR50" s="233"/>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24"/>
    </row>
    <row r="51" spans="1:131" ht="26.25" customHeight="1">
      <c r="A51" s="232">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26"/>
      <c r="BK51" s="226"/>
      <c r="BL51" s="226"/>
      <c r="BM51" s="226"/>
      <c r="BN51" s="226"/>
      <c r="BO51" s="235"/>
      <c r="BP51" s="235"/>
      <c r="BQ51" s="232">
        <v>45</v>
      </c>
      <c r="BR51" s="233"/>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24"/>
    </row>
    <row r="52" spans="1:131" ht="26.25" customHeight="1">
      <c r="A52" s="232">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26"/>
      <c r="BK52" s="226"/>
      <c r="BL52" s="226"/>
      <c r="BM52" s="226"/>
      <c r="BN52" s="226"/>
      <c r="BO52" s="235"/>
      <c r="BP52" s="235"/>
      <c r="BQ52" s="232">
        <v>46</v>
      </c>
      <c r="BR52" s="233"/>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24"/>
    </row>
    <row r="53" spans="1:131" ht="26.25" customHeight="1">
      <c r="A53" s="232">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26"/>
      <c r="BK53" s="226"/>
      <c r="BL53" s="226"/>
      <c r="BM53" s="226"/>
      <c r="BN53" s="226"/>
      <c r="BO53" s="235"/>
      <c r="BP53" s="235"/>
      <c r="BQ53" s="232">
        <v>47</v>
      </c>
      <c r="BR53" s="233"/>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24"/>
    </row>
    <row r="54" spans="1:131" ht="26.25" customHeight="1">
      <c r="A54" s="232">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26"/>
      <c r="BK54" s="226"/>
      <c r="BL54" s="226"/>
      <c r="BM54" s="226"/>
      <c r="BN54" s="226"/>
      <c r="BO54" s="235"/>
      <c r="BP54" s="235"/>
      <c r="BQ54" s="232">
        <v>48</v>
      </c>
      <c r="BR54" s="233"/>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24"/>
    </row>
    <row r="55" spans="1:131" ht="26.25" customHeight="1">
      <c r="A55" s="232">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26"/>
      <c r="BK55" s="226"/>
      <c r="BL55" s="226"/>
      <c r="BM55" s="226"/>
      <c r="BN55" s="226"/>
      <c r="BO55" s="235"/>
      <c r="BP55" s="235"/>
      <c r="BQ55" s="232">
        <v>49</v>
      </c>
      <c r="BR55" s="233"/>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24"/>
    </row>
    <row r="56" spans="1:131" ht="26.25" customHeight="1">
      <c r="A56" s="232">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26"/>
      <c r="BK56" s="226"/>
      <c r="BL56" s="226"/>
      <c r="BM56" s="226"/>
      <c r="BN56" s="226"/>
      <c r="BO56" s="235"/>
      <c r="BP56" s="235"/>
      <c r="BQ56" s="232">
        <v>50</v>
      </c>
      <c r="BR56" s="233"/>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24"/>
    </row>
    <row r="57" spans="1:131" ht="26.25" customHeight="1">
      <c r="A57" s="232">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26"/>
      <c r="BK57" s="226"/>
      <c r="BL57" s="226"/>
      <c r="BM57" s="226"/>
      <c r="BN57" s="226"/>
      <c r="BO57" s="235"/>
      <c r="BP57" s="235"/>
      <c r="BQ57" s="232">
        <v>51</v>
      </c>
      <c r="BR57" s="233"/>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24"/>
    </row>
    <row r="58" spans="1:131" ht="26.25" customHeight="1">
      <c r="A58" s="232">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26"/>
      <c r="BK58" s="226"/>
      <c r="BL58" s="226"/>
      <c r="BM58" s="226"/>
      <c r="BN58" s="226"/>
      <c r="BO58" s="235"/>
      <c r="BP58" s="235"/>
      <c r="BQ58" s="232">
        <v>52</v>
      </c>
      <c r="BR58" s="233"/>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24"/>
    </row>
    <row r="59" spans="1:131" ht="26.25" customHeight="1">
      <c r="A59" s="232">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26"/>
      <c r="BK59" s="226"/>
      <c r="BL59" s="226"/>
      <c r="BM59" s="226"/>
      <c r="BN59" s="226"/>
      <c r="BO59" s="235"/>
      <c r="BP59" s="235"/>
      <c r="BQ59" s="232">
        <v>53</v>
      </c>
      <c r="BR59" s="233"/>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24"/>
    </row>
    <row r="60" spans="1:131" ht="26.25" customHeight="1">
      <c r="A60" s="232">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26"/>
      <c r="BK60" s="226"/>
      <c r="BL60" s="226"/>
      <c r="BM60" s="226"/>
      <c r="BN60" s="226"/>
      <c r="BO60" s="235"/>
      <c r="BP60" s="235"/>
      <c r="BQ60" s="232">
        <v>54</v>
      </c>
      <c r="BR60" s="233"/>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24"/>
    </row>
    <row r="61" spans="1:131" ht="26.25" customHeight="1" thickBot="1">
      <c r="A61" s="232">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26"/>
      <c r="BK61" s="226"/>
      <c r="BL61" s="226"/>
      <c r="BM61" s="226"/>
      <c r="BN61" s="226"/>
      <c r="BO61" s="235"/>
      <c r="BP61" s="235"/>
      <c r="BQ61" s="232">
        <v>55</v>
      </c>
      <c r="BR61" s="233"/>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24"/>
    </row>
    <row r="62" spans="1:131" ht="26.25" customHeight="1">
      <c r="A62" s="232">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347</v>
      </c>
      <c r="BK62" s="872"/>
      <c r="BL62" s="872"/>
      <c r="BM62" s="872"/>
      <c r="BN62" s="873"/>
      <c r="BO62" s="235"/>
      <c r="BP62" s="235"/>
      <c r="BQ62" s="232">
        <v>56</v>
      </c>
      <c r="BR62" s="233"/>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24"/>
    </row>
    <row r="63" spans="1:131" ht="26.25" customHeight="1" thickBot="1">
      <c r="A63" s="234" t="s">
        <v>330</v>
      </c>
      <c r="B63" s="855" t="s">
        <v>348</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244</v>
      </c>
      <c r="AG63" s="910"/>
      <c r="AH63" s="910"/>
      <c r="AI63" s="910"/>
      <c r="AJ63" s="911"/>
      <c r="AK63" s="912"/>
      <c r="AL63" s="907"/>
      <c r="AM63" s="907"/>
      <c r="AN63" s="907"/>
      <c r="AO63" s="907"/>
      <c r="AP63" s="910" t="s">
        <v>611</v>
      </c>
      <c r="AQ63" s="910"/>
      <c r="AR63" s="910"/>
      <c r="AS63" s="910"/>
      <c r="AT63" s="910"/>
      <c r="AU63" s="910" t="s">
        <v>611</v>
      </c>
      <c r="AV63" s="910"/>
      <c r="AW63" s="910"/>
      <c r="AX63" s="910"/>
      <c r="AY63" s="910"/>
      <c r="AZ63" s="914"/>
      <c r="BA63" s="914"/>
      <c r="BB63" s="914"/>
      <c r="BC63" s="914"/>
      <c r="BD63" s="914"/>
      <c r="BE63" s="915"/>
      <c r="BF63" s="915"/>
      <c r="BG63" s="915"/>
      <c r="BH63" s="915"/>
      <c r="BI63" s="916"/>
      <c r="BJ63" s="917" t="s">
        <v>349</v>
      </c>
      <c r="BK63" s="918"/>
      <c r="BL63" s="918"/>
      <c r="BM63" s="918"/>
      <c r="BN63" s="919"/>
      <c r="BO63" s="235"/>
      <c r="BP63" s="235"/>
      <c r="BQ63" s="232">
        <v>57</v>
      </c>
      <c r="BR63" s="233"/>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24"/>
    </row>
    <row r="64" spans="1:131" ht="26.25" customHeight="1">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24"/>
    </row>
    <row r="65" spans="1:131" ht="26.25" customHeight="1" thickBot="1">
      <c r="A65" s="226" t="s">
        <v>350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24"/>
    </row>
    <row r="66" spans="1:131" ht="26.25" customHeight="1">
      <c r="A66" s="793" t="s">
        <v>351</v>
      </c>
      <c r="B66" s="794"/>
      <c r="C66" s="794"/>
      <c r="D66" s="794"/>
      <c r="E66" s="794"/>
      <c r="F66" s="794"/>
      <c r="G66" s="794"/>
      <c r="H66" s="794"/>
      <c r="I66" s="794"/>
      <c r="J66" s="794"/>
      <c r="K66" s="794"/>
      <c r="L66" s="794"/>
      <c r="M66" s="794"/>
      <c r="N66" s="794"/>
      <c r="O66" s="794"/>
      <c r="P66" s="795"/>
      <c r="Q66" s="799" t="s">
        <v>352</v>
      </c>
      <c r="R66" s="800"/>
      <c r="S66" s="800"/>
      <c r="T66" s="800"/>
      <c r="U66" s="801"/>
      <c r="V66" s="799" t="s">
        <v>353</v>
      </c>
      <c r="W66" s="800"/>
      <c r="X66" s="800"/>
      <c r="Y66" s="800"/>
      <c r="Z66" s="801"/>
      <c r="AA66" s="799" t="s">
        <v>354</v>
      </c>
      <c r="AB66" s="800"/>
      <c r="AC66" s="800"/>
      <c r="AD66" s="800"/>
      <c r="AE66" s="801"/>
      <c r="AF66" s="920" t="s">
        <v>355</v>
      </c>
      <c r="AG66" s="881"/>
      <c r="AH66" s="881"/>
      <c r="AI66" s="881"/>
      <c r="AJ66" s="921"/>
      <c r="AK66" s="799" t="s">
        <v>356</v>
      </c>
      <c r="AL66" s="794"/>
      <c r="AM66" s="794"/>
      <c r="AN66" s="794"/>
      <c r="AO66" s="795"/>
      <c r="AP66" s="799" t="s">
        <v>357</v>
      </c>
      <c r="AQ66" s="800"/>
      <c r="AR66" s="800"/>
      <c r="AS66" s="800"/>
      <c r="AT66" s="801"/>
      <c r="AU66" s="799" t="s">
        <v>358</v>
      </c>
      <c r="AV66" s="800"/>
      <c r="AW66" s="800"/>
      <c r="AX66" s="800"/>
      <c r="AY66" s="801"/>
      <c r="AZ66" s="799" t="s">
        <v>317</v>
      </c>
      <c r="BA66" s="800"/>
      <c r="BB66" s="800"/>
      <c r="BC66" s="800"/>
      <c r="BD66" s="806"/>
      <c r="BE66" s="235"/>
      <c r="BF66" s="235"/>
      <c r="BG66" s="235"/>
      <c r="BH66" s="235"/>
      <c r="BI66" s="235"/>
      <c r="BJ66" s="235"/>
      <c r="BK66" s="235"/>
      <c r="BL66" s="235"/>
      <c r="BM66" s="235"/>
      <c r="BN66" s="235"/>
      <c r="BO66" s="235"/>
      <c r="BP66" s="235"/>
      <c r="BQ66" s="232">
        <v>60</v>
      </c>
      <c r="BR66" s="237"/>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24"/>
    </row>
    <row r="67" spans="1:131" ht="26.25" customHeight="1" thickBot="1">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2"/>
      <c r="AG67" s="884"/>
      <c r="AH67" s="884"/>
      <c r="AI67" s="884"/>
      <c r="AJ67" s="923"/>
      <c r="AK67" s="924"/>
      <c r="AL67" s="797"/>
      <c r="AM67" s="797"/>
      <c r="AN67" s="797"/>
      <c r="AO67" s="798"/>
      <c r="AP67" s="802"/>
      <c r="AQ67" s="803"/>
      <c r="AR67" s="803"/>
      <c r="AS67" s="803"/>
      <c r="AT67" s="804"/>
      <c r="AU67" s="802"/>
      <c r="AV67" s="803"/>
      <c r="AW67" s="803"/>
      <c r="AX67" s="803"/>
      <c r="AY67" s="804"/>
      <c r="AZ67" s="802"/>
      <c r="BA67" s="803"/>
      <c r="BB67" s="803"/>
      <c r="BC67" s="803"/>
      <c r="BD67" s="808"/>
      <c r="BE67" s="235"/>
      <c r="BF67" s="235"/>
      <c r="BG67" s="235"/>
      <c r="BH67" s="235"/>
      <c r="BI67" s="235"/>
      <c r="BJ67" s="235"/>
      <c r="BK67" s="235"/>
      <c r="BL67" s="235"/>
      <c r="BM67" s="235"/>
      <c r="BN67" s="235"/>
      <c r="BO67" s="235"/>
      <c r="BP67" s="235"/>
      <c r="BQ67" s="232">
        <v>61</v>
      </c>
      <c r="BR67" s="237"/>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24"/>
    </row>
    <row r="68" spans="1:131" ht="26.25" customHeight="1" thickTop="1">
      <c r="A68" s="230">
        <v>1</v>
      </c>
      <c r="B68" s="935" t="s">
        <v>522</v>
      </c>
      <c r="C68" s="936"/>
      <c r="D68" s="936"/>
      <c r="E68" s="936"/>
      <c r="F68" s="936"/>
      <c r="G68" s="936"/>
      <c r="H68" s="936"/>
      <c r="I68" s="936"/>
      <c r="J68" s="936"/>
      <c r="K68" s="936"/>
      <c r="L68" s="936"/>
      <c r="M68" s="936"/>
      <c r="N68" s="936"/>
      <c r="O68" s="936"/>
      <c r="P68" s="937"/>
      <c r="Q68" s="938">
        <v>1825</v>
      </c>
      <c r="R68" s="932"/>
      <c r="S68" s="932"/>
      <c r="T68" s="932"/>
      <c r="U68" s="932"/>
      <c r="V68" s="932">
        <v>1781</v>
      </c>
      <c r="W68" s="932"/>
      <c r="X68" s="932"/>
      <c r="Y68" s="932"/>
      <c r="Z68" s="932"/>
      <c r="AA68" s="932">
        <v>44</v>
      </c>
      <c r="AB68" s="932"/>
      <c r="AC68" s="932"/>
      <c r="AD68" s="932"/>
      <c r="AE68" s="932"/>
      <c r="AF68" s="932">
        <v>44</v>
      </c>
      <c r="AG68" s="932"/>
      <c r="AH68" s="932"/>
      <c r="AI68" s="932"/>
      <c r="AJ68" s="932"/>
      <c r="AK68" s="932" t="s">
        <v>457</v>
      </c>
      <c r="AL68" s="932"/>
      <c r="AM68" s="932"/>
      <c r="AN68" s="932"/>
      <c r="AO68" s="932"/>
      <c r="AP68" s="932" t="s">
        <v>457</v>
      </c>
      <c r="AQ68" s="932"/>
      <c r="AR68" s="932"/>
      <c r="AS68" s="932"/>
      <c r="AT68" s="932"/>
      <c r="AU68" s="932" t="s">
        <v>457</v>
      </c>
      <c r="AV68" s="932"/>
      <c r="AW68" s="932"/>
      <c r="AX68" s="932"/>
      <c r="AY68" s="932"/>
      <c r="AZ68" s="933"/>
      <c r="BA68" s="933"/>
      <c r="BB68" s="933"/>
      <c r="BC68" s="933"/>
      <c r="BD68" s="934"/>
      <c r="BE68" s="235"/>
      <c r="BF68" s="235"/>
      <c r="BG68" s="235"/>
      <c r="BH68" s="235"/>
      <c r="BI68" s="235"/>
      <c r="BJ68" s="235"/>
      <c r="BK68" s="235"/>
      <c r="BL68" s="235"/>
      <c r="BM68" s="235"/>
      <c r="BN68" s="235"/>
      <c r="BO68" s="235"/>
      <c r="BP68" s="235"/>
      <c r="BQ68" s="232">
        <v>62</v>
      </c>
      <c r="BR68" s="237"/>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24"/>
    </row>
    <row r="69" spans="1:131" ht="26.25" customHeight="1">
      <c r="A69" s="232">
        <v>2</v>
      </c>
      <c r="B69" s="939" t="s">
        <v>523</v>
      </c>
      <c r="C69" s="940"/>
      <c r="D69" s="940"/>
      <c r="E69" s="940"/>
      <c r="F69" s="940"/>
      <c r="G69" s="940"/>
      <c r="H69" s="940"/>
      <c r="I69" s="940"/>
      <c r="J69" s="940"/>
      <c r="K69" s="940"/>
      <c r="L69" s="940"/>
      <c r="M69" s="940"/>
      <c r="N69" s="940"/>
      <c r="O69" s="940"/>
      <c r="P69" s="941"/>
      <c r="Q69" s="942">
        <v>72077</v>
      </c>
      <c r="R69" s="896"/>
      <c r="S69" s="896"/>
      <c r="T69" s="896"/>
      <c r="U69" s="896"/>
      <c r="V69" s="896">
        <v>69435</v>
      </c>
      <c r="W69" s="896"/>
      <c r="X69" s="896"/>
      <c r="Y69" s="896"/>
      <c r="Z69" s="896"/>
      <c r="AA69" s="896">
        <v>2642</v>
      </c>
      <c r="AB69" s="896"/>
      <c r="AC69" s="896"/>
      <c r="AD69" s="896"/>
      <c r="AE69" s="896"/>
      <c r="AF69" s="896">
        <v>2642</v>
      </c>
      <c r="AG69" s="896"/>
      <c r="AH69" s="896"/>
      <c r="AI69" s="896"/>
      <c r="AJ69" s="896"/>
      <c r="AK69" s="896">
        <v>1032</v>
      </c>
      <c r="AL69" s="896"/>
      <c r="AM69" s="896"/>
      <c r="AN69" s="896"/>
      <c r="AO69" s="896"/>
      <c r="AP69" s="896" t="s">
        <v>457</v>
      </c>
      <c r="AQ69" s="896"/>
      <c r="AR69" s="896"/>
      <c r="AS69" s="896"/>
      <c r="AT69" s="896"/>
      <c r="AU69" s="896" t="s">
        <v>457</v>
      </c>
      <c r="AV69" s="896"/>
      <c r="AW69" s="896"/>
      <c r="AX69" s="896"/>
      <c r="AY69" s="896"/>
      <c r="AZ69" s="898"/>
      <c r="BA69" s="898"/>
      <c r="BB69" s="898"/>
      <c r="BC69" s="898"/>
      <c r="BD69" s="899"/>
      <c r="BE69" s="235"/>
      <c r="BF69" s="235"/>
      <c r="BG69" s="235"/>
      <c r="BH69" s="235"/>
      <c r="BI69" s="235"/>
      <c r="BJ69" s="235"/>
      <c r="BK69" s="235"/>
      <c r="BL69" s="235"/>
      <c r="BM69" s="235"/>
      <c r="BN69" s="235"/>
      <c r="BO69" s="235"/>
      <c r="BP69" s="235"/>
      <c r="BQ69" s="232">
        <v>63</v>
      </c>
      <c r="BR69" s="237"/>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24"/>
    </row>
    <row r="70" spans="1:131" ht="26.25" customHeight="1">
      <c r="A70" s="232">
        <v>3</v>
      </c>
      <c r="B70" s="939" t="s">
        <v>524</v>
      </c>
      <c r="C70" s="940"/>
      <c r="D70" s="940"/>
      <c r="E70" s="940"/>
      <c r="F70" s="940"/>
      <c r="G70" s="940"/>
      <c r="H70" s="940"/>
      <c r="I70" s="940"/>
      <c r="J70" s="940"/>
      <c r="K70" s="940"/>
      <c r="L70" s="940"/>
      <c r="M70" s="940"/>
      <c r="N70" s="940"/>
      <c r="O70" s="940"/>
      <c r="P70" s="941"/>
      <c r="Q70" s="942">
        <v>10461</v>
      </c>
      <c r="R70" s="896"/>
      <c r="S70" s="896"/>
      <c r="T70" s="896"/>
      <c r="U70" s="896"/>
      <c r="V70" s="896">
        <v>10445</v>
      </c>
      <c r="W70" s="896"/>
      <c r="X70" s="896"/>
      <c r="Y70" s="896"/>
      <c r="Z70" s="896"/>
      <c r="AA70" s="896">
        <v>17</v>
      </c>
      <c r="AB70" s="896"/>
      <c r="AC70" s="896"/>
      <c r="AD70" s="896"/>
      <c r="AE70" s="896"/>
      <c r="AF70" s="896">
        <v>17</v>
      </c>
      <c r="AG70" s="896"/>
      <c r="AH70" s="896"/>
      <c r="AI70" s="896"/>
      <c r="AJ70" s="896"/>
      <c r="AK70" s="896" t="s">
        <v>457</v>
      </c>
      <c r="AL70" s="896"/>
      <c r="AM70" s="896"/>
      <c r="AN70" s="896"/>
      <c r="AO70" s="896"/>
      <c r="AP70" s="896" t="s">
        <v>457</v>
      </c>
      <c r="AQ70" s="896"/>
      <c r="AR70" s="896"/>
      <c r="AS70" s="896"/>
      <c r="AT70" s="896"/>
      <c r="AU70" s="896" t="s">
        <v>457</v>
      </c>
      <c r="AV70" s="896"/>
      <c r="AW70" s="896"/>
      <c r="AX70" s="896"/>
      <c r="AY70" s="896"/>
      <c r="AZ70" s="898"/>
      <c r="BA70" s="898"/>
      <c r="BB70" s="898"/>
      <c r="BC70" s="898"/>
      <c r="BD70" s="899"/>
      <c r="BE70" s="235"/>
      <c r="BF70" s="235"/>
      <c r="BG70" s="235"/>
      <c r="BH70" s="235"/>
      <c r="BI70" s="235"/>
      <c r="BJ70" s="235"/>
      <c r="BK70" s="235"/>
      <c r="BL70" s="235"/>
      <c r="BM70" s="235"/>
      <c r="BN70" s="235"/>
      <c r="BO70" s="235"/>
      <c r="BP70" s="235"/>
      <c r="BQ70" s="232">
        <v>64</v>
      </c>
      <c r="BR70" s="237"/>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24"/>
    </row>
    <row r="71" spans="1:131" ht="26.25" customHeight="1">
      <c r="A71" s="232">
        <v>4</v>
      </c>
      <c r="B71" s="939" t="s">
        <v>525</v>
      </c>
      <c r="C71" s="940"/>
      <c r="D71" s="940"/>
      <c r="E71" s="940"/>
      <c r="F71" s="940"/>
      <c r="G71" s="940"/>
      <c r="H71" s="940"/>
      <c r="I71" s="940"/>
      <c r="J71" s="940"/>
      <c r="K71" s="940"/>
      <c r="L71" s="940"/>
      <c r="M71" s="940"/>
      <c r="N71" s="940"/>
      <c r="O71" s="940"/>
      <c r="P71" s="941"/>
      <c r="Q71" s="942">
        <v>63</v>
      </c>
      <c r="R71" s="896"/>
      <c r="S71" s="896"/>
      <c r="T71" s="896"/>
      <c r="U71" s="896"/>
      <c r="V71" s="896">
        <v>63</v>
      </c>
      <c r="W71" s="896"/>
      <c r="X71" s="896"/>
      <c r="Y71" s="896"/>
      <c r="Z71" s="896"/>
      <c r="AA71" s="896" t="s">
        <v>457</v>
      </c>
      <c r="AB71" s="896"/>
      <c r="AC71" s="896"/>
      <c r="AD71" s="896"/>
      <c r="AE71" s="896"/>
      <c r="AF71" s="896" t="s">
        <v>457</v>
      </c>
      <c r="AG71" s="896"/>
      <c r="AH71" s="896"/>
      <c r="AI71" s="896"/>
      <c r="AJ71" s="896"/>
      <c r="AK71" s="896" t="s">
        <v>457</v>
      </c>
      <c r="AL71" s="896"/>
      <c r="AM71" s="896"/>
      <c r="AN71" s="896"/>
      <c r="AO71" s="896"/>
      <c r="AP71" s="896" t="s">
        <v>457</v>
      </c>
      <c r="AQ71" s="896"/>
      <c r="AR71" s="896"/>
      <c r="AS71" s="896"/>
      <c r="AT71" s="896"/>
      <c r="AU71" s="896" t="s">
        <v>457</v>
      </c>
      <c r="AV71" s="896"/>
      <c r="AW71" s="896"/>
      <c r="AX71" s="896"/>
      <c r="AY71" s="896"/>
      <c r="AZ71" s="898"/>
      <c r="BA71" s="898"/>
      <c r="BB71" s="898"/>
      <c r="BC71" s="898"/>
      <c r="BD71" s="899"/>
      <c r="BE71" s="235"/>
      <c r="BF71" s="235"/>
      <c r="BG71" s="235"/>
      <c r="BH71" s="235"/>
      <c r="BI71" s="235"/>
      <c r="BJ71" s="235"/>
      <c r="BK71" s="235"/>
      <c r="BL71" s="235"/>
      <c r="BM71" s="235"/>
      <c r="BN71" s="235"/>
      <c r="BO71" s="235"/>
      <c r="BP71" s="235"/>
      <c r="BQ71" s="232">
        <v>65</v>
      </c>
      <c r="BR71" s="237"/>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24"/>
    </row>
    <row r="72" spans="1:131" ht="26.25" customHeight="1">
      <c r="A72" s="232">
        <v>5</v>
      </c>
      <c r="B72" s="939" t="s">
        <v>526</v>
      </c>
      <c r="C72" s="940"/>
      <c r="D72" s="940"/>
      <c r="E72" s="940"/>
      <c r="F72" s="940"/>
      <c r="G72" s="940"/>
      <c r="H72" s="940"/>
      <c r="I72" s="940"/>
      <c r="J72" s="940"/>
      <c r="K72" s="940"/>
      <c r="L72" s="940"/>
      <c r="M72" s="940"/>
      <c r="N72" s="940"/>
      <c r="O72" s="940"/>
      <c r="P72" s="941"/>
      <c r="Q72" s="942">
        <v>316</v>
      </c>
      <c r="R72" s="896"/>
      <c r="S72" s="896"/>
      <c r="T72" s="896"/>
      <c r="U72" s="896"/>
      <c r="V72" s="896">
        <v>266</v>
      </c>
      <c r="W72" s="896"/>
      <c r="X72" s="896"/>
      <c r="Y72" s="896"/>
      <c r="Z72" s="896"/>
      <c r="AA72" s="896">
        <v>50</v>
      </c>
      <c r="AB72" s="896"/>
      <c r="AC72" s="896"/>
      <c r="AD72" s="896"/>
      <c r="AE72" s="896"/>
      <c r="AF72" s="896">
        <v>27</v>
      </c>
      <c r="AG72" s="896"/>
      <c r="AH72" s="896"/>
      <c r="AI72" s="896"/>
      <c r="AJ72" s="896"/>
      <c r="AK72" s="896" t="s">
        <v>457</v>
      </c>
      <c r="AL72" s="896"/>
      <c r="AM72" s="896"/>
      <c r="AN72" s="896"/>
      <c r="AO72" s="896"/>
      <c r="AP72" s="896" t="s">
        <v>457</v>
      </c>
      <c r="AQ72" s="896"/>
      <c r="AR72" s="896"/>
      <c r="AS72" s="896"/>
      <c r="AT72" s="896"/>
      <c r="AU72" s="896" t="s">
        <v>457</v>
      </c>
      <c r="AV72" s="896"/>
      <c r="AW72" s="896"/>
      <c r="AX72" s="896"/>
      <c r="AY72" s="896"/>
      <c r="AZ72" s="898"/>
      <c r="BA72" s="898"/>
      <c r="BB72" s="898"/>
      <c r="BC72" s="898"/>
      <c r="BD72" s="899"/>
      <c r="BE72" s="235"/>
      <c r="BF72" s="235"/>
      <c r="BG72" s="235"/>
      <c r="BH72" s="235"/>
      <c r="BI72" s="235"/>
      <c r="BJ72" s="235"/>
      <c r="BK72" s="235"/>
      <c r="BL72" s="235"/>
      <c r="BM72" s="235"/>
      <c r="BN72" s="235"/>
      <c r="BO72" s="235"/>
      <c r="BP72" s="235"/>
      <c r="BQ72" s="232">
        <v>66</v>
      </c>
      <c r="BR72" s="237"/>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24"/>
    </row>
    <row r="73" spans="1:131" ht="26.25" customHeight="1">
      <c r="A73" s="232">
        <v>6</v>
      </c>
      <c r="B73" s="939" t="s">
        <v>527</v>
      </c>
      <c r="C73" s="940"/>
      <c r="D73" s="940"/>
      <c r="E73" s="940"/>
      <c r="F73" s="940"/>
      <c r="G73" s="940"/>
      <c r="H73" s="940"/>
      <c r="I73" s="940"/>
      <c r="J73" s="940"/>
      <c r="K73" s="940"/>
      <c r="L73" s="940"/>
      <c r="M73" s="940"/>
      <c r="N73" s="940"/>
      <c r="O73" s="940"/>
      <c r="P73" s="941"/>
      <c r="Q73" s="942">
        <v>86</v>
      </c>
      <c r="R73" s="896"/>
      <c r="S73" s="896"/>
      <c r="T73" s="896"/>
      <c r="U73" s="896"/>
      <c r="V73" s="896">
        <v>83</v>
      </c>
      <c r="W73" s="896"/>
      <c r="X73" s="896"/>
      <c r="Y73" s="896"/>
      <c r="Z73" s="896"/>
      <c r="AA73" s="896">
        <v>3</v>
      </c>
      <c r="AB73" s="896"/>
      <c r="AC73" s="896"/>
      <c r="AD73" s="896"/>
      <c r="AE73" s="896"/>
      <c r="AF73" s="896">
        <v>3</v>
      </c>
      <c r="AG73" s="896"/>
      <c r="AH73" s="896"/>
      <c r="AI73" s="896"/>
      <c r="AJ73" s="896"/>
      <c r="AK73" s="896" t="s">
        <v>457</v>
      </c>
      <c r="AL73" s="896"/>
      <c r="AM73" s="896"/>
      <c r="AN73" s="896"/>
      <c r="AO73" s="896"/>
      <c r="AP73" s="896" t="s">
        <v>457</v>
      </c>
      <c r="AQ73" s="896"/>
      <c r="AR73" s="896"/>
      <c r="AS73" s="896"/>
      <c r="AT73" s="896"/>
      <c r="AU73" s="896" t="s">
        <v>457</v>
      </c>
      <c r="AV73" s="896"/>
      <c r="AW73" s="896"/>
      <c r="AX73" s="896"/>
      <c r="AY73" s="896"/>
      <c r="AZ73" s="898"/>
      <c r="BA73" s="898"/>
      <c r="BB73" s="898"/>
      <c r="BC73" s="898"/>
      <c r="BD73" s="899"/>
      <c r="BE73" s="235"/>
      <c r="BF73" s="235"/>
      <c r="BG73" s="235"/>
      <c r="BH73" s="235"/>
      <c r="BI73" s="235"/>
      <c r="BJ73" s="235"/>
      <c r="BK73" s="235"/>
      <c r="BL73" s="235"/>
      <c r="BM73" s="235"/>
      <c r="BN73" s="235"/>
      <c r="BO73" s="235"/>
      <c r="BP73" s="235"/>
      <c r="BQ73" s="232">
        <v>67</v>
      </c>
      <c r="BR73" s="237"/>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24"/>
    </row>
    <row r="74" spans="1:131" ht="26.25" customHeight="1">
      <c r="A74" s="232">
        <v>7</v>
      </c>
      <c r="B74" s="939" t="s">
        <v>528</v>
      </c>
      <c r="C74" s="940"/>
      <c r="D74" s="940"/>
      <c r="E74" s="940"/>
      <c r="F74" s="940"/>
      <c r="G74" s="940"/>
      <c r="H74" s="940"/>
      <c r="I74" s="940"/>
      <c r="J74" s="940"/>
      <c r="K74" s="940"/>
      <c r="L74" s="940"/>
      <c r="M74" s="940"/>
      <c r="N74" s="940"/>
      <c r="O74" s="940"/>
      <c r="P74" s="941"/>
      <c r="Q74" s="942">
        <v>1916</v>
      </c>
      <c r="R74" s="896"/>
      <c r="S74" s="896"/>
      <c r="T74" s="896"/>
      <c r="U74" s="896"/>
      <c r="V74" s="896">
        <v>1895</v>
      </c>
      <c r="W74" s="896"/>
      <c r="X74" s="896"/>
      <c r="Y74" s="896"/>
      <c r="Z74" s="896"/>
      <c r="AA74" s="896">
        <v>21</v>
      </c>
      <c r="AB74" s="896"/>
      <c r="AC74" s="896"/>
      <c r="AD74" s="896"/>
      <c r="AE74" s="896"/>
      <c r="AF74" s="896">
        <v>21</v>
      </c>
      <c r="AG74" s="896"/>
      <c r="AH74" s="896"/>
      <c r="AI74" s="896"/>
      <c r="AJ74" s="896"/>
      <c r="AK74" s="896">
        <v>41</v>
      </c>
      <c r="AL74" s="896"/>
      <c r="AM74" s="896"/>
      <c r="AN74" s="896"/>
      <c r="AO74" s="896"/>
      <c r="AP74" s="896">
        <v>1552</v>
      </c>
      <c r="AQ74" s="896"/>
      <c r="AR74" s="896"/>
      <c r="AS74" s="896"/>
      <c r="AT74" s="896"/>
      <c r="AU74" s="896" t="s">
        <v>457</v>
      </c>
      <c r="AV74" s="896"/>
      <c r="AW74" s="896"/>
      <c r="AX74" s="896"/>
      <c r="AY74" s="896"/>
      <c r="AZ74" s="898"/>
      <c r="BA74" s="898"/>
      <c r="BB74" s="898"/>
      <c r="BC74" s="898"/>
      <c r="BD74" s="899"/>
      <c r="BE74" s="235"/>
      <c r="BF74" s="235"/>
      <c r="BG74" s="235"/>
      <c r="BH74" s="235"/>
      <c r="BI74" s="235"/>
      <c r="BJ74" s="235"/>
      <c r="BK74" s="235"/>
      <c r="BL74" s="235"/>
      <c r="BM74" s="235"/>
      <c r="BN74" s="235"/>
      <c r="BO74" s="235"/>
      <c r="BP74" s="235"/>
      <c r="BQ74" s="232">
        <v>68</v>
      </c>
      <c r="BR74" s="237"/>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24"/>
    </row>
    <row r="75" spans="1:131" ht="26.25" customHeight="1">
      <c r="A75" s="232">
        <v>8</v>
      </c>
      <c r="B75" s="939" t="s">
        <v>529</v>
      </c>
      <c r="C75" s="940"/>
      <c r="D75" s="940"/>
      <c r="E75" s="940"/>
      <c r="F75" s="940"/>
      <c r="G75" s="940"/>
      <c r="H75" s="940"/>
      <c r="I75" s="940"/>
      <c r="J75" s="940"/>
      <c r="K75" s="940"/>
      <c r="L75" s="940"/>
      <c r="M75" s="940"/>
      <c r="N75" s="940"/>
      <c r="O75" s="940"/>
      <c r="P75" s="941"/>
      <c r="Q75" s="943">
        <v>156</v>
      </c>
      <c r="R75" s="944"/>
      <c r="S75" s="944"/>
      <c r="T75" s="944"/>
      <c r="U75" s="900"/>
      <c r="V75" s="945">
        <v>146</v>
      </c>
      <c r="W75" s="944"/>
      <c r="X75" s="944"/>
      <c r="Y75" s="944"/>
      <c r="Z75" s="900"/>
      <c r="AA75" s="945">
        <v>9</v>
      </c>
      <c r="AB75" s="944"/>
      <c r="AC75" s="944"/>
      <c r="AD75" s="944"/>
      <c r="AE75" s="900"/>
      <c r="AF75" s="945">
        <v>9</v>
      </c>
      <c r="AG75" s="944"/>
      <c r="AH75" s="944"/>
      <c r="AI75" s="944"/>
      <c r="AJ75" s="900"/>
      <c r="AK75" s="945" t="s">
        <v>457</v>
      </c>
      <c r="AL75" s="944"/>
      <c r="AM75" s="944"/>
      <c r="AN75" s="944"/>
      <c r="AO75" s="900"/>
      <c r="AP75" s="945" t="s">
        <v>457</v>
      </c>
      <c r="AQ75" s="944"/>
      <c r="AR75" s="944"/>
      <c r="AS75" s="944"/>
      <c r="AT75" s="900"/>
      <c r="AU75" s="945" t="s">
        <v>457</v>
      </c>
      <c r="AV75" s="944"/>
      <c r="AW75" s="944"/>
      <c r="AX75" s="944"/>
      <c r="AY75" s="900"/>
      <c r="AZ75" s="898"/>
      <c r="BA75" s="898"/>
      <c r="BB75" s="898"/>
      <c r="BC75" s="898"/>
      <c r="BD75" s="899"/>
      <c r="BE75" s="235"/>
      <c r="BF75" s="235"/>
      <c r="BG75" s="235"/>
      <c r="BH75" s="235"/>
      <c r="BI75" s="235"/>
      <c r="BJ75" s="235"/>
      <c r="BK75" s="235"/>
      <c r="BL75" s="235"/>
      <c r="BM75" s="235"/>
      <c r="BN75" s="235"/>
      <c r="BO75" s="235"/>
      <c r="BP75" s="235"/>
      <c r="BQ75" s="232">
        <v>69</v>
      </c>
      <c r="BR75" s="237"/>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24"/>
    </row>
    <row r="76" spans="1:131" ht="26.25" customHeight="1">
      <c r="A76" s="232">
        <v>9</v>
      </c>
      <c r="B76" s="939" t="s">
        <v>530</v>
      </c>
      <c r="C76" s="940"/>
      <c r="D76" s="940"/>
      <c r="E76" s="940"/>
      <c r="F76" s="940"/>
      <c r="G76" s="940"/>
      <c r="H76" s="940"/>
      <c r="I76" s="940"/>
      <c r="J76" s="940"/>
      <c r="K76" s="940"/>
      <c r="L76" s="940"/>
      <c r="M76" s="940"/>
      <c r="N76" s="940"/>
      <c r="O76" s="940"/>
      <c r="P76" s="941"/>
      <c r="Q76" s="943">
        <v>189</v>
      </c>
      <c r="R76" s="944"/>
      <c r="S76" s="944"/>
      <c r="T76" s="944"/>
      <c r="U76" s="900"/>
      <c r="V76" s="945">
        <v>182</v>
      </c>
      <c r="W76" s="944"/>
      <c r="X76" s="944"/>
      <c r="Y76" s="944"/>
      <c r="Z76" s="900"/>
      <c r="AA76" s="945">
        <v>7</v>
      </c>
      <c r="AB76" s="944"/>
      <c r="AC76" s="944"/>
      <c r="AD76" s="944"/>
      <c r="AE76" s="900"/>
      <c r="AF76" s="945">
        <v>7</v>
      </c>
      <c r="AG76" s="944"/>
      <c r="AH76" s="944"/>
      <c r="AI76" s="944"/>
      <c r="AJ76" s="900"/>
      <c r="AK76" s="945" t="s">
        <v>457</v>
      </c>
      <c r="AL76" s="944"/>
      <c r="AM76" s="944"/>
      <c r="AN76" s="944"/>
      <c r="AO76" s="900"/>
      <c r="AP76" s="945" t="s">
        <v>457</v>
      </c>
      <c r="AQ76" s="944"/>
      <c r="AR76" s="944"/>
      <c r="AS76" s="944"/>
      <c r="AT76" s="900"/>
      <c r="AU76" s="945" t="s">
        <v>457</v>
      </c>
      <c r="AV76" s="944"/>
      <c r="AW76" s="944"/>
      <c r="AX76" s="944"/>
      <c r="AY76" s="900"/>
      <c r="AZ76" s="898"/>
      <c r="BA76" s="898"/>
      <c r="BB76" s="898"/>
      <c r="BC76" s="898"/>
      <c r="BD76" s="899"/>
      <c r="BE76" s="235"/>
      <c r="BF76" s="235"/>
      <c r="BG76" s="235"/>
      <c r="BH76" s="235"/>
      <c r="BI76" s="235"/>
      <c r="BJ76" s="235"/>
      <c r="BK76" s="235"/>
      <c r="BL76" s="235"/>
      <c r="BM76" s="235"/>
      <c r="BN76" s="235"/>
      <c r="BO76" s="235"/>
      <c r="BP76" s="235"/>
      <c r="BQ76" s="232">
        <v>70</v>
      </c>
      <c r="BR76" s="237"/>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24"/>
    </row>
    <row r="77" spans="1:131" ht="26.25" customHeight="1">
      <c r="A77" s="232">
        <v>10</v>
      </c>
      <c r="B77" s="939" t="s">
        <v>531</v>
      </c>
      <c r="C77" s="940"/>
      <c r="D77" s="940"/>
      <c r="E77" s="940"/>
      <c r="F77" s="940"/>
      <c r="G77" s="940"/>
      <c r="H77" s="940"/>
      <c r="I77" s="940"/>
      <c r="J77" s="940"/>
      <c r="K77" s="940"/>
      <c r="L77" s="940"/>
      <c r="M77" s="940"/>
      <c r="N77" s="940"/>
      <c r="O77" s="940"/>
      <c r="P77" s="941"/>
      <c r="Q77" s="943">
        <v>194</v>
      </c>
      <c r="R77" s="944"/>
      <c r="S77" s="944"/>
      <c r="T77" s="944"/>
      <c r="U77" s="900"/>
      <c r="V77" s="945">
        <v>161</v>
      </c>
      <c r="W77" s="944"/>
      <c r="X77" s="944"/>
      <c r="Y77" s="944"/>
      <c r="Z77" s="900"/>
      <c r="AA77" s="945">
        <v>33</v>
      </c>
      <c r="AB77" s="944"/>
      <c r="AC77" s="944"/>
      <c r="AD77" s="944"/>
      <c r="AE77" s="900"/>
      <c r="AF77" s="945">
        <v>33</v>
      </c>
      <c r="AG77" s="944"/>
      <c r="AH77" s="944"/>
      <c r="AI77" s="944"/>
      <c r="AJ77" s="900"/>
      <c r="AK77" s="945" t="s">
        <v>457</v>
      </c>
      <c r="AL77" s="944"/>
      <c r="AM77" s="944"/>
      <c r="AN77" s="944"/>
      <c r="AO77" s="900"/>
      <c r="AP77" s="945" t="s">
        <v>457</v>
      </c>
      <c r="AQ77" s="944"/>
      <c r="AR77" s="944"/>
      <c r="AS77" s="944"/>
      <c r="AT77" s="900"/>
      <c r="AU77" s="945" t="s">
        <v>457</v>
      </c>
      <c r="AV77" s="944"/>
      <c r="AW77" s="944"/>
      <c r="AX77" s="944"/>
      <c r="AY77" s="900"/>
      <c r="AZ77" s="898"/>
      <c r="BA77" s="898"/>
      <c r="BB77" s="898"/>
      <c r="BC77" s="898"/>
      <c r="BD77" s="899"/>
      <c r="BE77" s="235"/>
      <c r="BF77" s="235"/>
      <c r="BG77" s="235"/>
      <c r="BH77" s="235"/>
      <c r="BI77" s="235"/>
      <c r="BJ77" s="235"/>
      <c r="BK77" s="235"/>
      <c r="BL77" s="235"/>
      <c r="BM77" s="235"/>
      <c r="BN77" s="235"/>
      <c r="BO77" s="235"/>
      <c r="BP77" s="235"/>
      <c r="BQ77" s="232">
        <v>71</v>
      </c>
      <c r="BR77" s="237"/>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24"/>
    </row>
    <row r="78" spans="1:131" ht="26.25" customHeight="1">
      <c r="A78" s="232">
        <v>11</v>
      </c>
      <c r="B78" s="939" t="s">
        <v>532</v>
      </c>
      <c r="C78" s="940"/>
      <c r="D78" s="940"/>
      <c r="E78" s="940"/>
      <c r="F78" s="940"/>
      <c r="G78" s="940"/>
      <c r="H78" s="940"/>
      <c r="I78" s="940"/>
      <c r="J78" s="940"/>
      <c r="K78" s="940"/>
      <c r="L78" s="940"/>
      <c r="M78" s="940"/>
      <c r="N78" s="940"/>
      <c r="O78" s="940"/>
      <c r="P78" s="941"/>
      <c r="Q78" s="942">
        <v>814330</v>
      </c>
      <c r="R78" s="896"/>
      <c r="S78" s="896"/>
      <c r="T78" s="896"/>
      <c r="U78" s="896"/>
      <c r="V78" s="896">
        <v>784571</v>
      </c>
      <c r="W78" s="896"/>
      <c r="X78" s="896"/>
      <c r="Y78" s="896"/>
      <c r="Z78" s="896"/>
      <c r="AA78" s="896">
        <v>29760</v>
      </c>
      <c r="AB78" s="896"/>
      <c r="AC78" s="896"/>
      <c r="AD78" s="896"/>
      <c r="AE78" s="896"/>
      <c r="AF78" s="896">
        <v>29760</v>
      </c>
      <c r="AG78" s="896"/>
      <c r="AH78" s="896"/>
      <c r="AI78" s="896"/>
      <c r="AJ78" s="896"/>
      <c r="AK78" s="896">
        <v>5568</v>
      </c>
      <c r="AL78" s="896"/>
      <c r="AM78" s="896"/>
      <c r="AN78" s="896"/>
      <c r="AO78" s="896"/>
      <c r="AP78" s="896" t="s">
        <v>457</v>
      </c>
      <c r="AQ78" s="896"/>
      <c r="AR78" s="896"/>
      <c r="AS78" s="896"/>
      <c r="AT78" s="896"/>
      <c r="AU78" s="896" t="s">
        <v>457</v>
      </c>
      <c r="AV78" s="896"/>
      <c r="AW78" s="896"/>
      <c r="AX78" s="896"/>
      <c r="AY78" s="896"/>
      <c r="AZ78" s="898"/>
      <c r="BA78" s="898"/>
      <c r="BB78" s="898"/>
      <c r="BC78" s="898"/>
      <c r="BD78" s="899"/>
      <c r="BE78" s="235"/>
      <c r="BF78" s="235"/>
      <c r="BG78" s="235"/>
      <c r="BH78" s="235"/>
      <c r="BI78" s="235"/>
      <c r="BJ78" s="224"/>
      <c r="BK78" s="224"/>
      <c r="BL78" s="224"/>
      <c r="BM78" s="224"/>
      <c r="BN78" s="224"/>
      <c r="BO78" s="235"/>
      <c r="BP78" s="235"/>
      <c r="BQ78" s="232">
        <v>72</v>
      </c>
      <c r="BR78" s="237"/>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24"/>
    </row>
    <row r="79" spans="1:131" ht="26.25" customHeight="1">
      <c r="A79" s="232">
        <v>12</v>
      </c>
      <c r="B79" s="939" t="s">
        <v>533</v>
      </c>
      <c r="C79" s="940"/>
      <c r="D79" s="940"/>
      <c r="E79" s="940"/>
      <c r="F79" s="940"/>
      <c r="G79" s="940"/>
      <c r="H79" s="940"/>
      <c r="I79" s="940"/>
      <c r="J79" s="940"/>
      <c r="K79" s="940"/>
      <c r="L79" s="940"/>
      <c r="M79" s="940"/>
      <c r="N79" s="940"/>
      <c r="O79" s="940"/>
      <c r="P79" s="941"/>
      <c r="Q79" s="942">
        <v>379</v>
      </c>
      <c r="R79" s="896"/>
      <c r="S79" s="896"/>
      <c r="T79" s="896"/>
      <c r="U79" s="896"/>
      <c r="V79" s="896">
        <v>370</v>
      </c>
      <c r="W79" s="896"/>
      <c r="X79" s="896"/>
      <c r="Y79" s="896"/>
      <c r="Z79" s="896"/>
      <c r="AA79" s="896">
        <v>8</v>
      </c>
      <c r="AB79" s="896"/>
      <c r="AC79" s="896"/>
      <c r="AD79" s="896"/>
      <c r="AE79" s="896"/>
      <c r="AF79" s="896">
        <v>8</v>
      </c>
      <c r="AG79" s="896"/>
      <c r="AH79" s="896"/>
      <c r="AI79" s="896"/>
      <c r="AJ79" s="896"/>
      <c r="AK79" s="896">
        <v>165</v>
      </c>
      <c r="AL79" s="896"/>
      <c r="AM79" s="896"/>
      <c r="AN79" s="896"/>
      <c r="AO79" s="896"/>
      <c r="AP79" s="896" t="s">
        <v>457</v>
      </c>
      <c r="AQ79" s="896"/>
      <c r="AR79" s="896"/>
      <c r="AS79" s="896"/>
      <c r="AT79" s="896"/>
      <c r="AU79" s="896" t="s">
        <v>457</v>
      </c>
      <c r="AV79" s="896"/>
      <c r="AW79" s="896"/>
      <c r="AX79" s="896"/>
      <c r="AY79" s="896"/>
      <c r="AZ79" s="898"/>
      <c r="BA79" s="898"/>
      <c r="BB79" s="898"/>
      <c r="BC79" s="898"/>
      <c r="BD79" s="899"/>
      <c r="BE79" s="235"/>
      <c r="BF79" s="235"/>
      <c r="BG79" s="235"/>
      <c r="BH79" s="235"/>
      <c r="BI79" s="235"/>
      <c r="BJ79" s="224"/>
      <c r="BK79" s="224"/>
      <c r="BL79" s="224"/>
      <c r="BM79" s="224"/>
      <c r="BN79" s="224"/>
      <c r="BO79" s="235"/>
      <c r="BP79" s="235"/>
      <c r="BQ79" s="232">
        <v>73</v>
      </c>
      <c r="BR79" s="237"/>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24"/>
    </row>
    <row r="80" spans="1:131" ht="26.25" customHeight="1">
      <c r="A80" s="232">
        <v>13</v>
      </c>
      <c r="B80" s="939" t="s">
        <v>534</v>
      </c>
      <c r="C80" s="940"/>
      <c r="D80" s="940"/>
      <c r="E80" s="940"/>
      <c r="F80" s="940"/>
      <c r="G80" s="940"/>
      <c r="H80" s="940"/>
      <c r="I80" s="940"/>
      <c r="J80" s="940"/>
      <c r="K80" s="940"/>
      <c r="L80" s="940"/>
      <c r="M80" s="940"/>
      <c r="N80" s="940"/>
      <c r="O80" s="940"/>
      <c r="P80" s="941"/>
      <c r="Q80" s="942">
        <v>63</v>
      </c>
      <c r="R80" s="896"/>
      <c r="S80" s="896"/>
      <c r="T80" s="896"/>
      <c r="U80" s="896"/>
      <c r="V80" s="896">
        <v>63</v>
      </c>
      <c r="W80" s="896"/>
      <c r="X80" s="896"/>
      <c r="Y80" s="896"/>
      <c r="Z80" s="896"/>
      <c r="AA80" s="896" t="s">
        <v>457</v>
      </c>
      <c r="AB80" s="896"/>
      <c r="AC80" s="896"/>
      <c r="AD80" s="896"/>
      <c r="AE80" s="896"/>
      <c r="AF80" s="896" t="s">
        <v>457</v>
      </c>
      <c r="AG80" s="896"/>
      <c r="AH80" s="896"/>
      <c r="AI80" s="896"/>
      <c r="AJ80" s="896"/>
      <c r="AK80" s="896" t="s">
        <v>457</v>
      </c>
      <c r="AL80" s="896"/>
      <c r="AM80" s="896"/>
      <c r="AN80" s="896"/>
      <c r="AO80" s="896"/>
      <c r="AP80" s="896" t="s">
        <v>457</v>
      </c>
      <c r="AQ80" s="896"/>
      <c r="AR80" s="896"/>
      <c r="AS80" s="896"/>
      <c r="AT80" s="896"/>
      <c r="AU80" s="896" t="s">
        <v>457</v>
      </c>
      <c r="AV80" s="896"/>
      <c r="AW80" s="896"/>
      <c r="AX80" s="896"/>
      <c r="AY80" s="896"/>
      <c r="AZ80" s="898"/>
      <c r="BA80" s="898"/>
      <c r="BB80" s="898"/>
      <c r="BC80" s="898"/>
      <c r="BD80" s="899"/>
      <c r="BE80" s="235"/>
      <c r="BF80" s="235"/>
      <c r="BG80" s="235"/>
      <c r="BH80" s="235"/>
      <c r="BI80" s="235"/>
      <c r="BJ80" s="235"/>
      <c r="BK80" s="235"/>
      <c r="BL80" s="235"/>
      <c r="BM80" s="235"/>
      <c r="BN80" s="235"/>
      <c r="BO80" s="235"/>
      <c r="BP80" s="235"/>
      <c r="BQ80" s="232">
        <v>74</v>
      </c>
      <c r="BR80" s="237"/>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24"/>
    </row>
    <row r="81" spans="1:131" ht="26.25" customHeight="1">
      <c r="A81" s="232">
        <v>14</v>
      </c>
      <c r="B81" s="939" t="s">
        <v>537</v>
      </c>
      <c r="C81" s="940"/>
      <c r="D81" s="940"/>
      <c r="E81" s="940"/>
      <c r="F81" s="940"/>
      <c r="G81" s="940"/>
      <c r="H81" s="940"/>
      <c r="I81" s="940"/>
      <c r="J81" s="940"/>
      <c r="K81" s="940"/>
      <c r="L81" s="940"/>
      <c r="M81" s="940"/>
      <c r="N81" s="940"/>
      <c r="O81" s="940"/>
      <c r="P81" s="941"/>
      <c r="Q81" s="942">
        <v>395</v>
      </c>
      <c r="R81" s="896"/>
      <c r="S81" s="896"/>
      <c r="T81" s="896"/>
      <c r="U81" s="896"/>
      <c r="V81" s="896">
        <v>290</v>
      </c>
      <c r="W81" s="896"/>
      <c r="X81" s="896"/>
      <c r="Y81" s="896"/>
      <c r="Z81" s="896"/>
      <c r="AA81" s="896">
        <v>106</v>
      </c>
      <c r="AB81" s="896"/>
      <c r="AC81" s="896"/>
      <c r="AD81" s="896"/>
      <c r="AE81" s="896"/>
      <c r="AF81" s="896">
        <v>106</v>
      </c>
      <c r="AG81" s="896"/>
      <c r="AH81" s="896"/>
      <c r="AI81" s="896"/>
      <c r="AJ81" s="896"/>
      <c r="AK81" s="896" t="s">
        <v>457</v>
      </c>
      <c r="AL81" s="896"/>
      <c r="AM81" s="896"/>
      <c r="AN81" s="896"/>
      <c r="AO81" s="896"/>
      <c r="AP81" s="896" t="s">
        <v>457</v>
      </c>
      <c r="AQ81" s="896"/>
      <c r="AR81" s="896"/>
      <c r="AS81" s="896"/>
      <c r="AT81" s="896"/>
      <c r="AU81" s="896" t="s">
        <v>457</v>
      </c>
      <c r="AV81" s="896"/>
      <c r="AW81" s="896"/>
      <c r="AX81" s="896"/>
      <c r="AY81" s="896"/>
      <c r="AZ81" s="898"/>
      <c r="BA81" s="898"/>
      <c r="BB81" s="898"/>
      <c r="BC81" s="898"/>
      <c r="BD81" s="899"/>
      <c r="BE81" s="235"/>
      <c r="BF81" s="235"/>
      <c r="BG81" s="235"/>
      <c r="BH81" s="235"/>
      <c r="BI81" s="235"/>
      <c r="BJ81" s="235"/>
      <c r="BK81" s="235"/>
      <c r="BL81" s="235"/>
      <c r="BM81" s="235"/>
      <c r="BN81" s="235"/>
      <c r="BO81" s="235"/>
      <c r="BP81" s="235"/>
      <c r="BQ81" s="232">
        <v>75</v>
      </c>
      <c r="BR81" s="237"/>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24"/>
    </row>
    <row r="82" spans="1:131" ht="26.25" customHeight="1">
      <c r="A82" s="232">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35"/>
      <c r="BF82" s="235"/>
      <c r="BG82" s="235"/>
      <c r="BH82" s="235"/>
      <c r="BI82" s="235"/>
      <c r="BJ82" s="235"/>
      <c r="BK82" s="235"/>
      <c r="BL82" s="235"/>
      <c r="BM82" s="235"/>
      <c r="BN82" s="235"/>
      <c r="BO82" s="235"/>
      <c r="BP82" s="235"/>
      <c r="BQ82" s="232">
        <v>76</v>
      </c>
      <c r="BR82" s="237"/>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24"/>
    </row>
    <row r="83" spans="1:131" ht="26.25" customHeight="1">
      <c r="A83" s="232">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35"/>
      <c r="BF83" s="235"/>
      <c r="BG83" s="235"/>
      <c r="BH83" s="235"/>
      <c r="BI83" s="235"/>
      <c r="BJ83" s="235"/>
      <c r="BK83" s="235"/>
      <c r="BL83" s="235"/>
      <c r="BM83" s="235"/>
      <c r="BN83" s="235"/>
      <c r="BO83" s="235"/>
      <c r="BP83" s="235"/>
      <c r="BQ83" s="232">
        <v>77</v>
      </c>
      <c r="BR83" s="237"/>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24"/>
    </row>
    <row r="84" spans="1:131" ht="26.25" customHeight="1">
      <c r="A84" s="232">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35"/>
      <c r="BF84" s="235"/>
      <c r="BG84" s="235"/>
      <c r="BH84" s="235"/>
      <c r="BI84" s="235"/>
      <c r="BJ84" s="235"/>
      <c r="BK84" s="235"/>
      <c r="BL84" s="235"/>
      <c r="BM84" s="235"/>
      <c r="BN84" s="235"/>
      <c r="BO84" s="235"/>
      <c r="BP84" s="235"/>
      <c r="BQ84" s="232">
        <v>78</v>
      </c>
      <c r="BR84" s="237"/>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24"/>
    </row>
    <row r="85" spans="1:131" ht="26.25" customHeight="1">
      <c r="A85" s="232">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35"/>
      <c r="BF85" s="235"/>
      <c r="BG85" s="235"/>
      <c r="BH85" s="235"/>
      <c r="BI85" s="235"/>
      <c r="BJ85" s="235"/>
      <c r="BK85" s="235"/>
      <c r="BL85" s="235"/>
      <c r="BM85" s="235"/>
      <c r="BN85" s="235"/>
      <c r="BO85" s="235"/>
      <c r="BP85" s="235"/>
      <c r="BQ85" s="232">
        <v>79</v>
      </c>
      <c r="BR85" s="237"/>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24"/>
    </row>
    <row r="86" spans="1:131" ht="26.25" customHeight="1">
      <c r="A86" s="232">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35"/>
      <c r="BF86" s="235"/>
      <c r="BG86" s="235"/>
      <c r="BH86" s="235"/>
      <c r="BI86" s="235"/>
      <c r="BJ86" s="235"/>
      <c r="BK86" s="235"/>
      <c r="BL86" s="235"/>
      <c r="BM86" s="235"/>
      <c r="BN86" s="235"/>
      <c r="BO86" s="235"/>
      <c r="BP86" s="235"/>
      <c r="BQ86" s="232">
        <v>80</v>
      </c>
      <c r="BR86" s="237"/>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24"/>
    </row>
    <row r="87" spans="1:131" ht="26.25" customHeight="1">
      <c r="A87" s="238">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35"/>
      <c r="BF87" s="235"/>
      <c r="BG87" s="235"/>
      <c r="BH87" s="235"/>
      <c r="BI87" s="235"/>
      <c r="BJ87" s="235"/>
      <c r="BK87" s="235"/>
      <c r="BL87" s="235"/>
      <c r="BM87" s="235"/>
      <c r="BN87" s="235"/>
      <c r="BO87" s="235"/>
      <c r="BP87" s="235"/>
      <c r="BQ87" s="232">
        <v>81</v>
      </c>
      <c r="BR87" s="237"/>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24"/>
    </row>
    <row r="88" spans="1:131" ht="26.25" customHeight="1" thickBot="1">
      <c r="A88" s="234" t="s">
        <v>330</v>
      </c>
      <c r="B88" s="855" t="s">
        <v>359</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f>SUM(AF68:AJ81)</f>
        <v>32677</v>
      </c>
      <c r="AG88" s="910"/>
      <c r="AH88" s="910"/>
      <c r="AI88" s="910"/>
      <c r="AJ88" s="910"/>
      <c r="AK88" s="907"/>
      <c r="AL88" s="907"/>
      <c r="AM88" s="907"/>
      <c r="AN88" s="907"/>
      <c r="AO88" s="907"/>
      <c r="AP88" s="910">
        <f>SUM(AP68:AT81)</f>
        <v>1552</v>
      </c>
      <c r="AQ88" s="910"/>
      <c r="AR88" s="910"/>
      <c r="AS88" s="910"/>
      <c r="AT88" s="910"/>
      <c r="AU88" s="910" t="s">
        <v>611</v>
      </c>
      <c r="AV88" s="910"/>
      <c r="AW88" s="910"/>
      <c r="AX88" s="910"/>
      <c r="AY88" s="910"/>
      <c r="AZ88" s="915"/>
      <c r="BA88" s="915"/>
      <c r="BB88" s="915"/>
      <c r="BC88" s="915"/>
      <c r="BD88" s="916"/>
      <c r="BE88" s="235"/>
      <c r="BF88" s="235"/>
      <c r="BG88" s="235"/>
      <c r="BH88" s="235"/>
      <c r="BI88" s="235"/>
      <c r="BJ88" s="235"/>
      <c r="BK88" s="235"/>
      <c r="BL88" s="235"/>
      <c r="BM88" s="235"/>
      <c r="BN88" s="235"/>
      <c r="BO88" s="235"/>
      <c r="BP88" s="235"/>
      <c r="BQ88" s="232">
        <v>82</v>
      </c>
      <c r="BR88" s="237"/>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24"/>
    </row>
    <row r="89" spans="1:131" ht="26.25" hidden="1" customHeight="1">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24"/>
    </row>
    <row r="90" spans="1:131" ht="26.25" hidden="1" customHeight="1">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24"/>
    </row>
    <row r="91" spans="1:131" ht="26.25" hidden="1" customHeight="1">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24"/>
    </row>
    <row r="92" spans="1:131" ht="26.25" hidden="1" customHeight="1">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24"/>
    </row>
    <row r="93" spans="1:131" ht="26.25" hidden="1" customHeight="1">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24"/>
    </row>
    <row r="94" spans="1:131" ht="26.25" hidden="1" customHeight="1">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24"/>
    </row>
    <row r="95" spans="1:131" ht="26.25" hidden="1" customHeight="1">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24"/>
    </row>
    <row r="96" spans="1:131" ht="26.25" hidden="1" customHeight="1">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24"/>
    </row>
    <row r="97" spans="1:131" ht="26.25" hidden="1" customHeight="1">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24"/>
    </row>
    <row r="98" spans="1:131" ht="26.25" hidden="1" customHeight="1">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24"/>
    </row>
    <row r="99" spans="1:131" ht="26.25" hidden="1" customHeight="1">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24"/>
    </row>
    <row r="100" spans="1:131" ht="26.25" hidden="1" customHeight="1">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24"/>
    </row>
    <row r="101" spans="1:131" ht="26.25" hidden="1" customHeight="1">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24"/>
    </row>
    <row r="102" spans="1:131" ht="26.25" customHeight="1" thickBot="1">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330</v>
      </c>
      <c r="BR102" s="855" t="s">
        <v>360</v>
      </c>
      <c r="BS102" s="856"/>
      <c r="BT102" s="856"/>
      <c r="BU102" s="856"/>
      <c r="BV102" s="856"/>
      <c r="BW102" s="856"/>
      <c r="BX102" s="856"/>
      <c r="BY102" s="856"/>
      <c r="BZ102" s="856"/>
      <c r="CA102" s="856"/>
      <c r="CB102" s="856"/>
      <c r="CC102" s="856"/>
      <c r="CD102" s="856"/>
      <c r="CE102" s="856"/>
      <c r="CF102" s="856"/>
      <c r="CG102" s="857"/>
      <c r="CH102" s="953"/>
      <c r="CI102" s="954"/>
      <c r="CJ102" s="954"/>
      <c r="CK102" s="954"/>
      <c r="CL102" s="955"/>
      <c r="CM102" s="953"/>
      <c r="CN102" s="954"/>
      <c r="CO102" s="954"/>
      <c r="CP102" s="954"/>
      <c r="CQ102" s="955"/>
      <c r="CR102" s="956" t="s">
        <v>611</v>
      </c>
      <c r="CS102" s="918"/>
      <c r="CT102" s="918"/>
      <c r="CU102" s="918"/>
      <c r="CV102" s="957"/>
      <c r="CW102" s="956" t="s">
        <v>611</v>
      </c>
      <c r="CX102" s="918"/>
      <c r="CY102" s="918"/>
      <c r="CZ102" s="918"/>
      <c r="DA102" s="957"/>
      <c r="DB102" s="956" t="s">
        <v>611</v>
      </c>
      <c r="DC102" s="918"/>
      <c r="DD102" s="918"/>
      <c r="DE102" s="918"/>
      <c r="DF102" s="957"/>
      <c r="DG102" s="956" t="s">
        <v>611</v>
      </c>
      <c r="DH102" s="918"/>
      <c r="DI102" s="918"/>
      <c r="DJ102" s="918"/>
      <c r="DK102" s="957"/>
      <c r="DL102" s="956" t="s">
        <v>611</v>
      </c>
      <c r="DM102" s="918"/>
      <c r="DN102" s="918"/>
      <c r="DO102" s="918"/>
      <c r="DP102" s="957"/>
      <c r="DQ102" s="956" t="s">
        <v>611</v>
      </c>
      <c r="DR102" s="918"/>
      <c r="DS102" s="918"/>
      <c r="DT102" s="918"/>
      <c r="DU102" s="957"/>
      <c r="DV102" s="855"/>
      <c r="DW102" s="856"/>
      <c r="DX102" s="856"/>
      <c r="DY102" s="856"/>
      <c r="DZ102" s="980"/>
      <c r="EA102" s="224"/>
    </row>
    <row r="103" spans="1:131" ht="26.25" customHeight="1">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81" t="s">
        <v>361</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4"/>
    </row>
    <row r="104" spans="1:131" ht="26.25" customHeight="1">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82" t="s">
        <v>362</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4"/>
    </row>
    <row r="105" spans="1:131" ht="11.25" customHeight="1">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43" t="s">
        <v>363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364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83" t="s">
        <v>365</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366</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4" customFormat="1" ht="26.25" customHeight="1">
      <c r="A109" s="978" t="s">
        <v>367</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368</v>
      </c>
      <c r="AB109" s="959"/>
      <c r="AC109" s="959"/>
      <c r="AD109" s="959"/>
      <c r="AE109" s="960"/>
      <c r="AF109" s="958" t="s">
        <v>369</v>
      </c>
      <c r="AG109" s="959"/>
      <c r="AH109" s="959"/>
      <c r="AI109" s="959"/>
      <c r="AJ109" s="960"/>
      <c r="AK109" s="958" t="s">
        <v>275</v>
      </c>
      <c r="AL109" s="959"/>
      <c r="AM109" s="959"/>
      <c r="AN109" s="959"/>
      <c r="AO109" s="960"/>
      <c r="AP109" s="958" t="s">
        <v>370</v>
      </c>
      <c r="AQ109" s="959"/>
      <c r="AR109" s="959"/>
      <c r="AS109" s="959"/>
      <c r="AT109" s="961"/>
      <c r="AU109" s="978" t="s">
        <v>367</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368</v>
      </c>
      <c r="BR109" s="959"/>
      <c r="BS109" s="959"/>
      <c r="BT109" s="959"/>
      <c r="BU109" s="960"/>
      <c r="BV109" s="958" t="s">
        <v>369</v>
      </c>
      <c r="BW109" s="959"/>
      <c r="BX109" s="959"/>
      <c r="BY109" s="959"/>
      <c r="BZ109" s="960"/>
      <c r="CA109" s="958" t="s">
        <v>275</v>
      </c>
      <c r="CB109" s="959"/>
      <c r="CC109" s="959"/>
      <c r="CD109" s="959"/>
      <c r="CE109" s="960"/>
      <c r="CF109" s="979" t="s">
        <v>370</v>
      </c>
      <c r="CG109" s="979"/>
      <c r="CH109" s="979"/>
      <c r="CI109" s="979"/>
      <c r="CJ109" s="979"/>
      <c r="CK109" s="958" t="s">
        <v>371</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368</v>
      </c>
      <c r="DH109" s="959"/>
      <c r="DI109" s="959"/>
      <c r="DJ109" s="959"/>
      <c r="DK109" s="960"/>
      <c r="DL109" s="958" t="s">
        <v>369</v>
      </c>
      <c r="DM109" s="959"/>
      <c r="DN109" s="959"/>
      <c r="DO109" s="959"/>
      <c r="DP109" s="960"/>
      <c r="DQ109" s="958" t="s">
        <v>275</v>
      </c>
      <c r="DR109" s="959"/>
      <c r="DS109" s="959"/>
      <c r="DT109" s="959"/>
      <c r="DU109" s="960"/>
      <c r="DV109" s="958" t="s">
        <v>370</v>
      </c>
      <c r="DW109" s="959"/>
      <c r="DX109" s="959"/>
      <c r="DY109" s="959"/>
      <c r="DZ109" s="961"/>
    </row>
    <row r="110" spans="1:131" s="224" customFormat="1" ht="26.25" customHeight="1">
      <c r="A110" s="962" t="s">
        <v>372</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1141034</v>
      </c>
      <c r="AB110" s="966"/>
      <c r="AC110" s="966"/>
      <c r="AD110" s="966"/>
      <c r="AE110" s="967"/>
      <c r="AF110" s="968">
        <v>1145491</v>
      </c>
      <c r="AG110" s="966"/>
      <c r="AH110" s="966"/>
      <c r="AI110" s="966"/>
      <c r="AJ110" s="967"/>
      <c r="AK110" s="968">
        <v>1251326</v>
      </c>
      <c r="AL110" s="966"/>
      <c r="AM110" s="966"/>
      <c r="AN110" s="966"/>
      <c r="AO110" s="967"/>
      <c r="AP110" s="969">
        <v>63.5</v>
      </c>
      <c r="AQ110" s="970"/>
      <c r="AR110" s="970"/>
      <c r="AS110" s="970"/>
      <c r="AT110" s="971"/>
      <c r="AU110" s="972" t="s">
        <v>73</v>
      </c>
      <c r="AV110" s="973"/>
      <c r="AW110" s="973"/>
      <c r="AX110" s="973"/>
      <c r="AY110" s="973"/>
      <c r="AZ110" s="995" t="s">
        <v>373</v>
      </c>
      <c r="BA110" s="963"/>
      <c r="BB110" s="963"/>
      <c r="BC110" s="963"/>
      <c r="BD110" s="963"/>
      <c r="BE110" s="963"/>
      <c r="BF110" s="963"/>
      <c r="BG110" s="963"/>
      <c r="BH110" s="963"/>
      <c r="BI110" s="963"/>
      <c r="BJ110" s="963"/>
      <c r="BK110" s="963"/>
      <c r="BL110" s="963"/>
      <c r="BM110" s="963"/>
      <c r="BN110" s="963"/>
      <c r="BO110" s="963"/>
      <c r="BP110" s="964"/>
      <c r="BQ110" s="996">
        <v>17294376</v>
      </c>
      <c r="BR110" s="997"/>
      <c r="BS110" s="997"/>
      <c r="BT110" s="997"/>
      <c r="BU110" s="997"/>
      <c r="BV110" s="997">
        <v>20049154</v>
      </c>
      <c r="BW110" s="997"/>
      <c r="BX110" s="997"/>
      <c r="BY110" s="997"/>
      <c r="BZ110" s="997"/>
      <c r="CA110" s="997">
        <v>20127948</v>
      </c>
      <c r="CB110" s="997"/>
      <c r="CC110" s="997"/>
      <c r="CD110" s="997"/>
      <c r="CE110" s="997"/>
      <c r="CF110" s="1010">
        <v>1022.2</v>
      </c>
      <c r="CG110" s="1011"/>
      <c r="CH110" s="1011"/>
      <c r="CI110" s="1011"/>
      <c r="CJ110" s="1011"/>
      <c r="CK110" s="1012" t="s">
        <v>374</v>
      </c>
      <c r="CL110" s="1013"/>
      <c r="CM110" s="995" t="s">
        <v>375</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376</v>
      </c>
      <c r="DH110" s="997"/>
      <c r="DI110" s="997"/>
      <c r="DJ110" s="997"/>
      <c r="DK110" s="997"/>
      <c r="DL110" s="997" t="s">
        <v>376</v>
      </c>
      <c r="DM110" s="997"/>
      <c r="DN110" s="997"/>
      <c r="DO110" s="997"/>
      <c r="DP110" s="997"/>
      <c r="DQ110" s="997" t="s">
        <v>349</v>
      </c>
      <c r="DR110" s="997"/>
      <c r="DS110" s="997"/>
      <c r="DT110" s="997"/>
      <c r="DU110" s="997"/>
      <c r="DV110" s="998" t="s">
        <v>349</v>
      </c>
      <c r="DW110" s="998"/>
      <c r="DX110" s="998"/>
      <c r="DY110" s="998"/>
      <c r="DZ110" s="999"/>
    </row>
    <row r="111" spans="1:131" s="224" customFormat="1" ht="26.25" customHeight="1">
      <c r="A111" s="1000" t="s">
        <v>377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376</v>
      </c>
      <c r="AB111" s="1004"/>
      <c r="AC111" s="1004"/>
      <c r="AD111" s="1004"/>
      <c r="AE111" s="1005"/>
      <c r="AF111" s="1006" t="s">
        <v>376</v>
      </c>
      <c r="AG111" s="1004"/>
      <c r="AH111" s="1004"/>
      <c r="AI111" s="1004"/>
      <c r="AJ111" s="1005"/>
      <c r="AK111" s="1006" t="s">
        <v>349</v>
      </c>
      <c r="AL111" s="1004"/>
      <c r="AM111" s="1004"/>
      <c r="AN111" s="1004"/>
      <c r="AO111" s="1005"/>
      <c r="AP111" s="1007" t="s">
        <v>349</v>
      </c>
      <c r="AQ111" s="1008"/>
      <c r="AR111" s="1008"/>
      <c r="AS111" s="1008"/>
      <c r="AT111" s="1009"/>
      <c r="AU111" s="974"/>
      <c r="AV111" s="975"/>
      <c r="AW111" s="975"/>
      <c r="AX111" s="975"/>
      <c r="AY111" s="975"/>
      <c r="AZ111" s="988" t="s">
        <v>378</v>
      </c>
      <c r="BA111" s="989"/>
      <c r="BB111" s="989"/>
      <c r="BC111" s="989"/>
      <c r="BD111" s="989"/>
      <c r="BE111" s="989"/>
      <c r="BF111" s="989"/>
      <c r="BG111" s="989"/>
      <c r="BH111" s="989"/>
      <c r="BI111" s="989"/>
      <c r="BJ111" s="989"/>
      <c r="BK111" s="989"/>
      <c r="BL111" s="989"/>
      <c r="BM111" s="989"/>
      <c r="BN111" s="989"/>
      <c r="BO111" s="989"/>
      <c r="BP111" s="990"/>
      <c r="BQ111" s="991" t="s">
        <v>349</v>
      </c>
      <c r="BR111" s="992"/>
      <c r="BS111" s="992"/>
      <c r="BT111" s="992"/>
      <c r="BU111" s="992"/>
      <c r="BV111" s="992" t="s">
        <v>376</v>
      </c>
      <c r="BW111" s="992"/>
      <c r="BX111" s="992"/>
      <c r="BY111" s="992"/>
      <c r="BZ111" s="992"/>
      <c r="CA111" s="992" t="s">
        <v>349</v>
      </c>
      <c r="CB111" s="992"/>
      <c r="CC111" s="992"/>
      <c r="CD111" s="992"/>
      <c r="CE111" s="992"/>
      <c r="CF111" s="986" t="s">
        <v>376</v>
      </c>
      <c r="CG111" s="987"/>
      <c r="CH111" s="987"/>
      <c r="CI111" s="987"/>
      <c r="CJ111" s="987"/>
      <c r="CK111" s="1014"/>
      <c r="CL111" s="1015"/>
      <c r="CM111" s="988" t="s">
        <v>379</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349</v>
      </c>
      <c r="DH111" s="992"/>
      <c r="DI111" s="992"/>
      <c r="DJ111" s="992"/>
      <c r="DK111" s="992"/>
      <c r="DL111" s="992" t="s">
        <v>349</v>
      </c>
      <c r="DM111" s="992"/>
      <c r="DN111" s="992"/>
      <c r="DO111" s="992"/>
      <c r="DP111" s="992"/>
      <c r="DQ111" s="992" t="s">
        <v>376</v>
      </c>
      <c r="DR111" s="992"/>
      <c r="DS111" s="992"/>
      <c r="DT111" s="992"/>
      <c r="DU111" s="992"/>
      <c r="DV111" s="993" t="s">
        <v>349</v>
      </c>
      <c r="DW111" s="993"/>
      <c r="DX111" s="993"/>
      <c r="DY111" s="993"/>
      <c r="DZ111" s="994"/>
    </row>
    <row r="112" spans="1:131" s="224" customFormat="1" ht="26.25" customHeight="1">
      <c r="A112" s="1018" t="s">
        <v>380</v>
      </c>
      <c r="B112" s="1019"/>
      <c r="C112" s="989" t="s">
        <v>381</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382</v>
      </c>
      <c r="AB112" s="1025"/>
      <c r="AC112" s="1025"/>
      <c r="AD112" s="1025"/>
      <c r="AE112" s="1026"/>
      <c r="AF112" s="1027" t="s">
        <v>349</v>
      </c>
      <c r="AG112" s="1025"/>
      <c r="AH112" s="1025"/>
      <c r="AI112" s="1025"/>
      <c r="AJ112" s="1026"/>
      <c r="AK112" s="1027" t="s">
        <v>382</v>
      </c>
      <c r="AL112" s="1025"/>
      <c r="AM112" s="1025"/>
      <c r="AN112" s="1025"/>
      <c r="AO112" s="1026"/>
      <c r="AP112" s="1028" t="s">
        <v>349</v>
      </c>
      <c r="AQ112" s="1029"/>
      <c r="AR112" s="1029"/>
      <c r="AS112" s="1029"/>
      <c r="AT112" s="1030"/>
      <c r="AU112" s="974"/>
      <c r="AV112" s="975"/>
      <c r="AW112" s="975"/>
      <c r="AX112" s="975"/>
      <c r="AY112" s="975"/>
      <c r="AZ112" s="988" t="s">
        <v>383</v>
      </c>
      <c r="BA112" s="989"/>
      <c r="BB112" s="989"/>
      <c r="BC112" s="989"/>
      <c r="BD112" s="989"/>
      <c r="BE112" s="989"/>
      <c r="BF112" s="989"/>
      <c r="BG112" s="989"/>
      <c r="BH112" s="989"/>
      <c r="BI112" s="989"/>
      <c r="BJ112" s="989"/>
      <c r="BK112" s="989"/>
      <c r="BL112" s="989"/>
      <c r="BM112" s="989"/>
      <c r="BN112" s="989"/>
      <c r="BO112" s="989"/>
      <c r="BP112" s="990"/>
      <c r="BQ112" s="991">
        <v>746893</v>
      </c>
      <c r="BR112" s="992"/>
      <c r="BS112" s="992"/>
      <c r="BT112" s="992"/>
      <c r="BU112" s="992"/>
      <c r="BV112" s="992">
        <v>726660</v>
      </c>
      <c r="BW112" s="992"/>
      <c r="BX112" s="992"/>
      <c r="BY112" s="992"/>
      <c r="BZ112" s="992"/>
      <c r="CA112" s="992">
        <v>743832</v>
      </c>
      <c r="CB112" s="992"/>
      <c r="CC112" s="992"/>
      <c r="CD112" s="992"/>
      <c r="CE112" s="992"/>
      <c r="CF112" s="986">
        <v>37.799999999999997</v>
      </c>
      <c r="CG112" s="987"/>
      <c r="CH112" s="987"/>
      <c r="CI112" s="987"/>
      <c r="CJ112" s="987"/>
      <c r="CK112" s="1014"/>
      <c r="CL112" s="1015"/>
      <c r="CM112" s="988" t="s">
        <v>384</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349</v>
      </c>
      <c r="DH112" s="992"/>
      <c r="DI112" s="992"/>
      <c r="DJ112" s="992"/>
      <c r="DK112" s="992"/>
      <c r="DL112" s="992" t="s">
        <v>349</v>
      </c>
      <c r="DM112" s="992"/>
      <c r="DN112" s="992"/>
      <c r="DO112" s="992"/>
      <c r="DP112" s="992"/>
      <c r="DQ112" s="992" t="s">
        <v>349</v>
      </c>
      <c r="DR112" s="992"/>
      <c r="DS112" s="992"/>
      <c r="DT112" s="992"/>
      <c r="DU112" s="992"/>
      <c r="DV112" s="993" t="s">
        <v>382</v>
      </c>
      <c r="DW112" s="993"/>
      <c r="DX112" s="993"/>
      <c r="DY112" s="993"/>
      <c r="DZ112" s="994"/>
    </row>
    <row r="113" spans="1:130" s="224" customFormat="1" ht="26.25" customHeight="1">
      <c r="A113" s="1020"/>
      <c r="B113" s="1021"/>
      <c r="C113" s="989" t="s">
        <v>385</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38144</v>
      </c>
      <c r="AB113" s="1004"/>
      <c r="AC113" s="1004"/>
      <c r="AD113" s="1004"/>
      <c r="AE113" s="1005"/>
      <c r="AF113" s="1006">
        <v>6862</v>
      </c>
      <c r="AG113" s="1004"/>
      <c r="AH113" s="1004"/>
      <c r="AI113" s="1004"/>
      <c r="AJ113" s="1005"/>
      <c r="AK113" s="1006">
        <v>33405</v>
      </c>
      <c r="AL113" s="1004"/>
      <c r="AM113" s="1004"/>
      <c r="AN113" s="1004"/>
      <c r="AO113" s="1005"/>
      <c r="AP113" s="1007">
        <v>1.7</v>
      </c>
      <c r="AQ113" s="1008"/>
      <c r="AR113" s="1008"/>
      <c r="AS113" s="1008"/>
      <c r="AT113" s="1009"/>
      <c r="AU113" s="974"/>
      <c r="AV113" s="975"/>
      <c r="AW113" s="975"/>
      <c r="AX113" s="975"/>
      <c r="AY113" s="975"/>
      <c r="AZ113" s="988" t="s">
        <v>386</v>
      </c>
      <c r="BA113" s="989"/>
      <c r="BB113" s="989"/>
      <c r="BC113" s="989"/>
      <c r="BD113" s="989"/>
      <c r="BE113" s="989"/>
      <c r="BF113" s="989"/>
      <c r="BG113" s="989"/>
      <c r="BH113" s="989"/>
      <c r="BI113" s="989"/>
      <c r="BJ113" s="989"/>
      <c r="BK113" s="989"/>
      <c r="BL113" s="989"/>
      <c r="BM113" s="989"/>
      <c r="BN113" s="989"/>
      <c r="BO113" s="989"/>
      <c r="BP113" s="990"/>
      <c r="BQ113" s="991">
        <v>70280</v>
      </c>
      <c r="BR113" s="992"/>
      <c r="BS113" s="992"/>
      <c r="BT113" s="992"/>
      <c r="BU113" s="992"/>
      <c r="BV113" s="992">
        <v>86059</v>
      </c>
      <c r="BW113" s="992"/>
      <c r="BX113" s="992"/>
      <c r="BY113" s="992"/>
      <c r="BZ113" s="992"/>
      <c r="CA113" s="992">
        <v>77597</v>
      </c>
      <c r="CB113" s="992"/>
      <c r="CC113" s="992"/>
      <c r="CD113" s="992"/>
      <c r="CE113" s="992"/>
      <c r="CF113" s="986">
        <v>3.9</v>
      </c>
      <c r="CG113" s="987"/>
      <c r="CH113" s="987"/>
      <c r="CI113" s="987"/>
      <c r="CJ113" s="987"/>
      <c r="CK113" s="1014"/>
      <c r="CL113" s="1015"/>
      <c r="CM113" s="988" t="s">
        <v>387</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382</v>
      </c>
      <c r="DH113" s="1025"/>
      <c r="DI113" s="1025"/>
      <c r="DJ113" s="1025"/>
      <c r="DK113" s="1026"/>
      <c r="DL113" s="1027" t="s">
        <v>349</v>
      </c>
      <c r="DM113" s="1025"/>
      <c r="DN113" s="1025"/>
      <c r="DO113" s="1025"/>
      <c r="DP113" s="1026"/>
      <c r="DQ113" s="1027" t="s">
        <v>382</v>
      </c>
      <c r="DR113" s="1025"/>
      <c r="DS113" s="1025"/>
      <c r="DT113" s="1025"/>
      <c r="DU113" s="1026"/>
      <c r="DV113" s="1028" t="s">
        <v>349</v>
      </c>
      <c r="DW113" s="1029"/>
      <c r="DX113" s="1029"/>
      <c r="DY113" s="1029"/>
      <c r="DZ113" s="1030"/>
    </row>
    <row r="114" spans="1:130" s="224" customFormat="1" ht="26.25" customHeight="1">
      <c r="A114" s="1020"/>
      <c r="B114" s="1021"/>
      <c r="C114" s="989" t="s">
        <v>388</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9452</v>
      </c>
      <c r="AB114" s="1025"/>
      <c r="AC114" s="1025"/>
      <c r="AD114" s="1025"/>
      <c r="AE114" s="1026"/>
      <c r="AF114" s="1027">
        <v>11673</v>
      </c>
      <c r="AG114" s="1025"/>
      <c r="AH114" s="1025"/>
      <c r="AI114" s="1025"/>
      <c r="AJ114" s="1026"/>
      <c r="AK114" s="1027">
        <v>14099</v>
      </c>
      <c r="AL114" s="1025"/>
      <c r="AM114" s="1025"/>
      <c r="AN114" s="1025"/>
      <c r="AO114" s="1026"/>
      <c r="AP114" s="1028">
        <v>0.7</v>
      </c>
      <c r="AQ114" s="1029"/>
      <c r="AR114" s="1029"/>
      <c r="AS114" s="1029"/>
      <c r="AT114" s="1030"/>
      <c r="AU114" s="974"/>
      <c r="AV114" s="975"/>
      <c r="AW114" s="975"/>
      <c r="AX114" s="975"/>
      <c r="AY114" s="975"/>
      <c r="AZ114" s="988" t="s">
        <v>389</v>
      </c>
      <c r="BA114" s="989"/>
      <c r="BB114" s="989"/>
      <c r="BC114" s="989"/>
      <c r="BD114" s="989"/>
      <c r="BE114" s="989"/>
      <c r="BF114" s="989"/>
      <c r="BG114" s="989"/>
      <c r="BH114" s="989"/>
      <c r="BI114" s="989"/>
      <c r="BJ114" s="989"/>
      <c r="BK114" s="989"/>
      <c r="BL114" s="989"/>
      <c r="BM114" s="989"/>
      <c r="BN114" s="989"/>
      <c r="BO114" s="989"/>
      <c r="BP114" s="990"/>
      <c r="BQ114" s="991">
        <v>637641</v>
      </c>
      <c r="BR114" s="992"/>
      <c r="BS114" s="992"/>
      <c r="BT114" s="992"/>
      <c r="BU114" s="992"/>
      <c r="BV114" s="992">
        <v>610945</v>
      </c>
      <c r="BW114" s="992"/>
      <c r="BX114" s="992"/>
      <c r="BY114" s="992"/>
      <c r="BZ114" s="992"/>
      <c r="CA114" s="992">
        <v>614240</v>
      </c>
      <c r="CB114" s="992"/>
      <c r="CC114" s="992"/>
      <c r="CD114" s="992"/>
      <c r="CE114" s="992"/>
      <c r="CF114" s="986">
        <v>31.2</v>
      </c>
      <c r="CG114" s="987"/>
      <c r="CH114" s="987"/>
      <c r="CI114" s="987"/>
      <c r="CJ114" s="987"/>
      <c r="CK114" s="1014"/>
      <c r="CL114" s="1015"/>
      <c r="CM114" s="988" t="s">
        <v>390</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349</v>
      </c>
      <c r="DH114" s="1025"/>
      <c r="DI114" s="1025"/>
      <c r="DJ114" s="1025"/>
      <c r="DK114" s="1026"/>
      <c r="DL114" s="1027" t="s">
        <v>382</v>
      </c>
      <c r="DM114" s="1025"/>
      <c r="DN114" s="1025"/>
      <c r="DO114" s="1025"/>
      <c r="DP114" s="1026"/>
      <c r="DQ114" s="1027" t="s">
        <v>349</v>
      </c>
      <c r="DR114" s="1025"/>
      <c r="DS114" s="1025"/>
      <c r="DT114" s="1025"/>
      <c r="DU114" s="1026"/>
      <c r="DV114" s="1028" t="s">
        <v>349</v>
      </c>
      <c r="DW114" s="1029"/>
      <c r="DX114" s="1029"/>
      <c r="DY114" s="1029"/>
      <c r="DZ114" s="1030"/>
    </row>
    <row r="115" spans="1:130" s="224" customFormat="1" ht="26.25" customHeight="1">
      <c r="A115" s="1020"/>
      <c r="B115" s="1021"/>
      <c r="C115" s="989" t="s">
        <v>391</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t="s">
        <v>382</v>
      </c>
      <c r="AB115" s="1004"/>
      <c r="AC115" s="1004"/>
      <c r="AD115" s="1004"/>
      <c r="AE115" s="1005"/>
      <c r="AF115" s="1006" t="s">
        <v>349</v>
      </c>
      <c r="AG115" s="1004"/>
      <c r="AH115" s="1004"/>
      <c r="AI115" s="1004"/>
      <c r="AJ115" s="1005"/>
      <c r="AK115" s="1006" t="s">
        <v>382</v>
      </c>
      <c r="AL115" s="1004"/>
      <c r="AM115" s="1004"/>
      <c r="AN115" s="1004"/>
      <c r="AO115" s="1005"/>
      <c r="AP115" s="1007" t="s">
        <v>382</v>
      </c>
      <c r="AQ115" s="1008"/>
      <c r="AR115" s="1008"/>
      <c r="AS115" s="1008"/>
      <c r="AT115" s="1009"/>
      <c r="AU115" s="974"/>
      <c r="AV115" s="975"/>
      <c r="AW115" s="975"/>
      <c r="AX115" s="975"/>
      <c r="AY115" s="975"/>
      <c r="AZ115" s="988" t="s">
        <v>392</v>
      </c>
      <c r="BA115" s="989"/>
      <c r="BB115" s="989"/>
      <c r="BC115" s="989"/>
      <c r="BD115" s="989"/>
      <c r="BE115" s="989"/>
      <c r="BF115" s="989"/>
      <c r="BG115" s="989"/>
      <c r="BH115" s="989"/>
      <c r="BI115" s="989"/>
      <c r="BJ115" s="989"/>
      <c r="BK115" s="989"/>
      <c r="BL115" s="989"/>
      <c r="BM115" s="989"/>
      <c r="BN115" s="989"/>
      <c r="BO115" s="989"/>
      <c r="BP115" s="990"/>
      <c r="BQ115" s="991" t="s">
        <v>382</v>
      </c>
      <c r="BR115" s="992"/>
      <c r="BS115" s="992"/>
      <c r="BT115" s="992"/>
      <c r="BU115" s="992"/>
      <c r="BV115" s="992" t="s">
        <v>382</v>
      </c>
      <c r="BW115" s="992"/>
      <c r="BX115" s="992"/>
      <c r="BY115" s="992"/>
      <c r="BZ115" s="992"/>
      <c r="CA115" s="992" t="s">
        <v>349</v>
      </c>
      <c r="CB115" s="992"/>
      <c r="CC115" s="992"/>
      <c r="CD115" s="992"/>
      <c r="CE115" s="992"/>
      <c r="CF115" s="986" t="s">
        <v>349</v>
      </c>
      <c r="CG115" s="987"/>
      <c r="CH115" s="987"/>
      <c r="CI115" s="987"/>
      <c r="CJ115" s="987"/>
      <c r="CK115" s="1014"/>
      <c r="CL115" s="1015"/>
      <c r="CM115" s="988" t="s">
        <v>393</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382</v>
      </c>
      <c r="DH115" s="1025"/>
      <c r="DI115" s="1025"/>
      <c r="DJ115" s="1025"/>
      <c r="DK115" s="1026"/>
      <c r="DL115" s="1027" t="s">
        <v>382</v>
      </c>
      <c r="DM115" s="1025"/>
      <c r="DN115" s="1025"/>
      <c r="DO115" s="1025"/>
      <c r="DP115" s="1026"/>
      <c r="DQ115" s="1027" t="s">
        <v>382</v>
      </c>
      <c r="DR115" s="1025"/>
      <c r="DS115" s="1025"/>
      <c r="DT115" s="1025"/>
      <c r="DU115" s="1026"/>
      <c r="DV115" s="1028" t="s">
        <v>382</v>
      </c>
      <c r="DW115" s="1029"/>
      <c r="DX115" s="1029"/>
      <c r="DY115" s="1029"/>
      <c r="DZ115" s="1030"/>
    </row>
    <row r="116" spans="1:130" s="224" customFormat="1" ht="26.25" customHeight="1">
      <c r="A116" s="1022"/>
      <c r="B116" s="1023"/>
      <c r="C116" s="1031" t="s">
        <v>394</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349</v>
      </c>
      <c r="AB116" s="1025"/>
      <c r="AC116" s="1025"/>
      <c r="AD116" s="1025"/>
      <c r="AE116" s="1026"/>
      <c r="AF116" s="1027" t="s">
        <v>382</v>
      </c>
      <c r="AG116" s="1025"/>
      <c r="AH116" s="1025"/>
      <c r="AI116" s="1025"/>
      <c r="AJ116" s="1026"/>
      <c r="AK116" s="1027" t="s">
        <v>382</v>
      </c>
      <c r="AL116" s="1025"/>
      <c r="AM116" s="1025"/>
      <c r="AN116" s="1025"/>
      <c r="AO116" s="1026"/>
      <c r="AP116" s="1028" t="s">
        <v>349</v>
      </c>
      <c r="AQ116" s="1029"/>
      <c r="AR116" s="1029"/>
      <c r="AS116" s="1029"/>
      <c r="AT116" s="1030"/>
      <c r="AU116" s="974"/>
      <c r="AV116" s="975"/>
      <c r="AW116" s="975"/>
      <c r="AX116" s="975"/>
      <c r="AY116" s="975"/>
      <c r="AZ116" s="1033" t="s">
        <v>395</v>
      </c>
      <c r="BA116" s="1034"/>
      <c r="BB116" s="1034"/>
      <c r="BC116" s="1034"/>
      <c r="BD116" s="1034"/>
      <c r="BE116" s="1034"/>
      <c r="BF116" s="1034"/>
      <c r="BG116" s="1034"/>
      <c r="BH116" s="1034"/>
      <c r="BI116" s="1034"/>
      <c r="BJ116" s="1034"/>
      <c r="BK116" s="1034"/>
      <c r="BL116" s="1034"/>
      <c r="BM116" s="1034"/>
      <c r="BN116" s="1034"/>
      <c r="BO116" s="1034"/>
      <c r="BP116" s="1035"/>
      <c r="BQ116" s="991" t="s">
        <v>382</v>
      </c>
      <c r="BR116" s="992"/>
      <c r="BS116" s="992"/>
      <c r="BT116" s="992"/>
      <c r="BU116" s="992"/>
      <c r="BV116" s="992" t="s">
        <v>382</v>
      </c>
      <c r="BW116" s="992"/>
      <c r="BX116" s="992"/>
      <c r="BY116" s="992"/>
      <c r="BZ116" s="992"/>
      <c r="CA116" s="992" t="s">
        <v>349</v>
      </c>
      <c r="CB116" s="992"/>
      <c r="CC116" s="992"/>
      <c r="CD116" s="992"/>
      <c r="CE116" s="992"/>
      <c r="CF116" s="986" t="s">
        <v>382</v>
      </c>
      <c r="CG116" s="987"/>
      <c r="CH116" s="987"/>
      <c r="CI116" s="987"/>
      <c r="CJ116" s="987"/>
      <c r="CK116" s="1014"/>
      <c r="CL116" s="1015"/>
      <c r="CM116" s="988" t="s">
        <v>396</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382</v>
      </c>
      <c r="DH116" s="1025"/>
      <c r="DI116" s="1025"/>
      <c r="DJ116" s="1025"/>
      <c r="DK116" s="1026"/>
      <c r="DL116" s="1027" t="s">
        <v>382</v>
      </c>
      <c r="DM116" s="1025"/>
      <c r="DN116" s="1025"/>
      <c r="DO116" s="1025"/>
      <c r="DP116" s="1026"/>
      <c r="DQ116" s="1027" t="s">
        <v>382</v>
      </c>
      <c r="DR116" s="1025"/>
      <c r="DS116" s="1025"/>
      <c r="DT116" s="1025"/>
      <c r="DU116" s="1026"/>
      <c r="DV116" s="1028" t="s">
        <v>382</v>
      </c>
      <c r="DW116" s="1029"/>
      <c r="DX116" s="1029"/>
      <c r="DY116" s="1029"/>
      <c r="DZ116" s="1030"/>
    </row>
    <row r="117" spans="1:130" s="224" customFormat="1" ht="26.25" customHeight="1">
      <c r="A117" s="978" t="s">
        <v>187</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397</v>
      </c>
      <c r="Z117" s="960"/>
      <c r="AA117" s="1044">
        <v>1188630</v>
      </c>
      <c r="AB117" s="1045"/>
      <c r="AC117" s="1045"/>
      <c r="AD117" s="1045"/>
      <c r="AE117" s="1046"/>
      <c r="AF117" s="1047">
        <v>1164026</v>
      </c>
      <c r="AG117" s="1045"/>
      <c r="AH117" s="1045"/>
      <c r="AI117" s="1045"/>
      <c r="AJ117" s="1046"/>
      <c r="AK117" s="1047">
        <v>1298830</v>
      </c>
      <c r="AL117" s="1045"/>
      <c r="AM117" s="1045"/>
      <c r="AN117" s="1045"/>
      <c r="AO117" s="1046"/>
      <c r="AP117" s="1048"/>
      <c r="AQ117" s="1049"/>
      <c r="AR117" s="1049"/>
      <c r="AS117" s="1049"/>
      <c r="AT117" s="1050"/>
      <c r="AU117" s="974"/>
      <c r="AV117" s="975"/>
      <c r="AW117" s="975"/>
      <c r="AX117" s="975"/>
      <c r="AY117" s="975"/>
      <c r="AZ117" s="1040" t="s">
        <v>398</v>
      </c>
      <c r="BA117" s="1041"/>
      <c r="BB117" s="1041"/>
      <c r="BC117" s="1041"/>
      <c r="BD117" s="1041"/>
      <c r="BE117" s="1041"/>
      <c r="BF117" s="1041"/>
      <c r="BG117" s="1041"/>
      <c r="BH117" s="1041"/>
      <c r="BI117" s="1041"/>
      <c r="BJ117" s="1041"/>
      <c r="BK117" s="1041"/>
      <c r="BL117" s="1041"/>
      <c r="BM117" s="1041"/>
      <c r="BN117" s="1041"/>
      <c r="BO117" s="1041"/>
      <c r="BP117" s="1042"/>
      <c r="BQ117" s="991" t="s">
        <v>399</v>
      </c>
      <c r="BR117" s="992"/>
      <c r="BS117" s="992"/>
      <c r="BT117" s="992"/>
      <c r="BU117" s="992"/>
      <c r="BV117" s="992" t="s">
        <v>400</v>
      </c>
      <c r="BW117" s="992"/>
      <c r="BX117" s="992"/>
      <c r="BY117" s="992"/>
      <c r="BZ117" s="992"/>
      <c r="CA117" s="992" t="s">
        <v>401</v>
      </c>
      <c r="CB117" s="992"/>
      <c r="CC117" s="992"/>
      <c r="CD117" s="992"/>
      <c r="CE117" s="992"/>
      <c r="CF117" s="986" t="s">
        <v>136</v>
      </c>
      <c r="CG117" s="987"/>
      <c r="CH117" s="987"/>
      <c r="CI117" s="987"/>
      <c r="CJ117" s="987"/>
      <c r="CK117" s="1014"/>
      <c r="CL117" s="1015"/>
      <c r="CM117" s="988" t="s">
        <v>402</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136</v>
      </c>
      <c r="DH117" s="1025"/>
      <c r="DI117" s="1025"/>
      <c r="DJ117" s="1025"/>
      <c r="DK117" s="1026"/>
      <c r="DL117" s="1027" t="s">
        <v>400</v>
      </c>
      <c r="DM117" s="1025"/>
      <c r="DN117" s="1025"/>
      <c r="DO117" s="1025"/>
      <c r="DP117" s="1026"/>
      <c r="DQ117" s="1027" t="s">
        <v>403</v>
      </c>
      <c r="DR117" s="1025"/>
      <c r="DS117" s="1025"/>
      <c r="DT117" s="1025"/>
      <c r="DU117" s="1026"/>
      <c r="DV117" s="1028" t="s">
        <v>399</v>
      </c>
      <c r="DW117" s="1029"/>
      <c r="DX117" s="1029"/>
      <c r="DY117" s="1029"/>
      <c r="DZ117" s="1030"/>
    </row>
    <row r="118" spans="1:130" s="224" customFormat="1" ht="26.25" customHeight="1">
      <c r="A118" s="978" t="s">
        <v>371</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368</v>
      </c>
      <c r="AB118" s="959"/>
      <c r="AC118" s="959"/>
      <c r="AD118" s="959"/>
      <c r="AE118" s="960"/>
      <c r="AF118" s="958" t="s">
        <v>369</v>
      </c>
      <c r="AG118" s="959"/>
      <c r="AH118" s="959"/>
      <c r="AI118" s="959"/>
      <c r="AJ118" s="960"/>
      <c r="AK118" s="958" t="s">
        <v>275</v>
      </c>
      <c r="AL118" s="959"/>
      <c r="AM118" s="959"/>
      <c r="AN118" s="959"/>
      <c r="AO118" s="960"/>
      <c r="AP118" s="1036" t="s">
        <v>370</v>
      </c>
      <c r="AQ118" s="1037"/>
      <c r="AR118" s="1037"/>
      <c r="AS118" s="1037"/>
      <c r="AT118" s="1038"/>
      <c r="AU118" s="974"/>
      <c r="AV118" s="975"/>
      <c r="AW118" s="975"/>
      <c r="AX118" s="975"/>
      <c r="AY118" s="975"/>
      <c r="AZ118" s="1039" t="s">
        <v>404</v>
      </c>
      <c r="BA118" s="1031"/>
      <c r="BB118" s="1031"/>
      <c r="BC118" s="1031"/>
      <c r="BD118" s="1031"/>
      <c r="BE118" s="1031"/>
      <c r="BF118" s="1031"/>
      <c r="BG118" s="1031"/>
      <c r="BH118" s="1031"/>
      <c r="BI118" s="1031"/>
      <c r="BJ118" s="1031"/>
      <c r="BK118" s="1031"/>
      <c r="BL118" s="1031"/>
      <c r="BM118" s="1031"/>
      <c r="BN118" s="1031"/>
      <c r="BO118" s="1031"/>
      <c r="BP118" s="1032"/>
      <c r="BQ118" s="1065" t="s">
        <v>136</v>
      </c>
      <c r="BR118" s="1066"/>
      <c r="BS118" s="1066"/>
      <c r="BT118" s="1066"/>
      <c r="BU118" s="1066"/>
      <c r="BV118" s="1066" t="s">
        <v>136</v>
      </c>
      <c r="BW118" s="1066"/>
      <c r="BX118" s="1066"/>
      <c r="BY118" s="1066"/>
      <c r="BZ118" s="1066"/>
      <c r="CA118" s="1066" t="s">
        <v>136</v>
      </c>
      <c r="CB118" s="1066"/>
      <c r="CC118" s="1066"/>
      <c r="CD118" s="1066"/>
      <c r="CE118" s="1066"/>
      <c r="CF118" s="986" t="s">
        <v>399</v>
      </c>
      <c r="CG118" s="987"/>
      <c r="CH118" s="987"/>
      <c r="CI118" s="987"/>
      <c r="CJ118" s="987"/>
      <c r="CK118" s="1014"/>
      <c r="CL118" s="1015"/>
      <c r="CM118" s="988" t="s">
        <v>405</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406</v>
      </c>
      <c r="DH118" s="1025"/>
      <c r="DI118" s="1025"/>
      <c r="DJ118" s="1025"/>
      <c r="DK118" s="1026"/>
      <c r="DL118" s="1027" t="s">
        <v>400</v>
      </c>
      <c r="DM118" s="1025"/>
      <c r="DN118" s="1025"/>
      <c r="DO118" s="1025"/>
      <c r="DP118" s="1026"/>
      <c r="DQ118" s="1027" t="s">
        <v>400</v>
      </c>
      <c r="DR118" s="1025"/>
      <c r="DS118" s="1025"/>
      <c r="DT118" s="1025"/>
      <c r="DU118" s="1026"/>
      <c r="DV118" s="1028" t="s">
        <v>407</v>
      </c>
      <c r="DW118" s="1029"/>
      <c r="DX118" s="1029"/>
      <c r="DY118" s="1029"/>
      <c r="DZ118" s="1030"/>
    </row>
    <row r="119" spans="1:130" s="224" customFormat="1" ht="26.25" customHeight="1">
      <c r="A119" s="1122" t="s">
        <v>374</v>
      </c>
      <c r="B119" s="1013"/>
      <c r="C119" s="995" t="s">
        <v>375</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407</v>
      </c>
      <c r="AB119" s="966"/>
      <c r="AC119" s="966"/>
      <c r="AD119" s="966"/>
      <c r="AE119" s="967"/>
      <c r="AF119" s="968" t="s">
        <v>136</v>
      </c>
      <c r="AG119" s="966"/>
      <c r="AH119" s="966"/>
      <c r="AI119" s="966"/>
      <c r="AJ119" s="967"/>
      <c r="AK119" s="968" t="s">
        <v>376</v>
      </c>
      <c r="AL119" s="966"/>
      <c r="AM119" s="966"/>
      <c r="AN119" s="966"/>
      <c r="AO119" s="967"/>
      <c r="AP119" s="969" t="s">
        <v>400</v>
      </c>
      <c r="AQ119" s="970"/>
      <c r="AR119" s="970"/>
      <c r="AS119" s="970"/>
      <c r="AT119" s="971"/>
      <c r="AU119" s="976"/>
      <c r="AV119" s="977"/>
      <c r="AW119" s="977"/>
      <c r="AX119" s="977"/>
      <c r="AY119" s="977"/>
      <c r="AZ119" s="245" t="s">
        <v>187</v>
      </c>
      <c r="BA119" s="245"/>
      <c r="BB119" s="245"/>
      <c r="BC119" s="245"/>
      <c r="BD119" s="245"/>
      <c r="BE119" s="245"/>
      <c r="BF119" s="245"/>
      <c r="BG119" s="245"/>
      <c r="BH119" s="245"/>
      <c r="BI119" s="245"/>
      <c r="BJ119" s="245"/>
      <c r="BK119" s="245"/>
      <c r="BL119" s="245"/>
      <c r="BM119" s="245"/>
      <c r="BN119" s="245"/>
      <c r="BO119" s="1043" t="s">
        <v>408</v>
      </c>
      <c r="BP119" s="1071"/>
      <c r="BQ119" s="1065">
        <v>18749190</v>
      </c>
      <c r="BR119" s="1066"/>
      <c r="BS119" s="1066"/>
      <c r="BT119" s="1066"/>
      <c r="BU119" s="1066"/>
      <c r="BV119" s="1066">
        <v>21472818</v>
      </c>
      <c r="BW119" s="1066"/>
      <c r="BX119" s="1066"/>
      <c r="BY119" s="1066"/>
      <c r="BZ119" s="1066"/>
      <c r="CA119" s="1066">
        <v>21563617</v>
      </c>
      <c r="CB119" s="1066"/>
      <c r="CC119" s="1066"/>
      <c r="CD119" s="1066"/>
      <c r="CE119" s="1066"/>
      <c r="CF119" s="1067"/>
      <c r="CG119" s="1068"/>
      <c r="CH119" s="1068"/>
      <c r="CI119" s="1068"/>
      <c r="CJ119" s="1069"/>
      <c r="CK119" s="1016"/>
      <c r="CL119" s="1017"/>
      <c r="CM119" s="1039" t="s">
        <v>409</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400</v>
      </c>
      <c r="DH119" s="1052"/>
      <c r="DI119" s="1052"/>
      <c r="DJ119" s="1052"/>
      <c r="DK119" s="1053"/>
      <c r="DL119" s="1051" t="s">
        <v>410</v>
      </c>
      <c r="DM119" s="1052"/>
      <c r="DN119" s="1052"/>
      <c r="DO119" s="1052"/>
      <c r="DP119" s="1053"/>
      <c r="DQ119" s="1051" t="s">
        <v>403</v>
      </c>
      <c r="DR119" s="1052"/>
      <c r="DS119" s="1052"/>
      <c r="DT119" s="1052"/>
      <c r="DU119" s="1053"/>
      <c r="DV119" s="1054" t="s">
        <v>400</v>
      </c>
      <c r="DW119" s="1055"/>
      <c r="DX119" s="1055"/>
      <c r="DY119" s="1055"/>
      <c r="DZ119" s="1056"/>
    </row>
    <row r="120" spans="1:130" s="224" customFormat="1" ht="26.25" customHeight="1">
      <c r="A120" s="1123"/>
      <c r="B120" s="1015"/>
      <c r="C120" s="988" t="s">
        <v>379</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136</v>
      </c>
      <c r="AB120" s="1025"/>
      <c r="AC120" s="1025"/>
      <c r="AD120" s="1025"/>
      <c r="AE120" s="1026"/>
      <c r="AF120" s="1027" t="s">
        <v>136</v>
      </c>
      <c r="AG120" s="1025"/>
      <c r="AH120" s="1025"/>
      <c r="AI120" s="1025"/>
      <c r="AJ120" s="1026"/>
      <c r="AK120" s="1027" t="s">
        <v>136</v>
      </c>
      <c r="AL120" s="1025"/>
      <c r="AM120" s="1025"/>
      <c r="AN120" s="1025"/>
      <c r="AO120" s="1026"/>
      <c r="AP120" s="1028" t="s">
        <v>136</v>
      </c>
      <c r="AQ120" s="1029"/>
      <c r="AR120" s="1029"/>
      <c r="AS120" s="1029"/>
      <c r="AT120" s="1030"/>
      <c r="AU120" s="1057" t="s">
        <v>411</v>
      </c>
      <c r="AV120" s="1058"/>
      <c r="AW120" s="1058"/>
      <c r="AX120" s="1058"/>
      <c r="AY120" s="1059"/>
      <c r="AZ120" s="995" t="s">
        <v>412</v>
      </c>
      <c r="BA120" s="963"/>
      <c r="BB120" s="963"/>
      <c r="BC120" s="963"/>
      <c r="BD120" s="963"/>
      <c r="BE120" s="963"/>
      <c r="BF120" s="963"/>
      <c r="BG120" s="963"/>
      <c r="BH120" s="963"/>
      <c r="BI120" s="963"/>
      <c r="BJ120" s="963"/>
      <c r="BK120" s="963"/>
      <c r="BL120" s="963"/>
      <c r="BM120" s="963"/>
      <c r="BN120" s="963"/>
      <c r="BO120" s="963"/>
      <c r="BP120" s="964"/>
      <c r="BQ120" s="996">
        <v>3176677</v>
      </c>
      <c r="BR120" s="997"/>
      <c r="BS120" s="997"/>
      <c r="BT120" s="997"/>
      <c r="BU120" s="997"/>
      <c r="BV120" s="997">
        <v>3271342</v>
      </c>
      <c r="BW120" s="997"/>
      <c r="BX120" s="997"/>
      <c r="BY120" s="997"/>
      <c r="BZ120" s="997"/>
      <c r="CA120" s="997">
        <v>4054337</v>
      </c>
      <c r="CB120" s="997"/>
      <c r="CC120" s="997"/>
      <c r="CD120" s="997"/>
      <c r="CE120" s="997"/>
      <c r="CF120" s="1010">
        <v>205.9</v>
      </c>
      <c r="CG120" s="1011"/>
      <c r="CH120" s="1011"/>
      <c r="CI120" s="1011"/>
      <c r="CJ120" s="1011"/>
      <c r="CK120" s="1072" t="s">
        <v>413</v>
      </c>
      <c r="CL120" s="1073"/>
      <c r="CM120" s="1073"/>
      <c r="CN120" s="1073"/>
      <c r="CO120" s="1074"/>
      <c r="CP120" s="1080" t="s">
        <v>414</v>
      </c>
      <c r="CQ120" s="1081"/>
      <c r="CR120" s="1081"/>
      <c r="CS120" s="1081"/>
      <c r="CT120" s="1081"/>
      <c r="CU120" s="1081"/>
      <c r="CV120" s="1081"/>
      <c r="CW120" s="1081"/>
      <c r="CX120" s="1081"/>
      <c r="CY120" s="1081"/>
      <c r="CZ120" s="1081"/>
      <c r="DA120" s="1081"/>
      <c r="DB120" s="1081"/>
      <c r="DC120" s="1081"/>
      <c r="DD120" s="1081"/>
      <c r="DE120" s="1081"/>
      <c r="DF120" s="1082"/>
      <c r="DG120" s="996">
        <v>746893</v>
      </c>
      <c r="DH120" s="997"/>
      <c r="DI120" s="997"/>
      <c r="DJ120" s="997"/>
      <c r="DK120" s="997"/>
      <c r="DL120" s="997">
        <v>726660</v>
      </c>
      <c r="DM120" s="997"/>
      <c r="DN120" s="997"/>
      <c r="DO120" s="997"/>
      <c r="DP120" s="997"/>
      <c r="DQ120" s="997">
        <v>743832</v>
      </c>
      <c r="DR120" s="997"/>
      <c r="DS120" s="997"/>
      <c r="DT120" s="997"/>
      <c r="DU120" s="997"/>
      <c r="DV120" s="998">
        <v>37.799999999999997</v>
      </c>
      <c r="DW120" s="998"/>
      <c r="DX120" s="998"/>
      <c r="DY120" s="998"/>
      <c r="DZ120" s="999"/>
    </row>
    <row r="121" spans="1:130" s="224" customFormat="1" ht="26.25" customHeight="1">
      <c r="A121" s="1123"/>
      <c r="B121" s="1015"/>
      <c r="C121" s="1040" t="s">
        <v>415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403</v>
      </c>
      <c r="AB121" s="1025"/>
      <c r="AC121" s="1025"/>
      <c r="AD121" s="1025"/>
      <c r="AE121" s="1026"/>
      <c r="AF121" s="1027" t="s">
        <v>403</v>
      </c>
      <c r="AG121" s="1025"/>
      <c r="AH121" s="1025"/>
      <c r="AI121" s="1025"/>
      <c r="AJ121" s="1026"/>
      <c r="AK121" s="1027" t="s">
        <v>406</v>
      </c>
      <c r="AL121" s="1025"/>
      <c r="AM121" s="1025"/>
      <c r="AN121" s="1025"/>
      <c r="AO121" s="1026"/>
      <c r="AP121" s="1028" t="s">
        <v>376</v>
      </c>
      <c r="AQ121" s="1029"/>
      <c r="AR121" s="1029"/>
      <c r="AS121" s="1029"/>
      <c r="AT121" s="1030"/>
      <c r="AU121" s="1060"/>
      <c r="AV121" s="1061"/>
      <c r="AW121" s="1061"/>
      <c r="AX121" s="1061"/>
      <c r="AY121" s="1062"/>
      <c r="AZ121" s="988" t="s">
        <v>416</v>
      </c>
      <c r="BA121" s="989"/>
      <c r="BB121" s="989"/>
      <c r="BC121" s="989"/>
      <c r="BD121" s="989"/>
      <c r="BE121" s="989"/>
      <c r="BF121" s="989"/>
      <c r="BG121" s="989"/>
      <c r="BH121" s="989"/>
      <c r="BI121" s="989"/>
      <c r="BJ121" s="989"/>
      <c r="BK121" s="989"/>
      <c r="BL121" s="989"/>
      <c r="BM121" s="989"/>
      <c r="BN121" s="989"/>
      <c r="BO121" s="989"/>
      <c r="BP121" s="990"/>
      <c r="BQ121" s="991">
        <v>2849246</v>
      </c>
      <c r="BR121" s="992"/>
      <c r="BS121" s="992"/>
      <c r="BT121" s="992"/>
      <c r="BU121" s="992"/>
      <c r="BV121" s="992">
        <v>3249862</v>
      </c>
      <c r="BW121" s="992"/>
      <c r="BX121" s="992"/>
      <c r="BY121" s="992"/>
      <c r="BZ121" s="992"/>
      <c r="CA121" s="992">
        <v>4316184</v>
      </c>
      <c r="CB121" s="992"/>
      <c r="CC121" s="992"/>
      <c r="CD121" s="992"/>
      <c r="CE121" s="992"/>
      <c r="CF121" s="986">
        <v>219.2</v>
      </c>
      <c r="CG121" s="987"/>
      <c r="CH121" s="987"/>
      <c r="CI121" s="987"/>
      <c r="CJ121" s="987"/>
      <c r="CK121" s="1075"/>
      <c r="CL121" s="1076"/>
      <c r="CM121" s="1076"/>
      <c r="CN121" s="1076"/>
      <c r="CO121" s="1077"/>
      <c r="CP121" s="1085"/>
      <c r="CQ121" s="1086"/>
      <c r="CR121" s="1086"/>
      <c r="CS121" s="1086"/>
      <c r="CT121" s="1086"/>
      <c r="CU121" s="1086"/>
      <c r="CV121" s="1086"/>
      <c r="CW121" s="1086"/>
      <c r="CX121" s="1086"/>
      <c r="CY121" s="1086"/>
      <c r="CZ121" s="1086"/>
      <c r="DA121" s="1086"/>
      <c r="DB121" s="1086"/>
      <c r="DC121" s="1086"/>
      <c r="DD121" s="1086"/>
      <c r="DE121" s="1086"/>
      <c r="DF121" s="1087"/>
      <c r="DG121" s="991"/>
      <c r="DH121" s="992"/>
      <c r="DI121" s="992"/>
      <c r="DJ121" s="992"/>
      <c r="DK121" s="992"/>
      <c r="DL121" s="992"/>
      <c r="DM121" s="992"/>
      <c r="DN121" s="992"/>
      <c r="DO121" s="992"/>
      <c r="DP121" s="992"/>
      <c r="DQ121" s="992"/>
      <c r="DR121" s="992"/>
      <c r="DS121" s="992"/>
      <c r="DT121" s="992"/>
      <c r="DU121" s="992"/>
      <c r="DV121" s="993"/>
      <c r="DW121" s="993"/>
      <c r="DX121" s="993"/>
      <c r="DY121" s="993"/>
      <c r="DZ121" s="994"/>
    </row>
    <row r="122" spans="1:130" s="224" customFormat="1" ht="26.25" customHeight="1">
      <c r="A122" s="1123"/>
      <c r="B122" s="1015"/>
      <c r="C122" s="988" t="s">
        <v>390</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406</v>
      </c>
      <c r="AB122" s="1025"/>
      <c r="AC122" s="1025"/>
      <c r="AD122" s="1025"/>
      <c r="AE122" s="1026"/>
      <c r="AF122" s="1027" t="s">
        <v>136</v>
      </c>
      <c r="AG122" s="1025"/>
      <c r="AH122" s="1025"/>
      <c r="AI122" s="1025"/>
      <c r="AJ122" s="1026"/>
      <c r="AK122" s="1027" t="s">
        <v>376</v>
      </c>
      <c r="AL122" s="1025"/>
      <c r="AM122" s="1025"/>
      <c r="AN122" s="1025"/>
      <c r="AO122" s="1026"/>
      <c r="AP122" s="1028" t="s">
        <v>376</v>
      </c>
      <c r="AQ122" s="1029"/>
      <c r="AR122" s="1029"/>
      <c r="AS122" s="1029"/>
      <c r="AT122" s="1030"/>
      <c r="AU122" s="1060"/>
      <c r="AV122" s="1061"/>
      <c r="AW122" s="1061"/>
      <c r="AX122" s="1061"/>
      <c r="AY122" s="1062"/>
      <c r="AZ122" s="1039" t="s">
        <v>417</v>
      </c>
      <c r="BA122" s="1031"/>
      <c r="BB122" s="1031"/>
      <c r="BC122" s="1031"/>
      <c r="BD122" s="1031"/>
      <c r="BE122" s="1031"/>
      <c r="BF122" s="1031"/>
      <c r="BG122" s="1031"/>
      <c r="BH122" s="1031"/>
      <c r="BI122" s="1031"/>
      <c r="BJ122" s="1031"/>
      <c r="BK122" s="1031"/>
      <c r="BL122" s="1031"/>
      <c r="BM122" s="1031"/>
      <c r="BN122" s="1031"/>
      <c r="BO122" s="1031"/>
      <c r="BP122" s="1032"/>
      <c r="BQ122" s="1065">
        <v>11493162</v>
      </c>
      <c r="BR122" s="1066"/>
      <c r="BS122" s="1066"/>
      <c r="BT122" s="1066"/>
      <c r="BU122" s="1066"/>
      <c r="BV122" s="1066">
        <v>13711479</v>
      </c>
      <c r="BW122" s="1066"/>
      <c r="BX122" s="1066"/>
      <c r="BY122" s="1066"/>
      <c r="BZ122" s="1066"/>
      <c r="CA122" s="1066">
        <v>13763539</v>
      </c>
      <c r="CB122" s="1066"/>
      <c r="CC122" s="1066"/>
      <c r="CD122" s="1066"/>
      <c r="CE122" s="1066"/>
      <c r="CF122" s="1083">
        <v>699</v>
      </c>
      <c r="CG122" s="1084"/>
      <c r="CH122" s="1084"/>
      <c r="CI122" s="1084"/>
      <c r="CJ122" s="1084"/>
      <c r="CK122" s="1075"/>
      <c r="CL122" s="1076"/>
      <c r="CM122" s="1076"/>
      <c r="CN122" s="1076"/>
      <c r="CO122" s="1077"/>
      <c r="CP122" s="1085"/>
      <c r="CQ122" s="1086"/>
      <c r="CR122" s="1086"/>
      <c r="CS122" s="1086"/>
      <c r="CT122" s="1086"/>
      <c r="CU122" s="1086"/>
      <c r="CV122" s="1086"/>
      <c r="CW122" s="1086"/>
      <c r="CX122" s="1086"/>
      <c r="CY122" s="1086"/>
      <c r="CZ122" s="1086"/>
      <c r="DA122" s="1086"/>
      <c r="DB122" s="1086"/>
      <c r="DC122" s="1086"/>
      <c r="DD122" s="1086"/>
      <c r="DE122" s="1086"/>
      <c r="DF122" s="1087"/>
      <c r="DG122" s="991"/>
      <c r="DH122" s="992"/>
      <c r="DI122" s="992"/>
      <c r="DJ122" s="992"/>
      <c r="DK122" s="992"/>
      <c r="DL122" s="992"/>
      <c r="DM122" s="992"/>
      <c r="DN122" s="992"/>
      <c r="DO122" s="992"/>
      <c r="DP122" s="992"/>
      <c r="DQ122" s="992"/>
      <c r="DR122" s="992"/>
      <c r="DS122" s="992"/>
      <c r="DT122" s="992"/>
      <c r="DU122" s="992"/>
      <c r="DV122" s="993"/>
      <c r="DW122" s="993"/>
      <c r="DX122" s="993"/>
      <c r="DY122" s="993"/>
      <c r="DZ122" s="994"/>
    </row>
    <row r="123" spans="1:130" s="224" customFormat="1" ht="26.25" customHeight="1">
      <c r="A123" s="1123"/>
      <c r="B123" s="1015"/>
      <c r="C123" s="988" t="s">
        <v>396</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400</v>
      </c>
      <c r="AB123" s="1025"/>
      <c r="AC123" s="1025"/>
      <c r="AD123" s="1025"/>
      <c r="AE123" s="1026"/>
      <c r="AF123" s="1027" t="s">
        <v>400</v>
      </c>
      <c r="AG123" s="1025"/>
      <c r="AH123" s="1025"/>
      <c r="AI123" s="1025"/>
      <c r="AJ123" s="1026"/>
      <c r="AK123" s="1027" t="s">
        <v>399</v>
      </c>
      <c r="AL123" s="1025"/>
      <c r="AM123" s="1025"/>
      <c r="AN123" s="1025"/>
      <c r="AO123" s="1026"/>
      <c r="AP123" s="1028" t="s">
        <v>406</v>
      </c>
      <c r="AQ123" s="1029"/>
      <c r="AR123" s="1029"/>
      <c r="AS123" s="1029"/>
      <c r="AT123" s="1030"/>
      <c r="AU123" s="1063"/>
      <c r="AV123" s="1064"/>
      <c r="AW123" s="1064"/>
      <c r="AX123" s="1064"/>
      <c r="AY123" s="1064"/>
      <c r="AZ123" s="245" t="s">
        <v>187</v>
      </c>
      <c r="BA123" s="245"/>
      <c r="BB123" s="245"/>
      <c r="BC123" s="245"/>
      <c r="BD123" s="245"/>
      <c r="BE123" s="245"/>
      <c r="BF123" s="245"/>
      <c r="BG123" s="245"/>
      <c r="BH123" s="245"/>
      <c r="BI123" s="245"/>
      <c r="BJ123" s="245"/>
      <c r="BK123" s="245"/>
      <c r="BL123" s="245"/>
      <c r="BM123" s="245"/>
      <c r="BN123" s="245"/>
      <c r="BO123" s="1043" t="s">
        <v>418</v>
      </c>
      <c r="BP123" s="1071"/>
      <c r="BQ123" s="1129">
        <v>17519085</v>
      </c>
      <c r="BR123" s="1130"/>
      <c r="BS123" s="1130"/>
      <c r="BT123" s="1130"/>
      <c r="BU123" s="1130"/>
      <c r="BV123" s="1130">
        <v>20232683</v>
      </c>
      <c r="BW123" s="1130"/>
      <c r="BX123" s="1130"/>
      <c r="BY123" s="1130"/>
      <c r="BZ123" s="1130"/>
      <c r="CA123" s="1130">
        <v>22134060</v>
      </c>
      <c r="CB123" s="1130"/>
      <c r="CC123" s="1130"/>
      <c r="CD123" s="1130"/>
      <c r="CE123" s="1130"/>
      <c r="CF123" s="1067"/>
      <c r="CG123" s="1068"/>
      <c r="CH123" s="1068"/>
      <c r="CI123" s="1068"/>
      <c r="CJ123" s="1069"/>
      <c r="CK123" s="1075"/>
      <c r="CL123" s="1076"/>
      <c r="CM123" s="1076"/>
      <c r="CN123" s="1076"/>
      <c r="CO123" s="1077"/>
      <c r="CP123" s="1085"/>
      <c r="CQ123" s="1086"/>
      <c r="CR123" s="1086"/>
      <c r="CS123" s="1086"/>
      <c r="CT123" s="1086"/>
      <c r="CU123" s="1086"/>
      <c r="CV123" s="1086"/>
      <c r="CW123" s="1086"/>
      <c r="CX123" s="1086"/>
      <c r="CY123" s="1086"/>
      <c r="CZ123" s="1086"/>
      <c r="DA123" s="1086"/>
      <c r="DB123" s="1086"/>
      <c r="DC123" s="1086"/>
      <c r="DD123" s="1086"/>
      <c r="DE123" s="1086"/>
      <c r="DF123" s="1087"/>
      <c r="DG123" s="1024"/>
      <c r="DH123" s="1025"/>
      <c r="DI123" s="1025"/>
      <c r="DJ123" s="1025"/>
      <c r="DK123" s="1026"/>
      <c r="DL123" s="1027"/>
      <c r="DM123" s="1025"/>
      <c r="DN123" s="1025"/>
      <c r="DO123" s="1025"/>
      <c r="DP123" s="1026"/>
      <c r="DQ123" s="1027"/>
      <c r="DR123" s="1025"/>
      <c r="DS123" s="1025"/>
      <c r="DT123" s="1025"/>
      <c r="DU123" s="1026"/>
      <c r="DV123" s="1028"/>
      <c r="DW123" s="1029"/>
      <c r="DX123" s="1029"/>
      <c r="DY123" s="1029"/>
      <c r="DZ123" s="1030"/>
    </row>
    <row r="124" spans="1:130" s="224" customFormat="1" ht="26.25" customHeight="1" thickBot="1">
      <c r="A124" s="1123"/>
      <c r="B124" s="1015"/>
      <c r="C124" s="988" t="s">
        <v>402</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136</v>
      </c>
      <c r="AB124" s="1025"/>
      <c r="AC124" s="1025"/>
      <c r="AD124" s="1025"/>
      <c r="AE124" s="1026"/>
      <c r="AF124" s="1027" t="s">
        <v>136</v>
      </c>
      <c r="AG124" s="1025"/>
      <c r="AH124" s="1025"/>
      <c r="AI124" s="1025"/>
      <c r="AJ124" s="1026"/>
      <c r="AK124" s="1027" t="s">
        <v>136</v>
      </c>
      <c r="AL124" s="1025"/>
      <c r="AM124" s="1025"/>
      <c r="AN124" s="1025"/>
      <c r="AO124" s="1026"/>
      <c r="AP124" s="1028" t="s">
        <v>403</v>
      </c>
      <c r="AQ124" s="1029"/>
      <c r="AR124" s="1029"/>
      <c r="AS124" s="1029"/>
      <c r="AT124" s="1030"/>
      <c r="AU124" s="1125" t="s">
        <v>419</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74.400000000000006</v>
      </c>
      <c r="BR124" s="1093"/>
      <c r="BS124" s="1093"/>
      <c r="BT124" s="1093"/>
      <c r="BU124" s="1093"/>
      <c r="BV124" s="1093">
        <v>70.099999999999994</v>
      </c>
      <c r="BW124" s="1093"/>
      <c r="BX124" s="1093"/>
      <c r="BY124" s="1093"/>
      <c r="BZ124" s="1093"/>
      <c r="CA124" s="1093" t="s">
        <v>376</v>
      </c>
      <c r="CB124" s="1093"/>
      <c r="CC124" s="1093"/>
      <c r="CD124" s="1093"/>
      <c r="CE124" s="1093"/>
      <c r="CF124" s="1094"/>
      <c r="CG124" s="1095"/>
      <c r="CH124" s="1095"/>
      <c r="CI124" s="1095"/>
      <c r="CJ124" s="1096"/>
      <c r="CK124" s="1078"/>
      <c r="CL124" s="1078"/>
      <c r="CM124" s="1078"/>
      <c r="CN124" s="1078"/>
      <c r="CO124" s="1079"/>
      <c r="CP124" s="1085" t="s">
        <v>420</v>
      </c>
      <c r="CQ124" s="1086"/>
      <c r="CR124" s="1086"/>
      <c r="CS124" s="1086"/>
      <c r="CT124" s="1086"/>
      <c r="CU124" s="1086"/>
      <c r="CV124" s="1086"/>
      <c r="CW124" s="1086"/>
      <c r="CX124" s="1086"/>
      <c r="CY124" s="1086"/>
      <c r="CZ124" s="1086"/>
      <c r="DA124" s="1086"/>
      <c r="DB124" s="1086"/>
      <c r="DC124" s="1086"/>
      <c r="DD124" s="1086"/>
      <c r="DE124" s="1086"/>
      <c r="DF124" s="1087"/>
      <c r="DG124" s="1070" t="s">
        <v>407</v>
      </c>
      <c r="DH124" s="1052"/>
      <c r="DI124" s="1052"/>
      <c r="DJ124" s="1052"/>
      <c r="DK124" s="1053"/>
      <c r="DL124" s="1051" t="s">
        <v>421</v>
      </c>
      <c r="DM124" s="1052"/>
      <c r="DN124" s="1052"/>
      <c r="DO124" s="1052"/>
      <c r="DP124" s="1053"/>
      <c r="DQ124" s="1051" t="s">
        <v>421</v>
      </c>
      <c r="DR124" s="1052"/>
      <c r="DS124" s="1052"/>
      <c r="DT124" s="1052"/>
      <c r="DU124" s="1053"/>
      <c r="DV124" s="1054" t="s">
        <v>421</v>
      </c>
      <c r="DW124" s="1055"/>
      <c r="DX124" s="1055"/>
      <c r="DY124" s="1055"/>
      <c r="DZ124" s="1056"/>
    </row>
    <row r="125" spans="1:130" s="224" customFormat="1" ht="26.25" customHeight="1">
      <c r="A125" s="1123"/>
      <c r="B125" s="1015"/>
      <c r="C125" s="988" t="s">
        <v>405</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376</v>
      </c>
      <c r="AB125" s="1025"/>
      <c r="AC125" s="1025"/>
      <c r="AD125" s="1025"/>
      <c r="AE125" s="1026"/>
      <c r="AF125" s="1027" t="s">
        <v>376</v>
      </c>
      <c r="AG125" s="1025"/>
      <c r="AH125" s="1025"/>
      <c r="AI125" s="1025"/>
      <c r="AJ125" s="1026"/>
      <c r="AK125" s="1027" t="s">
        <v>403</v>
      </c>
      <c r="AL125" s="1025"/>
      <c r="AM125" s="1025"/>
      <c r="AN125" s="1025"/>
      <c r="AO125" s="1026"/>
      <c r="AP125" s="1028" t="s">
        <v>421</v>
      </c>
      <c r="AQ125" s="1029"/>
      <c r="AR125" s="1029"/>
      <c r="AS125" s="1029"/>
      <c r="AT125" s="1030"/>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88" t="s">
        <v>422</v>
      </c>
      <c r="CL125" s="1073"/>
      <c r="CM125" s="1073"/>
      <c r="CN125" s="1073"/>
      <c r="CO125" s="1074"/>
      <c r="CP125" s="995" t="s">
        <v>423</v>
      </c>
      <c r="CQ125" s="963"/>
      <c r="CR125" s="963"/>
      <c r="CS125" s="963"/>
      <c r="CT125" s="963"/>
      <c r="CU125" s="963"/>
      <c r="CV125" s="963"/>
      <c r="CW125" s="963"/>
      <c r="CX125" s="963"/>
      <c r="CY125" s="963"/>
      <c r="CZ125" s="963"/>
      <c r="DA125" s="963"/>
      <c r="DB125" s="963"/>
      <c r="DC125" s="963"/>
      <c r="DD125" s="963"/>
      <c r="DE125" s="963"/>
      <c r="DF125" s="964"/>
      <c r="DG125" s="996" t="s">
        <v>376</v>
      </c>
      <c r="DH125" s="997"/>
      <c r="DI125" s="997"/>
      <c r="DJ125" s="997"/>
      <c r="DK125" s="997"/>
      <c r="DL125" s="997" t="s">
        <v>376</v>
      </c>
      <c r="DM125" s="997"/>
      <c r="DN125" s="997"/>
      <c r="DO125" s="997"/>
      <c r="DP125" s="997"/>
      <c r="DQ125" s="997" t="s">
        <v>403</v>
      </c>
      <c r="DR125" s="997"/>
      <c r="DS125" s="997"/>
      <c r="DT125" s="997"/>
      <c r="DU125" s="997"/>
      <c r="DV125" s="998" t="s">
        <v>376</v>
      </c>
      <c r="DW125" s="998"/>
      <c r="DX125" s="998"/>
      <c r="DY125" s="998"/>
      <c r="DZ125" s="999"/>
    </row>
    <row r="126" spans="1:130" s="224" customFormat="1" ht="26.25" customHeight="1" thickBot="1">
      <c r="A126" s="1123"/>
      <c r="B126" s="1015"/>
      <c r="C126" s="988" t="s">
        <v>409</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376</v>
      </c>
      <c r="AB126" s="1025"/>
      <c r="AC126" s="1025"/>
      <c r="AD126" s="1025"/>
      <c r="AE126" s="1026"/>
      <c r="AF126" s="1027" t="s">
        <v>376</v>
      </c>
      <c r="AG126" s="1025"/>
      <c r="AH126" s="1025"/>
      <c r="AI126" s="1025"/>
      <c r="AJ126" s="1026"/>
      <c r="AK126" s="1027" t="s">
        <v>136</v>
      </c>
      <c r="AL126" s="1025"/>
      <c r="AM126" s="1025"/>
      <c r="AN126" s="1025"/>
      <c r="AO126" s="1026"/>
      <c r="AP126" s="1028" t="s">
        <v>401</v>
      </c>
      <c r="AQ126" s="1029"/>
      <c r="AR126" s="1029"/>
      <c r="AS126" s="1029"/>
      <c r="AT126" s="1030"/>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89"/>
      <c r="CL126" s="1076"/>
      <c r="CM126" s="1076"/>
      <c r="CN126" s="1076"/>
      <c r="CO126" s="1077"/>
      <c r="CP126" s="988" t="s">
        <v>424</v>
      </c>
      <c r="CQ126" s="989"/>
      <c r="CR126" s="989"/>
      <c r="CS126" s="989"/>
      <c r="CT126" s="989"/>
      <c r="CU126" s="989"/>
      <c r="CV126" s="989"/>
      <c r="CW126" s="989"/>
      <c r="CX126" s="989"/>
      <c r="CY126" s="989"/>
      <c r="CZ126" s="989"/>
      <c r="DA126" s="989"/>
      <c r="DB126" s="989"/>
      <c r="DC126" s="989"/>
      <c r="DD126" s="989"/>
      <c r="DE126" s="989"/>
      <c r="DF126" s="990"/>
      <c r="DG126" s="991" t="s">
        <v>401</v>
      </c>
      <c r="DH126" s="992"/>
      <c r="DI126" s="992"/>
      <c r="DJ126" s="992"/>
      <c r="DK126" s="992"/>
      <c r="DL126" s="992" t="s">
        <v>399</v>
      </c>
      <c r="DM126" s="992"/>
      <c r="DN126" s="992"/>
      <c r="DO126" s="992"/>
      <c r="DP126" s="992"/>
      <c r="DQ126" s="992" t="s">
        <v>421</v>
      </c>
      <c r="DR126" s="992"/>
      <c r="DS126" s="992"/>
      <c r="DT126" s="992"/>
      <c r="DU126" s="992"/>
      <c r="DV126" s="993" t="s">
        <v>421</v>
      </c>
      <c r="DW126" s="993"/>
      <c r="DX126" s="993"/>
      <c r="DY126" s="993"/>
      <c r="DZ126" s="994"/>
    </row>
    <row r="127" spans="1:130" s="224" customFormat="1" ht="26.25" customHeight="1">
      <c r="A127" s="1124"/>
      <c r="B127" s="1017"/>
      <c r="C127" s="1039" t="s">
        <v>425</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t="s">
        <v>376</v>
      </c>
      <c r="AB127" s="1025"/>
      <c r="AC127" s="1025"/>
      <c r="AD127" s="1025"/>
      <c r="AE127" s="1026"/>
      <c r="AF127" s="1027" t="s">
        <v>421</v>
      </c>
      <c r="AG127" s="1025"/>
      <c r="AH127" s="1025"/>
      <c r="AI127" s="1025"/>
      <c r="AJ127" s="1026"/>
      <c r="AK127" s="1027" t="s">
        <v>421</v>
      </c>
      <c r="AL127" s="1025"/>
      <c r="AM127" s="1025"/>
      <c r="AN127" s="1025"/>
      <c r="AO127" s="1026"/>
      <c r="AP127" s="1028" t="s">
        <v>401</v>
      </c>
      <c r="AQ127" s="1029"/>
      <c r="AR127" s="1029"/>
      <c r="AS127" s="1029"/>
      <c r="AT127" s="1030"/>
      <c r="AU127" s="226"/>
      <c r="AV127" s="226"/>
      <c r="AW127" s="226"/>
      <c r="AX127" s="1097" t="s">
        <v>426</v>
      </c>
      <c r="AY127" s="1098"/>
      <c r="AZ127" s="1098"/>
      <c r="BA127" s="1098"/>
      <c r="BB127" s="1098"/>
      <c r="BC127" s="1098"/>
      <c r="BD127" s="1098"/>
      <c r="BE127" s="1099"/>
      <c r="BF127" s="1100" t="s">
        <v>427</v>
      </c>
      <c r="BG127" s="1098"/>
      <c r="BH127" s="1098"/>
      <c r="BI127" s="1098"/>
      <c r="BJ127" s="1098"/>
      <c r="BK127" s="1098"/>
      <c r="BL127" s="1099"/>
      <c r="BM127" s="1100" t="s">
        <v>428</v>
      </c>
      <c r="BN127" s="1098"/>
      <c r="BO127" s="1098"/>
      <c r="BP127" s="1098"/>
      <c r="BQ127" s="1098"/>
      <c r="BR127" s="1098"/>
      <c r="BS127" s="1099"/>
      <c r="BT127" s="1100" t="s">
        <v>429</v>
      </c>
      <c r="BU127" s="1098"/>
      <c r="BV127" s="1098"/>
      <c r="BW127" s="1098"/>
      <c r="BX127" s="1098"/>
      <c r="BY127" s="1098"/>
      <c r="BZ127" s="1121"/>
      <c r="CA127" s="226"/>
      <c r="CB127" s="226"/>
      <c r="CC127" s="226"/>
      <c r="CD127" s="249"/>
      <c r="CE127" s="249"/>
      <c r="CF127" s="249"/>
      <c r="CG127" s="226"/>
      <c r="CH127" s="226"/>
      <c r="CI127" s="226"/>
      <c r="CJ127" s="248"/>
      <c r="CK127" s="1089"/>
      <c r="CL127" s="1076"/>
      <c r="CM127" s="1076"/>
      <c r="CN127" s="1076"/>
      <c r="CO127" s="1077"/>
      <c r="CP127" s="988" t="s">
        <v>430</v>
      </c>
      <c r="CQ127" s="989"/>
      <c r="CR127" s="989"/>
      <c r="CS127" s="989"/>
      <c r="CT127" s="989"/>
      <c r="CU127" s="989"/>
      <c r="CV127" s="989"/>
      <c r="CW127" s="989"/>
      <c r="CX127" s="989"/>
      <c r="CY127" s="989"/>
      <c r="CZ127" s="989"/>
      <c r="DA127" s="989"/>
      <c r="DB127" s="989"/>
      <c r="DC127" s="989"/>
      <c r="DD127" s="989"/>
      <c r="DE127" s="989"/>
      <c r="DF127" s="990"/>
      <c r="DG127" s="991" t="s">
        <v>421</v>
      </c>
      <c r="DH127" s="992"/>
      <c r="DI127" s="992"/>
      <c r="DJ127" s="992"/>
      <c r="DK127" s="992"/>
      <c r="DL127" s="992" t="s">
        <v>403</v>
      </c>
      <c r="DM127" s="992"/>
      <c r="DN127" s="992"/>
      <c r="DO127" s="992"/>
      <c r="DP127" s="992"/>
      <c r="DQ127" s="992" t="s">
        <v>399</v>
      </c>
      <c r="DR127" s="992"/>
      <c r="DS127" s="992"/>
      <c r="DT127" s="992"/>
      <c r="DU127" s="992"/>
      <c r="DV127" s="993" t="s">
        <v>407</v>
      </c>
      <c r="DW127" s="993"/>
      <c r="DX127" s="993"/>
      <c r="DY127" s="993"/>
      <c r="DZ127" s="994"/>
    </row>
    <row r="128" spans="1:130" s="224" customFormat="1" ht="26.25" customHeight="1" thickBot="1">
      <c r="A128" s="1107" t="s">
        <v>431</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432</v>
      </c>
      <c r="X128" s="1109"/>
      <c r="Y128" s="1109"/>
      <c r="Z128" s="1110"/>
      <c r="AA128" s="1111">
        <v>140815</v>
      </c>
      <c r="AB128" s="1112"/>
      <c r="AC128" s="1112"/>
      <c r="AD128" s="1112"/>
      <c r="AE128" s="1113"/>
      <c r="AF128" s="1114">
        <v>154581</v>
      </c>
      <c r="AG128" s="1112"/>
      <c r="AH128" s="1112"/>
      <c r="AI128" s="1112"/>
      <c r="AJ128" s="1113"/>
      <c r="AK128" s="1114">
        <v>292279</v>
      </c>
      <c r="AL128" s="1112"/>
      <c r="AM128" s="1112"/>
      <c r="AN128" s="1112"/>
      <c r="AO128" s="1113"/>
      <c r="AP128" s="1115"/>
      <c r="AQ128" s="1116"/>
      <c r="AR128" s="1116"/>
      <c r="AS128" s="1116"/>
      <c r="AT128" s="1117"/>
      <c r="AU128" s="226"/>
      <c r="AV128" s="226"/>
      <c r="AW128" s="226"/>
      <c r="AX128" s="962" t="s">
        <v>433</v>
      </c>
      <c r="AY128" s="963"/>
      <c r="AZ128" s="963"/>
      <c r="BA128" s="963"/>
      <c r="BB128" s="963"/>
      <c r="BC128" s="963"/>
      <c r="BD128" s="963"/>
      <c r="BE128" s="964"/>
      <c r="BF128" s="1118" t="s">
        <v>136</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42"/>
      <c r="CA128" s="249"/>
      <c r="CB128" s="249"/>
      <c r="CC128" s="249"/>
      <c r="CD128" s="249"/>
      <c r="CE128" s="249"/>
      <c r="CF128" s="249"/>
      <c r="CG128" s="226"/>
      <c r="CH128" s="226"/>
      <c r="CI128" s="226"/>
      <c r="CJ128" s="248"/>
      <c r="CK128" s="1090"/>
      <c r="CL128" s="1091"/>
      <c r="CM128" s="1091"/>
      <c r="CN128" s="1091"/>
      <c r="CO128" s="1092"/>
      <c r="CP128" s="1101" t="s">
        <v>434</v>
      </c>
      <c r="CQ128" s="792"/>
      <c r="CR128" s="792"/>
      <c r="CS128" s="792"/>
      <c r="CT128" s="792"/>
      <c r="CU128" s="792"/>
      <c r="CV128" s="792"/>
      <c r="CW128" s="792"/>
      <c r="CX128" s="792"/>
      <c r="CY128" s="792"/>
      <c r="CZ128" s="792"/>
      <c r="DA128" s="792"/>
      <c r="DB128" s="792"/>
      <c r="DC128" s="792"/>
      <c r="DD128" s="792"/>
      <c r="DE128" s="792"/>
      <c r="DF128" s="1102"/>
      <c r="DG128" s="1103" t="s">
        <v>399</v>
      </c>
      <c r="DH128" s="1104"/>
      <c r="DI128" s="1104"/>
      <c r="DJ128" s="1104"/>
      <c r="DK128" s="1104"/>
      <c r="DL128" s="1104" t="s">
        <v>136</v>
      </c>
      <c r="DM128" s="1104"/>
      <c r="DN128" s="1104"/>
      <c r="DO128" s="1104"/>
      <c r="DP128" s="1104"/>
      <c r="DQ128" s="1104" t="s">
        <v>406</v>
      </c>
      <c r="DR128" s="1104"/>
      <c r="DS128" s="1104"/>
      <c r="DT128" s="1104"/>
      <c r="DU128" s="1104"/>
      <c r="DV128" s="1105" t="s">
        <v>401</v>
      </c>
      <c r="DW128" s="1105"/>
      <c r="DX128" s="1105"/>
      <c r="DY128" s="1105"/>
      <c r="DZ128" s="1106"/>
    </row>
    <row r="129" spans="1:131" s="224" customFormat="1" ht="26.25" customHeight="1">
      <c r="A129" s="1000" t="s">
        <v>107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435</v>
      </c>
      <c r="X129" s="1137"/>
      <c r="Y129" s="1137"/>
      <c r="Z129" s="1138"/>
      <c r="AA129" s="1024">
        <v>2400480</v>
      </c>
      <c r="AB129" s="1025"/>
      <c r="AC129" s="1025"/>
      <c r="AD129" s="1025"/>
      <c r="AE129" s="1026"/>
      <c r="AF129" s="1027">
        <v>2507455</v>
      </c>
      <c r="AG129" s="1025"/>
      <c r="AH129" s="1025"/>
      <c r="AI129" s="1025"/>
      <c r="AJ129" s="1026"/>
      <c r="AK129" s="1027">
        <v>2740283</v>
      </c>
      <c r="AL129" s="1025"/>
      <c r="AM129" s="1025"/>
      <c r="AN129" s="1025"/>
      <c r="AO129" s="1026"/>
      <c r="AP129" s="1139"/>
      <c r="AQ129" s="1140"/>
      <c r="AR129" s="1140"/>
      <c r="AS129" s="1140"/>
      <c r="AT129" s="1141"/>
      <c r="AU129" s="227"/>
      <c r="AV129" s="227"/>
      <c r="AW129" s="227"/>
      <c r="AX129" s="1131" t="s">
        <v>436</v>
      </c>
      <c r="AY129" s="989"/>
      <c r="AZ129" s="989"/>
      <c r="BA129" s="989"/>
      <c r="BB129" s="989"/>
      <c r="BC129" s="989"/>
      <c r="BD129" s="989"/>
      <c r="BE129" s="990"/>
      <c r="BF129" s="1132" t="s">
        <v>437</v>
      </c>
      <c r="BG129" s="1133"/>
      <c r="BH129" s="1133"/>
      <c r="BI129" s="1133"/>
      <c r="BJ129" s="1133"/>
      <c r="BK129" s="1133"/>
      <c r="BL129" s="1134"/>
      <c r="BM129" s="1132">
        <v>20</v>
      </c>
      <c r="BN129" s="1133"/>
      <c r="BO129" s="1133"/>
      <c r="BP129" s="1133"/>
      <c r="BQ129" s="1133"/>
      <c r="BR129" s="1133"/>
      <c r="BS129" s="1134"/>
      <c r="BT129" s="1132">
        <v>30</v>
      </c>
      <c r="BU129" s="1133"/>
      <c r="BV129" s="1133"/>
      <c r="BW129" s="1133"/>
      <c r="BX129" s="1133"/>
      <c r="BY129" s="1133"/>
      <c r="BZ129" s="1135"/>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1000" t="s">
        <v>438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439</v>
      </c>
      <c r="X130" s="1137"/>
      <c r="Y130" s="1137"/>
      <c r="Z130" s="1138"/>
      <c r="AA130" s="1024">
        <v>748213</v>
      </c>
      <c r="AB130" s="1025"/>
      <c r="AC130" s="1025"/>
      <c r="AD130" s="1025"/>
      <c r="AE130" s="1026"/>
      <c r="AF130" s="1027">
        <v>740436</v>
      </c>
      <c r="AG130" s="1025"/>
      <c r="AH130" s="1025"/>
      <c r="AI130" s="1025"/>
      <c r="AJ130" s="1026"/>
      <c r="AK130" s="1027">
        <v>771236</v>
      </c>
      <c r="AL130" s="1025"/>
      <c r="AM130" s="1025"/>
      <c r="AN130" s="1025"/>
      <c r="AO130" s="1026"/>
      <c r="AP130" s="1139"/>
      <c r="AQ130" s="1140"/>
      <c r="AR130" s="1140"/>
      <c r="AS130" s="1140"/>
      <c r="AT130" s="1141"/>
      <c r="AU130" s="227"/>
      <c r="AV130" s="227"/>
      <c r="AW130" s="227"/>
      <c r="AX130" s="1131" t="s">
        <v>440</v>
      </c>
      <c r="AY130" s="989"/>
      <c r="AZ130" s="989"/>
      <c r="BA130" s="989"/>
      <c r="BB130" s="989"/>
      <c r="BC130" s="989"/>
      <c r="BD130" s="989"/>
      <c r="BE130" s="990"/>
      <c r="BF130" s="1167">
        <v>15.1</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441</v>
      </c>
      <c r="X131" s="1174"/>
      <c r="Y131" s="1174"/>
      <c r="Z131" s="1175"/>
      <c r="AA131" s="1070">
        <v>1652267</v>
      </c>
      <c r="AB131" s="1052"/>
      <c r="AC131" s="1052"/>
      <c r="AD131" s="1052"/>
      <c r="AE131" s="1053"/>
      <c r="AF131" s="1051">
        <v>1767019</v>
      </c>
      <c r="AG131" s="1052"/>
      <c r="AH131" s="1052"/>
      <c r="AI131" s="1052"/>
      <c r="AJ131" s="1053"/>
      <c r="AK131" s="1051">
        <v>1969047</v>
      </c>
      <c r="AL131" s="1052"/>
      <c r="AM131" s="1052"/>
      <c r="AN131" s="1052"/>
      <c r="AO131" s="1053"/>
      <c r="AP131" s="1176"/>
      <c r="AQ131" s="1177"/>
      <c r="AR131" s="1177"/>
      <c r="AS131" s="1177"/>
      <c r="AT131" s="1178"/>
      <c r="AU131" s="227"/>
      <c r="AV131" s="227"/>
      <c r="AW131" s="227"/>
      <c r="AX131" s="1149" t="s">
        <v>442</v>
      </c>
      <c r="AY131" s="792"/>
      <c r="AZ131" s="792"/>
      <c r="BA131" s="792"/>
      <c r="BB131" s="792"/>
      <c r="BC131" s="792"/>
      <c r="BD131" s="792"/>
      <c r="BE131" s="1102"/>
      <c r="BF131" s="1150" t="s">
        <v>136</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156" t="s">
        <v>443</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444</v>
      </c>
      <c r="W132" s="1160"/>
      <c r="X132" s="1160"/>
      <c r="Y132" s="1160"/>
      <c r="Z132" s="1161"/>
      <c r="AA132" s="1162">
        <v>18.132783620000001</v>
      </c>
      <c r="AB132" s="1163"/>
      <c r="AC132" s="1163"/>
      <c r="AD132" s="1163"/>
      <c r="AE132" s="1164"/>
      <c r="AF132" s="1165">
        <v>15.223888369999999</v>
      </c>
      <c r="AG132" s="1163"/>
      <c r="AH132" s="1163"/>
      <c r="AI132" s="1163"/>
      <c r="AJ132" s="1164"/>
      <c r="AK132" s="1165">
        <v>11.95070509</v>
      </c>
      <c r="AL132" s="1163"/>
      <c r="AM132" s="1163"/>
      <c r="AN132" s="1163"/>
      <c r="AO132" s="1164"/>
      <c r="AP132" s="1067"/>
      <c r="AQ132" s="1068"/>
      <c r="AR132" s="1068"/>
      <c r="AS132" s="1068"/>
      <c r="AT132" s="1166"/>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445</v>
      </c>
      <c r="W133" s="1143"/>
      <c r="X133" s="1143"/>
      <c r="Y133" s="1143"/>
      <c r="Z133" s="1144"/>
      <c r="AA133" s="1145">
        <v>17.7</v>
      </c>
      <c r="AB133" s="1146"/>
      <c r="AC133" s="1146"/>
      <c r="AD133" s="1146"/>
      <c r="AE133" s="1147"/>
      <c r="AF133" s="1145">
        <v>16.600000000000001</v>
      </c>
      <c r="AG133" s="1146"/>
      <c r="AH133" s="1146"/>
      <c r="AI133" s="1146"/>
      <c r="AJ133" s="1147"/>
      <c r="AK133" s="1145">
        <v>15.1</v>
      </c>
      <c r="AL133" s="1146"/>
      <c r="AM133" s="1146"/>
      <c r="AN133" s="1146"/>
      <c r="AO133" s="1147"/>
      <c r="AP133" s="1094"/>
      <c r="AQ133" s="1095"/>
      <c r="AR133" s="1095"/>
      <c r="AS133" s="1095"/>
      <c r="AT133" s="1148"/>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6xgOZPqHi0fQGAaQi5GOVea5cMbGzxV3wk1HgTaILDBCVpZYRD1Pp+WQUuVZgmjy/qNdV7RagK2kPrh7ZPArQ==" saltValue="MvJojhiL6+m+dBXqnBX59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446</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password="C5BB"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Normal="100" zoomScaleSheetLayoutView="55" workbookViewId="0">
      <selection activeCell="AO34" sqref="AO34:BC34"/>
    </sheetView>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Z2nutipJ2WVzPaS7hE5s9VCMKHu0Zf0gzLFk/vGiG8kCUaniPb4T619ME8eavBExkwJeUeT6m5echryWroo8Q==" saltValue="LTM7nkEWeft7Cmr2yYB3rA==" spinCount="100000" sheet="1" objects="1" scenarios="1"/>
  <dataConsolidate/>
  <phoneticPr fontId="2"/>
  <printOptions horizontalCentered="1"/>
  <pageMargins left="0" right="0" top="0.39370078740157483" bottom="0.39370078740157483" header="0.19685039370078741" footer="0.19685039370078741"/>
  <pageSetup paperSize="8" scale="6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9" workbookViewId="0">
      <selection activeCell="AO34" sqref="AO34:BC34"/>
    </sheetView>
  </sheetViews>
  <sheetFormatPr defaultColWidth="0" defaultRowHeight="13.5" customHeight="1" zeroHeight="1"/>
  <cols>
    <col min="1" max="36" width="2.5" style="255" customWidth="1"/>
    <col min="37" max="44" width="17" style="255" customWidth="1"/>
    <col min="45" max="45" width="6.125" style="262" customWidth="1"/>
    <col min="46" max="46" width="3" style="260" customWidth="1"/>
    <col min="47" max="47" width="19.125" style="255" hidden="1" customWidth="1"/>
    <col min="48" max="52" width="12.625" style="255" hidden="1" customWidth="1"/>
    <col min="53" max="16384" width="8.625" style="255" hidden="1"/>
  </cols>
  <sheetData>
    <row r="1" spans="1:46">
      <c r="AS1" s="256"/>
      <c r="AT1" s="256"/>
    </row>
    <row r="2" spans="1:46">
      <c r="AS2" s="256"/>
      <c r="AT2" s="256"/>
    </row>
    <row r="3" spans="1:46">
      <c r="AS3" s="256"/>
      <c r="AT3" s="256"/>
    </row>
    <row r="4" spans="1:46">
      <c r="AS4" s="256"/>
      <c r="AT4" s="256"/>
    </row>
    <row r="5" spans="1:46" ht="17.25">
      <c r="A5" s="257" t="s">
        <v>447</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448</v>
      </c>
      <c r="AL6" s="261"/>
      <c r="AM6" s="261"/>
      <c r="AN6" s="261"/>
      <c r="AO6" s="256"/>
      <c r="AP6" s="256"/>
      <c r="AQ6" s="256"/>
      <c r="AR6" s="256"/>
    </row>
    <row r="7" spans="1:46" ht="13.5" customHeight="1">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80" t="s">
        <v>449</v>
      </c>
      <c r="AP7" s="266"/>
      <c r="AQ7" s="267" t="s">
        <v>450</v>
      </c>
      <c r="AR7" s="268"/>
    </row>
    <row r="8" spans="1:46">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81"/>
      <c r="AP8" s="272" t="s">
        <v>451</v>
      </c>
      <c r="AQ8" s="273" t="s">
        <v>452</v>
      </c>
      <c r="AR8" s="274" t="s">
        <v>453</v>
      </c>
    </row>
    <row r="9" spans="1:46">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82" t="s">
        <v>454</v>
      </c>
      <c r="AL9" s="1183"/>
      <c r="AM9" s="1183"/>
      <c r="AN9" s="1184"/>
      <c r="AO9" s="275">
        <v>605016</v>
      </c>
      <c r="AP9" s="275">
        <v>116282</v>
      </c>
      <c r="AQ9" s="276">
        <v>138005</v>
      </c>
      <c r="AR9" s="277">
        <v>-15.7</v>
      </c>
    </row>
    <row r="10" spans="1:46" ht="13.5" customHeight="1">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82" t="s">
        <v>455</v>
      </c>
      <c r="AL10" s="1183"/>
      <c r="AM10" s="1183"/>
      <c r="AN10" s="1184"/>
      <c r="AO10" s="278">
        <v>90882</v>
      </c>
      <c r="AP10" s="278">
        <v>17467</v>
      </c>
      <c r="AQ10" s="279">
        <v>18944</v>
      </c>
      <c r="AR10" s="280">
        <v>-7.8</v>
      </c>
    </row>
    <row r="11" spans="1:46" ht="13.5" customHeight="1">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82" t="s">
        <v>456</v>
      </c>
      <c r="AL11" s="1183"/>
      <c r="AM11" s="1183"/>
      <c r="AN11" s="1184"/>
      <c r="AO11" s="278" t="s">
        <v>457</v>
      </c>
      <c r="AP11" s="278" t="s">
        <v>457</v>
      </c>
      <c r="AQ11" s="279">
        <v>1141</v>
      </c>
      <c r="AR11" s="280" t="s">
        <v>457</v>
      </c>
    </row>
    <row r="12" spans="1:46" ht="13.5" customHeight="1">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82" t="s">
        <v>458</v>
      </c>
      <c r="AL12" s="1183"/>
      <c r="AM12" s="1183"/>
      <c r="AN12" s="1184"/>
      <c r="AO12" s="278" t="s">
        <v>457</v>
      </c>
      <c r="AP12" s="278" t="s">
        <v>457</v>
      </c>
      <c r="AQ12" s="279" t="s">
        <v>457</v>
      </c>
      <c r="AR12" s="280" t="s">
        <v>457</v>
      </c>
    </row>
    <row r="13" spans="1:46" ht="13.5" customHeight="1">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82" t="s">
        <v>459</v>
      </c>
      <c r="AL13" s="1183"/>
      <c r="AM13" s="1183"/>
      <c r="AN13" s="1184"/>
      <c r="AO13" s="278">
        <v>17324</v>
      </c>
      <c r="AP13" s="278">
        <v>3330</v>
      </c>
      <c r="AQ13" s="279">
        <v>5446</v>
      </c>
      <c r="AR13" s="280">
        <v>-38.9</v>
      </c>
    </row>
    <row r="14" spans="1:46" ht="13.5" customHeight="1">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82" t="s">
        <v>460</v>
      </c>
      <c r="AL14" s="1183"/>
      <c r="AM14" s="1183"/>
      <c r="AN14" s="1184"/>
      <c r="AO14" s="278">
        <v>29000</v>
      </c>
      <c r="AP14" s="278">
        <v>5574</v>
      </c>
      <c r="AQ14" s="279">
        <v>2970</v>
      </c>
      <c r="AR14" s="280">
        <v>87.7</v>
      </c>
    </row>
    <row r="15" spans="1:46" ht="13.5" customHeight="1">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85" t="s">
        <v>461</v>
      </c>
      <c r="AL15" s="1186"/>
      <c r="AM15" s="1186"/>
      <c r="AN15" s="1187"/>
      <c r="AO15" s="278">
        <v>-48068</v>
      </c>
      <c r="AP15" s="278">
        <v>-9239</v>
      </c>
      <c r="AQ15" s="279">
        <v>-11906</v>
      </c>
      <c r="AR15" s="280">
        <v>-22.4</v>
      </c>
    </row>
    <row r="16" spans="1:46">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85" t="s">
        <v>187</v>
      </c>
      <c r="AL16" s="1186"/>
      <c r="AM16" s="1186"/>
      <c r="AN16" s="1187"/>
      <c r="AO16" s="278">
        <v>694154</v>
      </c>
      <c r="AP16" s="278">
        <v>133414</v>
      </c>
      <c r="AQ16" s="279">
        <v>154600</v>
      </c>
      <c r="AR16" s="280">
        <v>-13.7</v>
      </c>
    </row>
    <row r="17" spans="1:46">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462</v>
      </c>
      <c r="AL19" s="256"/>
      <c r="AM19" s="256"/>
      <c r="AN19" s="256"/>
      <c r="AO19" s="256"/>
      <c r="AP19" s="256"/>
      <c r="AQ19" s="256"/>
      <c r="AR19" s="256"/>
    </row>
    <row r="20" spans="1:46">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463</v>
      </c>
      <c r="AP20" s="287" t="s">
        <v>464</v>
      </c>
      <c r="AQ20" s="288" t="s">
        <v>465</v>
      </c>
      <c r="AR20" s="289"/>
    </row>
    <row r="21" spans="1:46" s="295" customFormat="1">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88" t="s">
        <v>466</v>
      </c>
      <c r="AL21" s="1189"/>
      <c r="AM21" s="1189"/>
      <c r="AN21" s="1190"/>
      <c r="AO21" s="291">
        <v>12.88</v>
      </c>
      <c r="AP21" s="292">
        <v>13.81</v>
      </c>
      <c r="AQ21" s="293">
        <v>-0.93</v>
      </c>
      <c r="AR21" s="261"/>
      <c r="AS21" s="294"/>
      <c r="AT21" s="290"/>
    </row>
    <row r="22" spans="1:46" s="295" customFormat="1">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88" t="s">
        <v>467</v>
      </c>
      <c r="AL22" s="1189"/>
      <c r="AM22" s="1189"/>
      <c r="AN22" s="1190"/>
      <c r="AO22" s="296">
        <v>90.8</v>
      </c>
      <c r="AP22" s="297">
        <v>95.5</v>
      </c>
      <c r="AQ22" s="298">
        <v>-4.7</v>
      </c>
      <c r="AR22" s="282"/>
      <c r="AS22" s="294"/>
      <c r="AT22" s="290"/>
    </row>
    <row r="23" spans="1:46" s="295" customFormat="1">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c r="A26" s="1179" t="s">
        <v>468</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1"/>
    </row>
    <row r="27" spans="1:46">
      <c r="A27" s="303"/>
      <c r="AO27" s="256"/>
      <c r="AP27" s="256"/>
      <c r="AQ27" s="256"/>
      <c r="AR27" s="256"/>
      <c r="AS27" s="256"/>
      <c r="AT27" s="256"/>
    </row>
    <row r="28" spans="1:46" ht="17.25">
      <c r="A28" s="257" t="s">
        <v>469</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470</v>
      </c>
      <c r="AL29" s="261"/>
      <c r="AM29" s="261"/>
      <c r="AN29" s="261"/>
      <c r="AO29" s="256"/>
      <c r="AP29" s="256"/>
      <c r="AQ29" s="256"/>
      <c r="AR29" s="256"/>
      <c r="AS29" s="305"/>
    </row>
    <row r="30" spans="1:46" ht="13.5" customHeight="1">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80" t="s">
        <v>449</v>
      </c>
      <c r="AP30" s="266"/>
      <c r="AQ30" s="267" t="s">
        <v>450</v>
      </c>
      <c r="AR30" s="268"/>
    </row>
    <row r="31" spans="1:46">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81"/>
      <c r="AP31" s="272" t="s">
        <v>451</v>
      </c>
      <c r="AQ31" s="273" t="s">
        <v>452</v>
      </c>
      <c r="AR31" s="274" t="s">
        <v>453</v>
      </c>
    </row>
    <row r="32" spans="1:46" ht="27" customHeight="1">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96" t="s">
        <v>471</v>
      </c>
      <c r="AL32" s="1197"/>
      <c r="AM32" s="1197"/>
      <c r="AN32" s="1198"/>
      <c r="AO32" s="306">
        <v>1251326</v>
      </c>
      <c r="AP32" s="306">
        <v>240501</v>
      </c>
      <c r="AQ32" s="307">
        <v>81359</v>
      </c>
      <c r="AR32" s="308">
        <v>195.6</v>
      </c>
    </row>
    <row r="33" spans="1:46" ht="13.5" customHeight="1">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96" t="s">
        <v>472</v>
      </c>
      <c r="AL33" s="1197"/>
      <c r="AM33" s="1197"/>
      <c r="AN33" s="1198"/>
      <c r="AO33" s="306" t="s">
        <v>457</v>
      </c>
      <c r="AP33" s="306" t="s">
        <v>457</v>
      </c>
      <c r="AQ33" s="307" t="s">
        <v>457</v>
      </c>
      <c r="AR33" s="308" t="s">
        <v>457</v>
      </c>
    </row>
    <row r="34" spans="1:46" ht="27" customHeight="1">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96" t="s">
        <v>473</v>
      </c>
      <c r="AL34" s="1197"/>
      <c r="AM34" s="1197"/>
      <c r="AN34" s="1198"/>
      <c r="AO34" s="306" t="s">
        <v>457</v>
      </c>
      <c r="AP34" s="306" t="s">
        <v>457</v>
      </c>
      <c r="AQ34" s="307" t="s">
        <v>457</v>
      </c>
      <c r="AR34" s="308" t="s">
        <v>457</v>
      </c>
    </row>
    <row r="35" spans="1:46" ht="27" customHeight="1">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96" t="s">
        <v>474</v>
      </c>
      <c r="AL35" s="1197"/>
      <c r="AM35" s="1197"/>
      <c r="AN35" s="1198"/>
      <c r="AO35" s="306">
        <v>33405</v>
      </c>
      <c r="AP35" s="306">
        <v>6420</v>
      </c>
      <c r="AQ35" s="307">
        <v>18647</v>
      </c>
      <c r="AR35" s="308">
        <v>-65.599999999999994</v>
      </c>
    </row>
    <row r="36" spans="1:46" ht="27" customHeight="1">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96" t="s">
        <v>475</v>
      </c>
      <c r="AL36" s="1197"/>
      <c r="AM36" s="1197"/>
      <c r="AN36" s="1198"/>
      <c r="AO36" s="306">
        <v>14099</v>
      </c>
      <c r="AP36" s="306">
        <v>2710</v>
      </c>
      <c r="AQ36" s="307">
        <v>4480</v>
      </c>
      <c r="AR36" s="308">
        <v>-39.5</v>
      </c>
    </row>
    <row r="37" spans="1:46" ht="13.5" customHeight="1">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96" t="s">
        <v>476</v>
      </c>
      <c r="AL37" s="1197"/>
      <c r="AM37" s="1197"/>
      <c r="AN37" s="1198"/>
      <c r="AO37" s="306" t="s">
        <v>457</v>
      </c>
      <c r="AP37" s="306" t="s">
        <v>457</v>
      </c>
      <c r="AQ37" s="307">
        <v>815</v>
      </c>
      <c r="AR37" s="308" t="s">
        <v>457</v>
      </c>
    </row>
    <row r="38" spans="1:46" ht="27" customHeight="1">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99" t="s">
        <v>477</v>
      </c>
      <c r="AL38" s="1200"/>
      <c r="AM38" s="1200"/>
      <c r="AN38" s="1201"/>
      <c r="AO38" s="309" t="s">
        <v>457</v>
      </c>
      <c r="AP38" s="309" t="s">
        <v>457</v>
      </c>
      <c r="AQ38" s="310">
        <v>14</v>
      </c>
      <c r="AR38" s="298" t="s">
        <v>457</v>
      </c>
      <c r="AS38" s="305"/>
    </row>
    <row r="39" spans="1:46">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99" t="s">
        <v>478</v>
      </c>
      <c r="AL39" s="1200"/>
      <c r="AM39" s="1200"/>
      <c r="AN39" s="1201"/>
      <c r="AO39" s="306">
        <v>-292279</v>
      </c>
      <c r="AP39" s="306">
        <v>-56175</v>
      </c>
      <c r="AQ39" s="307">
        <v>-4008</v>
      </c>
      <c r="AR39" s="308">
        <v>1301.5999999999999</v>
      </c>
      <c r="AS39" s="305"/>
    </row>
    <row r="40" spans="1:46" ht="27" customHeight="1">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96" t="s">
        <v>479</v>
      </c>
      <c r="AL40" s="1197"/>
      <c r="AM40" s="1197"/>
      <c r="AN40" s="1198"/>
      <c r="AO40" s="306">
        <v>-771236</v>
      </c>
      <c r="AP40" s="306">
        <v>-148229</v>
      </c>
      <c r="AQ40" s="307">
        <v>-68941</v>
      </c>
      <c r="AR40" s="308">
        <v>115</v>
      </c>
      <c r="AS40" s="305"/>
    </row>
    <row r="41" spans="1:46">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202" t="s">
        <v>270</v>
      </c>
      <c r="AL41" s="1203"/>
      <c r="AM41" s="1203"/>
      <c r="AN41" s="1204"/>
      <c r="AO41" s="306">
        <v>235315</v>
      </c>
      <c r="AP41" s="306">
        <v>45227</v>
      </c>
      <c r="AQ41" s="307">
        <v>32367</v>
      </c>
      <c r="AR41" s="308">
        <v>39.700000000000003</v>
      </c>
      <c r="AS41" s="305"/>
    </row>
    <row r="42" spans="1:46">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480</v>
      </c>
      <c r="AL42" s="256"/>
      <c r="AM42" s="256"/>
      <c r="AN42" s="256"/>
      <c r="AO42" s="256"/>
      <c r="AP42" s="256"/>
      <c r="AQ42" s="282"/>
      <c r="AR42" s="282"/>
      <c r="AS42" s="305"/>
    </row>
    <row r="43" spans="1:46">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c r="A47" s="315" t="s">
        <v>481</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482</v>
      </c>
      <c r="AL48" s="316"/>
      <c r="AM48" s="316"/>
      <c r="AN48" s="316"/>
      <c r="AO48" s="316"/>
      <c r="AP48" s="316"/>
      <c r="AQ48" s="317"/>
      <c r="AR48" s="316"/>
    </row>
    <row r="49" spans="1:44" ht="13.5" customHeight="1">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91" t="s">
        <v>449</v>
      </c>
      <c r="AN49" s="1193" t="s">
        <v>483</v>
      </c>
      <c r="AO49" s="1194"/>
      <c r="AP49" s="1194"/>
      <c r="AQ49" s="1194"/>
      <c r="AR49" s="1195"/>
    </row>
    <row r="50" spans="1:44">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92"/>
      <c r="AN50" s="322" t="s">
        <v>484</v>
      </c>
      <c r="AO50" s="323" t="s">
        <v>485</v>
      </c>
      <c r="AP50" s="324" t="s">
        <v>486</v>
      </c>
      <c r="AQ50" s="325" t="s">
        <v>487</v>
      </c>
      <c r="AR50" s="326" t="s">
        <v>488</v>
      </c>
    </row>
    <row r="51" spans="1:44">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489</v>
      </c>
      <c r="AL51" s="319"/>
      <c r="AM51" s="327">
        <v>2600570</v>
      </c>
      <c r="AN51" s="328">
        <v>496103</v>
      </c>
      <c r="AO51" s="329">
        <v>62.1</v>
      </c>
      <c r="AP51" s="330">
        <v>116162</v>
      </c>
      <c r="AQ51" s="331">
        <v>-3.1</v>
      </c>
      <c r="AR51" s="332">
        <v>65.2</v>
      </c>
    </row>
    <row r="52" spans="1:44">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490</v>
      </c>
      <c r="AM52" s="335">
        <v>1095815</v>
      </c>
      <c r="AN52" s="336">
        <v>209045</v>
      </c>
      <c r="AO52" s="337">
        <v>-5.7</v>
      </c>
      <c r="AP52" s="338">
        <v>61562</v>
      </c>
      <c r="AQ52" s="339">
        <v>-7.4</v>
      </c>
      <c r="AR52" s="340">
        <v>1.7</v>
      </c>
    </row>
    <row r="53" spans="1:44">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491</v>
      </c>
      <c r="AL53" s="319"/>
      <c r="AM53" s="327">
        <v>4652848</v>
      </c>
      <c r="AN53" s="328">
        <v>879057</v>
      </c>
      <c r="AO53" s="329">
        <v>77.2</v>
      </c>
      <c r="AP53" s="330">
        <v>121449</v>
      </c>
      <c r="AQ53" s="331">
        <v>4.5999999999999996</v>
      </c>
      <c r="AR53" s="332">
        <v>72.599999999999994</v>
      </c>
    </row>
    <row r="54" spans="1:44">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490</v>
      </c>
      <c r="AM54" s="335">
        <v>1326756</v>
      </c>
      <c r="AN54" s="336">
        <v>250662</v>
      </c>
      <c r="AO54" s="337">
        <v>19.899999999999999</v>
      </c>
      <c r="AP54" s="338">
        <v>62922</v>
      </c>
      <c r="AQ54" s="339">
        <v>2.2000000000000002</v>
      </c>
      <c r="AR54" s="340">
        <v>17.7</v>
      </c>
    </row>
    <row r="55" spans="1:44">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492</v>
      </c>
      <c r="AL55" s="319"/>
      <c r="AM55" s="327">
        <v>6276134</v>
      </c>
      <c r="AN55" s="328">
        <v>1192048</v>
      </c>
      <c r="AO55" s="329">
        <v>35.6</v>
      </c>
      <c r="AP55" s="330">
        <v>145139</v>
      </c>
      <c r="AQ55" s="331">
        <v>19.5</v>
      </c>
      <c r="AR55" s="332">
        <v>16.100000000000001</v>
      </c>
    </row>
    <row r="56" spans="1:44">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490</v>
      </c>
      <c r="AM56" s="335">
        <v>1831846</v>
      </c>
      <c r="AN56" s="336">
        <v>347929</v>
      </c>
      <c r="AO56" s="337">
        <v>38.799999999999997</v>
      </c>
      <c r="AP56" s="338">
        <v>83762</v>
      </c>
      <c r="AQ56" s="339">
        <v>33.1</v>
      </c>
      <c r="AR56" s="340">
        <v>5.7</v>
      </c>
    </row>
    <row r="57" spans="1:44">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493</v>
      </c>
      <c r="AL57" s="319"/>
      <c r="AM57" s="327">
        <v>4941900</v>
      </c>
      <c r="AN57" s="328">
        <v>946543</v>
      </c>
      <c r="AO57" s="329">
        <v>-20.6</v>
      </c>
      <c r="AP57" s="330">
        <v>125391</v>
      </c>
      <c r="AQ57" s="331">
        <v>-13.6</v>
      </c>
      <c r="AR57" s="332">
        <v>-7</v>
      </c>
    </row>
    <row r="58" spans="1:44">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490</v>
      </c>
      <c r="AM58" s="335">
        <v>1692569</v>
      </c>
      <c r="AN58" s="336">
        <v>324185</v>
      </c>
      <c r="AO58" s="337">
        <v>-6.8</v>
      </c>
      <c r="AP58" s="338">
        <v>68516</v>
      </c>
      <c r="AQ58" s="339">
        <v>-18.2</v>
      </c>
      <c r="AR58" s="340">
        <v>11.4</v>
      </c>
    </row>
    <row r="59" spans="1:44">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494</v>
      </c>
      <c r="AL59" s="319"/>
      <c r="AM59" s="327">
        <v>2346410</v>
      </c>
      <c r="AN59" s="328">
        <v>450973</v>
      </c>
      <c r="AO59" s="329">
        <v>-52.4</v>
      </c>
      <c r="AP59" s="330">
        <v>138402</v>
      </c>
      <c r="AQ59" s="331">
        <v>10.4</v>
      </c>
      <c r="AR59" s="332">
        <v>-62.8</v>
      </c>
    </row>
    <row r="60" spans="1:44">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490</v>
      </c>
      <c r="AM60" s="335">
        <v>1179575</v>
      </c>
      <c r="AN60" s="336">
        <v>226711</v>
      </c>
      <c r="AO60" s="337">
        <v>-30.1</v>
      </c>
      <c r="AP60" s="338">
        <v>70652</v>
      </c>
      <c r="AQ60" s="339">
        <v>3.1</v>
      </c>
      <c r="AR60" s="340">
        <v>-33.200000000000003</v>
      </c>
    </row>
    <row r="61" spans="1:44">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495</v>
      </c>
      <c r="AL61" s="341"/>
      <c r="AM61" s="342">
        <v>4163572</v>
      </c>
      <c r="AN61" s="343">
        <v>792945</v>
      </c>
      <c r="AO61" s="344">
        <v>20.399999999999999</v>
      </c>
      <c r="AP61" s="345">
        <v>129309</v>
      </c>
      <c r="AQ61" s="346">
        <v>3.6</v>
      </c>
      <c r="AR61" s="332">
        <v>16.8</v>
      </c>
    </row>
    <row r="62" spans="1:44">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490</v>
      </c>
      <c r="AM62" s="335">
        <v>1425312</v>
      </c>
      <c r="AN62" s="336">
        <v>271706</v>
      </c>
      <c r="AO62" s="337">
        <v>3.2</v>
      </c>
      <c r="AP62" s="338">
        <v>69483</v>
      </c>
      <c r="AQ62" s="339">
        <v>2.6</v>
      </c>
      <c r="AR62" s="340">
        <v>0.6</v>
      </c>
    </row>
    <row r="63" spans="1:44">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c r="AK67" s="256"/>
      <c r="AL67" s="256"/>
      <c r="AM67" s="256"/>
      <c r="AN67" s="256"/>
      <c r="AO67" s="256"/>
      <c r="AP67" s="256"/>
      <c r="AQ67" s="256"/>
      <c r="AR67" s="256"/>
      <c r="AS67" s="256"/>
      <c r="AT67" s="256"/>
    </row>
    <row r="68" spans="1:46" ht="13.5" hidden="1" customHeight="1">
      <c r="AK68" s="256"/>
      <c r="AL68" s="256"/>
      <c r="AM68" s="256"/>
      <c r="AN68" s="256"/>
      <c r="AO68" s="256"/>
      <c r="AP68" s="256"/>
      <c r="AQ68" s="256"/>
      <c r="AR68" s="256"/>
    </row>
    <row r="69" spans="1:46" ht="13.5" hidden="1" customHeight="1">
      <c r="AK69" s="256"/>
      <c r="AL69" s="256"/>
      <c r="AM69" s="256"/>
      <c r="AN69" s="256"/>
      <c r="AO69" s="256"/>
      <c r="AP69" s="256"/>
      <c r="AQ69" s="256"/>
      <c r="AR69" s="256"/>
    </row>
    <row r="70" spans="1:46" hidden="1">
      <c r="AK70" s="256"/>
      <c r="AL70" s="256"/>
      <c r="AM70" s="256"/>
      <c r="AN70" s="256"/>
      <c r="AO70" s="256"/>
      <c r="AP70" s="256"/>
      <c r="AQ70" s="256"/>
      <c r="AR70" s="256"/>
    </row>
    <row r="71" spans="1:46" hidden="1">
      <c r="AK71" s="256"/>
      <c r="AL71" s="256"/>
      <c r="AM71" s="256"/>
      <c r="AN71" s="256"/>
      <c r="AO71" s="256"/>
      <c r="AP71" s="256"/>
      <c r="AQ71" s="256"/>
      <c r="AR71" s="256"/>
    </row>
    <row r="72" spans="1:46" hidden="1">
      <c r="AK72" s="256"/>
      <c r="AL72" s="256"/>
      <c r="AM72" s="256"/>
      <c r="AN72" s="256"/>
      <c r="AO72" s="256"/>
      <c r="AP72" s="256"/>
      <c r="AQ72" s="256"/>
      <c r="AR72" s="256"/>
    </row>
    <row r="73" spans="1:46" hidden="1">
      <c r="AK73" s="256"/>
      <c r="AL73" s="256"/>
      <c r="AM73" s="256"/>
      <c r="AN73" s="256"/>
      <c r="AO73" s="256"/>
      <c r="AP73" s="256"/>
      <c r="AQ73" s="256"/>
      <c r="AR73" s="256"/>
    </row>
  </sheetData>
  <sheetProtection algorithmName="SHA-512" hashValue="TI3Hl1MbLUWRmFDNTo8u/9qBp+KAZCJd03q/EDFVmc9wLNzPzRPTnFOkqSwGBT6l5DwO51JqT4Mh2at/mZ90qQ==" saltValue="57oEpte9+kRYxEosoGdO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election activeCell="AO34" sqref="AO34:BC34"/>
    </sheetView>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497</v>
      </c>
    </row>
    <row r="120" spans="125:125" ht="13.5" hidden="1" customHeight="1"/>
    <row r="121" spans="125:125" ht="13.5" hidden="1" customHeight="1">
      <c r="DU121" s="253"/>
    </row>
  </sheetData>
  <sheetProtection algorithmName="SHA-512" hashValue="ijvgC3Iuyd96rPpxxtmlLH89MLk60xUnNywj+/s7pJ6gkESZKLBQSU/bYjrH2tloPCWL92/DCh2EEe6xWsInuQ==" saltValue="m7k63b9w4/QEBRtZA779IA==" spinCount="100000" sheet="1" objects="1" scenarios="1"/>
  <dataConsolidate/>
  <phoneticPr fontId="2"/>
  <printOptions horizontalCentered="1"/>
  <pageMargins left="0" right="0" top="0.39370078740157483" bottom="0.39370078740157483" header="0.19685039370078741" footer="0.19685039370078741"/>
  <pageSetup paperSize="8" scale="53"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AO34" sqref="AO34:BC34"/>
    </sheetView>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498</v>
      </c>
    </row>
  </sheetData>
  <sheetProtection algorithmName="SHA-512" hashValue="Rb/d3VX3xHZaev6sF6G8RBJVKxDqNC0uJridliUIdXeQ1FuPndgAM46sVPr0+crmbNLaLzLIqlss4ZmSqJ5q6Q==" saltValue="c7da1cKpt7o/Jtz+tuOQ0Q==" spinCount="100000" sheet="1" objects="1" scenarios="1"/>
  <dataConsolidate/>
  <phoneticPr fontId="2"/>
  <printOptions horizontalCentered="1"/>
  <pageMargins left="0" right="0" top="0.39370078740157483" bottom="0.39370078740157483" header="0.19685039370078741" footer="0.19685039370078741"/>
  <pageSetup paperSize="8" scale="53"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43" zoomScaleSheetLayoutView="100" workbookViewId="0">
      <selection activeCell="AO34" sqref="AO34:BC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499</v>
      </c>
      <c r="G46" s="8" t="s">
        <v>500</v>
      </c>
      <c r="H46" s="8" t="s">
        <v>501</v>
      </c>
      <c r="I46" s="8" t="s">
        <v>502</v>
      </c>
      <c r="J46" s="9" t="s">
        <v>503</v>
      </c>
    </row>
    <row r="47" spans="2:10" ht="57.75" customHeight="1">
      <c r="B47" s="10"/>
      <c r="C47" s="1205" t="s">
        <v>3</v>
      </c>
      <c r="D47" s="1205"/>
      <c r="E47" s="1206"/>
      <c r="F47" s="11">
        <v>58.75</v>
      </c>
      <c r="G47" s="12">
        <v>53.54</v>
      </c>
      <c r="H47" s="12">
        <v>42.6</v>
      </c>
      <c r="I47" s="12">
        <v>38.96</v>
      </c>
      <c r="J47" s="13">
        <v>60.69</v>
      </c>
    </row>
    <row r="48" spans="2:10" ht="57.75" customHeight="1">
      <c r="B48" s="14"/>
      <c r="C48" s="1207" t="s">
        <v>4</v>
      </c>
      <c r="D48" s="1207"/>
      <c r="E48" s="1208"/>
      <c r="F48" s="15">
        <v>18.84</v>
      </c>
      <c r="G48" s="16">
        <v>22.28</v>
      </c>
      <c r="H48" s="16">
        <v>20.66</v>
      </c>
      <c r="I48" s="16">
        <v>32.119999999999997</v>
      </c>
      <c r="J48" s="17">
        <v>21.44</v>
      </c>
    </row>
    <row r="49" spans="2:10" ht="57.75" customHeight="1" thickBot="1">
      <c r="B49" s="18"/>
      <c r="C49" s="1209" t="s">
        <v>5</v>
      </c>
      <c r="D49" s="1209"/>
      <c r="E49" s="1210"/>
      <c r="F49" s="19" t="s">
        <v>504</v>
      </c>
      <c r="G49" s="20" t="s">
        <v>505</v>
      </c>
      <c r="H49" s="20" t="s">
        <v>506</v>
      </c>
      <c r="I49" s="20">
        <v>12.24</v>
      </c>
      <c r="J49" s="21">
        <v>17.05</v>
      </c>
    </row>
    <row r="50" spans="2:10"/>
  </sheetData>
  <sheetProtection algorithmName="SHA-512" hashValue="wT1NBy1ENcnvk2y+ns6kes7bvR/fx2hNlbWWSnffy8/581RHakL62pNRqJd4fJGCjjRYIOWjmuoCKdMyVkpXNg==" saltValue="fw3tUFW/cPs7tVELU83g5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2023-03-15T06:58:28Z</cp:lastPrinted>
  <dcterms:created xsi:type="dcterms:W3CDTF">2023-02-20T07:18:30Z</dcterms:created>
  <dcterms:modified xsi:type="dcterms:W3CDTF">2023-11-01T01:39:18Z</dcterms:modified>
  <cp:category/>
</cp:coreProperties>
</file>