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5保健医療介護部（新型コロナ対策）\■検査促進班\06_事業者登録・補助金\08_仕入控除税額\02 様式（HP掲載）\"/>
    </mc:Choice>
  </mc:AlternateContent>
  <bookViews>
    <workbookView xWindow="480" yWindow="60" windowWidth="8480" windowHeight="4700" tabRatio="823" firstSheet="1" activeTab="1"/>
  </bookViews>
  <sheets>
    <sheet name="各シートの説明" sheetId="21" state="hidden" r:id="rId1"/>
    <sheet name="別紙算定書 (個別対応方式)" sheetId="23" r:id="rId2"/>
    <sheet name="記載例" sheetId="22" r:id="rId3"/>
  </sheets>
  <definedNames>
    <definedName name="_xlnm.Print_Area" localSheetId="0">各シートの説明!$A$1:$I$11</definedName>
    <definedName name="_xlnm.Print_Area" localSheetId="2">記載例!$A$1:$N$69</definedName>
    <definedName name="_xlnm.Print_Area" localSheetId="1">'別紙算定書 (個別対応方式)'!$A$1:$N$69</definedName>
    <definedName name="Z_3B354CA7_5DDB_486E_B190_D1AF122751B8_.wvu.PrintArea" localSheetId="2" hidden="1">記載例!$A$4:$N$71</definedName>
    <definedName name="Z_3B354CA7_5DDB_486E_B190_D1AF122751B8_.wvu.PrintArea" localSheetId="1" hidden="1">'別紙算定書 (個別対応方式)'!$A$4:$N$71</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K54" i="23" l="1"/>
  <c r="K56" i="23" s="1"/>
  <c r="M46" i="23"/>
  <c r="I59" i="23" s="1"/>
  <c r="I35" i="23"/>
  <c r="F35" i="23"/>
  <c r="Q34" i="23"/>
  <c r="P34" i="23"/>
  <c r="S34" i="23" s="1"/>
  <c r="O34" i="23"/>
  <c r="S33" i="23"/>
  <c r="P33" i="23"/>
  <c r="R33" i="23" s="1"/>
  <c r="O33" i="23"/>
  <c r="Q33" i="23" s="1"/>
  <c r="R32" i="23"/>
  <c r="P32" i="23"/>
  <c r="S32" i="23" s="1"/>
  <c r="O32" i="23"/>
  <c r="Q32" i="23" s="1"/>
  <c r="S31" i="23"/>
  <c r="Q31" i="23"/>
  <c r="P31" i="23"/>
  <c r="O31" i="23"/>
  <c r="R31" i="23" s="1"/>
  <c r="Q30" i="23"/>
  <c r="P30" i="23"/>
  <c r="S30" i="23" s="1"/>
  <c r="O30" i="23"/>
  <c r="P29" i="23"/>
  <c r="O29" i="23"/>
  <c r="Q29" i="23" s="1"/>
  <c r="P28" i="23"/>
  <c r="S28" i="23" s="1"/>
  <c r="O28" i="23"/>
  <c r="Q28" i="23" s="1"/>
  <c r="S27" i="23"/>
  <c r="P27" i="23"/>
  <c r="O27" i="23"/>
  <c r="R27" i="23" s="1"/>
  <c r="Q26" i="23"/>
  <c r="P26" i="23"/>
  <c r="S26" i="23" s="1"/>
  <c r="O26" i="23"/>
  <c r="I22" i="23"/>
  <c r="I39" i="23" s="1"/>
  <c r="F22" i="23"/>
  <c r="F39" i="23" s="1"/>
  <c r="L21" i="23"/>
  <c r="L20" i="23"/>
  <c r="L18" i="23"/>
  <c r="L17" i="23"/>
  <c r="L16" i="23"/>
  <c r="L15" i="23"/>
  <c r="L14" i="23"/>
  <c r="L13" i="23"/>
  <c r="L12" i="23"/>
  <c r="L11" i="23"/>
  <c r="L10" i="23"/>
  <c r="L22" i="23" s="1"/>
  <c r="I60" i="23" l="1"/>
  <c r="R29" i="23"/>
  <c r="S29" i="23"/>
  <c r="T32" i="23"/>
  <c r="L32" i="23" s="1"/>
  <c r="T29" i="23"/>
  <c r="L29" i="23" s="1"/>
  <c r="Q27" i="23"/>
  <c r="R28" i="23"/>
  <c r="T27" i="23"/>
  <c r="L27" i="23" s="1"/>
  <c r="T31" i="23"/>
  <c r="L31" i="23" s="1"/>
  <c r="T28" i="23"/>
  <c r="L28" i="23" s="1"/>
  <c r="T33" i="23"/>
  <c r="L33" i="23" s="1"/>
  <c r="R26" i="23"/>
  <c r="T26" i="23" s="1"/>
  <c r="L26" i="23" s="1"/>
  <c r="R30" i="23"/>
  <c r="T30" i="23" s="1"/>
  <c r="L30" i="23" s="1"/>
  <c r="R34" i="23"/>
  <c r="T34" i="23" s="1"/>
  <c r="L34" i="23" s="1"/>
  <c r="L26" i="22"/>
  <c r="L35" i="23" l="1"/>
  <c r="L39" i="23" s="1"/>
  <c r="K56" i="22"/>
  <c r="K54" i="22"/>
  <c r="J64" i="23" l="1"/>
  <c r="J63" i="23"/>
  <c r="N46" i="23"/>
  <c r="F35" i="22"/>
  <c r="F22" i="22"/>
  <c r="J65" i="23" l="1"/>
  <c r="F39" i="22"/>
  <c r="I22" i="22" l="1"/>
  <c r="I35" i="22"/>
  <c r="L11" i="22"/>
  <c r="L12" i="22"/>
  <c r="L13" i="22"/>
  <c r="L14" i="22"/>
  <c r="L15" i="22"/>
  <c r="L16" i="22"/>
  <c r="L17" i="22"/>
  <c r="L18" i="22"/>
  <c r="L20" i="22"/>
  <c r="L21" i="22"/>
  <c r="L10" i="22"/>
  <c r="I39" i="22" l="1"/>
  <c r="L22" i="22"/>
  <c r="P34" i="22" l="1"/>
  <c r="S34" i="22" s="1"/>
  <c r="O34" i="22"/>
  <c r="Q34" i="22" s="1"/>
  <c r="P33" i="22"/>
  <c r="S33" i="22" s="1"/>
  <c r="O33" i="22"/>
  <c r="P32" i="22"/>
  <c r="S32" i="22" s="1"/>
  <c r="O32" i="22"/>
  <c r="Q32" i="22" s="1"/>
  <c r="P31" i="22"/>
  <c r="S31" i="22" s="1"/>
  <c r="O31" i="22"/>
  <c r="Q31" i="22" s="1"/>
  <c r="P30" i="22"/>
  <c r="S30" i="22" s="1"/>
  <c r="O30" i="22"/>
  <c r="Q30" i="22" s="1"/>
  <c r="P29" i="22"/>
  <c r="S29" i="22" s="1"/>
  <c r="O29" i="22"/>
  <c r="Q29" i="22" s="1"/>
  <c r="P28" i="22"/>
  <c r="S28" i="22" s="1"/>
  <c r="O28" i="22"/>
  <c r="Q28" i="22" s="1"/>
  <c r="P27" i="22"/>
  <c r="O27" i="22"/>
  <c r="Q27" i="22" s="1"/>
  <c r="P26" i="22"/>
  <c r="S26" i="22" s="1"/>
  <c r="O26" i="22"/>
  <c r="Q26" i="22" s="1"/>
  <c r="R33" i="22" l="1"/>
  <c r="R27" i="22"/>
  <c r="R29" i="22"/>
  <c r="T29" i="22" s="1"/>
  <c r="L29" i="22" s="1"/>
  <c r="R30" i="22"/>
  <c r="T30" i="22" s="1"/>
  <c r="L30" i="22" s="1"/>
  <c r="R31" i="22"/>
  <c r="T31" i="22" s="1"/>
  <c r="L31" i="22" s="1"/>
  <c r="Q33" i="22"/>
  <c r="R26" i="22"/>
  <c r="S27" i="22"/>
  <c r="R28" i="22"/>
  <c r="T28" i="22" s="1"/>
  <c r="L28" i="22" s="1"/>
  <c r="R32" i="22"/>
  <c r="T32" i="22" s="1"/>
  <c r="L32" i="22" s="1"/>
  <c r="R34" i="22"/>
  <c r="T34" i="22" s="1"/>
  <c r="L34" i="22" s="1"/>
  <c r="M46" i="22"/>
  <c r="I60" i="22" l="1"/>
  <c r="I59" i="22"/>
  <c r="T26" i="22"/>
  <c r="T27" i="22"/>
  <c r="L27" i="22" s="1"/>
  <c r="T33" i="22"/>
  <c r="L33" i="22" s="1"/>
  <c r="L35" i="22" l="1"/>
  <c r="L39" i="22" s="1"/>
  <c r="J64" i="22" l="1"/>
  <c r="J63" i="22"/>
  <c r="J65" i="22" s="1"/>
  <c r="N46" i="22"/>
</calcChain>
</file>

<file path=xl/sharedStrings.xml><?xml version="1.0" encoding="utf-8"?>
<sst xmlns="http://schemas.openxmlformats.org/spreadsheetml/2006/main" count="233" uniqueCount="86">
  <si>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</si>
  <si>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</si>
  <si>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</si>
  <si>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非課税売上対応分（Ｂ）</t>
    <rPh sb="0" eb="3">
      <t>ヒカゼイ</t>
    </rPh>
    <rPh sb="3" eb="7">
      <t>ウリアゲタイオウ</t>
    </rPh>
    <rPh sb="7" eb="8">
      <t>ブン</t>
    </rPh>
    <phoneticPr fontId="1"/>
  </si>
  <si>
    <t>合計
（Ｄ）</t>
    <rPh sb="0" eb="2">
      <t>ゴウケイ</t>
    </rPh>
    <phoneticPr fontId="1"/>
  </si>
  <si>
    <t>（５）添付書類</t>
    <rPh sb="3" eb="5">
      <t>テンプ</t>
    </rPh>
    <rPh sb="5" eb="7">
      <t>ショルイ</t>
    </rPh>
    <phoneticPr fontId="1"/>
  </si>
  <si>
    <t>（３）支出のうち課税仕入れの占める割合</t>
    <phoneticPr fontId="1"/>
  </si>
  <si>
    <t>　課税売上対応分（Ａ／Ｄ）＝</t>
    <phoneticPr fontId="1"/>
  </si>
  <si>
    <t>　共通対応分（Ｃ／Ｄ）＝</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</si>
  <si>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</si>
  <si>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</si>
  <si>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</si>
  <si>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</si>
  <si>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・・・・・・（Ｈ）</t>
    <phoneticPr fontId="1"/>
  </si>
  <si>
    <t>・・・・・・（Ｉ）</t>
    <phoneticPr fontId="1"/>
  </si>
  <si>
    <t>課税資産の譲渡等の対価の額（Ｅ）</t>
    <phoneticPr fontId="1"/>
  </si>
  <si>
    <t>※上記計算表④行「課税資産の譲渡等の対価の額」の金額（合計欄がある場合は、合計欄の金額）を記載してください。</t>
    <phoneticPr fontId="1"/>
  </si>
  <si>
    <t>資産の譲渡等の対価の額（Ｆ）</t>
    <phoneticPr fontId="1"/>
  </si>
  <si>
    <t>計算に使用する課税売上割合（Ｇ）</t>
    <phoneticPr fontId="1"/>
  </si>
  <si>
    <t>課税売上割合（Ｅ÷Ｆ）</t>
    <rPh sb="0" eb="2">
      <t>カゼイ</t>
    </rPh>
    <rPh sb="2" eb="4">
      <t>ウリアゲ</t>
    </rPh>
    <rPh sb="4" eb="6">
      <t>ワリアイ</t>
    </rPh>
    <phoneticPr fontId="1"/>
  </si>
  <si>
    <t>　　　・上記の確定申告書に添付した課税売上割合・控除対象仕入税額等の計算表（写し）（付表２）</t>
    <rPh sb="4" eb="6">
      <t>ジョウキ</t>
    </rPh>
    <rPh sb="7" eb="9">
      <t>カクテイ</t>
    </rPh>
    <rPh sb="9" eb="11">
      <t>シンコク</t>
    </rPh>
    <rPh sb="11" eb="12">
      <t>ショ</t>
    </rPh>
    <rPh sb="13" eb="15">
      <t>テンプ</t>
    </rPh>
    <rPh sb="17" eb="19">
      <t>カゼイ</t>
    </rPh>
    <rPh sb="38" eb="39">
      <t>ウツ</t>
    </rPh>
    <rPh sb="42" eb="44">
      <t>フヒョウ</t>
    </rPh>
    <phoneticPr fontId="1"/>
  </si>
  <si>
    <t>（４）仕入控除税額</t>
    <rPh sb="3" eb="5">
      <t>シイレ</t>
    </rPh>
    <rPh sb="5" eb="7">
      <t>コウジョ</t>
    </rPh>
    <rPh sb="7" eb="9">
      <t>ゼイガク</t>
    </rPh>
    <phoneticPr fontId="1"/>
  </si>
  <si>
    <t>（Ａ　個別対応方式用）</t>
    <rPh sb="3" eb="5">
      <t>コベツ</t>
    </rPh>
    <rPh sb="5" eb="7">
      <t>タイオウ</t>
    </rPh>
    <rPh sb="7" eb="9">
      <t>ホウシキ</t>
    </rPh>
    <rPh sb="9" eb="10">
      <t>ヨウ</t>
    </rPh>
    <phoneticPr fontId="1"/>
  </si>
  <si>
    <t>※上記計算表⑦行「資産の譲渡等の対価の額」の金額（合計欄がある場合は、合計欄の金額）を記載してください。</t>
    <phoneticPr fontId="1"/>
  </si>
  <si>
    <r>
      <t>　消費税の確定申告の際、課税売上割合を切り捨て（小数点第２位以下の切り捨てなど）し、課税仕入れ等の税額を計算している場合、その課税売上割合を記載してください。
　</t>
    </r>
    <r>
      <rPr>
        <b/>
        <u/>
        <sz val="12"/>
        <rFont val="ＭＳ 明朝"/>
        <family val="1"/>
        <charset val="128"/>
      </rPr>
      <t>該当しない場合は記載は不要です。</t>
    </r>
    <rPh sb="1" eb="4">
      <t>ショウヒゼイ</t>
    </rPh>
    <rPh sb="5" eb="7">
      <t>カクテイ</t>
    </rPh>
    <rPh sb="7" eb="9">
      <t>シンコク</t>
    </rPh>
    <rPh sb="10" eb="11">
      <t>サイ</t>
    </rPh>
    <rPh sb="12" eb="14">
      <t>カゼイ</t>
    </rPh>
    <rPh sb="14" eb="16">
      <t>ウリアゲ</t>
    </rPh>
    <rPh sb="16" eb="18">
      <t>ワリアイ</t>
    </rPh>
    <rPh sb="19" eb="20">
      <t>キ</t>
    </rPh>
    <rPh sb="21" eb="22">
      <t>ス</t>
    </rPh>
    <rPh sb="24" eb="27">
      <t>ショウスウテン</t>
    </rPh>
    <rPh sb="27" eb="28">
      <t>ダイ</t>
    </rPh>
    <rPh sb="29" eb="30">
      <t>イ</t>
    </rPh>
    <rPh sb="30" eb="32">
      <t>イカ</t>
    </rPh>
    <rPh sb="33" eb="34">
      <t>キ</t>
    </rPh>
    <rPh sb="35" eb="36">
      <t>ス</t>
    </rPh>
    <rPh sb="42" eb="44">
      <t>カゼイ</t>
    </rPh>
    <rPh sb="44" eb="46">
      <t>シイ</t>
    </rPh>
    <rPh sb="47" eb="48">
      <t>トウ</t>
    </rPh>
    <rPh sb="49" eb="51">
      <t>ゼイガク</t>
    </rPh>
    <rPh sb="52" eb="54">
      <t>ケイサン</t>
    </rPh>
    <rPh sb="58" eb="60">
      <t>バアイ</t>
    </rPh>
    <rPh sb="63" eb="65">
      <t>カゼイ</t>
    </rPh>
    <rPh sb="65" eb="67">
      <t>ウリアゲ</t>
    </rPh>
    <rPh sb="67" eb="69">
      <t>ワリアイ</t>
    </rPh>
    <rPh sb="70" eb="72">
      <t>キサイ</t>
    </rPh>
    <rPh sb="81" eb="83">
      <t>ガイトウ</t>
    </rPh>
    <rPh sb="86" eb="88">
      <t>バアイ</t>
    </rPh>
    <rPh sb="89" eb="91">
      <t>キサイ</t>
    </rPh>
    <rPh sb="92" eb="94">
      <t>フヨウ</t>
    </rPh>
    <phoneticPr fontId="1"/>
  </si>
  <si>
    <t>課税売上対応分
（Ａ）</t>
    <rPh sb="0" eb="2">
      <t>カゼイ</t>
    </rPh>
    <rPh sb="2" eb="6">
      <t>ウリアゲタイオウ</t>
    </rPh>
    <rPh sb="6" eb="7">
      <t>ブン</t>
    </rPh>
    <phoneticPr fontId="1"/>
  </si>
  <si>
    <t>共通対応分
（Ｃ）</t>
    <rPh sb="0" eb="2">
      <t>キョウツウ</t>
    </rPh>
    <rPh sb="2" eb="4">
      <t>タイオウ</t>
    </rPh>
    <rPh sb="4" eb="5">
      <t>ブン</t>
    </rPh>
    <phoneticPr fontId="1"/>
  </si>
  <si>
    <t xml:space="preserve">  合計（Ｊ＋Ｋ）＝</t>
    <rPh sb="2" eb="4">
      <t>ゴウケイ</t>
    </rPh>
    <phoneticPr fontId="1"/>
  </si>
  <si>
    <t>（１）補助対象経費の使途の内訳</t>
    <rPh sb="3" eb="5">
      <t>ホジョ</t>
    </rPh>
    <rPh sb="5" eb="7">
      <t>タイショウ</t>
    </rPh>
    <rPh sb="7" eb="9">
      <t>ケイヒ</t>
    </rPh>
    <rPh sb="10" eb="12">
      <t>シト</t>
    </rPh>
    <rPh sb="13" eb="15">
      <t>ウチワケ</t>
    </rPh>
    <phoneticPr fontId="1"/>
  </si>
  <si>
    <t>　　　・この補助金の交付を受けた時期を課税期間に含む消費税及び地方消費税の確定申告書（写し）（第１表）</t>
    <rPh sb="10" eb="12">
      <t>コウフ</t>
    </rPh>
    <rPh sb="13" eb="14">
      <t>ウ</t>
    </rPh>
    <rPh sb="16" eb="18">
      <t>ジキ</t>
    </rPh>
    <rPh sb="19" eb="21">
      <t>カゼイ</t>
    </rPh>
    <rPh sb="21" eb="23">
      <t>キカン</t>
    </rPh>
    <rPh sb="24" eb="25">
      <t>フク</t>
    </rPh>
    <rPh sb="26" eb="29">
      <t>ショウヒゼイ</t>
    </rPh>
    <rPh sb="29" eb="30">
      <t>オヨ</t>
    </rPh>
    <rPh sb="31" eb="33">
      <t>チホウ</t>
    </rPh>
    <rPh sb="33" eb="36">
      <t>ショウヒゼイ</t>
    </rPh>
    <rPh sb="37" eb="39">
      <t>カクテイ</t>
    </rPh>
    <rPh sb="39" eb="42">
      <t>シンコクショ</t>
    </rPh>
    <rPh sb="43" eb="44">
      <t>ウツ</t>
    </rPh>
    <rPh sb="47" eb="48">
      <t>ダイ</t>
    </rPh>
    <rPh sb="49" eb="50">
      <t>ヒョウ</t>
    </rPh>
    <phoneticPr fontId="1"/>
  </si>
  <si>
    <t>　補助金確定額 × Ｈ × 10 / 110　＝</t>
    <rPh sb="1" eb="3">
      <t>ホジョ</t>
    </rPh>
    <rPh sb="3" eb="4">
      <t>キン</t>
    </rPh>
    <rPh sb="4" eb="7">
      <t>カクテイガク</t>
    </rPh>
    <phoneticPr fontId="1"/>
  </si>
  <si>
    <t>　補助金確定額 × Ｉ × 10 / 110 × Ｇ　＝</t>
    <phoneticPr fontId="1"/>
  </si>
  <si>
    <t>　補助金確定額 × Ｉ × 10 / 110 × Ｇ　＝</t>
    <phoneticPr fontId="1"/>
  </si>
  <si>
    <t>消費税の確定申告書　付表２「課税売上割合・控除対象仕入税額等の計算表」を確認し、記載してください。</t>
    <rPh sb="27" eb="28">
      <t>ゼイ</t>
    </rPh>
    <rPh sb="36" eb="38">
      <t>カクニン</t>
    </rPh>
    <rPh sb="40" eb="42">
      <t>キサイ</t>
    </rPh>
    <phoneticPr fontId="1"/>
  </si>
  <si>
    <t>補助対象経費</t>
    <rPh sb="0" eb="6">
      <t>ホジョタイショウケイヒ</t>
    </rPh>
    <phoneticPr fontId="1"/>
  </si>
  <si>
    <t>交付決定日</t>
    <rPh sb="0" eb="5">
      <t>コウフケッテイビ</t>
    </rPh>
    <phoneticPr fontId="1"/>
  </si>
  <si>
    <t>閾値①</t>
    <rPh sb="0" eb="2">
      <t>イキチ</t>
    </rPh>
    <phoneticPr fontId="1"/>
  </si>
  <si>
    <t>閾値②</t>
    <rPh sb="0" eb="2">
      <t>イキチ</t>
    </rPh>
    <phoneticPr fontId="1"/>
  </si>
  <si>
    <t>閾値②まで</t>
    <rPh sb="0" eb="2">
      <t>イキチ</t>
    </rPh>
    <phoneticPr fontId="1"/>
  </si>
  <si>
    <t>閾値②を超える回数</t>
    <rPh sb="0" eb="2">
      <t>イキチ</t>
    </rPh>
    <rPh sb="4" eb="5">
      <t>コ</t>
    </rPh>
    <rPh sb="7" eb="9">
      <t>カイスウ</t>
    </rPh>
    <phoneticPr fontId="1"/>
  </si>
  <si>
    <t>閾値①まで</t>
    <rPh sb="0" eb="2">
      <t>イキチ</t>
    </rPh>
    <phoneticPr fontId="1"/>
  </si>
  <si>
    <t>各種経費の額</t>
    <rPh sb="0" eb="4">
      <t>カクシュケイヒ</t>
    </rPh>
    <rPh sb="5" eb="6">
      <t>ガク</t>
    </rPh>
    <phoneticPr fontId="1"/>
  </si>
  <si>
    <t>当該月の営業日数</t>
    <rPh sb="0" eb="3">
      <t>トウガイツキ</t>
    </rPh>
    <rPh sb="4" eb="6">
      <t>エイギョウ</t>
    </rPh>
    <rPh sb="6" eb="8">
      <t>ニッスウ</t>
    </rPh>
    <phoneticPr fontId="1"/>
  </si>
  <si>
    <t>令和4年9月</t>
    <rPh sb="0" eb="2">
      <t>レイワ</t>
    </rPh>
    <rPh sb="3" eb="4">
      <t>ネン</t>
    </rPh>
    <rPh sb="5" eb="6">
      <t>ガツ</t>
    </rPh>
    <phoneticPr fontId="1"/>
  </si>
  <si>
    <t>令和4年10月</t>
    <rPh sb="0" eb="2">
      <t>レイワ</t>
    </rPh>
    <rPh sb="3" eb="4">
      <t>ネン</t>
    </rPh>
    <rPh sb="6" eb="7">
      <t>ガツ</t>
    </rPh>
    <phoneticPr fontId="1"/>
  </si>
  <si>
    <r>
      <t xml:space="preserve">検査実施月
</t>
    </r>
    <r>
      <rPr>
        <sz val="10"/>
        <rFont val="ＭＳ 明朝"/>
        <family val="1"/>
        <charset val="128"/>
      </rPr>
      <t>（１か月ごとに記載）</t>
    </r>
    <rPh sb="0" eb="2">
      <t>ケンサ</t>
    </rPh>
    <rPh sb="2" eb="4">
      <t>ジッシ</t>
    </rPh>
    <rPh sb="4" eb="5">
      <t>ツキ</t>
    </rPh>
    <rPh sb="9" eb="10">
      <t>ツキ</t>
    </rPh>
    <rPh sb="13" eb="15">
      <t>キサイ</t>
    </rPh>
    <phoneticPr fontId="1"/>
  </si>
  <si>
    <t>３　仕入控除税額の概要</t>
    <phoneticPr fontId="1"/>
  </si>
  <si>
    <t>２　補助金確定額</t>
    <phoneticPr fontId="1"/>
  </si>
  <si>
    <t>１　事業所名</t>
    <rPh sb="2" eb="5">
      <t>ジギョウショ</t>
    </rPh>
    <phoneticPr fontId="1"/>
  </si>
  <si>
    <t>文書番号</t>
    <rPh sb="0" eb="4">
      <t>ブンショバンゴウ</t>
    </rPh>
    <phoneticPr fontId="1"/>
  </si>
  <si>
    <t>文書番号</t>
    <rPh sb="0" eb="2">
      <t>ブンショ</t>
    </rPh>
    <rPh sb="2" eb="4">
      <t>バンゴウ</t>
    </rPh>
    <phoneticPr fontId="1"/>
  </si>
  <si>
    <t>10555号</t>
    <rPh sb="5" eb="6">
      <t>ゴウ</t>
    </rPh>
    <phoneticPr fontId="37"/>
  </si>
  <si>
    <t>10770号</t>
    <rPh sb="5" eb="6">
      <t>ゴウ</t>
    </rPh>
    <phoneticPr fontId="37"/>
  </si>
  <si>
    <t>20001号</t>
    <rPh sb="5" eb="6">
      <t>ゴウ</t>
    </rPh>
    <phoneticPr fontId="37"/>
  </si>
  <si>
    <t>別紙算定書</t>
    <phoneticPr fontId="1"/>
  </si>
  <si>
    <t>※上記返還額を仕入控除税額報告書に転記してください。</t>
    <rPh sb="1" eb="6">
      <t>ジョウキヘンカンガク</t>
    </rPh>
    <rPh sb="7" eb="16">
      <t>シイレコウジョゼイガクホウコクショ</t>
    </rPh>
    <rPh sb="17" eb="19">
      <t>テンキ</t>
    </rPh>
    <phoneticPr fontId="1"/>
  </si>
  <si>
    <t>福岡県新型コロナウイルス感染症検査促進事業費補助金　仕入控除税額報告書</t>
    <phoneticPr fontId="1"/>
  </si>
  <si>
    <r>
      <t xml:space="preserve">検査件数
</t>
    </r>
    <r>
      <rPr>
        <sz val="10"/>
        <rFont val="ＭＳ 明朝"/>
        <family val="1"/>
        <charset val="128"/>
      </rPr>
      <t>（PCR等・抗原定性の合計）</t>
    </r>
    <rPh sb="0" eb="2">
      <t>ケンサ</t>
    </rPh>
    <rPh sb="2" eb="4">
      <t>ケンスウ</t>
    </rPh>
    <rPh sb="9" eb="10">
      <t>トウ</t>
    </rPh>
    <rPh sb="11" eb="15">
      <t>コウゲンテイセイ</t>
    </rPh>
    <rPh sb="16" eb="18">
      <t>ゴウケイ</t>
    </rPh>
    <phoneticPr fontId="1"/>
  </si>
  <si>
    <t>-</t>
    <phoneticPr fontId="1"/>
  </si>
  <si>
    <t>小計</t>
    <rPh sb="0" eb="2">
      <t>ショウケイ</t>
    </rPh>
    <phoneticPr fontId="1"/>
  </si>
  <si>
    <t>（１）検査実施期間が令和４年８月３１日以前のもの</t>
    <rPh sb="3" eb="9">
      <t>ケンサジッシキカン</t>
    </rPh>
    <rPh sb="10" eb="12">
      <t>レイワ</t>
    </rPh>
    <rPh sb="13" eb="14">
      <t>ネン</t>
    </rPh>
    <rPh sb="15" eb="16">
      <t>ガツ</t>
    </rPh>
    <rPh sb="18" eb="19">
      <t>ニチ</t>
    </rPh>
    <rPh sb="19" eb="21">
      <t>イゼン</t>
    </rPh>
    <phoneticPr fontId="1"/>
  </si>
  <si>
    <t>（２）検査実施期間が令和４年９月１日以降のもの</t>
    <rPh sb="3" eb="9">
      <t>ケンサジッシキカン</t>
    </rPh>
    <rPh sb="10" eb="12">
      <t>レイワ</t>
    </rPh>
    <rPh sb="13" eb="14">
      <t>ネン</t>
    </rPh>
    <rPh sb="15" eb="16">
      <t>ガツ</t>
    </rPh>
    <rPh sb="17" eb="18">
      <t>ニチ</t>
    </rPh>
    <rPh sb="18" eb="20">
      <t>イコウ</t>
    </rPh>
    <phoneticPr fontId="1"/>
  </si>
  <si>
    <t>-</t>
    <phoneticPr fontId="1"/>
  </si>
  <si>
    <t>計算用</t>
    <rPh sb="0" eb="3">
      <t>ケイサンヨウ</t>
    </rPh>
    <phoneticPr fontId="1"/>
  </si>
  <si>
    <r>
      <t xml:space="preserve">補助金確定額
</t>
    </r>
    <r>
      <rPr>
        <sz val="10"/>
        <rFont val="ＭＳ 明朝"/>
        <family val="1"/>
        <charset val="128"/>
      </rPr>
      <t>（各種経費を除く額）</t>
    </r>
    <rPh sb="0" eb="6">
      <t>ホジョキンカクテイガク</t>
    </rPh>
    <rPh sb="8" eb="12">
      <t>カクシュケイヒ</t>
    </rPh>
    <rPh sb="13" eb="14">
      <t>ノゾ</t>
    </rPh>
    <rPh sb="15" eb="16">
      <t>ガク</t>
    </rPh>
    <phoneticPr fontId="1"/>
  </si>
  <si>
    <t>　合計（１）＋（２）</t>
    <rPh sb="1" eb="3">
      <t>ゴウケイ</t>
    </rPh>
    <phoneticPr fontId="1"/>
  </si>
  <si>
    <t>(令和４年度分）</t>
    <rPh sb="1" eb="3">
      <t>レイワ</t>
    </rPh>
    <rPh sb="4" eb="5">
      <t>ネン</t>
    </rPh>
    <rPh sb="5" eb="6">
      <t>ド</t>
    </rPh>
    <rPh sb="6" eb="7">
      <t>ブン</t>
    </rPh>
    <phoneticPr fontId="1"/>
  </si>
  <si>
    <t>令和4年11月</t>
    <rPh sb="0" eb="2">
      <t>レイワ</t>
    </rPh>
    <rPh sb="3" eb="4">
      <t>ネン</t>
    </rPh>
    <rPh sb="6" eb="7">
      <t>ガツ</t>
    </rPh>
    <phoneticPr fontId="1"/>
  </si>
  <si>
    <t>令和4年12月</t>
    <rPh sb="0" eb="2">
      <t>レイワ</t>
    </rPh>
    <rPh sb="3" eb="4">
      <t>ネン</t>
    </rPh>
    <rPh sb="6" eb="7">
      <t>ガツ</t>
    </rPh>
    <phoneticPr fontId="1"/>
  </si>
  <si>
    <t>令和5年1月</t>
    <rPh sb="0" eb="2">
      <t>レイワ</t>
    </rPh>
    <rPh sb="3" eb="4">
      <t>ネン</t>
    </rPh>
    <rPh sb="5" eb="6">
      <t>ガツ</t>
    </rPh>
    <phoneticPr fontId="1"/>
  </si>
  <si>
    <t>令和5年2月</t>
    <rPh sb="0" eb="2">
      <t>レイワ</t>
    </rPh>
    <rPh sb="3" eb="4">
      <t>ネン</t>
    </rPh>
    <rPh sb="5" eb="6">
      <t>ガツ</t>
    </rPh>
    <phoneticPr fontId="1"/>
  </si>
  <si>
    <t>令和5年3月</t>
    <rPh sb="0" eb="2">
      <t>レイワ</t>
    </rPh>
    <rPh sb="3" eb="4">
      <t>ネン</t>
    </rPh>
    <rPh sb="5" eb="6">
      <t>ガツ</t>
    </rPh>
    <phoneticPr fontId="1"/>
  </si>
  <si>
    <t>11098号</t>
    <rPh sb="5" eb="6">
      <t>ゴウ</t>
    </rPh>
    <phoneticPr fontId="1"/>
  </si>
  <si>
    <t>12902号</t>
    <rPh sb="5" eb="6">
      <t>ゴウ</t>
    </rPh>
    <phoneticPr fontId="1"/>
  </si>
  <si>
    <t>20158号</t>
    <rPh sb="5" eb="6">
      <t>ゴウ</t>
    </rPh>
    <phoneticPr fontId="37"/>
  </si>
  <si>
    <t>25687号</t>
    <rPh sb="5" eb="6">
      <t>ゴウ</t>
    </rPh>
    <phoneticPr fontId="1"/>
  </si>
  <si>
    <t>備考</t>
    <rPh sb="0" eb="2">
      <t>ビコウ</t>
    </rPh>
    <phoneticPr fontId="1"/>
  </si>
  <si>
    <t>〇〇薬局××店</t>
    <rPh sb="2" eb="4">
      <t>ヤッキョク</t>
    </rPh>
    <rPh sb="6" eb="7">
      <t>テン</t>
    </rPh>
    <phoneticPr fontId="1"/>
  </si>
  <si>
    <t>-</t>
    <phoneticPr fontId="1"/>
  </si>
  <si>
    <r>
      <rPr>
        <sz val="12"/>
        <rFont val="ＭＳ 明朝"/>
        <family val="1"/>
        <charset val="128"/>
      </rPr>
      <t>補助金確定額</t>
    </r>
    <r>
      <rPr>
        <sz val="10"/>
        <rFont val="ＭＳ 明朝"/>
        <family val="1"/>
        <charset val="128"/>
      </rPr>
      <t xml:space="preserve">
</t>
    </r>
    <r>
      <rPr>
        <sz val="9"/>
        <rFont val="ＭＳ 明朝"/>
        <family val="1"/>
        <charset val="128"/>
      </rPr>
      <t>（検査体制整備支援部分を含む全額）</t>
    </r>
    <rPh sb="0" eb="3">
      <t>ホジョキン</t>
    </rPh>
    <rPh sb="3" eb="6">
      <t>カクテイガク</t>
    </rPh>
    <rPh sb="19" eb="20">
      <t>フク</t>
    </rPh>
    <rPh sb="21" eb="23">
      <t>ゼンガク</t>
    </rPh>
    <phoneticPr fontId="1"/>
  </si>
  <si>
    <t>・・・（Ｊ）</t>
    <phoneticPr fontId="1"/>
  </si>
  <si>
    <t>・・・（Ｋ）</t>
    <phoneticPr fontId="1"/>
  </si>
  <si>
    <t>・・・（返還額）(小数点以下切り捨て)</t>
    <rPh sb="9" eb="12">
      <t>ショウスウテン</t>
    </rPh>
    <rPh sb="12" eb="14">
      <t>イカ</t>
    </rPh>
    <rPh sb="14" eb="15">
      <t>キ</t>
    </rPh>
    <rPh sb="16" eb="17">
      <t>ス</t>
    </rPh>
    <phoneticPr fontId="1"/>
  </si>
  <si>
    <t>検査件数</t>
    <rPh sb="0" eb="2">
      <t>ケンサ</t>
    </rPh>
    <rPh sb="2" eb="4">
      <t>ケンスウ</t>
    </rPh>
    <phoneticPr fontId="1"/>
  </si>
  <si>
    <r>
      <rPr>
        <sz val="12"/>
        <rFont val="ＭＳ 明朝"/>
        <family val="1"/>
        <charset val="128"/>
      </rPr>
      <t>補助金確定額</t>
    </r>
    <r>
      <rPr>
        <sz val="10"/>
        <rFont val="ＭＳ 明朝"/>
        <family val="1"/>
        <charset val="128"/>
      </rPr>
      <t xml:space="preserve">
</t>
    </r>
    <r>
      <rPr>
        <sz val="9"/>
        <rFont val="ＭＳ 明朝"/>
        <family val="1"/>
        <charset val="128"/>
      </rPr>
      <t>（</t>
    </r>
    <r>
      <rPr>
        <u/>
        <sz val="9"/>
        <rFont val="ＭＳ 明朝"/>
        <family val="1"/>
        <charset val="128"/>
      </rPr>
      <t>検査体制整備支援部分を含む</t>
    </r>
    <r>
      <rPr>
        <sz val="9"/>
        <rFont val="ＭＳ 明朝"/>
        <family val="1"/>
        <charset val="128"/>
      </rPr>
      <t>全額）</t>
    </r>
    <rPh sb="0" eb="3">
      <t>ホジョキン</t>
    </rPh>
    <rPh sb="3" eb="6">
      <t>カクテイガク</t>
    </rPh>
    <rPh sb="19" eb="20">
      <t>フク</t>
    </rPh>
    <rPh sb="21" eb="23">
      <t>ゼンガク</t>
    </rPh>
    <phoneticPr fontId="1"/>
  </si>
  <si>
    <t>(令和　年度分）</t>
    <rPh sb="1" eb="3">
      <t>レイワ</t>
    </rPh>
    <rPh sb="4" eb="5">
      <t>ネン</t>
    </rPh>
    <rPh sb="5" eb="6">
      <t>ド</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</si>
</sst>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_ "/>
    <numFmt numFmtId="177" formatCode="#,##0_ "/>
    <numFmt numFmtId="178" formatCode="#,##0.000000000_ "/>
    <numFmt numFmtId="179" formatCode="#,##0.00000_ "/>
    <numFmt numFmtId="180" formatCode="#,##0.00_ "/>
  </numFmts>
  <fonts count="40">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name val="ＭＳ 明朝"/>
      <family val="1"/>
      <charset val="128"/>
    </font>
    <font>
      <sz val="12"/>
      <color indexed="8"/>
      <name val="ＭＳ Ｐゴシック"/>
      <family val="3"/>
      <charset val="128"/>
    </font>
    <font>
      <sz val="10"/>
      <name val="ＭＳ 明朝"/>
      <family val="1"/>
      <charset val="128"/>
    </font>
    <font>
      <b/>
      <u/>
      <sz val="12"/>
      <name val="ＭＳ 明朝"/>
      <family val="1"/>
      <charset val="128"/>
    </font>
    <font>
      <b/>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rgb="FFFF0000"/>
      <name val="ＭＳ 明朝"/>
      <family val="1"/>
    </font>
    <font>
      <sz val="10.5"/>
      <color indexed="8"/>
      <name val="ＭＳ 明朝"/>
      <family val="1"/>
    </font>
    <font>
      <sz val="11"/>
      <name val="ＭＳ 明朝"/>
      <family val="1"/>
    </font>
    <font>
      <sz val="12"/>
      <name val="ＭＳ 明朝"/>
      <family val="1"/>
    </font>
    <font>
      <sz val="6"/>
      <name val="ＭＳ Ｐゴシック"/>
      <family val="3"/>
    </font>
    <font>
      <sz val="9"/>
      <name val="ＭＳ 明朝"/>
      <family val="1"/>
      <charset val="128"/>
    </font>
    <font>
      <u/>
      <sz val="9"/>
      <name val="ＭＳ 明朝"/>
      <family val="1"/>
      <charset val="128"/>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right style="thin">
        <color indexed="64"/>
      </right>
      <top/>
      <bottom style="thin">
        <color indexed="64"/>
      </bottom>
      <diagonal/>
    </border>
  </borders>
  <cellStyleXfs count="48">
    <xf numFmtId="0" fontId="0" fillId="0" borderId="0"/>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8" fillId="0" borderId="0" applyNumberFormat="0" applyFill="0" applyBorder="0" applyAlignment="0" applyProtection="0">
      <alignment vertical="center"/>
    </xf>
    <xf numFmtId="0" fontId="19" fillId="30" borderId="11" applyNumberFormat="0" applyAlignment="0" applyProtection="0">
      <alignment vertical="center"/>
    </xf>
    <xf numFmtId="0" fontId="20" fillId="31" borderId="0" applyNumberFormat="0" applyBorder="0" applyAlignment="0" applyProtection="0">
      <alignment vertical="center"/>
    </xf>
    <xf numFmtId="0" fontId="4" fillId="4" borderId="12" applyNumberFormat="0" applyFont="0" applyAlignment="0" applyProtection="0">
      <alignment vertical="center"/>
    </xf>
    <xf numFmtId="0" fontId="21" fillId="0" borderId="13" applyNumberFormat="0" applyFill="0" applyAlignment="0" applyProtection="0">
      <alignment vertical="center"/>
    </xf>
    <xf numFmtId="0" fontId="22" fillId="32" borderId="0" applyNumberFormat="0" applyBorder="0" applyAlignment="0" applyProtection="0">
      <alignment vertical="center"/>
    </xf>
    <xf numFmtId="0" fontId="23" fillId="33" borderId="14"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33" borderId="19" applyNumberFormat="0" applyAlignment="0" applyProtection="0">
      <alignment vertical="center"/>
    </xf>
    <xf numFmtId="0" fontId="30" fillId="0" borderId="0" applyNumberFormat="0" applyFill="0" applyBorder="0" applyAlignment="0" applyProtection="0">
      <alignment vertical="center"/>
    </xf>
    <xf numFmtId="0" fontId="31" fillId="3" borderId="14" applyNumberFormat="0" applyAlignment="0" applyProtection="0">
      <alignment vertical="center"/>
    </xf>
    <xf numFmtId="0" fontId="4" fillId="0" borderId="0">
      <alignment vertical="center"/>
    </xf>
    <xf numFmtId="0" fontId="6" fillId="0" borderId="0"/>
    <xf numFmtId="0" fontId="6" fillId="0" borderId="0"/>
    <xf numFmtId="0" fontId="8" fillId="0" borderId="0"/>
    <xf numFmtId="0" fontId="32" fillId="34" borderId="0" applyNumberFormat="0" applyBorder="0" applyAlignment="0" applyProtection="0">
      <alignment vertical="center"/>
    </xf>
    <xf numFmtId="38" fontId="4" fillId="0" borderId="0" applyFont="0" applyFill="0" applyBorder="0" applyAlignment="0" applyProtection="0">
      <alignment vertical="center"/>
    </xf>
  </cellStyleXfs>
  <cellXfs count="109">
    <xf numFmtId="0" fontId="0" fillId="0" borderId="0" xfId="0" applyAlignment="1"/>
    <xf numFmtId="0" fontId="0" fillId="0" borderId="0" xfId="0" applyAlignment="1">
      <alignment vertical="center"/>
    </xf>
    <xf numFmtId="0" fontId="5" fillId="5" borderId="0" xfId="0" applyFont="1" applyFill="1" applyAlignment="1">
      <alignment vertical="center"/>
    </xf>
    <xf numFmtId="0" fontId="0" fillId="5" borderId="0" xfId="0" applyFill="1" applyAlignment="1"/>
    <xf numFmtId="0" fontId="0" fillId="5" borderId="0" xfId="0" applyFill="1" applyAlignment="1">
      <alignment vertical="center"/>
    </xf>
    <xf numFmtId="0" fontId="10" fillId="5" borderId="0" xfId="0" applyFont="1" applyFill="1" applyAlignment="1">
      <alignment vertical="center"/>
    </xf>
    <xf numFmtId="0" fontId="3" fillId="5" borderId="0" xfId="0" applyFont="1" applyFill="1" applyAlignment="1">
      <alignment vertical="center"/>
    </xf>
    <xf numFmtId="0" fontId="5" fillId="0" borderId="0" xfId="0" applyFont="1" applyAlignment="1">
      <alignment vertical="center"/>
    </xf>
    <xf numFmtId="0" fontId="5" fillId="5" borderId="0" xfId="0" applyFont="1" applyFill="1" applyBorder="1" applyAlignment="1">
      <alignment vertical="center"/>
    </xf>
    <xf numFmtId="3" fontId="5" fillId="5" borderId="0" xfId="0" applyNumberFormat="1" applyFont="1" applyFill="1" applyBorder="1" applyAlignment="1">
      <alignment vertical="center"/>
    </xf>
    <xf numFmtId="0" fontId="12" fillId="5" borderId="0" xfId="0" applyFont="1" applyFill="1" applyAlignment="1">
      <alignment vertical="center"/>
    </xf>
    <xf numFmtId="0" fontId="3" fillId="0" borderId="0" xfId="0" applyFont="1" applyAlignment="1">
      <alignment vertical="center"/>
    </xf>
    <xf numFmtId="38" fontId="5" fillId="0" borderId="1" xfId="33" applyFont="1" applyFill="1" applyBorder="1" applyAlignment="1">
      <alignment horizontal="right" vertical="center" shrinkToFit="1"/>
    </xf>
    <xf numFmtId="176" fontId="5" fillId="5" borderId="1" xfId="0" applyNumberFormat="1" applyFont="1" applyFill="1" applyBorder="1" applyAlignment="1">
      <alignment vertical="center" shrinkToFit="1"/>
    </xf>
    <xf numFmtId="0" fontId="5" fillId="5" borderId="0" xfId="0" applyFont="1" applyFill="1" applyBorder="1" applyAlignment="1">
      <alignment horizontal="left" vertical="center"/>
    </xf>
    <xf numFmtId="180" fontId="5" fillId="5" borderId="1" xfId="0" applyNumberFormat="1" applyFont="1" applyFill="1" applyBorder="1" applyAlignment="1">
      <alignment vertical="center"/>
    </xf>
    <xf numFmtId="0" fontId="5" fillId="5" borderId="0" xfId="0" applyFont="1" applyFill="1" applyBorder="1" applyAlignment="1">
      <alignment vertical="top"/>
    </xf>
    <xf numFmtId="3" fontId="5" fillId="5" borderId="0" xfId="0" applyNumberFormat="1" applyFont="1" applyFill="1" applyBorder="1" applyAlignment="1">
      <alignment vertical="top"/>
    </xf>
    <xf numFmtId="177" fontId="5" fillId="5" borderId="6" xfId="0" applyNumberFormat="1" applyFont="1" applyFill="1" applyBorder="1" applyAlignment="1">
      <alignment vertical="center"/>
    </xf>
    <xf numFmtId="38" fontId="5" fillId="35" borderId="1" xfId="33" applyFont="1" applyFill="1" applyBorder="1" applyAlignment="1">
      <alignment horizontal="center" vertical="center" shrinkToFit="1"/>
    </xf>
    <xf numFmtId="0" fontId="3" fillId="0" borderId="0" xfId="0" applyFont="1" applyBorder="1" applyAlignment="1">
      <alignment vertical="center"/>
    </xf>
    <xf numFmtId="0" fontId="35" fillId="0" borderId="0" xfId="0" applyFont="1" applyBorder="1" applyAlignment="1">
      <alignment vertical="center"/>
    </xf>
    <xf numFmtId="0" fontId="13" fillId="5" borderId="1" xfId="0" applyFont="1" applyFill="1" applyBorder="1" applyAlignment="1">
      <alignment horizontal="center" vertical="center" wrapText="1"/>
    </xf>
    <xf numFmtId="38" fontId="5" fillId="35" borderId="1" xfId="47" applyFont="1" applyFill="1" applyBorder="1" applyAlignment="1">
      <alignment vertical="center"/>
    </xf>
    <xf numFmtId="38" fontId="5" fillId="35" borderId="1" xfId="47" applyFont="1" applyFill="1" applyBorder="1" applyAlignment="1">
      <alignment horizontal="center" vertical="center"/>
    </xf>
    <xf numFmtId="38" fontId="5" fillId="5" borderId="1" xfId="47" applyFont="1" applyFill="1" applyBorder="1" applyAlignment="1">
      <alignment vertical="center"/>
    </xf>
    <xf numFmtId="0" fontId="36"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3" fillId="0" borderId="1" xfId="0" applyFont="1" applyBorder="1" applyAlignment="1">
      <alignment vertical="center"/>
    </xf>
    <xf numFmtId="38" fontId="5" fillId="0" borderId="1" xfId="47" applyFont="1" applyFill="1" applyBorder="1" applyAlignment="1">
      <alignment vertical="center"/>
    </xf>
    <xf numFmtId="0" fontId="3" fillId="5" borderId="1" xfId="0" applyFont="1" applyFill="1" applyBorder="1" applyAlignment="1">
      <alignment horizontal="center" vertical="center"/>
    </xf>
    <xf numFmtId="38" fontId="5" fillId="35" borderId="1" xfId="47" applyFont="1" applyFill="1" applyBorder="1" applyAlignment="1">
      <alignment horizontal="right" vertical="center"/>
    </xf>
    <xf numFmtId="38" fontId="5" fillId="5" borderId="1" xfId="47" applyFont="1" applyFill="1" applyBorder="1" applyAlignment="1">
      <alignment horizontal="right" vertical="center"/>
    </xf>
    <xf numFmtId="38" fontId="5" fillId="0" borderId="1" xfId="47" applyFont="1" applyFill="1" applyBorder="1" applyAlignment="1">
      <alignment horizontal="right" vertical="center"/>
    </xf>
    <xf numFmtId="38" fontId="5" fillId="5" borderId="0" xfId="47" applyFont="1" applyFill="1" applyBorder="1" applyAlignment="1">
      <alignment vertical="center"/>
    </xf>
    <xf numFmtId="0" fontId="3" fillId="5" borderId="0" xfId="0" applyFont="1" applyFill="1" applyBorder="1" applyAlignment="1">
      <alignment vertical="center"/>
    </xf>
    <xf numFmtId="0" fontId="3" fillId="0" borderId="0" xfId="0" applyFont="1" applyFill="1" applyBorder="1" applyAlignment="1">
      <alignment vertical="center"/>
    </xf>
    <xf numFmtId="38" fontId="5" fillId="0" borderId="0" xfId="47" applyFont="1" applyFill="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38" fontId="5" fillId="0" borderId="1" xfId="47" applyFont="1" applyBorder="1" applyAlignment="1">
      <alignment vertical="center"/>
    </xf>
    <xf numFmtId="38" fontId="5" fillId="5" borderId="1" xfId="0" applyNumberFormat="1" applyFont="1" applyFill="1" applyBorder="1" applyAlignment="1">
      <alignment vertical="center"/>
    </xf>
    <xf numFmtId="0" fontId="5" fillId="5" borderId="1" xfId="0" applyFont="1" applyFill="1" applyBorder="1" applyAlignment="1">
      <alignment horizontal="center" vertical="center" wrapText="1" shrinkToFit="1"/>
    </xf>
    <xf numFmtId="0" fontId="3" fillId="0" borderId="0" xfId="0" applyFont="1" applyBorder="1" applyAlignment="1"/>
    <xf numFmtId="0" fontId="15" fillId="5" borderId="0" xfId="0" applyFont="1" applyFill="1" applyBorder="1" applyAlignment="1">
      <alignment horizontal="right" vertical="center"/>
    </xf>
    <xf numFmtId="0" fontId="15" fillId="5" borderId="0" xfId="0" applyFont="1" applyFill="1" applyBorder="1" applyAlignment="1">
      <alignment vertical="center"/>
    </xf>
    <xf numFmtId="0" fontId="3" fillId="5" borderId="0" xfId="0" applyFont="1" applyFill="1" applyBorder="1" applyAlignment="1">
      <alignment horizontal="right" vertical="center"/>
    </xf>
    <xf numFmtId="0" fontId="7" fillId="5" borderId="0" xfId="0" applyFont="1" applyFill="1" applyBorder="1" applyAlignment="1">
      <alignment vertical="center"/>
    </xf>
    <xf numFmtId="0" fontId="2" fillId="5" borderId="0" xfId="0" applyFont="1" applyFill="1" applyBorder="1" applyAlignment="1">
      <alignment vertical="center"/>
    </xf>
    <xf numFmtId="38" fontId="3" fillId="0" borderId="0" xfId="47" applyFont="1" applyBorder="1" applyAlignment="1">
      <alignment vertical="center"/>
    </xf>
    <xf numFmtId="0" fontId="33" fillId="5" borderId="0" xfId="0" applyFont="1" applyFill="1" applyBorder="1" applyAlignment="1">
      <alignment vertical="top"/>
    </xf>
    <xf numFmtId="0" fontId="34" fillId="5" borderId="0" xfId="0" applyFont="1" applyFill="1" applyBorder="1" applyAlignment="1">
      <alignment vertical="center"/>
    </xf>
    <xf numFmtId="0" fontId="36" fillId="5" borderId="0" xfId="0" applyFont="1" applyFill="1" applyBorder="1" applyAlignment="1">
      <alignment vertical="center"/>
    </xf>
    <xf numFmtId="0" fontId="35" fillId="5" borderId="0" xfId="0" applyFont="1" applyFill="1" applyBorder="1" applyAlignment="1">
      <alignment vertical="center"/>
    </xf>
    <xf numFmtId="0" fontId="3"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xf>
    <xf numFmtId="0" fontId="13" fillId="5" borderId="0" xfId="0" applyFont="1" applyFill="1" applyBorder="1" applyAlignment="1">
      <alignment vertical="center"/>
    </xf>
    <xf numFmtId="3" fontId="5" fillId="5" borderId="0" xfId="0" applyNumberFormat="1" applyFont="1" applyFill="1" applyBorder="1" applyAlignment="1">
      <alignment horizontal="left" vertical="center"/>
    </xf>
    <xf numFmtId="3" fontId="5" fillId="5" borderId="0" xfId="0" quotePrefix="1" applyNumberFormat="1" applyFont="1" applyFill="1" applyBorder="1" applyAlignment="1">
      <alignment horizontal="left" vertical="center"/>
    </xf>
    <xf numFmtId="0" fontId="12" fillId="5" borderId="0" xfId="0" applyFont="1" applyFill="1" applyBorder="1" applyAlignment="1">
      <alignment vertical="center"/>
    </xf>
    <xf numFmtId="0" fontId="3" fillId="5" borderId="0" xfId="0" applyFont="1" applyFill="1" applyBorder="1" applyAlignment="1"/>
    <xf numFmtId="38" fontId="5" fillId="35" borderId="1" xfId="47" applyFont="1" applyFill="1" applyBorder="1" applyAlignment="1">
      <alignment horizontal="right" vertical="center"/>
    </xf>
    <xf numFmtId="0" fontId="5" fillId="5" borderId="1" xfId="0" applyFont="1" applyFill="1" applyBorder="1" applyAlignment="1">
      <alignment horizontal="center" vertical="center" wrapText="1"/>
    </xf>
    <xf numFmtId="58" fontId="5" fillId="35" borderId="1" xfId="47" applyNumberFormat="1" applyFont="1" applyFill="1" applyBorder="1" applyAlignment="1">
      <alignment horizontal="center" vertical="center"/>
    </xf>
    <xf numFmtId="0" fontId="3" fillId="0" borderId="1" xfId="0" applyFont="1" applyBorder="1" applyAlignment="1">
      <alignment horizontal="center" vertical="center"/>
    </xf>
    <xf numFmtId="38" fontId="5" fillId="0" borderId="1" xfId="47" applyFont="1" applyFill="1" applyBorder="1" applyAlignment="1">
      <alignment horizontal="center" vertical="center"/>
    </xf>
    <xf numFmtId="0" fontId="5" fillId="5" borderId="1" xfId="0" applyFont="1" applyFill="1" applyBorder="1" applyAlignment="1">
      <alignment horizontal="center" vertical="center"/>
    </xf>
    <xf numFmtId="0" fontId="35" fillId="0" borderId="0" xfId="0" applyFont="1" applyFill="1" applyBorder="1" applyAlignment="1">
      <alignment vertical="center"/>
    </xf>
    <xf numFmtId="180" fontId="5" fillId="5" borderId="10" xfId="0" applyNumberFormat="1" applyFont="1" applyFill="1" applyBorder="1" applyAlignment="1">
      <alignmen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58" fontId="5" fillId="35" borderId="1" xfId="47" applyNumberFormat="1" applyFont="1" applyFill="1" applyBorder="1" applyAlignment="1">
      <alignment horizontal="center" vertical="center"/>
    </xf>
    <xf numFmtId="0" fontId="5" fillId="5" borderId="0" xfId="0" applyFont="1" applyFill="1" applyBorder="1" applyAlignment="1">
      <alignment horizontal="left" vertical="center"/>
    </xf>
    <xf numFmtId="0" fontId="0" fillId="5" borderId="0" xfId="0" applyFill="1" applyAlignment="1">
      <alignment horizontal="left" vertical="center" wrapText="1"/>
    </xf>
    <xf numFmtId="178" fontId="5" fillId="5" borderId="1" xfId="0" applyNumberFormat="1"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1" xfId="0" applyFont="1" applyFill="1" applyBorder="1" applyAlignment="1">
      <alignment horizontal="center" vertical="center"/>
    </xf>
    <xf numFmtId="3" fontId="5" fillId="2" borderId="1" xfId="0" applyNumberFormat="1" applyFont="1" applyFill="1" applyBorder="1" applyAlignment="1">
      <alignment horizontal="center" vertical="center" shrinkToFit="1"/>
    </xf>
    <xf numFmtId="178" fontId="5" fillId="5" borderId="1" xfId="0" applyNumberFormat="1" applyFont="1" applyFill="1" applyBorder="1" applyAlignment="1">
      <alignment horizontal="center" vertical="center"/>
    </xf>
    <xf numFmtId="178" fontId="5" fillId="5" borderId="1" xfId="0" applyNumberFormat="1" applyFont="1" applyFill="1" applyBorder="1" applyAlignment="1">
      <alignment horizontal="left" vertical="center" wrapText="1"/>
    </xf>
    <xf numFmtId="179" fontId="5" fillId="2"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38" fontId="5" fillId="35" borderId="7" xfId="33" applyFont="1" applyFill="1" applyBorder="1" applyAlignment="1">
      <alignment horizontal="center" vertical="center" shrinkToFit="1"/>
    </xf>
    <xf numFmtId="38" fontId="5" fillId="35" borderId="8" xfId="33" applyFont="1" applyFill="1" applyBorder="1" applyAlignment="1">
      <alignment horizontal="center" vertical="center" shrinkToFit="1"/>
    </xf>
    <xf numFmtId="38" fontId="5" fillId="35" borderId="9" xfId="33" applyFont="1" applyFill="1" applyBorder="1" applyAlignment="1">
      <alignment horizontal="center" vertical="center" shrinkToFit="1"/>
    </xf>
    <xf numFmtId="38" fontId="5" fillId="5" borderId="7" xfId="0" applyNumberFormat="1" applyFont="1" applyFill="1" applyBorder="1" applyAlignment="1">
      <alignment horizontal="center" vertical="center"/>
    </xf>
    <xf numFmtId="38" fontId="5" fillId="5" borderId="8" xfId="0" applyNumberFormat="1"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1" xfId="0" applyFont="1" applyFill="1" applyBorder="1" applyAlignment="1">
      <alignment horizontal="center" vertical="center" wrapText="1"/>
    </xf>
    <xf numFmtId="58" fontId="5" fillId="35" borderId="1" xfId="47" applyNumberFormat="1" applyFont="1" applyFill="1" applyBorder="1" applyAlignment="1">
      <alignment horizontal="center" vertical="center"/>
    </xf>
    <xf numFmtId="38" fontId="5" fillId="35" borderId="7" xfId="47" applyFont="1" applyFill="1" applyBorder="1" applyAlignment="1">
      <alignment horizontal="right" vertical="center"/>
    </xf>
    <xf numFmtId="38" fontId="5" fillId="35" borderId="8" xfId="47" applyFont="1" applyFill="1" applyBorder="1" applyAlignment="1">
      <alignment horizontal="right" vertical="center"/>
    </xf>
    <xf numFmtId="58" fontId="5" fillId="0" borderId="1" xfId="47" applyNumberFormat="1" applyFont="1" applyFill="1" applyBorder="1" applyAlignment="1">
      <alignment horizontal="center" vertical="center"/>
    </xf>
    <xf numFmtId="38" fontId="5" fillId="0" borderId="7" xfId="47" applyFont="1" applyFill="1" applyBorder="1" applyAlignment="1">
      <alignment horizontal="right" vertical="center"/>
    </xf>
    <xf numFmtId="38" fontId="5" fillId="0" borderId="8" xfId="47" applyFont="1" applyFill="1" applyBorder="1" applyAlignment="1">
      <alignment horizontal="right" vertical="center"/>
    </xf>
    <xf numFmtId="0" fontId="15" fillId="0" borderId="0" xfId="0" applyFont="1" applyBorder="1" applyAlignment="1">
      <alignment horizontal="center" vertical="center"/>
    </xf>
    <xf numFmtId="0" fontId="15" fillId="5" borderId="0" xfId="0" applyFont="1" applyFill="1" applyBorder="1" applyAlignment="1">
      <alignment horizontal="center" vertical="center"/>
    </xf>
    <xf numFmtId="0" fontId="11" fillId="35" borderId="1" xfId="0" applyFont="1" applyFill="1" applyBorder="1" applyAlignment="1">
      <alignment horizontal="center" vertical="center"/>
    </xf>
    <xf numFmtId="0" fontId="5" fillId="2" borderId="1" xfId="0" applyFont="1" applyFill="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4"/>
    <cellStyle name="標準 3 2" xfId="45"/>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569632</xdr:colOff>
      <xdr:row>38</xdr:row>
      <xdr:rowOff>224119</xdr:rowOff>
    </xdr:from>
    <xdr:to>
      <xdr:col>12</xdr:col>
      <xdr:colOff>67234</xdr:colOff>
      <xdr:row>43</xdr:row>
      <xdr:rowOff>56029</xdr:rowOff>
    </xdr:to>
    <xdr:sp macro="" textlink="" fLocksText="0">
      <xdr:nvSpPr>
        <xdr:cNvPr id="3" name="四角形吹き出し 1"/>
        <xdr:cNvSpPr/>
      </xdr:nvSpPr>
      <xdr:spPr>
        <a:xfrm>
          <a:off x="2407397" y="11261913"/>
          <a:ext cx="6624543" cy="1176616"/>
        </a:xfrm>
        <a:prstGeom prst="wedgeRectCallout">
          <a:avLst>
            <a:gd name="adj1" fmla="val 3551"/>
            <a:gd name="adj2" fmla="val 67344"/>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gn="l">
            <a:lnSpc>
              <a:spcPts val="1100"/>
            </a:lnSpc>
          </a:pPr>
          <a:r>
            <a:rPr lang="ja-JP" altLang="en-US" sz="1100">
              <a:solidFill>
                <a:schemeClr val="tx1"/>
              </a:solidFill>
              <a:latin typeface="+mn-ea"/>
              <a:ea typeface="+mn-ea"/>
            </a:rPr>
            <a:t>実績報告において計上した補助対象経費について、各区分に該当する金額を記載してください。</a:t>
          </a:r>
          <a:endParaRPr lang="en-US" altLang="ja-JP" sz="1100">
            <a:solidFill>
              <a:schemeClr val="tx1"/>
            </a:solidFill>
            <a:latin typeface="+mn-ea"/>
            <a:ea typeface="+mn-ea"/>
          </a:endParaRPr>
        </a:p>
        <a:p>
          <a:pPr algn="l">
            <a:lnSpc>
              <a:spcPts val="1100"/>
            </a:lnSpc>
          </a:pPr>
          <a:r>
            <a:rPr lang="en-US" altLang="ja-JP" sz="1100">
              <a:solidFill>
                <a:schemeClr val="tx1"/>
              </a:solidFill>
              <a:latin typeface="+mn-ea"/>
              <a:ea typeface="+mn-ea"/>
            </a:rPr>
            <a:t>(</a:t>
          </a:r>
          <a:r>
            <a:rPr lang="ja-JP" altLang="en-US" sz="1100">
              <a:solidFill>
                <a:schemeClr val="tx1"/>
              </a:solidFill>
              <a:latin typeface="+mn-ea"/>
              <a:ea typeface="+mn-ea"/>
            </a:rPr>
            <a:t>Ａ</a:t>
          </a:r>
          <a:r>
            <a:rPr lang="en-US" altLang="ja-JP" sz="1100">
              <a:solidFill>
                <a:schemeClr val="tx1"/>
              </a:solidFill>
              <a:latin typeface="+mn-ea"/>
              <a:ea typeface="+mn-ea"/>
            </a:rPr>
            <a:t>)</a:t>
          </a:r>
          <a:r>
            <a:rPr lang="ja-JP" altLang="en-US" sz="1100">
              <a:solidFill>
                <a:schemeClr val="tx1"/>
              </a:solidFill>
              <a:latin typeface="+mn-ea"/>
              <a:ea typeface="+mn-ea"/>
            </a:rPr>
            <a:t>～</a:t>
          </a:r>
          <a:r>
            <a:rPr lang="en-US" altLang="ja-JP" sz="1100">
              <a:solidFill>
                <a:schemeClr val="tx1"/>
              </a:solidFill>
              <a:latin typeface="+mn-ea"/>
              <a:ea typeface="+mn-ea"/>
            </a:rPr>
            <a:t>(</a:t>
          </a:r>
          <a:r>
            <a:rPr lang="ja-JP" altLang="en-US" sz="1100">
              <a:solidFill>
                <a:schemeClr val="tx1"/>
              </a:solidFill>
              <a:latin typeface="+mn-ea"/>
              <a:ea typeface="+mn-ea"/>
            </a:rPr>
            <a:t>Ｃ</a:t>
          </a:r>
          <a:r>
            <a:rPr lang="en-US" altLang="ja-JP" sz="1100">
              <a:solidFill>
                <a:schemeClr val="tx1"/>
              </a:solidFill>
              <a:latin typeface="+mn-ea"/>
              <a:ea typeface="+mn-ea"/>
            </a:rPr>
            <a:t>)</a:t>
          </a:r>
          <a:r>
            <a:rPr lang="ja-JP" altLang="en-US" sz="1100">
              <a:solidFill>
                <a:schemeClr val="tx1"/>
              </a:solidFill>
              <a:latin typeface="+mn-ea"/>
              <a:ea typeface="+mn-ea"/>
            </a:rPr>
            <a:t>は、消費税が課税される仕入に関する補助対象経費について、区分ごとに記載してください。</a:t>
          </a:r>
          <a:endParaRPr lang="en-US" altLang="ja-JP" sz="1100">
            <a:solidFill>
              <a:schemeClr val="tx1"/>
            </a:solidFill>
            <a:latin typeface="+mn-ea"/>
            <a:ea typeface="+mn-ea"/>
          </a:endParaRPr>
        </a:p>
        <a:p>
          <a:pPr algn="l">
            <a:lnSpc>
              <a:spcPts val="1100"/>
            </a:lnSpc>
          </a:pPr>
          <a:r>
            <a:rPr lang="en-US" altLang="ja-JP" sz="1100">
              <a:solidFill>
                <a:schemeClr val="tx1"/>
              </a:solidFill>
              <a:latin typeface="+mn-ea"/>
              <a:ea typeface="+mn-ea"/>
            </a:rPr>
            <a:t>(</a:t>
          </a:r>
          <a:r>
            <a:rPr lang="ja-JP" altLang="en-US" sz="1100">
              <a:solidFill>
                <a:schemeClr val="tx1"/>
              </a:solidFill>
              <a:latin typeface="+mn-ea"/>
              <a:ea typeface="+mn-ea"/>
            </a:rPr>
            <a:t>Ａ</a:t>
          </a:r>
          <a:r>
            <a:rPr lang="en-US" altLang="ja-JP" sz="1100">
              <a:solidFill>
                <a:schemeClr val="tx1"/>
              </a:solidFill>
              <a:latin typeface="+mn-ea"/>
              <a:ea typeface="+mn-ea"/>
            </a:rPr>
            <a:t>)</a:t>
          </a:r>
          <a:r>
            <a:rPr lang="ja-JP" altLang="en-US" sz="1100">
              <a:solidFill>
                <a:schemeClr val="tx1"/>
              </a:solidFill>
              <a:latin typeface="+mn-ea"/>
              <a:ea typeface="+mn-ea"/>
            </a:rPr>
            <a:t>課税売上対応分：課税売上（に関する業務等）にのみ対応する補助対象経費の合計</a:t>
          </a:r>
          <a:endParaRPr lang="en-US" altLang="ja-JP" sz="1100">
            <a:solidFill>
              <a:schemeClr val="tx1"/>
            </a:solidFill>
            <a:latin typeface="+mn-ea"/>
            <a:ea typeface="+mn-ea"/>
          </a:endParaRPr>
        </a:p>
        <a:p>
          <a:pPr algn="l">
            <a:lnSpc>
              <a:spcPts val="1100"/>
            </a:lnSpc>
          </a:pPr>
          <a:r>
            <a:rPr lang="en-US" altLang="ja-JP" sz="1100">
              <a:solidFill>
                <a:schemeClr val="tx1"/>
              </a:solidFill>
              <a:latin typeface="+mn-ea"/>
              <a:ea typeface="+mn-ea"/>
            </a:rPr>
            <a:t>(</a:t>
          </a:r>
          <a:r>
            <a:rPr lang="ja-JP" altLang="en-US" sz="1100">
              <a:solidFill>
                <a:schemeClr val="tx1"/>
              </a:solidFill>
              <a:latin typeface="+mn-ea"/>
              <a:ea typeface="+mn-ea"/>
            </a:rPr>
            <a:t>Ｂ</a:t>
          </a:r>
          <a:r>
            <a:rPr lang="en-US" altLang="ja-JP" sz="1100">
              <a:solidFill>
                <a:schemeClr val="tx1"/>
              </a:solidFill>
              <a:latin typeface="+mn-ea"/>
              <a:ea typeface="+mn-ea"/>
            </a:rPr>
            <a:t>)</a:t>
          </a:r>
          <a:r>
            <a:rPr lang="ja-JP" altLang="en-US" sz="1100">
              <a:solidFill>
                <a:schemeClr val="tx1"/>
              </a:solidFill>
              <a:latin typeface="+mn-ea"/>
              <a:ea typeface="+mn-ea"/>
            </a:rPr>
            <a:t>非課税売上対応分：非課税売上（に関する業務等）にのみ対応する補助対象経費の合計</a:t>
          </a:r>
          <a:endParaRPr lang="en-US" altLang="ja-JP" sz="1100">
            <a:solidFill>
              <a:schemeClr val="tx1"/>
            </a:solidFill>
            <a:latin typeface="+mn-ea"/>
            <a:ea typeface="+mn-ea"/>
          </a:endParaRPr>
        </a:p>
        <a:p>
          <a:pPr algn="l">
            <a:lnSpc>
              <a:spcPts val="1100"/>
            </a:lnSpc>
          </a:pPr>
          <a:r>
            <a:rPr lang="en-US" altLang="ja-JP" sz="1100">
              <a:solidFill>
                <a:schemeClr val="tx1"/>
              </a:solidFill>
              <a:latin typeface="+mn-ea"/>
              <a:ea typeface="+mn-ea"/>
            </a:rPr>
            <a:t>(</a:t>
          </a:r>
          <a:r>
            <a:rPr lang="ja-JP" altLang="en-US" sz="1100">
              <a:solidFill>
                <a:schemeClr val="tx1"/>
              </a:solidFill>
              <a:latin typeface="+mn-ea"/>
              <a:ea typeface="+mn-ea"/>
            </a:rPr>
            <a:t>Ｃ</a:t>
          </a:r>
          <a:r>
            <a:rPr lang="en-US" altLang="ja-JP" sz="1100">
              <a:solidFill>
                <a:schemeClr val="tx1"/>
              </a:solidFill>
              <a:latin typeface="+mn-ea"/>
              <a:ea typeface="+mn-ea"/>
            </a:rPr>
            <a:t>)</a:t>
          </a:r>
          <a:r>
            <a:rPr lang="ja-JP" altLang="en-US" sz="1100">
              <a:solidFill>
                <a:schemeClr val="tx1"/>
              </a:solidFill>
              <a:latin typeface="+mn-ea"/>
              <a:ea typeface="+mn-ea"/>
            </a:rPr>
            <a:t>共通対応分：課税売上と非課税売上の両方に対応する補助対象経費の合計</a:t>
          </a:r>
          <a:endParaRPr lang="en-US" altLang="ja-JP" sz="1100">
            <a:solidFill>
              <a:schemeClr val="tx1"/>
            </a:solidFill>
            <a:latin typeface="+mn-ea"/>
            <a:ea typeface="+mn-ea"/>
          </a:endParaRPr>
        </a:p>
        <a:p>
          <a:pPr algn="l">
            <a:lnSpc>
              <a:spcPts val="1100"/>
            </a:lnSpc>
          </a:pPr>
          <a:r>
            <a:rPr lang="ja-JP" altLang="en-US" sz="1100">
              <a:solidFill>
                <a:schemeClr val="tx1"/>
              </a:solidFill>
              <a:latin typeface="+mn-ea"/>
              <a:ea typeface="+mn-ea"/>
            </a:rPr>
            <a:t>非課税仕入は、消費税が課税されない仕入に関する補助対象経費の合計を記載してください。</a:t>
          </a:r>
        </a:p>
      </xdr:txBody>
    </xdr:sp>
    <xdr:clientData/>
  </xdr:twoCellAnchor>
  <xdr:twoCellAnchor>
    <xdr:from>
      <xdr:col>10</xdr:col>
      <xdr:colOff>1009650</xdr:colOff>
      <xdr:row>55</xdr:row>
      <xdr:rowOff>247569</xdr:rowOff>
    </xdr:from>
    <xdr:to>
      <xdr:col>13</xdr:col>
      <xdr:colOff>127187</xdr:colOff>
      <xdr:row>63</xdr:row>
      <xdr:rowOff>200025</xdr:rowOff>
    </xdr:to>
    <xdr:sp macro="" textlink="" fLocksText="0">
      <xdr:nvSpPr>
        <xdr:cNvPr id="4" name="四角形吹き出し 1"/>
        <xdr:cNvSpPr/>
      </xdr:nvSpPr>
      <xdr:spPr>
        <a:xfrm>
          <a:off x="7219950" y="16544844"/>
          <a:ext cx="2984687" cy="2086056"/>
        </a:xfrm>
        <a:prstGeom prst="wedgeRectCallout">
          <a:avLst>
            <a:gd name="adj1" fmla="val 1807"/>
            <a:gd name="adj2" fmla="val -796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200"/>
            </a:lnSpc>
          </a:pPr>
          <a:r>
            <a:rPr lang="ja-JP" altLang="ja-JP" sz="1100">
              <a:solidFill>
                <a:sysClr val="windowText" lastClr="000000"/>
              </a:solidFill>
              <a:effectLst/>
              <a:latin typeface="+mn-ea"/>
              <a:ea typeface="+mn-ea"/>
              <a:cs typeface="+mn-cs"/>
            </a:rPr>
            <a:t>確定申告時に課税売上割合</a:t>
          </a:r>
          <a:r>
            <a:rPr lang="ja-JP" altLang="en-US" sz="1100">
              <a:solidFill>
                <a:sysClr val="windowText" lastClr="000000"/>
              </a:solidFill>
              <a:effectLst/>
              <a:latin typeface="+mn-ea"/>
              <a:ea typeface="+mn-ea"/>
              <a:cs typeface="+mn-cs"/>
            </a:rPr>
            <a:t>の端数を</a:t>
          </a:r>
          <a:r>
            <a:rPr lang="ja-JP" altLang="ja-JP" sz="1100">
              <a:solidFill>
                <a:sysClr val="windowText" lastClr="000000"/>
              </a:solidFill>
              <a:effectLst/>
              <a:latin typeface="+mn-ea"/>
              <a:ea typeface="+mn-ea"/>
              <a:cs typeface="+mn-cs"/>
            </a:rPr>
            <a:t>切り捨てて計算し、確定申告をしている場合にのみ、その</a:t>
          </a:r>
          <a:r>
            <a:rPr lang="ja-JP" altLang="en-US" sz="1100">
              <a:solidFill>
                <a:sysClr val="windowText" lastClr="000000"/>
              </a:solidFill>
              <a:effectLst/>
              <a:latin typeface="+mn-ea"/>
              <a:ea typeface="+mn-ea"/>
              <a:cs typeface="+mn-cs"/>
            </a:rPr>
            <a:t>確定申告時に使用した課税売上</a:t>
          </a:r>
          <a:r>
            <a:rPr lang="ja-JP" altLang="ja-JP" sz="1100">
              <a:solidFill>
                <a:sysClr val="windowText" lastClr="000000"/>
              </a:solidFill>
              <a:effectLst/>
              <a:latin typeface="+mn-ea"/>
              <a:ea typeface="+mn-ea"/>
              <a:cs typeface="+mn-cs"/>
            </a:rPr>
            <a:t>割合</a:t>
          </a:r>
          <a:r>
            <a:rPr lang="ja-JP" altLang="en-US" sz="1100">
              <a:solidFill>
                <a:sysClr val="windowText" lastClr="000000"/>
              </a:solidFill>
              <a:effectLst/>
              <a:latin typeface="+mn-ea"/>
              <a:ea typeface="+mn-ea"/>
              <a:cs typeface="+mn-cs"/>
            </a:rPr>
            <a:t>（端数切捨て）</a:t>
          </a:r>
          <a:r>
            <a:rPr lang="ja-JP" altLang="ja-JP" sz="1100">
              <a:solidFill>
                <a:sysClr val="windowText" lastClr="000000"/>
              </a:solidFill>
              <a:effectLst/>
              <a:latin typeface="+mn-ea"/>
              <a:ea typeface="+mn-ea"/>
              <a:cs typeface="+mn-cs"/>
            </a:rPr>
            <a:t>をご記入ください。それ以外の場合には空欄で構いません。</a:t>
          </a:r>
          <a:endParaRPr lang="en-US" altLang="ja-JP" sz="1100">
            <a:solidFill>
              <a:sysClr val="windowText" lastClr="000000"/>
            </a:solidFill>
            <a:effectLst/>
            <a:latin typeface="+mn-ea"/>
            <a:ea typeface="+mn-ea"/>
            <a:cs typeface="+mn-cs"/>
          </a:endParaRPr>
        </a:p>
        <a:p>
          <a:pPr>
            <a:lnSpc>
              <a:spcPts val="1100"/>
            </a:lnSpc>
          </a:pPr>
          <a:endParaRPr lang="en-US" altLang="ja-JP" sz="1100">
            <a:solidFill>
              <a:sysClr val="windowText" lastClr="000000"/>
            </a:solidFill>
            <a:effectLst/>
            <a:latin typeface="+mn-ea"/>
            <a:ea typeface="+mn-ea"/>
            <a:cs typeface="+mn-cs"/>
          </a:endParaRPr>
        </a:p>
        <a:p>
          <a:pPr>
            <a:lnSpc>
              <a:spcPts val="1100"/>
            </a:lnSpc>
          </a:pPr>
          <a:r>
            <a:rPr lang="ja-JP" altLang="en-US" sz="1100">
              <a:solidFill>
                <a:sysClr val="windowText" lastClr="000000"/>
              </a:solidFill>
              <a:effectLst/>
              <a:latin typeface="+mn-ea"/>
              <a:ea typeface="+mn-ea"/>
              <a:cs typeface="+mn-cs"/>
            </a:rPr>
            <a:t>確定申告時に課税売上割合の端数を切り捨てたか否かを確認するには、「課税売上割合・控除対象仕入額等の計算表（第２表）のチェックポイント」をご確認ください。</a:t>
          </a:r>
          <a:endParaRPr lang="ja-JP" altLang="ja-JP" sz="1100">
            <a:solidFill>
              <a:sysClr val="windowText" lastClr="000000"/>
            </a:solidFill>
            <a:effectLst/>
            <a:latin typeface="+mn-ea"/>
            <a:ea typeface="+mn-ea"/>
          </a:endParaRPr>
        </a:p>
      </xdr:txBody>
    </xdr:sp>
    <xdr:clientData/>
  </xdr:twoCellAnchor>
  <xdr:twoCellAnchor>
    <xdr:from>
      <xdr:col>10</xdr:col>
      <xdr:colOff>193302</xdr:colOff>
      <xdr:row>46</xdr:row>
      <xdr:rowOff>54428</xdr:rowOff>
    </xdr:from>
    <xdr:to>
      <xdr:col>13</xdr:col>
      <xdr:colOff>184338</xdr:colOff>
      <xdr:row>48</xdr:row>
      <xdr:rowOff>201705</xdr:rowOff>
    </xdr:to>
    <xdr:sp macro="" textlink="" fLocksText="0">
      <xdr:nvSpPr>
        <xdr:cNvPr id="5" name="四角形吹き出し 1"/>
        <xdr:cNvSpPr/>
      </xdr:nvSpPr>
      <xdr:spPr>
        <a:xfrm>
          <a:off x="6403602" y="13294178"/>
          <a:ext cx="3858186" cy="680677"/>
        </a:xfrm>
        <a:prstGeom prst="wedgeRectCallout">
          <a:avLst>
            <a:gd name="adj1" fmla="val 4367"/>
            <a:gd name="adj2" fmla="val 75842"/>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200"/>
            </a:lnSpc>
          </a:pPr>
          <a:r>
            <a:rPr lang="ja-JP" altLang="en-US" sz="1100">
              <a:solidFill>
                <a:schemeClr val="tx1"/>
              </a:solidFill>
              <a:effectLst/>
              <a:latin typeface="+mn-ea"/>
              <a:ea typeface="+mn-ea"/>
            </a:rPr>
            <a:t>（Ｅ）欄及び（Ｆ）欄の記載について不明な点がありましたら、</a:t>
          </a:r>
          <a:r>
            <a:rPr lang="ja-JP" altLang="ja-JP" sz="1100">
              <a:solidFill>
                <a:schemeClr val="tx1"/>
              </a:solidFill>
              <a:effectLst/>
              <a:latin typeface="+mn-ea"/>
              <a:ea typeface="+mn-ea"/>
              <a:cs typeface="+mn-cs"/>
            </a:rPr>
            <a:t>「課税売上割合・控除対象仕入額等の計算表（第２表）のチェックポイント」</a:t>
          </a:r>
          <a:r>
            <a:rPr lang="ja-JP" altLang="en-US" sz="1100">
              <a:solidFill>
                <a:schemeClr val="tx1"/>
              </a:solidFill>
              <a:effectLst/>
              <a:latin typeface="+mn-ea"/>
              <a:ea typeface="+mn-ea"/>
              <a:cs typeface="+mn-cs"/>
            </a:rPr>
            <a:t>をご確認ください。</a:t>
          </a:r>
          <a:endParaRPr lang="ja-JP" altLang="ja-JP" sz="1100">
            <a:solidFill>
              <a:schemeClr val="tx1"/>
            </a:solidFill>
            <a:effectLst/>
            <a:latin typeface="+mn-ea"/>
            <a:ea typeface="+mn-ea"/>
          </a:endParaRPr>
        </a:p>
      </xdr:txBody>
    </xdr:sp>
    <xdr:clientData/>
  </xdr:twoCellAnchor>
  <xdr:twoCellAnchor>
    <xdr:from>
      <xdr:col>2</xdr:col>
      <xdr:colOff>78441</xdr:colOff>
      <xdr:row>14</xdr:row>
      <xdr:rowOff>57522</xdr:rowOff>
    </xdr:from>
    <xdr:to>
      <xdr:col>4</xdr:col>
      <xdr:colOff>358588</xdr:colOff>
      <xdr:row>19</xdr:row>
      <xdr:rowOff>179294</xdr:rowOff>
    </xdr:to>
    <xdr:sp macro="" textlink="" fLocksText="0">
      <xdr:nvSpPr>
        <xdr:cNvPr id="7" name="四角形吹き出し 1"/>
        <xdr:cNvSpPr/>
      </xdr:nvSpPr>
      <xdr:spPr>
        <a:xfrm>
          <a:off x="560294" y="4102846"/>
          <a:ext cx="2252382" cy="1466477"/>
        </a:xfrm>
        <a:prstGeom prst="wedgeRectCallout">
          <a:avLst>
            <a:gd name="adj1" fmla="val 6919"/>
            <a:gd name="adj2" fmla="val -6944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県から送付を受けた通知（交付要綱様式第２号）に記載の年月日と文書番号（○疾病第○○○○○号）を転記してください。</a:t>
          </a:r>
          <a:endParaRPr lang="en-US" altLang="ja-JP" sz="1100">
            <a:solidFill>
              <a:schemeClr val="tx1"/>
            </a:solidFill>
            <a:effectLst/>
            <a:latin typeface="+mn-ea"/>
            <a:ea typeface="+mn-ea"/>
          </a:endParaRPr>
        </a:p>
        <a:p>
          <a:pPr>
            <a:lnSpc>
              <a:spcPts val="1100"/>
            </a:lnSpc>
          </a:pPr>
          <a:r>
            <a:rPr lang="en-US" altLang="ja-JP" sz="1100">
              <a:solidFill>
                <a:schemeClr val="tx1"/>
              </a:solidFill>
              <a:effectLst/>
              <a:latin typeface="+mn-ea"/>
              <a:ea typeface="+mn-ea"/>
            </a:rPr>
            <a:t>※</a:t>
          </a:r>
          <a:r>
            <a:rPr lang="ja-JP" altLang="en-US" sz="1100">
              <a:solidFill>
                <a:schemeClr val="tx1"/>
              </a:solidFill>
              <a:effectLst/>
              <a:latin typeface="+mn-ea"/>
              <a:ea typeface="+mn-ea"/>
            </a:rPr>
            <a:t>期間中に交付決定が複数ある場合は、行を分けて記載してください。</a:t>
          </a:r>
        </a:p>
      </xdr:txBody>
    </xdr:sp>
    <xdr:clientData/>
  </xdr:twoCellAnchor>
  <xdr:twoCellAnchor>
    <xdr:from>
      <xdr:col>5</xdr:col>
      <xdr:colOff>66491</xdr:colOff>
      <xdr:row>14</xdr:row>
      <xdr:rowOff>69476</xdr:rowOff>
    </xdr:from>
    <xdr:to>
      <xdr:col>7</xdr:col>
      <xdr:colOff>323851</xdr:colOff>
      <xdr:row>19</xdr:row>
      <xdr:rowOff>156882</xdr:rowOff>
    </xdr:to>
    <xdr:sp macro="" textlink="" fLocksText="0">
      <xdr:nvSpPr>
        <xdr:cNvPr id="8" name="四角形吹き出し 1"/>
        <xdr:cNvSpPr/>
      </xdr:nvSpPr>
      <xdr:spPr>
        <a:xfrm>
          <a:off x="2962091" y="4089026"/>
          <a:ext cx="809810" cy="1420906"/>
        </a:xfrm>
        <a:prstGeom prst="wedgeRectCallout">
          <a:avLst>
            <a:gd name="adj1" fmla="val 27581"/>
            <a:gd name="adj2" fmla="val -70282"/>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県に提出した申請書（交付要綱様式第１号別紙４）から転記してください。</a:t>
          </a:r>
        </a:p>
        <a:p>
          <a:pPr>
            <a:lnSpc>
              <a:spcPts val="1100"/>
            </a:lnSpc>
          </a:pPr>
          <a:endParaRPr lang="ja-JP" altLang="en-US" sz="1100">
            <a:solidFill>
              <a:schemeClr val="tx1"/>
            </a:solidFill>
            <a:effectLst/>
            <a:latin typeface="+mn-ea"/>
            <a:ea typeface="+mn-ea"/>
          </a:endParaRPr>
        </a:p>
      </xdr:txBody>
    </xdr:sp>
    <xdr:clientData/>
  </xdr:twoCellAnchor>
  <xdr:twoCellAnchor>
    <xdr:from>
      <xdr:col>9</xdr:col>
      <xdr:colOff>778807</xdr:colOff>
      <xdr:row>3</xdr:row>
      <xdr:rowOff>104214</xdr:rowOff>
    </xdr:from>
    <xdr:to>
      <xdr:col>12</xdr:col>
      <xdr:colOff>821390</xdr:colOff>
      <xdr:row>4</xdr:row>
      <xdr:rowOff>124573</xdr:rowOff>
    </xdr:to>
    <xdr:sp macro="" textlink="" fLocksText="0">
      <xdr:nvSpPr>
        <xdr:cNvPr id="10" name="四角形吹き出し 1"/>
        <xdr:cNvSpPr/>
      </xdr:nvSpPr>
      <xdr:spPr>
        <a:xfrm>
          <a:off x="5646082" y="904314"/>
          <a:ext cx="4128808" cy="287059"/>
        </a:xfrm>
        <a:prstGeom prst="wedgeRectCallout">
          <a:avLst>
            <a:gd name="adj1" fmla="val -48646"/>
            <a:gd name="adj2" fmla="val -10892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gn="l">
            <a:lnSpc>
              <a:spcPts val="1100"/>
            </a:lnSpc>
          </a:pPr>
          <a:r>
            <a:rPr lang="ja-JP" altLang="en-US" sz="1100">
              <a:solidFill>
                <a:schemeClr val="tx1"/>
              </a:solidFill>
              <a:effectLst/>
              <a:latin typeface="+mn-ea"/>
              <a:ea typeface="+mn-ea"/>
            </a:rPr>
            <a:t>本算定書は、各事業者の事業年度ごとに作成してください。</a:t>
          </a:r>
          <a:endParaRPr lang="en-US" altLang="ja-JP" sz="1100">
            <a:solidFill>
              <a:schemeClr val="tx1"/>
            </a:solidFill>
            <a:effectLst/>
            <a:latin typeface="+mn-ea"/>
            <a:ea typeface="+mn-ea"/>
          </a:endParaRPr>
        </a:p>
        <a:p>
          <a:pPr algn="l">
            <a:lnSpc>
              <a:spcPts val="1100"/>
            </a:lnSpc>
          </a:pPr>
          <a:endParaRPr lang="ja-JP" altLang="ja-JP" sz="1100">
            <a:solidFill>
              <a:schemeClr val="tx1"/>
            </a:solidFill>
            <a:effectLst/>
            <a:latin typeface="+mn-ea"/>
            <a:ea typeface="+mn-ea"/>
          </a:endParaRPr>
        </a:p>
      </xdr:txBody>
    </xdr:sp>
    <xdr:clientData/>
  </xdr:twoCellAnchor>
  <xdr:twoCellAnchor>
    <xdr:from>
      <xdr:col>9</xdr:col>
      <xdr:colOff>558174</xdr:colOff>
      <xdr:row>63</xdr:row>
      <xdr:rowOff>247650</xdr:rowOff>
    </xdr:from>
    <xdr:to>
      <xdr:col>10</xdr:col>
      <xdr:colOff>31498</xdr:colOff>
      <xdr:row>65</xdr:row>
      <xdr:rowOff>38100</xdr:rowOff>
    </xdr:to>
    <xdr:sp macro="" textlink="">
      <xdr:nvSpPr>
        <xdr:cNvPr id="21" name="楕円 20"/>
        <xdr:cNvSpPr/>
      </xdr:nvSpPr>
      <xdr:spPr>
        <a:xfrm>
          <a:off x="5425449" y="18659475"/>
          <a:ext cx="816349" cy="3238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68915</xdr:colOff>
      <xdr:row>60</xdr:row>
      <xdr:rowOff>156882</xdr:rowOff>
    </xdr:from>
    <xdr:to>
      <xdr:col>9</xdr:col>
      <xdr:colOff>347382</xdr:colOff>
      <xdr:row>62</xdr:row>
      <xdr:rowOff>44823</xdr:rowOff>
    </xdr:to>
    <xdr:sp macro="" textlink="" fLocksText="0">
      <xdr:nvSpPr>
        <xdr:cNvPr id="22" name="四角形吹き出し 1"/>
        <xdr:cNvSpPr/>
      </xdr:nvSpPr>
      <xdr:spPr>
        <a:xfrm>
          <a:off x="2960033" y="17873382"/>
          <a:ext cx="2261908" cy="425823"/>
        </a:xfrm>
        <a:prstGeom prst="wedgeRectCallout">
          <a:avLst>
            <a:gd name="adj1" fmla="val 53545"/>
            <a:gd name="adj2" fmla="val 159587"/>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ctr"/>
        <a:lstStyle/>
        <a:p>
          <a:pPr algn="ctr">
            <a:lnSpc>
              <a:spcPct val="100000"/>
            </a:lnSpc>
          </a:pPr>
          <a:r>
            <a:rPr lang="ja-JP" altLang="en-US" sz="1800" b="0">
              <a:solidFill>
                <a:schemeClr val="tx1"/>
              </a:solidFill>
              <a:effectLst/>
              <a:latin typeface="+mn-ea"/>
              <a:ea typeface="+mn-ea"/>
            </a:rPr>
            <a:t>報告書に転記</a:t>
          </a:r>
          <a:endParaRPr lang="ja-JP" altLang="ja-JP" sz="1800" b="0">
            <a:solidFill>
              <a:schemeClr val="tx1"/>
            </a:solidFill>
            <a:effectLst/>
            <a:latin typeface="+mn-ea"/>
            <a:ea typeface="+mn-ea"/>
          </a:endParaRPr>
        </a:p>
      </xdr:txBody>
    </xdr:sp>
    <xdr:clientData/>
  </xdr:twoCellAnchor>
  <xdr:twoCellAnchor>
    <xdr:from>
      <xdr:col>3</xdr:col>
      <xdr:colOff>146611</xdr:colOff>
      <xdr:row>4</xdr:row>
      <xdr:rowOff>220265</xdr:rowOff>
    </xdr:from>
    <xdr:to>
      <xdr:col>10</xdr:col>
      <xdr:colOff>1154906</xdr:colOff>
      <xdr:row>7</xdr:row>
      <xdr:rowOff>77392</xdr:rowOff>
    </xdr:to>
    <xdr:sp macro="" textlink="" fLocksText="0">
      <xdr:nvSpPr>
        <xdr:cNvPr id="11" name="四角形吹き出し 1"/>
        <xdr:cNvSpPr/>
      </xdr:nvSpPr>
      <xdr:spPr>
        <a:xfrm>
          <a:off x="1986127" y="1291828"/>
          <a:ext cx="5383842" cy="660798"/>
        </a:xfrm>
        <a:prstGeom prst="wedgeRectCallout">
          <a:avLst>
            <a:gd name="adj1" fmla="val -61990"/>
            <a:gd name="adj2" fmla="val 221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・県に提出した「実績報告及び交付申請書」（交付要綱様式第１号）</a:t>
          </a:r>
          <a:endParaRPr lang="en-US" altLang="ja-JP" sz="1100">
            <a:solidFill>
              <a:schemeClr val="tx1"/>
            </a:solidFill>
            <a:effectLst/>
            <a:latin typeface="+mn-ea"/>
            <a:ea typeface="+mn-ea"/>
          </a:endParaRPr>
        </a:p>
        <a:p>
          <a:pPr>
            <a:lnSpc>
              <a:spcPts val="1100"/>
            </a:lnSpc>
          </a:pPr>
          <a:r>
            <a:rPr lang="ja-JP" altLang="en-US" sz="1100">
              <a:solidFill>
                <a:schemeClr val="tx1"/>
              </a:solidFill>
              <a:effectLst/>
              <a:latin typeface="+mn-ea"/>
              <a:ea typeface="+mn-ea"/>
            </a:rPr>
            <a:t>・県から送付を受けた「交付決定及び額の確定通知書」（交付要綱様式第２号）</a:t>
          </a:r>
          <a:endParaRPr lang="en-US" altLang="ja-JP" sz="1100">
            <a:solidFill>
              <a:schemeClr val="tx1"/>
            </a:solidFill>
            <a:effectLst/>
            <a:latin typeface="+mn-ea"/>
            <a:ea typeface="+mn-ea"/>
          </a:endParaRPr>
        </a:p>
        <a:p>
          <a:pPr>
            <a:lnSpc>
              <a:spcPts val="1100"/>
            </a:lnSpc>
          </a:pPr>
          <a:r>
            <a:rPr lang="ja-JP" altLang="en-US" sz="1100">
              <a:solidFill>
                <a:schemeClr val="tx1"/>
              </a:solidFill>
              <a:effectLst/>
              <a:latin typeface="+mn-ea"/>
              <a:ea typeface="+mn-ea"/>
            </a:rPr>
            <a:t>をもとに記載してください。</a:t>
          </a:r>
          <a:endParaRPr lang="en-US" altLang="ja-JP" sz="1100">
            <a:solidFill>
              <a:schemeClr val="tx1"/>
            </a:solidFill>
            <a:effectLst/>
            <a:latin typeface="+mn-ea"/>
            <a:ea typeface="+mn-ea"/>
          </a:endParaRPr>
        </a:p>
      </xdr:txBody>
    </xdr:sp>
    <xdr:clientData/>
  </xdr:twoCellAnchor>
  <xdr:twoCellAnchor>
    <xdr:from>
      <xdr:col>8</xdr:col>
      <xdr:colOff>22087</xdr:colOff>
      <xdr:row>21</xdr:row>
      <xdr:rowOff>231913</xdr:rowOff>
    </xdr:from>
    <xdr:to>
      <xdr:col>10</xdr:col>
      <xdr:colOff>1393825</xdr:colOff>
      <xdr:row>24</xdr:row>
      <xdr:rowOff>66262</xdr:rowOff>
    </xdr:to>
    <xdr:sp macro="" textlink="" fLocksText="0">
      <xdr:nvSpPr>
        <xdr:cNvPr id="12" name="四角形吹き出し 1"/>
        <xdr:cNvSpPr/>
      </xdr:nvSpPr>
      <xdr:spPr>
        <a:xfrm>
          <a:off x="3506304" y="6162261"/>
          <a:ext cx="3563869" cy="629479"/>
        </a:xfrm>
        <a:custGeom>
          <a:avLst/>
          <a:gdLst>
            <a:gd name="connsiteX0" fmla="*/ 0 w 3563869"/>
            <a:gd name="connsiteY0" fmla="*/ 0 h 474666"/>
            <a:gd name="connsiteX1" fmla="*/ 593978 w 3563869"/>
            <a:gd name="connsiteY1" fmla="*/ 0 h 474666"/>
            <a:gd name="connsiteX2" fmla="*/ 593978 w 3563869"/>
            <a:gd name="connsiteY2" fmla="*/ 0 h 474666"/>
            <a:gd name="connsiteX3" fmla="*/ 1484945 w 3563869"/>
            <a:gd name="connsiteY3" fmla="*/ 0 h 474666"/>
            <a:gd name="connsiteX4" fmla="*/ 3563869 w 3563869"/>
            <a:gd name="connsiteY4" fmla="*/ 0 h 474666"/>
            <a:gd name="connsiteX5" fmla="*/ 3563869 w 3563869"/>
            <a:gd name="connsiteY5" fmla="*/ 276889 h 474666"/>
            <a:gd name="connsiteX6" fmla="*/ 3563869 w 3563869"/>
            <a:gd name="connsiteY6" fmla="*/ 276889 h 474666"/>
            <a:gd name="connsiteX7" fmla="*/ 3563869 w 3563869"/>
            <a:gd name="connsiteY7" fmla="*/ 395555 h 474666"/>
            <a:gd name="connsiteX8" fmla="*/ 3563869 w 3563869"/>
            <a:gd name="connsiteY8" fmla="*/ 474666 h 474666"/>
            <a:gd name="connsiteX9" fmla="*/ 1484945 w 3563869"/>
            <a:gd name="connsiteY9" fmla="*/ 474666 h 474666"/>
            <a:gd name="connsiteX10" fmla="*/ 697948 w 3563869"/>
            <a:gd name="connsiteY10" fmla="*/ 628363 h 474666"/>
            <a:gd name="connsiteX11" fmla="*/ 593978 w 3563869"/>
            <a:gd name="connsiteY11" fmla="*/ 474666 h 474666"/>
            <a:gd name="connsiteX12" fmla="*/ 0 w 3563869"/>
            <a:gd name="connsiteY12" fmla="*/ 474666 h 474666"/>
            <a:gd name="connsiteX13" fmla="*/ 0 w 3563869"/>
            <a:gd name="connsiteY13" fmla="*/ 395555 h 474666"/>
            <a:gd name="connsiteX14" fmla="*/ 0 w 3563869"/>
            <a:gd name="connsiteY14" fmla="*/ 276889 h 474666"/>
            <a:gd name="connsiteX15" fmla="*/ 0 w 3563869"/>
            <a:gd name="connsiteY15" fmla="*/ 276889 h 474666"/>
            <a:gd name="connsiteX16" fmla="*/ 0 w 3563869"/>
            <a:gd name="connsiteY16" fmla="*/ 0 h 474666"/>
            <a:gd name="connsiteX0" fmla="*/ 0 w 3563869"/>
            <a:gd name="connsiteY0" fmla="*/ 0 h 628363"/>
            <a:gd name="connsiteX1" fmla="*/ 593978 w 3563869"/>
            <a:gd name="connsiteY1" fmla="*/ 0 h 628363"/>
            <a:gd name="connsiteX2" fmla="*/ 593978 w 3563869"/>
            <a:gd name="connsiteY2" fmla="*/ 0 h 628363"/>
            <a:gd name="connsiteX3" fmla="*/ 1484945 w 3563869"/>
            <a:gd name="connsiteY3" fmla="*/ 0 h 628363"/>
            <a:gd name="connsiteX4" fmla="*/ 3563869 w 3563869"/>
            <a:gd name="connsiteY4" fmla="*/ 0 h 628363"/>
            <a:gd name="connsiteX5" fmla="*/ 3563869 w 3563869"/>
            <a:gd name="connsiteY5" fmla="*/ 276889 h 628363"/>
            <a:gd name="connsiteX6" fmla="*/ 3563869 w 3563869"/>
            <a:gd name="connsiteY6" fmla="*/ 276889 h 628363"/>
            <a:gd name="connsiteX7" fmla="*/ 3563869 w 3563869"/>
            <a:gd name="connsiteY7" fmla="*/ 395555 h 628363"/>
            <a:gd name="connsiteX8" fmla="*/ 3563869 w 3563869"/>
            <a:gd name="connsiteY8" fmla="*/ 474666 h 628363"/>
            <a:gd name="connsiteX9" fmla="*/ 1484945 w 3563869"/>
            <a:gd name="connsiteY9" fmla="*/ 474666 h 628363"/>
            <a:gd name="connsiteX10" fmla="*/ 697948 w 3563869"/>
            <a:gd name="connsiteY10" fmla="*/ 628363 h 628363"/>
            <a:gd name="connsiteX11" fmla="*/ 323413 w 3563869"/>
            <a:gd name="connsiteY11" fmla="*/ 485709 h 628363"/>
            <a:gd name="connsiteX12" fmla="*/ 0 w 3563869"/>
            <a:gd name="connsiteY12" fmla="*/ 474666 h 628363"/>
            <a:gd name="connsiteX13" fmla="*/ 0 w 3563869"/>
            <a:gd name="connsiteY13" fmla="*/ 395555 h 628363"/>
            <a:gd name="connsiteX14" fmla="*/ 0 w 3563869"/>
            <a:gd name="connsiteY14" fmla="*/ 276889 h 628363"/>
            <a:gd name="connsiteX15" fmla="*/ 0 w 3563869"/>
            <a:gd name="connsiteY15" fmla="*/ 276889 h 628363"/>
            <a:gd name="connsiteX16" fmla="*/ 0 w 3563869"/>
            <a:gd name="connsiteY16" fmla="*/ 0 h 628363"/>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484945 w 3563869"/>
            <a:gd name="connsiteY9" fmla="*/ 474666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50554 w 3563869"/>
            <a:gd name="connsiteY9" fmla="*/ 496753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35044 w 3563869"/>
            <a:gd name="connsiteY9" fmla="*/ 480391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1435653 w 3563869"/>
            <a:gd name="connsiteY10" fmla="*/ 474869 h 622841"/>
            <a:gd name="connsiteX11" fmla="*/ 739511 w 3563869"/>
            <a:gd name="connsiteY11" fmla="*/ 480188 h 622841"/>
            <a:gd name="connsiteX12" fmla="*/ 488122 w 3563869"/>
            <a:gd name="connsiteY12" fmla="*/ 622841 h 622841"/>
            <a:gd name="connsiteX13" fmla="*/ 339979 w 3563869"/>
            <a:gd name="connsiteY13" fmla="*/ 480188 h 622841"/>
            <a:gd name="connsiteX14" fmla="*/ 0 w 3563869"/>
            <a:gd name="connsiteY14" fmla="*/ 474666 h 622841"/>
            <a:gd name="connsiteX15" fmla="*/ 0 w 3563869"/>
            <a:gd name="connsiteY15" fmla="*/ 395555 h 622841"/>
            <a:gd name="connsiteX16" fmla="*/ 0 w 3563869"/>
            <a:gd name="connsiteY16" fmla="*/ 276889 h 622841"/>
            <a:gd name="connsiteX17" fmla="*/ 0 w 3563869"/>
            <a:gd name="connsiteY17" fmla="*/ 276889 h 622841"/>
            <a:gd name="connsiteX18" fmla="*/ 0 w 3563869"/>
            <a:gd name="connsiteY18"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816653 w 3563869"/>
            <a:gd name="connsiteY9" fmla="*/ 474869 h 622841"/>
            <a:gd name="connsiteX10" fmla="*/ 1590261 w 3563869"/>
            <a:gd name="connsiteY10" fmla="*/ 469348 h 622841"/>
            <a:gd name="connsiteX11" fmla="*/ 1435653 w 3563869"/>
            <a:gd name="connsiteY11" fmla="*/ 474869 h 622841"/>
            <a:gd name="connsiteX12" fmla="*/ 739511 w 3563869"/>
            <a:gd name="connsiteY12" fmla="*/ 480188 h 622841"/>
            <a:gd name="connsiteX13" fmla="*/ 488122 w 3563869"/>
            <a:gd name="connsiteY13" fmla="*/ 622841 h 622841"/>
            <a:gd name="connsiteX14" fmla="*/ 339979 w 3563869"/>
            <a:gd name="connsiteY14" fmla="*/ 480188 h 622841"/>
            <a:gd name="connsiteX15" fmla="*/ 0 w 3563869"/>
            <a:gd name="connsiteY15" fmla="*/ 474666 h 622841"/>
            <a:gd name="connsiteX16" fmla="*/ 0 w 3563869"/>
            <a:gd name="connsiteY16" fmla="*/ 395555 h 622841"/>
            <a:gd name="connsiteX17" fmla="*/ 0 w 3563869"/>
            <a:gd name="connsiteY17" fmla="*/ 276889 h 622841"/>
            <a:gd name="connsiteX18" fmla="*/ 0 w 3563869"/>
            <a:gd name="connsiteY18" fmla="*/ 276889 h 622841"/>
            <a:gd name="connsiteX19" fmla="*/ 0 w 3563869"/>
            <a:gd name="connsiteY19" fmla="*/ 0 h 622841"/>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1816653 w 3563869"/>
            <a:gd name="connsiteY9" fmla="*/ 474869 h 629479"/>
            <a:gd name="connsiteX10" fmla="*/ 1573696 w 3563869"/>
            <a:gd name="connsiteY10" fmla="*/ 629479 h 629479"/>
            <a:gd name="connsiteX11" fmla="*/ 1435653 w 3563869"/>
            <a:gd name="connsiteY11" fmla="*/ 474869 h 629479"/>
            <a:gd name="connsiteX12" fmla="*/ 739511 w 3563869"/>
            <a:gd name="connsiteY12" fmla="*/ 480188 h 629479"/>
            <a:gd name="connsiteX13" fmla="*/ 488122 w 3563869"/>
            <a:gd name="connsiteY13" fmla="*/ 622841 h 629479"/>
            <a:gd name="connsiteX14" fmla="*/ 339979 w 3563869"/>
            <a:gd name="connsiteY14" fmla="*/ 480188 h 629479"/>
            <a:gd name="connsiteX15" fmla="*/ 0 w 3563869"/>
            <a:gd name="connsiteY15" fmla="*/ 474666 h 629479"/>
            <a:gd name="connsiteX16" fmla="*/ 0 w 3563869"/>
            <a:gd name="connsiteY16" fmla="*/ 395555 h 629479"/>
            <a:gd name="connsiteX17" fmla="*/ 0 w 3563869"/>
            <a:gd name="connsiteY17" fmla="*/ 276889 h 629479"/>
            <a:gd name="connsiteX18" fmla="*/ 0 w 3563869"/>
            <a:gd name="connsiteY18" fmla="*/ 276889 h 629479"/>
            <a:gd name="connsiteX19" fmla="*/ 0 w 3563869"/>
            <a:gd name="connsiteY19"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1816653 w 3563869"/>
            <a:gd name="connsiteY10" fmla="*/ 474869 h 629479"/>
            <a:gd name="connsiteX11" fmla="*/ 1573696 w 3563869"/>
            <a:gd name="connsiteY11" fmla="*/ 629479 h 629479"/>
            <a:gd name="connsiteX12" fmla="*/ 1435653 w 3563869"/>
            <a:gd name="connsiteY12" fmla="*/ 474869 h 629479"/>
            <a:gd name="connsiteX13" fmla="*/ 739511 w 3563869"/>
            <a:gd name="connsiteY13" fmla="*/ 480188 h 629479"/>
            <a:gd name="connsiteX14" fmla="*/ 488122 w 3563869"/>
            <a:gd name="connsiteY14" fmla="*/ 622841 h 629479"/>
            <a:gd name="connsiteX15" fmla="*/ 339979 w 3563869"/>
            <a:gd name="connsiteY15" fmla="*/ 480188 h 629479"/>
            <a:gd name="connsiteX16" fmla="*/ 0 w 3563869"/>
            <a:gd name="connsiteY16" fmla="*/ 474666 h 629479"/>
            <a:gd name="connsiteX17" fmla="*/ 0 w 3563869"/>
            <a:gd name="connsiteY17" fmla="*/ 395555 h 629479"/>
            <a:gd name="connsiteX18" fmla="*/ 0 w 3563869"/>
            <a:gd name="connsiteY18" fmla="*/ 276889 h 629479"/>
            <a:gd name="connsiteX19" fmla="*/ 0 w 3563869"/>
            <a:gd name="connsiteY19" fmla="*/ 276889 h 629479"/>
            <a:gd name="connsiteX20" fmla="*/ 0 w 3563869"/>
            <a:gd name="connsiteY20"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2611783 w 3563869"/>
            <a:gd name="connsiteY10" fmla="*/ 469348 h 629479"/>
            <a:gd name="connsiteX11" fmla="*/ 1816653 w 3563869"/>
            <a:gd name="connsiteY11" fmla="*/ 474869 h 629479"/>
            <a:gd name="connsiteX12" fmla="*/ 1573696 w 3563869"/>
            <a:gd name="connsiteY12" fmla="*/ 629479 h 629479"/>
            <a:gd name="connsiteX13" fmla="*/ 1435653 w 3563869"/>
            <a:gd name="connsiteY13" fmla="*/ 474869 h 629479"/>
            <a:gd name="connsiteX14" fmla="*/ 739511 w 3563869"/>
            <a:gd name="connsiteY14" fmla="*/ 480188 h 629479"/>
            <a:gd name="connsiteX15" fmla="*/ 488122 w 3563869"/>
            <a:gd name="connsiteY15" fmla="*/ 622841 h 629479"/>
            <a:gd name="connsiteX16" fmla="*/ 339979 w 3563869"/>
            <a:gd name="connsiteY16" fmla="*/ 480188 h 629479"/>
            <a:gd name="connsiteX17" fmla="*/ 0 w 3563869"/>
            <a:gd name="connsiteY17" fmla="*/ 474666 h 629479"/>
            <a:gd name="connsiteX18" fmla="*/ 0 w 3563869"/>
            <a:gd name="connsiteY18" fmla="*/ 395555 h 629479"/>
            <a:gd name="connsiteX19" fmla="*/ 0 w 3563869"/>
            <a:gd name="connsiteY19" fmla="*/ 276889 h 629479"/>
            <a:gd name="connsiteX20" fmla="*/ 0 w 3563869"/>
            <a:gd name="connsiteY20" fmla="*/ 276889 h 629479"/>
            <a:gd name="connsiteX21" fmla="*/ 0 w 3563869"/>
            <a:gd name="connsiteY21"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1609 w 3563869"/>
            <a:gd name="connsiteY10" fmla="*/ 474869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7130 w 3563869"/>
            <a:gd name="connsiteY10" fmla="*/ 59634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16086 w 3563869"/>
            <a:gd name="connsiteY10" fmla="*/ 62947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563869" h="629479">
              <a:moveTo>
                <a:pt x="0" y="0"/>
              </a:moveTo>
              <a:lnTo>
                <a:pt x="593978" y="0"/>
              </a:lnTo>
              <a:lnTo>
                <a:pt x="593978" y="0"/>
              </a:lnTo>
              <a:lnTo>
                <a:pt x="1484945" y="0"/>
              </a:lnTo>
              <a:lnTo>
                <a:pt x="3563869" y="0"/>
              </a:lnTo>
              <a:lnTo>
                <a:pt x="3563869" y="276889"/>
              </a:lnTo>
              <a:lnTo>
                <a:pt x="3563869" y="276889"/>
              </a:lnTo>
              <a:lnTo>
                <a:pt x="3563869" y="395555"/>
              </a:lnTo>
              <a:lnTo>
                <a:pt x="3563869" y="474666"/>
              </a:lnTo>
              <a:lnTo>
                <a:pt x="3003826" y="474869"/>
              </a:lnTo>
              <a:lnTo>
                <a:pt x="2816086" y="629478"/>
              </a:lnTo>
              <a:lnTo>
                <a:pt x="2611783" y="469348"/>
              </a:lnTo>
              <a:lnTo>
                <a:pt x="1816653" y="474869"/>
              </a:lnTo>
              <a:lnTo>
                <a:pt x="1573696" y="629479"/>
              </a:lnTo>
              <a:lnTo>
                <a:pt x="1435653" y="474869"/>
              </a:lnTo>
              <a:lnTo>
                <a:pt x="739511" y="480188"/>
              </a:lnTo>
              <a:lnTo>
                <a:pt x="488122" y="622841"/>
              </a:lnTo>
              <a:lnTo>
                <a:pt x="339979" y="480188"/>
              </a:lnTo>
              <a:lnTo>
                <a:pt x="0" y="474666"/>
              </a:lnTo>
              <a:lnTo>
                <a:pt x="0" y="395555"/>
              </a:lnTo>
              <a:lnTo>
                <a:pt x="0" y="276889"/>
              </a:lnTo>
              <a:lnTo>
                <a:pt x="0" y="276889"/>
              </a:lnTo>
              <a:lnTo>
                <a:pt x="0" y="0"/>
              </a:lnTo>
              <a:close/>
            </a:path>
          </a:pathLst>
        </a:cu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県に提出した申請書（交付要綱様式第１号別紙４）から転記してください。</a:t>
          </a:r>
          <a:endParaRPr lang="en-US" altLang="ja-JP" sz="1100">
            <a:solidFill>
              <a:schemeClr val="tx1"/>
            </a:solidFill>
            <a:effectLst/>
            <a:latin typeface="+mn-ea"/>
            <a:ea typeface="+mn-ea"/>
          </a:endParaRPr>
        </a:p>
      </xdr:txBody>
    </xdr:sp>
    <xdr:clientData/>
  </xdr:twoCellAnchor>
  <xdr:twoCellAnchor>
    <xdr:from>
      <xdr:col>8</xdr:col>
      <xdr:colOff>38100</xdr:colOff>
      <xdr:row>14</xdr:row>
      <xdr:rowOff>53040</xdr:rowOff>
    </xdr:from>
    <xdr:to>
      <xdr:col>8</xdr:col>
      <xdr:colOff>1015813</xdr:colOff>
      <xdr:row>19</xdr:row>
      <xdr:rowOff>174812</xdr:rowOff>
    </xdr:to>
    <xdr:sp macro="" textlink="" fLocksText="0">
      <xdr:nvSpPr>
        <xdr:cNvPr id="13" name="四角形吹き出し 1"/>
        <xdr:cNvSpPr/>
      </xdr:nvSpPr>
      <xdr:spPr>
        <a:xfrm>
          <a:off x="3857625" y="4072590"/>
          <a:ext cx="977713" cy="1455272"/>
        </a:xfrm>
        <a:prstGeom prst="wedgeRectCallout">
          <a:avLst>
            <a:gd name="adj1" fmla="val 23148"/>
            <a:gd name="adj2" fmla="val -6846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chemeClr val="tx1"/>
              </a:solidFill>
              <a:effectLst/>
              <a:latin typeface="+mn-ea"/>
              <a:ea typeface="+mn-ea"/>
            </a:rPr>
            <a:t>県から送付を受けた通知（交付要綱様式第２号）に記載の金額を転記してください。</a:t>
          </a:r>
          <a:endParaRPr lang="en-US" altLang="ja-JP" sz="1100">
            <a:solidFill>
              <a:schemeClr val="tx1"/>
            </a:solidFill>
            <a:effectLst/>
            <a:latin typeface="+mn-ea"/>
            <a:ea typeface="+mn-ea"/>
          </a:endParaRPr>
        </a:p>
      </xdr:txBody>
    </xdr:sp>
    <xdr:clientData/>
  </xdr:twoCellAnchor>
  <xdr:twoCellAnchor>
    <xdr:from>
      <xdr:col>12</xdr:col>
      <xdr:colOff>238125</xdr:colOff>
      <xdr:row>39</xdr:row>
      <xdr:rowOff>44261</xdr:rowOff>
    </xdr:from>
    <xdr:to>
      <xdr:col>13</xdr:col>
      <xdr:colOff>200025</xdr:colOff>
      <xdr:row>43</xdr:row>
      <xdr:rowOff>81643</xdr:rowOff>
    </xdr:to>
    <xdr:sp macro="" textlink="" fLocksText="0">
      <xdr:nvSpPr>
        <xdr:cNvPr id="14" name="四角形吹き出し 1"/>
        <xdr:cNvSpPr/>
      </xdr:nvSpPr>
      <xdr:spPr>
        <a:xfrm>
          <a:off x="9205232" y="11719190"/>
          <a:ext cx="1091293" cy="1125953"/>
        </a:xfrm>
        <a:prstGeom prst="wedgeRectCallout">
          <a:avLst>
            <a:gd name="adj1" fmla="val 27438"/>
            <a:gd name="adj2" fmla="val 2514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ct val="100000"/>
            </a:lnSpc>
          </a:pPr>
          <a:r>
            <a:rPr lang="ja-JP" altLang="en-US" sz="1600">
              <a:solidFill>
                <a:schemeClr val="tx1"/>
              </a:solidFill>
              <a:effectLst/>
              <a:latin typeface="+mn-ea"/>
              <a:ea typeface="+mn-ea"/>
            </a:rPr>
            <a:t>原則、一致させてください。</a:t>
          </a:r>
          <a:endParaRPr lang="ja-JP" altLang="ja-JP" sz="1600">
            <a:solidFill>
              <a:schemeClr val="tx1"/>
            </a:solidFill>
            <a:effectLst/>
            <a:latin typeface="+mn-ea"/>
            <a:ea typeface="+mn-ea"/>
          </a:endParaRPr>
        </a:p>
      </xdr:txBody>
    </xdr:sp>
    <xdr:clientData/>
  </xdr:twoCellAnchor>
  <xdr:twoCellAnchor>
    <xdr:from>
      <xdr:col>12</xdr:col>
      <xdr:colOff>9525</xdr:colOff>
      <xdr:row>38</xdr:row>
      <xdr:rowOff>114300</xdr:rowOff>
    </xdr:from>
    <xdr:to>
      <xdr:col>12</xdr:col>
      <xdr:colOff>783772</xdr:colOff>
      <xdr:row>39</xdr:row>
      <xdr:rowOff>44261</xdr:rowOff>
    </xdr:to>
    <xdr:cxnSp macro="">
      <xdr:nvCxnSpPr>
        <xdr:cNvPr id="6" name="直線コネクタ 5"/>
        <xdr:cNvCxnSpPr>
          <a:endCxn id="14" idx="0"/>
        </xdr:cNvCxnSpPr>
      </xdr:nvCxnSpPr>
      <xdr:spPr>
        <a:xfrm>
          <a:off x="8976632" y="11517086"/>
          <a:ext cx="774247" cy="2021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676275</xdr:colOff>
      <xdr:row>43</xdr:row>
      <xdr:rowOff>81643</xdr:rowOff>
    </xdr:from>
    <xdr:to>
      <xdr:col>12</xdr:col>
      <xdr:colOff>783772</xdr:colOff>
      <xdr:row>44</xdr:row>
      <xdr:rowOff>342900</xdr:rowOff>
    </xdr:to>
    <xdr:cxnSp macro="">
      <xdr:nvCxnSpPr>
        <xdr:cNvPr id="18" name="直線コネクタ 17"/>
        <xdr:cNvCxnSpPr>
          <a:endCxn id="14" idx="2"/>
        </xdr:cNvCxnSpPr>
      </xdr:nvCxnSpPr>
      <xdr:spPr>
        <a:xfrm flipV="1">
          <a:off x="9643382" y="12845143"/>
          <a:ext cx="107497" cy="5334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
  <sheetData>
    <row r="1" spans="1:15" s="1" customFormat="1">
      <c r="A1" s="4"/>
      <c r="B1" s="4"/>
      <c r="C1" s="4"/>
      <c r="D1" s="4"/>
      <c r="E1" s="4"/>
      <c r="F1" s="4"/>
      <c r="G1" s="4"/>
      <c r="H1" s="4"/>
      <c r="I1" s="4"/>
      <c r="J1" s="4"/>
      <c r="K1" s="4"/>
      <c r="L1" s="4"/>
      <c r="M1" s="4"/>
      <c r="N1" s="4"/>
      <c r="O1" s="4"/>
    </row>
    <row r="2" spans="1:15" s="1" customFormat="1" ht="14">
      <c r="A2" s="5" t="s">
        <v>9</v>
      </c>
      <c r="B2" s="4"/>
      <c r="C2" s="4"/>
      <c r="D2" s="4"/>
      <c r="E2" s="4"/>
      <c r="F2" s="4"/>
      <c r="G2" s="4"/>
      <c r="H2" s="4"/>
      <c r="I2" s="4"/>
      <c r="J2" s="4"/>
      <c r="K2" s="4"/>
      <c r="L2" s="4"/>
      <c r="M2" s="4"/>
      <c r="N2" s="4"/>
      <c r="O2" s="4"/>
    </row>
    <row r="3" spans="1:15" s="1" customFormat="1">
      <c r="A3" s="4"/>
      <c r="B3" s="4"/>
      <c r="C3" s="4"/>
      <c r="D3" s="4"/>
      <c r="E3" s="4"/>
      <c r="F3" s="4"/>
      <c r="G3" s="4"/>
      <c r="H3" s="4"/>
      <c r="I3" s="4"/>
      <c r="J3" s="4"/>
      <c r="K3" s="4"/>
      <c r="L3" s="4"/>
      <c r="M3" s="4"/>
      <c r="N3" s="4"/>
      <c r="O3" s="4"/>
    </row>
    <row r="4" spans="1:15" s="1" customFormat="1" ht="30.75" customHeight="1">
      <c r="A4" s="76" t="s">
        <v>11</v>
      </c>
      <c r="B4" s="76"/>
      <c r="C4" s="76"/>
      <c r="D4" s="76"/>
      <c r="E4" s="76"/>
      <c r="F4" s="76"/>
      <c r="G4" s="76"/>
      <c r="H4" s="76"/>
      <c r="I4" s="76"/>
      <c r="J4" s="4"/>
      <c r="K4" s="4"/>
      <c r="L4" s="4"/>
      <c r="M4" s="4"/>
      <c r="N4" s="4"/>
      <c r="O4" s="4"/>
    </row>
    <row r="5" spans="1:15" s="1" customFormat="1" ht="6.75" customHeight="1">
      <c r="A5" s="4"/>
      <c r="B5" s="4"/>
      <c r="C5" s="4"/>
      <c r="D5" s="4"/>
      <c r="E5" s="4"/>
      <c r="F5" s="4"/>
      <c r="G5" s="4"/>
      <c r="H5" s="4"/>
      <c r="I5" s="4"/>
      <c r="J5" s="4"/>
      <c r="K5" s="4"/>
      <c r="L5" s="4"/>
      <c r="M5" s="4"/>
      <c r="N5" s="4"/>
      <c r="O5" s="4"/>
    </row>
    <row r="6" spans="1:15" s="1" customFormat="1" ht="47.25" customHeight="1">
      <c r="A6" s="76" t="s">
        <v>10</v>
      </c>
      <c r="B6" s="76"/>
      <c r="C6" s="76"/>
      <c r="D6" s="76"/>
      <c r="E6" s="76"/>
      <c r="F6" s="76"/>
      <c r="G6" s="76"/>
      <c r="H6" s="76"/>
      <c r="I6" s="76"/>
      <c r="J6" s="4"/>
      <c r="K6" s="4"/>
      <c r="L6" s="4"/>
      <c r="M6" s="4"/>
      <c r="N6" s="4"/>
      <c r="O6" s="4"/>
    </row>
    <row r="7" spans="1:15" s="1" customFormat="1" ht="8.25" customHeight="1">
      <c r="A7" s="4"/>
      <c r="B7" s="4"/>
      <c r="C7" s="4"/>
      <c r="D7" s="4"/>
      <c r="E7" s="4"/>
      <c r="F7" s="4"/>
      <c r="G7" s="4"/>
      <c r="H7" s="4"/>
      <c r="I7" s="4"/>
      <c r="J7" s="4"/>
      <c r="K7" s="4"/>
      <c r="L7" s="4"/>
      <c r="M7" s="4"/>
      <c r="N7" s="4"/>
      <c r="O7" s="4"/>
    </row>
    <row r="8" spans="1:15" s="1" customFormat="1" ht="32.25" customHeight="1">
      <c r="A8" s="76" t="s">
        <v>12</v>
      </c>
      <c r="B8" s="76"/>
      <c r="C8" s="76"/>
      <c r="D8" s="76"/>
      <c r="E8" s="76"/>
      <c r="F8" s="76"/>
      <c r="G8" s="76"/>
      <c r="H8" s="76"/>
      <c r="I8" s="76"/>
      <c r="J8" s="4"/>
      <c r="K8" s="4"/>
      <c r="L8" s="4"/>
      <c r="M8" s="4"/>
      <c r="N8" s="4"/>
      <c r="O8" s="4"/>
    </row>
    <row r="9" spans="1:15" s="1" customFormat="1">
      <c r="A9" s="4"/>
      <c r="B9" s="4"/>
      <c r="C9" s="4"/>
      <c r="D9" s="4"/>
      <c r="E9" s="4"/>
      <c r="F9" s="4"/>
      <c r="G9" s="4"/>
      <c r="H9" s="4"/>
      <c r="I9" s="4"/>
      <c r="J9" s="4"/>
      <c r="K9" s="4"/>
      <c r="L9" s="4"/>
      <c r="M9" s="4"/>
      <c r="N9" s="4"/>
      <c r="O9" s="4"/>
    </row>
    <row r="10" spans="1:15" s="1" customFormat="1">
      <c r="A10" s="4"/>
      <c r="B10" s="4"/>
      <c r="C10" s="4"/>
      <c r="D10" s="4"/>
      <c r="E10" s="4"/>
      <c r="F10" s="4"/>
      <c r="G10" s="4"/>
      <c r="H10" s="4"/>
      <c r="I10" s="4"/>
      <c r="J10" s="4"/>
      <c r="K10" s="4"/>
      <c r="L10" s="4"/>
      <c r="M10" s="4"/>
      <c r="N10" s="4"/>
      <c r="O10" s="4"/>
    </row>
    <row r="11" spans="1:15" s="1" customFormat="1">
      <c r="A11" s="4"/>
      <c r="B11" s="4"/>
      <c r="C11" s="4"/>
      <c r="D11" s="4"/>
      <c r="E11" s="4"/>
      <c r="F11" s="4"/>
      <c r="G11" s="4"/>
      <c r="H11" s="4"/>
      <c r="I11" s="4"/>
      <c r="J11" s="4"/>
      <c r="K11" s="4"/>
      <c r="L11" s="4"/>
      <c r="M11" s="4"/>
      <c r="N11" s="4"/>
      <c r="O11" s="4"/>
    </row>
    <row r="12" spans="1:15" s="1" customFormat="1">
      <c r="A12" s="4"/>
      <c r="B12" s="4"/>
      <c r="C12" s="4"/>
      <c r="D12" s="4"/>
      <c r="E12" s="4"/>
      <c r="F12" s="4"/>
      <c r="G12" s="4"/>
      <c r="H12" s="4"/>
      <c r="I12" s="4"/>
      <c r="J12" s="4"/>
      <c r="K12" s="4"/>
      <c r="L12" s="4"/>
      <c r="M12" s="4"/>
      <c r="N12" s="4"/>
      <c r="O12" s="4"/>
    </row>
    <row r="13" spans="1:15">
      <c r="A13" s="3"/>
      <c r="B13" s="3"/>
      <c r="C13" s="3"/>
      <c r="D13" s="3"/>
      <c r="E13" s="3"/>
      <c r="F13" s="3"/>
      <c r="G13" s="3"/>
      <c r="H13" s="3"/>
      <c r="I13" s="3"/>
      <c r="J13" s="3"/>
      <c r="K13" s="3"/>
      <c r="L13" s="3"/>
      <c r="M13" s="3"/>
      <c r="N13" s="3"/>
      <c r="O13" s="3"/>
    </row>
    <row r="14" spans="1:15">
      <c r="A14" s="3"/>
      <c r="B14" s="3"/>
      <c r="C14" s="3"/>
      <c r="D14" s="3"/>
      <c r="E14" s="3"/>
      <c r="F14" s="3"/>
      <c r="G14" s="3"/>
      <c r="H14" s="3"/>
      <c r="I14" s="3"/>
      <c r="J14" s="3"/>
      <c r="K14" s="3"/>
      <c r="L14" s="3"/>
      <c r="M14" s="3"/>
      <c r="N14" s="3"/>
      <c r="O14" s="3"/>
    </row>
  </sheetData>
  <mergeCells count="3">
    <mergeCell ref="A4:I4"/>
    <mergeCell ref="A6:I6"/>
    <mergeCell ref="A8:I8"/>
  </mergeCells>
  <phoneticPr fontId="1"/>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R84"/>
  <sheetViews>
    <sheetView showGridLines="0" tabSelected="1" view="pageBreakPreview" zoomScaleNormal="100" zoomScaleSheetLayoutView="100" workbookViewId="0">
      <selection activeCell="M49" sqref="M49"/>
    </sheetView>
  </sheetViews>
  <sheetFormatPr defaultColWidth="9" defaultRowHeight="13"/>
  <cols>
    <col min="1" max="1" width="3.08984375" style="44" customWidth="1"/>
    <col min="2" max="2" width="3.26953125" style="44" customWidth="1"/>
    <col min="3" max="3" width="17.7265625" style="44" customWidth="1"/>
    <col min="4" max="4" width="8.08984375" style="44" customWidth="1"/>
    <col min="5" max="5" width="5.7265625" style="44" customWidth="1"/>
    <col min="6" max="6" width="3.453125" style="44" bestFit="1" customWidth="1"/>
    <col min="7" max="7" width="3.7265625" style="44" bestFit="1" customWidth="1"/>
    <col min="8" max="8" width="4.90625" style="44" bestFit="1" customWidth="1"/>
    <col min="9" max="9" width="13.7265625" style="44" customWidth="1"/>
    <col min="10" max="10" width="17.6328125" style="44" customWidth="1"/>
    <col min="11" max="11" width="20" style="44" customWidth="1"/>
    <col min="12" max="12" width="16" style="44" customWidth="1"/>
    <col min="13" max="13" width="14.7265625" style="44" customWidth="1"/>
    <col min="14" max="14" width="3.453125" style="44" customWidth="1"/>
    <col min="15" max="20" width="11.90625" style="44" customWidth="1"/>
    <col min="21" max="16384" width="9" style="44"/>
  </cols>
  <sheetData>
    <row r="1" spans="1:15" ht="21" customHeight="1">
      <c r="A1" s="105" t="s">
        <v>56</v>
      </c>
      <c r="B1" s="105"/>
      <c r="C1" s="105"/>
      <c r="D1" s="105"/>
      <c r="E1" s="105"/>
      <c r="F1" s="105"/>
      <c r="G1" s="105"/>
      <c r="H1" s="105"/>
      <c r="I1" s="105"/>
      <c r="J1" s="105"/>
      <c r="K1" s="105"/>
      <c r="L1" s="105"/>
      <c r="M1" s="105"/>
    </row>
    <row r="2" spans="1:15" s="36" customFormat="1" ht="21" customHeight="1">
      <c r="I2" s="106" t="s">
        <v>54</v>
      </c>
      <c r="J2" s="106"/>
      <c r="K2" s="46"/>
      <c r="M2" s="45" t="s">
        <v>22</v>
      </c>
    </row>
    <row r="3" spans="1:15" s="36" customFormat="1" ht="21" customHeight="1">
      <c r="C3" s="47"/>
      <c r="D3" s="38"/>
      <c r="H3" s="37"/>
      <c r="I3" s="107" t="s">
        <v>85</v>
      </c>
      <c r="J3" s="107"/>
      <c r="M3" s="45"/>
    </row>
    <row r="4" spans="1:15" s="20" customFormat="1" ht="21" customHeight="1">
      <c r="A4" s="48" t="s">
        <v>48</v>
      </c>
      <c r="B4" s="49"/>
      <c r="C4" s="36"/>
      <c r="D4" s="36"/>
      <c r="E4" s="36"/>
      <c r="F4" s="36"/>
      <c r="G4" s="36"/>
      <c r="H4" s="36"/>
      <c r="I4" s="36"/>
      <c r="J4" s="36"/>
      <c r="K4" s="36"/>
      <c r="L4" s="36"/>
      <c r="M4" s="36"/>
      <c r="N4" s="36"/>
      <c r="O4" s="36"/>
    </row>
    <row r="5" spans="1:15" s="20" customFormat="1" ht="21" customHeight="1">
      <c r="A5" s="49"/>
      <c r="B5" s="49"/>
      <c r="C5" s="108"/>
      <c r="D5" s="108"/>
      <c r="E5" s="108"/>
      <c r="F5" s="108"/>
      <c r="G5" s="108"/>
      <c r="H5" s="108"/>
      <c r="I5" s="108"/>
      <c r="J5" s="108"/>
      <c r="K5" s="108"/>
      <c r="L5" s="36"/>
      <c r="M5" s="36"/>
      <c r="N5" s="36"/>
      <c r="O5" s="36"/>
    </row>
    <row r="6" spans="1:15" s="20" customFormat="1" ht="21" customHeight="1">
      <c r="A6" s="49"/>
      <c r="B6" s="49"/>
      <c r="C6" s="36"/>
      <c r="D6" s="36"/>
      <c r="E6" s="36"/>
      <c r="F6" s="36"/>
      <c r="G6" s="36"/>
      <c r="H6" s="36"/>
      <c r="I6" s="36"/>
      <c r="J6" s="36"/>
      <c r="K6" s="36"/>
      <c r="L6" s="36"/>
      <c r="M6" s="36"/>
      <c r="N6" s="36"/>
      <c r="O6" s="36"/>
    </row>
    <row r="7" spans="1:15" s="20" customFormat="1" ht="21" customHeight="1">
      <c r="A7" s="48" t="s">
        <v>47</v>
      </c>
      <c r="B7" s="49"/>
      <c r="C7" s="36"/>
      <c r="D7" s="36"/>
      <c r="E7" s="36"/>
      <c r="F7" s="36"/>
      <c r="G7" s="36"/>
      <c r="H7" s="36"/>
      <c r="I7" s="36"/>
      <c r="J7" s="36"/>
      <c r="K7" s="36"/>
      <c r="L7" s="36"/>
      <c r="M7" s="36"/>
      <c r="N7" s="36"/>
      <c r="O7" s="36"/>
    </row>
    <row r="8" spans="1:15" s="20" customFormat="1" ht="21" customHeight="1">
      <c r="A8" s="8" t="s">
        <v>60</v>
      </c>
      <c r="B8" s="49"/>
      <c r="D8" s="36"/>
      <c r="E8" s="36"/>
      <c r="F8" s="36"/>
      <c r="G8" s="36"/>
      <c r="H8" s="36"/>
      <c r="I8" s="36"/>
      <c r="J8" s="36"/>
      <c r="K8" s="36"/>
      <c r="L8" s="36"/>
      <c r="M8" s="36"/>
      <c r="N8" s="36"/>
      <c r="O8" s="36"/>
    </row>
    <row r="9" spans="1:15" s="20" customFormat="1" ht="49.5" customHeight="1">
      <c r="A9" s="48"/>
      <c r="B9" s="49"/>
      <c r="C9" s="73" t="s">
        <v>35</v>
      </c>
      <c r="D9" s="79" t="s">
        <v>49</v>
      </c>
      <c r="E9" s="79"/>
      <c r="F9" s="85" t="s">
        <v>83</v>
      </c>
      <c r="G9" s="86"/>
      <c r="H9" s="87"/>
      <c r="I9" s="22" t="s">
        <v>84</v>
      </c>
      <c r="J9" s="26" t="s">
        <v>58</v>
      </c>
      <c r="K9" s="31" t="s">
        <v>58</v>
      </c>
      <c r="L9" s="26" t="s">
        <v>64</v>
      </c>
      <c r="M9" s="67" t="s">
        <v>76</v>
      </c>
      <c r="N9" s="36"/>
      <c r="O9" s="36"/>
    </row>
    <row r="10" spans="1:15" s="20" customFormat="1" ht="21" customHeight="1">
      <c r="A10" s="48"/>
      <c r="B10" s="49"/>
      <c r="C10" s="74"/>
      <c r="D10" s="99"/>
      <c r="E10" s="99"/>
      <c r="F10" s="100"/>
      <c r="G10" s="101"/>
      <c r="H10" s="101"/>
      <c r="I10" s="64"/>
      <c r="J10" s="39" t="s">
        <v>58</v>
      </c>
      <c r="K10" s="73" t="s">
        <v>58</v>
      </c>
      <c r="L10" s="33" t="str">
        <f t="shared" ref="L10:L18" si="0">IF(I10-F10*3000=0,"",I10-F10*3000)</f>
        <v/>
      </c>
      <c r="M10" s="29"/>
      <c r="N10" s="36"/>
      <c r="O10" s="36"/>
    </row>
    <row r="11" spans="1:15" s="20" customFormat="1" ht="21" customHeight="1">
      <c r="A11" s="48"/>
      <c r="B11" s="49"/>
      <c r="C11" s="74"/>
      <c r="D11" s="99"/>
      <c r="E11" s="99"/>
      <c r="F11" s="100"/>
      <c r="G11" s="101"/>
      <c r="H11" s="101"/>
      <c r="I11" s="64"/>
      <c r="J11" s="39" t="s">
        <v>58</v>
      </c>
      <c r="K11" s="73" t="s">
        <v>58</v>
      </c>
      <c r="L11" s="33" t="str">
        <f t="shared" si="0"/>
        <v/>
      </c>
      <c r="M11" s="29"/>
      <c r="N11" s="36"/>
      <c r="O11" s="36"/>
    </row>
    <row r="12" spans="1:15" s="20" customFormat="1" ht="21" customHeight="1">
      <c r="A12" s="48"/>
      <c r="B12" s="49"/>
      <c r="C12" s="74"/>
      <c r="D12" s="99"/>
      <c r="E12" s="99"/>
      <c r="F12" s="100"/>
      <c r="G12" s="101"/>
      <c r="H12" s="101"/>
      <c r="I12" s="64"/>
      <c r="J12" s="39" t="s">
        <v>58</v>
      </c>
      <c r="K12" s="73" t="s">
        <v>58</v>
      </c>
      <c r="L12" s="33" t="str">
        <f t="shared" si="0"/>
        <v/>
      </c>
      <c r="M12" s="29"/>
      <c r="N12" s="36"/>
      <c r="O12" s="36"/>
    </row>
    <row r="13" spans="1:15" s="20" customFormat="1" ht="21" customHeight="1">
      <c r="A13" s="48"/>
      <c r="B13" s="49"/>
      <c r="C13" s="74"/>
      <c r="D13" s="99"/>
      <c r="E13" s="99"/>
      <c r="F13" s="100"/>
      <c r="G13" s="101"/>
      <c r="H13" s="101"/>
      <c r="I13" s="64"/>
      <c r="J13" s="39" t="s">
        <v>58</v>
      </c>
      <c r="K13" s="73" t="s">
        <v>58</v>
      </c>
      <c r="L13" s="33" t="str">
        <f t="shared" si="0"/>
        <v/>
      </c>
      <c r="M13" s="29"/>
      <c r="N13" s="36"/>
      <c r="O13" s="36"/>
    </row>
    <row r="14" spans="1:15" s="20" customFormat="1" ht="21" customHeight="1">
      <c r="A14" s="48"/>
      <c r="B14" s="49"/>
      <c r="C14" s="74"/>
      <c r="D14" s="99"/>
      <c r="E14" s="99"/>
      <c r="F14" s="100"/>
      <c r="G14" s="101"/>
      <c r="H14" s="101"/>
      <c r="I14" s="64"/>
      <c r="J14" s="39" t="s">
        <v>58</v>
      </c>
      <c r="K14" s="73" t="s">
        <v>58</v>
      </c>
      <c r="L14" s="33" t="str">
        <f t="shared" si="0"/>
        <v/>
      </c>
      <c r="M14" s="29"/>
      <c r="N14" s="36"/>
      <c r="O14" s="36"/>
    </row>
    <row r="15" spans="1:15" s="20" customFormat="1" ht="21" customHeight="1">
      <c r="A15" s="48"/>
      <c r="B15" s="49"/>
      <c r="C15" s="74"/>
      <c r="D15" s="99"/>
      <c r="E15" s="99"/>
      <c r="F15" s="100"/>
      <c r="G15" s="101"/>
      <c r="H15" s="101"/>
      <c r="I15" s="64"/>
      <c r="J15" s="39" t="s">
        <v>58</v>
      </c>
      <c r="K15" s="73" t="s">
        <v>58</v>
      </c>
      <c r="L15" s="33" t="str">
        <f t="shared" si="0"/>
        <v/>
      </c>
      <c r="M15" s="29"/>
      <c r="N15" s="36"/>
      <c r="O15" s="36"/>
    </row>
    <row r="16" spans="1:15" s="20" customFormat="1" ht="21" customHeight="1">
      <c r="A16" s="48"/>
      <c r="B16" s="49"/>
      <c r="C16" s="74"/>
      <c r="D16" s="99"/>
      <c r="E16" s="99"/>
      <c r="F16" s="100"/>
      <c r="G16" s="101"/>
      <c r="H16" s="101"/>
      <c r="I16" s="64"/>
      <c r="J16" s="39" t="s">
        <v>58</v>
      </c>
      <c r="K16" s="73" t="s">
        <v>58</v>
      </c>
      <c r="L16" s="33" t="str">
        <f t="shared" si="0"/>
        <v/>
      </c>
      <c r="M16" s="29"/>
      <c r="N16" s="36"/>
      <c r="O16" s="36"/>
    </row>
    <row r="17" spans="1:64" s="20" customFormat="1" ht="21" customHeight="1">
      <c r="A17" s="48"/>
      <c r="B17" s="49"/>
      <c r="C17" s="74"/>
      <c r="D17" s="99"/>
      <c r="E17" s="99"/>
      <c r="F17" s="100"/>
      <c r="G17" s="101"/>
      <c r="H17" s="101"/>
      <c r="I17" s="64"/>
      <c r="J17" s="39" t="s">
        <v>58</v>
      </c>
      <c r="K17" s="73" t="s">
        <v>58</v>
      </c>
      <c r="L17" s="33" t="str">
        <f t="shared" si="0"/>
        <v/>
      </c>
      <c r="M17" s="29"/>
      <c r="N17" s="36"/>
      <c r="O17" s="36"/>
    </row>
    <row r="18" spans="1:64" s="20" customFormat="1" ht="21" customHeight="1">
      <c r="A18" s="48"/>
      <c r="B18" s="49"/>
      <c r="C18" s="74"/>
      <c r="D18" s="99"/>
      <c r="E18" s="99"/>
      <c r="F18" s="100"/>
      <c r="G18" s="101"/>
      <c r="H18" s="101"/>
      <c r="I18" s="64"/>
      <c r="J18" s="39" t="s">
        <v>58</v>
      </c>
      <c r="K18" s="73" t="s">
        <v>58</v>
      </c>
      <c r="L18" s="33" t="str">
        <f t="shared" si="0"/>
        <v/>
      </c>
      <c r="M18" s="29"/>
      <c r="N18" s="36"/>
      <c r="O18" s="36"/>
    </row>
    <row r="19" spans="1:64" s="20" customFormat="1" ht="21" customHeight="1">
      <c r="A19" s="48"/>
      <c r="B19" s="49"/>
      <c r="C19" s="74"/>
      <c r="D19" s="99"/>
      <c r="E19" s="99"/>
      <c r="F19" s="100"/>
      <c r="G19" s="101"/>
      <c r="H19" s="101"/>
      <c r="I19" s="64"/>
      <c r="J19" s="39" t="s">
        <v>58</v>
      </c>
      <c r="K19" s="73" t="s">
        <v>58</v>
      </c>
      <c r="L19" s="33"/>
      <c r="M19" s="29"/>
      <c r="N19" s="36"/>
      <c r="O19" s="36"/>
    </row>
    <row r="20" spans="1:64" s="20" customFormat="1" ht="21" customHeight="1">
      <c r="A20" s="48"/>
      <c r="B20" s="49"/>
      <c r="C20" s="74"/>
      <c r="D20" s="99"/>
      <c r="E20" s="99"/>
      <c r="F20" s="100"/>
      <c r="G20" s="101"/>
      <c r="H20" s="101"/>
      <c r="I20" s="64"/>
      <c r="J20" s="39" t="s">
        <v>58</v>
      </c>
      <c r="K20" s="73" t="s">
        <v>58</v>
      </c>
      <c r="L20" s="33" t="str">
        <f>IF(I20-F20*3000=0,"",I20-F20*3000)</f>
        <v/>
      </c>
      <c r="M20" s="29"/>
      <c r="N20" s="36"/>
      <c r="O20" s="36"/>
    </row>
    <row r="21" spans="1:64" s="20" customFormat="1" ht="21" customHeight="1">
      <c r="A21" s="48"/>
      <c r="B21" s="49"/>
      <c r="C21" s="74"/>
      <c r="D21" s="99"/>
      <c r="E21" s="99"/>
      <c r="F21" s="100"/>
      <c r="G21" s="101"/>
      <c r="H21" s="101"/>
      <c r="I21" s="64"/>
      <c r="J21" s="39" t="s">
        <v>58</v>
      </c>
      <c r="K21" s="73" t="s">
        <v>58</v>
      </c>
      <c r="L21" s="33" t="str">
        <f>IF(I21-F21*3000=0,"",I21-F21*3000)</f>
        <v/>
      </c>
      <c r="M21" s="29"/>
      <c r="N21" s="36"/>
      <c r="O21" s="36"/>
    </row>
    <row r="22" spans="1:64" s="20" customFormat="1" ht="21" customHeight="1">
      <c r="A22" s="48"/>
      <c r="B22" s="49"/>
      <c r="C22" s="68" t="s">
        <v>59</v>
      </c>
      <c r="D22" s="102"/>
      <c r="E22" s="102"/>
      <c r="F22" s="103">
        <f>SUM(F10:H21)</f>
        <v>0</v>
      </c>
      <c r="G22" s="104"/>
      <c r="H22" s="104"/>
      <c r="I22" s="34">
        <f>SUM(I10:I21)</f>
        <v>0</v>
      </c>
      <c r="J22" s="39"/>
      <c r="K22" s="73"/>
      <c r="L22" s="34">
        <f>SUM(L10:L21)</f>
        <v>0</v>
      </c>
      <c r="M22" s="29"/>
      <c r="N22" s="36"/>
      <c r="O22" s="36"/>
    </row>
    <row r="23" spans="1:64" s="20" customFormat="1" ht="21" customHeight="1">
      <c r="A23" s="48"/>
      <c r="B23" s="49"/>
      <c r="C23" s="8"/>
      <c r="D23" s="36"/>
      <c r="E23" s="36"/>
      <c r="F23" s="36"/>
      <c r="G23" s="36"/>
      <c r="H23" s="36"/>
      <c r="I23" s="36"/>
      <c r="J23" s="36"/>
      <c r="K23" s="36"/>
      <c r="L23" s="36"/>
      <c r="M23" s="36"/>
      <c r="N23" s="36"/>
      <c r="O23" s="36"/>
    </row>
    <row r="24" spans="1:64" s="20" customFormat="1" ht="21" customHeight="1">
      <c r="A24" s="8" t="s">
        <v>61</v>
      </c>
      <c r="B24" s="49"/>
      <c r="D24" s="36"/>
      <c r="E24" s="36"/>
      <c r="F24" s="36"/>
      <c r="G24" s="36"/>
      <c r="H24" s="36"/>
      <c r="I24" s="36"/>
      <c r="J24" s="36"/>
      <c r="K24" s="36"/>
      <c r="L24" s="36"/>
      <c r="M24" s="36"/>
      <c r="O24" s="8" t="s">
        <v>63</v>
      </c>
      <c r="P24" s="36"/>
    </row>
    <row r="25" spans="1:64" s="20" customFormat="1" ht="49.5" customHeight="1">
      <c r="A25" s="48"/>
      <c r="B25" s="49"/>
      <c r="C25" s="73" t="s">
        <v>35</v>
      </c>
      <c r="D25" s="79" t="s">
        <v>50</v>
      </c>
      <c r="E25" s="79"/>
      <c r="F25" s="85" t="s">
        <v>57</v>
      </c>
      <c r="G25" s="86"/>
      <c r="H25" s="87"/>
      <c r="I25" s="22" t="s">
        <v>84</v>
      </c>
      <c r="J25" s="72" t="s">
        <v>45</v>
      </c>
      <c r="K25" s="43" t="s">
        <v>42</v>
      </c>
      <c r="L25" s="26" t="s">
        <v>64</v>
      </c>
      <c r="M25" s="67" t="s">
        <v>76</v>
      </c>
      <c r="O25" s="40" t="s">
        <v>36</v>
      </c>
      <c r="P25" s="40" t="s">
        <v>37</v>
      </c>
      <c r="Q25" s="40" t="s">
        <v>40</v>
      </c>
      <c r="R25" s="40" t="s">
        <v>38</v>
      </c>
      <c r="S25" s="40" t="s">
        <v>39</v>
      </c>
      <c r="T25" s="40" t="s">
        <v>41</v>
      </c>
    </row>
    <row r="26" spans="1:64" s="20" customFormat="1" ht="21" customHeight="1">
      <c r="A26" s="48"/>
      <c r="B26" s="49"/>
      <c r="C26" s="74"/>
      <c r="D26" s="99"/>
      <c r="E26" s="99"/>
      <c r="F26" s="100"/>
      <c r="G26" s="101"/>
      <c r="H26" s="101"/>
      <c r="I26" s="64"/>
      <c r="J26" s="24"/>
      <c r="K26" s="64"/>
      <c r="L26" s="33" t="str">
        <f>IF(I26-T26=0," ",I26-T26)</f>
        <v xml:space="preserve"> </v>
      </c>
      <c r="M26" s="29"/>
      <c r="O26" s="41">
        <f t="shared" ref="O26:O34" si="1">K26*50</f>
        <v>0</v>
      </c>
      <c r="P26" s="41">
        <f t="shared" ref="P26:P34" si="2">K26*100</f>
        <v>0</v>
      </c>
      <c r="Q26" s="41">
        <f t="shared" ref="Q26:Q34" si="3">IF(O26&gt;=F26,F26*2500,O26*2500)</f>
        <v>0</v>
      </c>
      <c r="R26" s="41">
        <f t="shared" ref="R26:R34" si="4">IF(F26&gt;=P26,1800*(P26-O26),IF(F26&lt;O26,0,(F26-O26)*1800))</f>
        <v>0</v>
      </c>
      <c r="S26" s="41">
        <f t="shared" ref="S26:S34" si="5">IF(F26&gt;P26,1100*(F26-P26),0)</f>
        <v>0</v>
      </c>
      <c r="T26" s="41">
        <f>SUM(Q26:S26)</f>
        <v>0</v>
      </c>
      <c r="BL26" s="50"/>
    </row>
    <row r="27" spans="1:64" s="20" customFormat="1" ht="21" customHeight="1">
      <c r="A27" s="48"/>
      <c r="B27" s="49"/>
      <c r="C27" s="74"/>
      <c r="D27" s="99"/>
      <c r="E27" s="99"/>
      <c r="F27" s="100"/>
      <c r="G27" s="101"/>
      <c r="H27" s="101"/>
      <c r="I27" s="64"/>
      <c r="J27" s="24"/>
      <c r="K27" s="64"/>
      <c r="L27" s="33" t="str">
        <f t="shared" ref="L27:L34" si="6">IF(I27-T27=0," ",I27-T27)</f>
        <v xml:space="preserve"> </v>
      </c>
      <c r="M27" s="29"/>
      <c r="O27" s="41">
        <f t="shared" si="1"/>
        <v>0</v>
      </c>
      <c r="P27" s="41">
        <f t="shared" si="2"/>
        <v>0</v>
      </c>
      <c r="Q27" s="41">
        <f t="shared" si="3"/>
        <v>0</v>
      </c>
      <c r="R27" s="41">
        <f t="shared" si="4"/>
        <v>0</v>
      </c>
      <c r="S27" s="41">
        <f t="shared" si="5"/>
        <v>0</v>
      </c>
      <c r="T27" s="41">
        <f t="shared" ref="T27:T34" si="7">SUM(Q27:S27)</f>
        <v>0</v>
      </c>
      <c r="BL27" s="50"/>
    </row>
    <row r="28" spans="1:64" s="20" customFormat="1" ht="21" customHeight="1">
      <c r="A28" s="48"/>
      <c r="B28" s="49"/>
      <c r="C28" s="74"/>
      <c r="D28" s="99"/>
      <c r="E28" s="99"/>
      <c r="F28" s="100"/>
      <c r="G28" s="101"/>
      <c r="H28" s="101"/>
      <c r="I28" s="64"/>
      <c r="J28" s="24"/>
      <c r="K28" s="64"/>
      <c r="L28" s="33" t="str">
        <f t="shared" si="6"/>
        <v xml:space="preserve"> </v>
      </c>
      <c r="M28" s="29"/>
      <c r="O28" s="41">
        <f t="shared" si="1"/>
        <v>0</v>
      </c>
      <c r="P28" s="41">
        <f t="shared" si="2"/>
        <v>0</v>
      </c>
      <c r="Q28" s="41">
        <f t="shared" si="3"/>
        <v>0</v>
      </c>
      <c r="R28" s="41">
        <f t="shared" si="4"/>
        <v>0</v>
      </c>
      <c r="S28" s="41">
        <f t="shared" si="5"/>
        <v>0</v>
      </c>
      <c r="T28" s="41">
        <f t="shared" si="7"/>
        <v>0</v>
      </c>
      <c r="BL28" s="50"/>
    </row>
    <row r="29" spans="1:64" s="20" customFormat="1" ht="21" customHeight="1">
      <c r="A29" s="48"/>
      <c r="B29" s="49"/>
      <c r="C29" s="74"/>
      <c r="D29" s="99"/>
      <c r="E29" s="99"/>
      <c r="F29" s="100"/>
      <c r="G29" s="101"/>
      <c r="H29" s="101"/>
      <c r="I29" s="64"/>
      <c r="J29" s="24"/>
      <c r="K29" s="64"/>
      <c r="L29" s="33" t="str">
        <f t="shared" si="6"/>
        <v xml:space="preserve"> </v>
      </c>
      <c r="M29" s="29"/>
      <c r="O29" s="41">
        <f t="shared" si="1"/>
        <v>0</v>
      </c>
      <c r="P29" s="41">
        <f t="shared" si="2"/>
        <v>0</v>
      </c>
      <c r="Q29" s="41">
        <f t="shared" si="3"/>
        <v>0</v>
      </c>
      <c r="R29" s="41">
        <f t="shared" si="4"/>
        <v>0</v>
      </c>
      <c r="S29" s="41">
        <f t="shared" si="5"/>
        <v>0</v>
      </c>
      <c r="T29" s="41">
        <f t="shared" si="7"/>
        <v>0</v>
      </c>
      <c r="BL29" s="50"/>
    </row>
    <row r="30" spans="1:64" s="20" customFormat="1" ht="21" customHeight="1">
      <c r="A30" s="48"/>
      <c r="B30" s="49"/>
      <c r="C30" s="74"/>
      <c r="D30" s="99"/>
      <c r="E30" s="99"/>
      <c r="F30" s="100"/>
      <c r="G30" s="101"/>
      <c r="H30" s="101"/>
      <c r="I30" s="64"/>
      <c r="J30" s="24"/>
      <c r="K30" s="64"/>
      <c r="L30" s="33" t="str">
        <f t="shared" si="6"/>
        <v xml:space="preserve"> </v>
      </c>
      <c r="M30" s="29"/>
      <c r="O30" s="41">
        <f t="shared" si="1"/>
        <v>0</v>
      </c>
      <c r="P30" s="41">
        <f t="shared" si="2"/>
        <v>0</v>
      </c>
      <c r="Q30" s="41">
        <f t="shared" si="3"/>
        <v>0</v>
      </c>
      <c r="R30" s="41">
        <f t="shared" si="4"/>
        <v>0</v>
      </c>
      <c r="S30" s="41">
        <f t="shared" si="5"/>
        <v>0</v>
      </c>
      <c r="T30" s="41">
        <f t="shared" si="7"/>
        <v>0</v>
      </c>
      <c r="BL30" s="50"/>
    </row>
    <row r="31" spans="1:64" s="20" customFormat="1" ht="21" customHeight="1">
      <c r="A31" s="48"/>
      <c r="B31" s="49"/>
      <c r="C31" s="74"/>
      <c r="D31" s="99"/>
      <c r="E31" s="99"/>
      <c r="F31" s="100"/>
      <c r="G31" s="101"/>
      <c r="H31" s="101"/>
      <c r="I31" s="64"/>
      <c r="J31" s="24"/>
      <c r="K31" s="64"/>
      <c r="L31" s="33" t="str">
        <f t="shared" si="6"/>
        <v xml:space="preserve"> </v>
      </c>
      <c r="M31" s="29"/>
      <c r="O31" s="41">
        <f t="shared" si="1"/>
        <v>0</v>
      </c>
      <c r="P31" s="41">
        <f t="shared" si="2"/>
        <v>0</v>
      </c>
      <c r="Q31" s="41">
        <f t="shared" si="3"/>
        <v>0</v>
      </c>
      <c r="R31" s="41">
        <f t="shared" si="4"/>
        <v>0</v>
      </c>
      <c r="S31" s="41">
        <f t="shared" si="5"/>
        <v>0</v>
      </c>
      <c r="T31" s="41">
        <f t="shared" si="7"/>
        <v>0</v>
      </c>
      <c r="BL31" s="50"/>
    </row>
    <row r="32" spans="1:64" s="20" customFormat="1" ht="21" customHeight="1">
      <c r="A32" s="48"/>
      <c r="B32" s="49"/>
      <c r="C32" s="74"/>
      <c r="D32" s="99"/>
      <c r="E32" s="99"/>
      <c r="F32" s="100"/>
      <c r="G32" s="101"/>
      <c r="H32" s="101"/>
      <c r="I32" s="64"/>
      <c r="J32" s="24"/>
      <c r="K32" s="64"/>
      <c r="L32" s="33" t="str">
        <f t="shared" si="6"/>
        <v xml:space="preserve"> </v>
      </c>
      <c r="M32" s="29"/>
      <c r="O32" s="41">
        <f t="shared" si="1"/>
        <v>0</v>
      </c>
      <c r="P32" s="41">
        <f t="shared" si="2"/>
        <v>0</v>
      </c>
      <c r="Q32" s="41">
        <f t="shared" si="3"/>
        <v>0</v>
      </c>
      <c r="R32" s="41">
        <f t="shared" si="4"/>
        <v>0</v>
      </c>
      <c r="S32" s="41">
        <f t="shared" si="5"/>
        <v>0</v>
      </c>
      <c r="T32" s="41">
        <f t="shared" si="7"/>
        <v>0</v>
      </c>
      <c r="BL32" s="50"/>
    </row>
    <row r="33" spans="1:70" s="20" customFormat="1" ht="21" customHeight="1">
      <c r="A33" s="48"/>
      <c r="B33" s="49"/>
      <c r="C33" s="74"/>
      <c r="D33" s="99"/>
      <c r="E33" s="99"/>
      <c r="F33" s="100"/>
      <c r="G33" s="101"/>
      <c r="H33" s="101"/>
      <c r="I33" s="64"/>
      <c r="J33" s="23"/>
      <c r="K33" s="64"/>
      <c r="L33" s="33" t="str">
        <f t="shared" si="6"/>
        <v xml:space="preserve"> </v>
      </c>
      <c r="M33" s="29"/>
      <c r="O33" s="41">
        <f t="shared" si="1"/>
        <v>0</v>
      </c>
      <c r="P33" s="41">
        <f t="shared" si="2"/>
        <v>0</v>
      </c>
      <c r="Q33" s="41">
        <f t="shared" si="3"/>
        <v>0</v>
      </c>
      <c r="R33" s="41">
        <f t="shared" si="4"/>
        <v>0</v>
      </c>
      <c r="S33" s="41">
        <f t="shared" si="5"/>
        <v>0</v>
      </c>
      <c r="T33" s="41">
        <f t="shared" si="7"/>
        <v>0</v>
      </c>
      <c r="BL33" s="50"/>
    </row>
    <row r="34" spans="1:70" s="20" customFormat="1" ht="21" customHeight="1">
      <c r="A34" s="48"/>
      <c r="B34" s="49"/>
      <c r="C34" s="74"/>
      <c r="D34" s="99"/>
      <c r="E34" s="99"/>
      <c r="F34" s="100"/>
      <c r="G34" s="101"/>
      <c r="H34" s="101"/>
      <c r="I34" s="64"/>
      <c r="J34" s="23"/>
      <c r="K34" s="64"/>
      <c r="L34" s="33" t="str">
        <f t="shared" si="6"/>
        <v xml:space="preserve"> </v>
      </c>
      <c r="M34" s="29"/>
      <c r="O34" s="41">
        <f t="shared" si="1"/>
        <v>0</v>
      </c>
      <c r="P34" s="41">
        <f t="shared" si="2"/>
        <v>0</v>
      </c>
      <c r="Q34" s="41">
        <f t="shared" si="3"/>
        <v>0</v>
      </c>
      <c r="R34" s="41">
        <f t="shared" si="4"/>
        <v>0</v>
      </c>
      <c r="S34" s="41">
        <f t="shared" si="5"/>
        <v>0</v>
      </c>
      <c r="T34" s="41">
        <f t="shared" si="7"/>
        <v>0</v>
      </c>
      <c r="BL34" s="50"/>
    </row>
    <row r="35" spans="1:70" s="20" customFormat="1" ht="21" customHeight="1">
      <c r="A35" s="48"/>
      <c r="B35" s="49"/>
      <c r="C35" s="68" t="s">
        <v>59</v>
      </c>
      <c r="D35" s="102"/>
      <c r="E35" s="102"/>
      <c r="F35" s="103">
        <f>SUM(F26:H34)</f>
        <v>0</v>
      </c>
      <c r="G35" s="104"/>
      <c r="H35" s="104"/>
      <c r="I35" s="34">
        <f>SUM(I26:I34)</f>
        <v>0</v>
      </c>
      <c r="J35" s="30"/>
      <c r="K35" s="34"/>
      <c r="L35" s="34">
        <f>SUM(L26:L34)</f>
        <v>0</v>
      </c>
      <c r="M35" s="29"/>
      <c r="BL35" s="50"/>
      <c r="BM35" s="50"/>
      <c r="BN35" s="50"/>
      <c r="BO35" s="50"/>
      <c r="BP35" s="50"/>
      <c r="BQ35" s="50"/>
      <c r="BR35" s="50"/>
    </row>
    <row r="36" spans="1:70" s="21" customFormat="1" ht="21" customHeight="1">
      <c r="A36" s="51"/>
      <c r="B36" s="52"/>
      <c r="C36" s="53"/>
      <c r="D36" s="54"/>
      <c r="E36" s="70"/>
      <c r="F36" s="54"/>
      <c r="G36" s="54"/>
      <c r="H36" s="54"/>
      <c r="I36" s="54"/>
      <c r="J36" s="54"/>
      <c r="K36" s="54"/>
      <c r="L36" s="54"/>
      <c r="M36" s="54"/>
      <c r="N36" s="54"/>
      <c r="O36" s="54"/>
    </row>
    <row r="37" spans="1:70" s="20" customFormat="1" ht="21" customHeight="1">
      <c r="A37" s="8" t="s">
        <v>65</v>
      </c>
      <c r="B37" s="49"/>
      <c r="D37" s="54"/>
      <c r="E37" s="54"/>
      <c r="G37" s="36"/>
      <c r="H37" s="36"/>
      <c r="I37" s="36"/>
      <c r="J37" s="36"/>
      <c r="K37" s="36"/>
      <c r="L37" s="36"/>
      <c r="N37" s="35"/>
      <c r="O37" s="35"/>
    </row>
    <row r="38" spans="1:70" s="20" customFormat="1" ht="49.5" customHeight="1">
      <c r="A38" s="48"/>
      <c r="B38" s="49"/>
      <c r="C38" s="73" t="s">
        <v>35</v>
      </c>
      <c r="D38" s="79" t="s">
        <v>50</v>
      </c>
      <c r="E38" s="79"/>
      <c r="F38" s="85" t="s">
        <v>57</v>
      </c>
      <c r="G38" s="86"/>
      <c r="H38" s="87"/>
      <c r="I38" s="22" t="s">
        <v>79</v>
      </c>
      <c r="J38" s="72" t="s">
        <v>58</v>
      </c>
      <c r="K38" s="72" t="s">
        <v>58</v>
      </c>
      <c r="L38" s="26" t="s">
        <v>64</v>
      </c>
      <c r="M38" s="67" t="s">
        <v>58</v>
      </c>
      <c r="N38" s="35"/>
      <c r="O38" s="35"/>
    </row>
    <row r="39" spans="1:70" s="20" customFormat="1" ht="21" customHeight="1">
      <c r="A39" s="48"/>
      <c r="B39" s="49"/>
      <c r="C39" s="73" t="s">
        <v>58</v>
      </c>
      <c r="D39" s="79" t="s">
        <v>58</v>
      </c>
      <c r="E39" s="79"/>
      <c r="F39" s="91">
        <f>F22+F35</f>
        <v>0</v>
      </c>
      <c r="G39" s="92"/>
      <c r="H39" s="92"/>
      <c r="I39" s="42">
        <f>I22+I35</f>
        <v>0</v>
      </c>
      <c r="J39" s="73" t="s">
        <v>58</v>
      </c>
      <c r="K39" s="73" t="s">
        <v>58</v>
      </c>
      <c r="L39" s="25">
        <f>L22+L35</f>
        <v>0</v>
      </c>
      <c r="M39" s="67" t="s">
        <v>58</v>
      </c>
      <c r="N39" s="36"/>
      <c r="O39" s="36"/>
    </row>
    <row r="40" spans="1:70" s="21" customFormat="1" ht="21" customHeight="1">
      <c r="A40" s="51"/>
      <c r="B40" s="52"/>
      <c r="C40" s="54"/>
      <c r="D40" s="54"/>
      <c r="E40" s="54"/>
      <c r="F40" s="54"/>
      <c r="G40" s="54"/>
      <c r="H40" s="54"/>
      <c r="I40" s="54"/>
      <c r="J40" s="54"/>
      <c r="K40" s="54"/>
      <c r="L40" s="54"/>
      <c r="N40" s="54"/>
      <c r="O40" s="54"/>
    </row>
    <row r="41" spans="1:70" s="20" customFormat="1" ht="21" customHeight="1">
      <c r="A41" s="49"/>
      <c r="B41" s="49"/>
      <c r="C41" s="36"/>
      <c r="D41" s="36"/>
      <c r="E41" s="36"/>
      <c r="F41" s="36"/>
      <c r="G41" s="36"/>
      <c r="H41" s="36"/>
      <c r="I41" s="36"/>
      <c r="J41" s="36"/>
      <c r="K41" s="36"/>
      <c r="L41" s="36"/>
      <c r="M41" s="36"/>
      <c r="N41" s="36"/>
      <c r="O41" s="36"/>
    </row>
    <row r="42" spans="1:70" s="20" customFormat="1" ht="21" customHeight="1">
      <c r="A42" s="48" t="s">
        <v>46</v>
      </c>
      <c r="B42" s="49"/>
      <c r="C42" s="36"/>
      <c r="D42" s="36"/>
      <c r="E42" s="36"/>
      <c r="F42" s="36"/>
      <c r="G42" s="36"/>
      <c r="H42" s="36"/>
      <c r="I42" s="36"/>
      <c r="J42" s="36"/>
      <c r="K42" s="36"/>
      <c r="L42" s="36"/>
      <c r="M42" s="36"/>
      <c r="N42" s="36"/>
      <c r="O42" s="36"/>
    </row>
    <row r="43" spans="1:70" s="20" customFormat="1" ht="21" customHeight="1">
      <c r="A43" s="8" t="s">
        <v>28</v>
      </c>
      <c r="B43" s="8"/>
      <c r="C43" s="36"/>
      <c r="D43" s="36"/>
      <c r="E43" s="36"/>
      <c r="F43" s="36"/>
      <c r="G43" s="36"/>
      <c r="H43" s="36"/>
      <c r="I43" s="36"/>
      <c r="J43" s="36"/>
      <c r="K43" s="36"/>
      <c r="L43" s="36"/>
      <c r="M43" s="36"/>
      <c r="N43" s="36"/>
      <c r="O43" s="36"/>
    </row>
    <row r="44" spans="1:70" s="57" customFormat="1" ht="21" customHeight="1">
      <c r="A44" s="55"/>
      <c r="B44" s="93"/>
      <c r="C44" s="94"/>
      <c r="D44" s="94"/>
      <c r="E44" s="94"/>
      <c r="F44" s="95"/>
      <c r="G44" s="84" t="s">
        <v>0</v>
      </c>
      <c r="H44" s="84"/>
      <c r="I44" s="84"/>
      <c r="J44" s="84"/>
      <c r="K44" s="84"/>
      <c r="L44" s="84" t="s">
        <v>1</v>
      </c>
      <c r="M44" s="84" t="s">
        <v>4</v>
      </c>
      <c r="N44" s="8"/>
      <c r="O44" s="55"/>
    </row>
    <row r="45" spans="1:70" s="57" customFormat="1" ht="30" customHeight="1">
      <c r="A45" s="55"/>
      <c r="B45" s="96"/>
      <c r="C45" s="97"/>
      <c r="D45" s="97"/>
      <c r="E45" s="97"/>
      <c r="F45" s="98"/>
      <c r="G45" s="85" t="s">
        <v>25</v>
      </c>
      <c r="H45" s="86"/>
      <c r="I45" s="87"/>
      <c r="J45" s="72" t="s">
        <v>3</v>
      </c>
      <c r="K45" s="72" t="s">
        <v>26</v>
      </c>
      <c r="L45" s="84"/>
      <c r="M45" s="84"/>
      <c r="N45" s="8"/>
      <c r="O45" s="55"/>
    </row>
    <row r="46" spans="1:70" s="20" customFormat="1" ht="21" customHeight="1">
      <c r="A46" s="36"/>
      <c r="B46" s="79" t="s">
        <v>34</v>
      </c>
      <c r="C46" s="79"/>
      <c r="D46" s="79"/>
      <c r="E46" s="79"/>
      <c r="F46" s="79"/>
      <c r="G46" s="88"/>
      <c r="H46" s="89"/>
      <c r="I46" s="90"/>
      <c r="J46" s="19"/>
      <c r="K46" s="19"/>
      <c r="L46" s="19"/>
      <c r="M46" s="12" t="str">
        <f>IF(SUM(G46:L46)=0,"",SUM(G46:L46))</f>
        <v/>
      </c>
      <c r="N46" s="8" t="e">
        <f>IF(L39-M46,"金額を一致させてください。","○")</f>
        <v>#VALUE!</v>
      </c>
      <c r="O46" s="36"/>
    </row>
    <row r="47" spans="1:70" s="20" customFormat="1" ht="21" customHeight="1">
      <c r="A47" s="36"/>
      <c r="B47" s="36"/>
      <c r="C47" s="36"/>
      <c r="D47" s="36"/>
      <c r="E47" s="36"/>
      <c r="F47" s="36"/>
      <c r="G47" s="36"/>
      <c r="H47" s="36"/>
      <c r="I47" s="36"/>
      <c r="J47" s="36"/>
      <c r="K47" s="36"/>
      <c r="L47" s="36"/>
      <c r="M47" s="36"/>
      <c r="N47" s="36"/>
      <c r="O47" s="36"/>
    </row>
    <row r="48" spans="1:70" s="58" customFormat="1" ht="21" customHeight="1">
      <c r="A48" s="8" t="s">
        <v>2</v>
      </c>
      <c r="B48" s="8"/>
      <c r="C48" s="8"/>
      <c r="D48" s="8"/>
      <c r="E48" s="8"/>
      <c r="F48" s="8"/>
      <c r="G48" s="8"/>
      <c r="H48" s="8"/>
      <c r="I48" s="8"/>
      <c r="J48" s="8"/>
      <c r="K48" s="8"/>
      <c r="L48" s="8"/>
      <c r="M48" s="8"/>
      <c r="N48" s="8"/>
      <c r="O48" s="8"/>
    </row>
    <row r="49" spans="1:17" s="58" customFormat="1" ht="21" customHeight="1">
      <c r="A49" s="8"/>
      <c r="B49" s="8" t="s">
        <v>33</v>
      </c>
      <c r="C49" s="8"/>
      <c r="D49" s="8"/>
      <c r="E49" s="8"/>
      <c r="F49" s="8"/>
      <c r="G49" s="8"/>
      <c r="H49" s="8"/>
      <c r="I49" s="8"/>
      <c r="J49" s="8"/>
      <c r="K49" s="8"/>
      <c r="L49" s="8"/>
      <c r="M49" s="8"/>
      <c r="N49" s="8"/>
      <c r="O49" s="8"/>
    </row>
    <row r="50" spans="1:17" s="58" customFormat="1" ht="21" customHeight="1">
      <c r="A50" s="8"/>
      <c r="B50" s="79" t="s">
        <v>15</v>
      </c>
      <c r="C50" s="79"/>
      <c r="D50" s="79"/>
      <c r="E50" s="79"/>
      <c r="F50" s="79"/>
      <c r="G50" s="79"/>
      <c r="H50" s="79"/>
      <c r="I50" s="79"/>
      <c r="J50" s="79"/>
      <c r="K50" s="80"/>
      <c r="L50" s="80"/>
      <c r="Q50" s="59"/>
    </row>
    <row r="51" spans="1:17" s="58" customFormat="1" ht="21" customHeight="1">
      <c r="A51" s="8"/>
      <c r="B51" s="75"/>
      <c r="C51" s="16" t="s">
        <v>16</v>
      </c>
      <c r="D51" s="75"/>
      <c r="E51" s="8"/>
      <c r="F51" s="75"/>
      <c r="G51" s="8"/>
      <c r="H51" s="9"/>
      <c r="I51" s="75"/>
      <c r="J51" s="8"/>
      <c r="K51" s="9"/>
      <c r="L51" s="8"/>
      <c r="M51" s="8"/>
      <c r="N51" s="8"/>
      <c r="O51" s="8"/>
    </row>
    <row r="52" spans="1:17" s="58" customFormat="1" ht="21" customHeight="1">
      <c r="A52" s="8"/>
      <c r="B52" s="79" t="s">
        <v>17</v>
      </c>
      <c r="C52" s="79"/>
      <c r="D52" s="79"/>
      <c r="E52" s="79"/>
      <c r="F52" s="79"/>
      <c r="G52" s="79"/>
      <c r="H52" s="79"/>
      <c r="I52" s="79"/>
      <c r="J52" s="79"/>
      <c r="K52" s="80"/>
      <c r="L52" s="80"/>
      <c r="Q52" s="59"/>
    </row>
    <row r="53" spans="1:17" s="58" customFormat="1" ht="21" customHeight="1">
      <c r="A53" s="8"/>
      <c r="B53" s="8"/>
      <c r="C53" s="17" t="s">
        <v>23</v>
      </c>
      <c r="D53" s="9"/>
      <c r="E53" s="9"/>
      <c r="F53" s="9"/>
      <c r="G53" s="9"/>
      <c r="H53" s="9"/>
      <c r="I53" s="9"/>
      <c r="J53" s="9"/>
      <c r="K53" s="56"/>
      <c r="L53" s="56"/>
      <c r="M53" s="56"/>
      <c r="N53" s="56"/>
      <c r="O53" s="56"/>
    </row>
    <row r="54" spans="1:17" s="58" customFormat="1" ht="21" customHeight="1">
      <c r="A54" s="8"/>
      <c r="B54" s="81" t="s">
        <v>19</v>
      </c>
      <c r="C54" s="81"/>
      <c r="D54" s="81"/>
      <c r="E54" s="81"/>
      <c r="F54" s="81"/>
      <c r="G54" s="81"/>
      <c r="H54" s="81"/>
      <c r="I54" s="81"/>
      <c r="J54" s="81"/>
      <c r="K54" s="77" t="str">
        <f>IF(ISERR(K50/K52)=TRUE,"",K50/K52)</f>
        <v/>
      </c>
      <c r="L54" s="77"/>
    </row>
    <row r="55" spans="1:17" s="58" customFormat="1" ht="72.75" customHeight="1">
      <c r="A55" s="8"/>
      <c r="B55" s="82" t="s">
        <v>24</v>
      </c>
      <c r="C55" s="82"/>
      <c r="D55" s="82"/>
      <c r="E55" s="82"/>
      <c r="F55" s="82"/>
      <c r="G55" s="82"/>
      <c r="H55" s="82"/>
      <c r="I55" s="82"/>
      <c r="J55" s="82"/>
      <c r="K55" s="83"/>
      <c r="L55" s="83"/>
      <c r="M55" s="8"/>
    </row>
    <row r="56" spans="1:17" s="58" customFormat="1" ht="21" customHeight="1">
      <c r="A56" s="8"/>
      <c r="B56" s="77" t="s">
        <v>18</v>
      </c>
      <c r="C56" s="77"/>
      <c r="D56" s="77"/>
      <c r="E56" s="77"/>
      <c r="F56" s="77"/>
      <c r="G56" s="77"/>
      <c r="H56" s="77"/>
      <c r="I56" s="77"/>
      <c r="J56" s="77"/>
      <c r="K56" s="77" t="str">
        <f>IF(K55="",K54,MIN(K54,K55))</f>
        <v/>
      </c>
      <c r="L56" s="77"/>
    </row>
    <row r="57" spans="1:17" s="58" customFormat="1" ht="21" customHeight="1">
      <c r="A57" s="8"/>
      <c r="B57" s="56"/>
      <c r="C57" s="56"/>
      <c r="D57" s="56"/>
      <c r="E57" s="56"/>
      <c r="F57" s="56"/>
      <c r="G57" s="56"/>
      <c r="H57" s="56"/>
      <c r="I57" s="9"/>
      <c r="J57" s="9"/>
      <c r="K57" s="56"/>
      <c r="L57" s="56"/>
      <c r="M57" s="56"/>
      <c r="N57" s="56"/>
      <c r="O57" s="56"/>
    </row>
    <row r="58" spans="1:17" s="58" customFormat="1" ht="21" customHeight="1">
      <c r="A58" s="8" t="s">
        <v>6</v>
      </c>
      <c r="B58" s="8"/>
      <c r="C58" s="8"/>
      <c r="D58" s="8"/>
      <c r="E58" s="8"/>
      <c r="F58" s="8"/>
      <c r="G58" s="8"/>
      <c r="H58" s="8"/>
      <c r="I58" s="8"/>
      <c r="J58" s="8"/>
      <c r="K58" s="8"/>
      <c r="L58" s="8"/>
      <c r="M58" s="8"/>
      <c r="N58" s="8"/>
      <c r="O58" s="8"/>
    </row>
    <row r="59" spans="1:17" s="58" customFormat="1" ht="21" customHeight="1">
      <c r="A59" s="8"/>
      <c r="B59" s="8" t="s">
        <v>7</v>
      </c>
      <c r="C59" s="8"/>
      <c r="D59" s="8"/>
      <c r="E59" s="8"/>
      <c r="F59" s="8"/>
      <c r="G59" s="8"/>
      <c r="H59" s="8"/>
      <c r="I59" s="13" t="str">
        <f>IF(ISERR(G46/M46)=TRUE,"",G46/M46)</f>
        <v/>
      </c>
      <c r="J59" s="8" t="s">
        <v>13</v>
      </c>
      <c r="K59" s="8"/>
      <c r="L59" s="56"/>
      <c r="M59" s="56"/>
      <c r="N59" s="56"/>
      <c r="O59" s="56"/>
    </row>
    <row r="60" spans="1:17" s="58" customFormat="1" ht="21" customHeight="1">
      <c r="A60" s="8"/>
      <c r="B60" s="8" t="s">
        <v>8</v>
      </c>
      <c r="C60" s="8"/>
      <c r="D60" s="8"/>
      <c r="E60" s="8"/>
      <c r="F60" s="8"/>
      <c r="G60" s="8"/>
      <c r="H60" s="8"/>
      <c r="I60" s="13" t="str">
        <f>IF(ISERR(K46/M46)=TRUE,"",K46/M46)</f>
        <v/>
      </c>
      <c r="J60" s="8" t="s">
        <v>14</v>
      </c>
      <c r="K60" s="8"/>
      <c r="L60" s="56"/>
      <c r="M60" s="56"/>
      <c r="N60" s="56"/>
      <c r="O60" s="56"/>
    </row>
    <row r="61" spans="1:17" s="58" customFormat="1" ht="21" customHeight="1">
      <c r="A61" s="8"/>
      <c r="B61" s="8"/>
      <c r="C61" s="8"/>
      <c r="D61" s="8"/>
      <c r="E61" s="8"/>
      <c r="F61" s="8"/>
      <c r="G61" s="8"/>
      <c r="H61" s="8"/>
      <c r="I61" s="8"/>
      <c r="J61" s="8"/>
      <c r="K61" s="8"/>
      <c r="L61" s="8"/>
      <c r="M61" s="8"/>
      <c r="N61" s="8"/>
      <c r="O61" s="8"/>
    </row>
    <row r="62" spans="1:17" s="58" customFormat="1" ht="21" customHeight="1">
      <c r="A62" s="8" t="s">
        <v>21</v>
      </c>
      <c r="B62" s="8"/>
      <c r="C62" s="8"/>
      <c r="D62" s="8"/>
      <c r="E62" s="8"/>
      <c r="F62" s="8"/>
      <c r="G62" s="8"/>
      <c r="H62" s="8"/>
      <c r="I62" s="8"/>
      <c r="J62" s="8"/>
      <c r="K62" s="8"/>
      <c r="L62" s="8"/>
      <c r="M62" s="8"/>
      <c r="N62" s="8"/>
      <c r="O62" s="8"/>
    </row>
    <row r="63" spans="1:17" s="58" customFormat="1" ht="21" customHeight="1">
      <c r="A63" s="8"/>
      <c r="B63" s="60" t="s">
        <v>30</v>
      </c>
      <c r="C63" s="60"/>
      <c r="D63" s="60"/>
      <c r="E63" s="60"/>
      <c r="F63" s="75"/>
      <c r="G63" s="60"/>
      <c r="H63" s="60"/>
      <c r="I63" s="61"/>
      <c r="J63" s="15">
        <f>IF(ISERR(L39*I59*10/110),0,L39*I59*10/110)</f>
        <v>0</v>
      </c>
      <c r="K63" s="8" t="s">
        <v>80</v>
      </c>
      <c r="L63" s="8"/>
      <c r="M63" s="8"/>
      <c r="N63" s="8"/>
      <c r="O63" s="8"/>
    </row>
    <row r="64" spans="1:17" s="58" customFormat="1" ht="21" customHeight="1" thickBot="1">
      <c r="A64" s="8"/>
      <c r="B64" s="78" t="s">
        <v>31</v>
      </c>
      <c r="C64" s="78"/>
      <c r="D64" s="78"/>
      <c r="E64" s="78"/>
      <c r="F64" s="78"/>
      <c r="G64" s="78"/>
      <c r="H64" s="78"/>
      <c r="I64" s="78"/>
      <c r="J64" s="71">
        <f>IF(ISERR(L39*I60*10/110*K56),0,L39*I60*10/110*K56)</f>
        <v>0</v>
      </c>
      <c r="K64" s="8" t="s">
        <v>81</v>
      </c>
      <c r="L64" s="8"/>
      <c r="M64" s="8"/>
      <c r="N64" s="8"/>
      <c r="O64" s="8"/>
    </row>
    <row r="65" spans="1:15" s="58" customFormat="1" ht="21" customHeight="1" thickBot="1">
      <c r="A65" s="8"/>
      <c r="B65" s="8" t="s">
        <v>27</v>
      </c>
      <c r="C65" s="8"/>
      <c r="D65" s="8"/>
      <c r="E65" s="8"/>
      <c r="F65" s="8"/>
      <c r="G65" s="8"/>
      <c r="H65" s="8"/>
      <c r="I65" s="8"/>
      <c r="J65" s="18">
        <f>IF(ISERR(J63+J64)=TRUE,0,ROUNDDOWN(J63+J64,0))</f>
        <v>0</v>
      </c>
      <c r="K65" s="8" t="s">
        <v>82</v>
      </c>
      <c r="L65" s="8"/>
      <c r="M65" s="8"/>
      <c r="N65" s="8"/>
      <c r="O65" s="8"/>
    </row>
    <row r="66" spans="1:15" s="58" customFormat="1" ht="21" customHeight="1">
      <c r="A66" s="8"/>
      <c r="B66" s="8"/>
      <c r="C66" s="8"/>
      <c r="D66" s="8"/>
      <c r="E66" s="8"/>
      <c r="F66" s="8"/>
      <c r="G66" s="8"/>
      <c r="H66" s="8"/>
      <c r="I66" s="8"/>
      <c r="J66" s="8" t="s">
        <v>55</v>
      </c>
      <c r="K66" s="8"/>
      <c r="L66" s="8"/>
      <c r="M66" s="8"/>
      <c r="N66" s="8"/>
      <c r="O66" s="8"/>
    </row>
    <row r="67" spans="1:15" s="7" customFormat="1" ht="21.75" customHeight="1">
      <c r="A67" s="2" t="s">
        <v>5</v>
      </c>
      <c r="B67" s="2"/>
      <c r="C67" s="2"/>
      <c r="D67" s="2"/>
      <c r="E67" s="2"/>
      <c r="F67" s="2"/>
      <c r="G67" s="2"/>
      <c r="H67" s="2"/>
      <c r="I67" s="2"/>
      <c r="J67" s="2"/>
      <c r="K67" s="2"/>
      <c r="L67" s="2"/>
      <c r="M67" s="2"/>
      <c r="N67" s="2"/>
      <c r="O67" s="2"/>
    </row>
    <row r="68" spans="1:15" s="7" customFormat="1" ht="19.5" customHeight="1">
      <c r="A68" s="2"/>
      <c r="B68" s="10" t="s">
        <v>29</v>
      </c>
      <c r="C68" s="2"/>
      <c r="D68" s="2"/>
      <c r="E68" s="2"/>
      <c r="F68" s="2"/>
      <c r="G68" s="2"/>
      <c r="H68" s="2"/>
      <c r="I68" s="2"/>
      <c r="J68" s="2"/>
      <c r="K68" s="2"/>
      <c r="L68" s="2"/>
      <c r="M68" s="2"/>
      <c r="N68" s="2"/>
      <c r="O68" s="2"/>
    </row>
    <row r="69" spans="1:15" s="11" customFormat="1" ht="19.5" customHeight="1">
      <c r="A69" s="2"/>
      <c r="B69" s="10" t="s">
        <v>20</v>
      </c>
      <c r="C69" s="2"/>
      <c r="D69" s="2"/>
      <c r="E69" s="2"/>
      <c r="F69" s="2"/>
      <c r="G69" s="2"/>
      <c r="H69" s="2"/>
      <c r="I69" s="2"/>
      <c r="J69" s="6"/>
      <c r="K69" s="6"/>
      <c r="L69" s="6"/>
      <c r="M69" s="6"/>
      <c r="N69" s="6"/>
      <c r="O69" s="6"/>
    </row>
    <row r="70" spans="1:15" s="11" customFormat="1" ht="23.25" customHeight="1">
      <c r="A70" s="2"/>
      <c r="B70" s="10"/>
      <c r="C70" s="2"/>
      <c r="D70" s="2"/>
      <c r="E70" s="2"/>
      <c r="F70" s="2"/>
      <c r="G70" s="2"/>
      <c r="H70" s="2"/>
      <c r="I70" s="2"/>
      <c r="J70" s="6"/>
      <c r="K70" s="6"/>
      <c r="L70" s="6"/>
      <c r="M70" s="6"/>
      <c r="N70" s="6"/>
      <c r="O70" s="6"/>
    </row>
    <row r="71" spans="1:15" s="20" customFormat="1" ht="23.25" customHeight="1">
      <c r="A71" s="8"/>
      <c r="B71" s="62"/>
      <c r="C71" s="8"/>
      <c r="D71" s="8"/>
      <c r="E71" s="8"/>
      <c r="F71" s="8"/>
      <c r="G71" s="8"/>
      <c r="H71" s="8"/>
      <c r="I71" s="8"/>
      <c r="J71" s="36"/>
      <c r="K71" s="36"/>
      <c r="L71" s="36"/>
      <c r="M71" s="36"/>
      <c r="N71" s="36"/>
      <c r="O71" s="36"/>
    </row>
    <row r="72" spans="1:15">
      <c r="A72" s="63"/>
      <c r="B72" s="63"/>
      <c r="C72" s="63"/>
      <c r="D72" s="63"/>
      <c r="E72" s="63"/>
      <c r="F72" s="63"/>
      <c r="G72" s="63"/>
      <c r="H72" s="63"/>
      <c r="I72" s="63"/>
      <c r="J72" s="63"/>
      <c r="K72" s="63"/>
      <c r="L72" s="63"/>
      <c r="M72" s="63"/>
      <c r="N72" s="63"/>
    </row>
    <row r="73" spans="1:15">
      <c r="A73" s="63"/>
      <c r="B73" s="63"/>
      <c r="C73" s="63"/>
      <c r="D73" s="63"/>
      <c r="E73" s="63"/>
      <c r="F73" s="63"/>
      <c r="G73" s="63"/>
      <c r="H73" s="63"/>
      <c r="I73" s="63"/>
      <c r="J73" s="63"/>
      <c r="K73" s="63"/>
      <c r="L73" s="63"/>
      <c r="M73" s="63"/>
      <c r="N73" s="63"/>
    </row>
    <row r="74" spans="1:15">
      <c r="A74" s="63"/>
      <c r="B74" s="63"/>
      <c r="C74" s="63"/>
      <c r="D74" s="63"/>
      <c r="E74" s="63"/>
      <c r="F74" s="63"/>
      <c r="G74" s="63"/>
      <c r="H74" s="63"/>
      <c r="I74" s="63"/>
      <c r="J74" s="63"/>
      <c r="K74" s="63"/>
      <c r="L74" s="63"/>
      <c r="M74" s="63"/>
      <c r="N74" s="63"/>
    </row>
    <row r="75" spans="1:15">
      <c r="A75" s="63"/>
      <c r="B75" s="63"/>
      <c r="C75" s="63"/>
      <c r="D75" s="63"/>
      <c r="E75" s="63"/>
      <c r="F75" s="63"/>
      <c r="G75" s="63"/>
      <c r="H75" s="63"/>
      <c r="I75" s="63"/>
      <c r="J75" s="63"/>
      <c r="K75" s="63"/>
      <c r="L75" s="63"/>
      <c r="M75" s="63"/>
      <c r="N75" s="63"/>
    </row>
    <row r="76" spans="1:15">
      <c r="A76" s="63"/>
      <c r="B76" s="63"/>
      <c r="C76" s="63"/>
      <c r="D76" s="63"/>
      <c r="E76" s="63"/>
      <c r="F76" s="63"/>
      <c r="G76" s="63"/>
      <c r="H76" s="63"/>
      <c r="I76" s="63"/>
      <c r="J76" s="63"/>
      <c r="K76" s="63"/>
      <c r="L76" s="63"/>
      <c r="M76" s="63"/>
      <c r="N76" s="63"/>
    </row>
    <row r="77" spans="1:15">
      <c r="A77" s="63"/>
      <c r="B77" s="63"/>
      <c r="C77" s="63"/>
      <c r="D77" s="63"/>
      <c r="E77" s="63"/>
      <c r="F77" s="63"/>
      <c r="G77" s="63"/>
      <c r="H77" s="63"/>
      <c r="I77" s="63"/>
      <c r="J77" s="63"/>
      <c r="K77" s="63"/>
      <c r="L77" s="63"/>
      <c r="M77" s="63"/>
      <c r="N77" s="63"/>
    </row>
    <row r="78" spans="1:15">
      <c r="A78" s="63"/>
      <c r="B78" s="63"/>
      <c r="C78" s="63"/>
      <c r="D78" s="63"/>
      <c r="E78" s="63"/>
      <c r="F78" s="63"/>
      <c r="G78" s="63"/>
      <c r="H78" s="63"/>
      <c r="I78" s="63"/>
      <c r="J78" s="63"/>
      <c r="K78" s="63"/>
      <c r="L78" s="63"/>
      <c r="M78" s="63"/>
      <c r="N78" s="63"/>
    </row>
    <row r="79" spans="1:15">
      <c r="A79" s="63"/>
      <c r="B79" s="63"/>
      <c r="C79" s="63"/>
      <c r="D79" s="63"/>
      <c r="E79" s="63"/>
      <c r="F79" s="63"/>
      <c r="G79" s="63"/>
      <c r="H79" s="63"/>
      <c r="I79" s="63"/>
      <c r="J79" s="63"/>
      <c r="K79" s="63"/>
      <c r="L79" s="63"/>
      <c r="M79" s="63"/>
      <c r="N79" s="63"/>
    </row>
    <row r="80" spans="1:15">
      <c r="A80" s="63"/>
      <c r="B80" s="63"/>
      <c r="C80" s="63"/>
      <c r="D80" s="63"/>
      <c r="E80" s="63"/>
      <c r="F80" s="63"/>
      <c r="G80" s="63"/>
      <c r="H80" s="63"/>
      <c r="I80" s="63"/>
      <c r="J80" s="63"/>
      <c r="K80" s="63"/>
      <c r="L80" s="63"/>
      <c r="M80" s="63"/>
      <c r="N80" s="63"/>
    </row>
    <row r="81" spans="1:14">
      <c r="A81" s="63"/>
      <c r="B81" s="63"/>
      <c r="C81" s="63"/>
      <c r="D81" s="63"/>
      <c r="E81" s="63"/>
      <c r="F81" s="63"/>
      <c r="G81" s="63"/>
      <c r="H81" s="63"/>
      <c r="I81" s="63"/>
      <c r="J81" s="63"/>
      <c r="K81" s="63"/>
      <c r="L81" s="63"/>
      <c r="M81" s="63"/>
      <c r="N81" s="63"/>
    </row>
    <row r="82" spans="1:14">
      <c r="A82" s="63"/>
      <c r="B82" s="63"/>
      <c r="C82" s="63"/>
      <c r="D82" s="63"/>
      <c r="E82" s="63"/>
      <c r="F82" s="63"/>
      <c r="G82" s="63"/>
      <c r="H82" s="63"/>
      <c r="I82" s="63"/>
      <c r="J82" s="63"/>
      <c r="K82" s="63"/>
      <c r="L82" s="63"/>
      <c r="M82" s="63"/>
      <c r="N82" s="63"/>
    </row>
    <row r="83" spans="1:14">
      <c r="A83" s="63"/>
      <c r="B83" s="63"/>
      <c r="C83" s="63"/>
      <c r="D83" s="63"/>
      <c r="E83" s="63"/>
      <c r="F83" s="63"/>
      <c r="G83" s="63"/>
      <c r="H83" s="63"/>
      <c r="I83" s="63"/>
      <c r="J83" s="63"/>
      <c r="K83" s="63"/>
      <c r="L83" s="63"/>
      <c r="M83" s="63"/>
      <c r="N83" s="63"/>
    </row>
    <row r="84" spans="1:14">
      <c r="A84" s="63"/>
      <c r="B84" s="63"/>
      <c r="C84" s="63"/>
      <c r="D84" s="63"/>
      <c r="E84" s="63"/>
      <c r="F84" s="63"/>
      <c r="G84" s="63"/>
      <c r="H84" s="63"/>
      <c r="I84" s="63"/>
      <c r="J84" s="63"/>
      <c r="K84" s="63"/>
      <c r="L84" s="63"/>
      <c r="M84" s="63"/>
      <c r="N84" s="63"/>
    </row>
  </sheetData>
  <mergeCells count="76">
    <mergeCell ref="A1:M1"/>
    <mergeCell ref="I2:J2"/>
    <mergeCell ref="I3:J3"/>
    <mergeCell ref="C5:K5"/>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D35:E35"/>
    <mergeCell ref="F35:H35"/>
    <mergeCell ref="B50:J50"/>
    <mergeCell ref="K50:L50"/>
    <mergeCell ref="D38:E38"/>
    <mergeCell ref="F38:H38"/>
    <mergeCell ref="D39:E39"/>
    <mergeCell ref="F39:H39"/>
    <mergeCell ref="B44:F45"/>
    <mergeCell ref="G44:K44"/>
    <mergeCell ref="L44:L45"/>
    <mergeCell ref="M44:M45"/>
    <mergeCell ref="G45:I45"/>
    <mergeCell ref="B46:F46"/>
    <mergeCell ref="G46:I46"/>
    <mergeCell ref="B56:J56"/>
    <mergeCell ref="K56:L56"/>
    <mergeCell ref="B64:I64"/>
    <mergeCell ref="B52:J52"/>
    <mergeCell ref="K52:L52"/>
    <mergeCell ref="B54:J54"/>
    <mergeCell ref="K54:L54"/>
    <mergeCell ref="B55:J55"/>
    <mergeCell ref="K55:L55"/>
  </mergeCells>
  <phoneticPr fontId="1"/>
  <printOptions horizontalCentered="1"/>
  <pageMargins left="0.78740157480314965" right="0.19685039370078741" top="0.59055118110236227" bottom="0.59055118110236227" header="0.51181102362204722" footer="0.51181102362204722"/>
  <pageSetup paperSize="9" scale="69" fitToHeight="2" orientation="portrait" blackAndWhite="1" r:id="rId1"/>
  <headerFooter alignWithMargins="0">
    <oddHeader xml:space="preserve">&amp;C&amp;14
</oddHeader>
  </headerFooter>
  <rowBreaks count="1" manualBreakCount="1">
    <brk id="4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R84"/>
  <sheetViews>
    <sheetView showGridLines="0" view="pageBreakPreview" zoomScaleNormal="100" zoomScaleSheetLayoutView="100" workbookViewId="0">
      <selection activeCell="K46" sqref="K46"/>
    </sheetView>
  </sheetViews>
  <sheetFormatPr defaultColWidth="9" defaultRowHeight="13"/>
  <cols>
    <col min="1" max="1" width="3.08984375" style="44" customWidth="1"/>
    <col min="2" max="2" width="3.26953125" style="44" customWidth="1"/>
    <col min="3" max="3" width="17.7265625" style="44" customWidth="1"/>
    <col min="4" max="4" width="8.08984375" style="44" customWidth="1"/>
    <col min="5" max="5" width="5.7265625" style="44" customWidth="1"/>
    <col min="6" max="6" width="3.453125" style="44" bestFit="1" customWidth="1"/>
    <col min="7" max="7" width="3.7265625" style="44" bestFit="1" customWidth="1"/>
    <col min="8" max="8" width="4.90625" style="44" bestFit="1" customWidth="1"/>
    <col min="9" max="9" width="13.7265625" style="44" customWidth="1"/>
    <col min="10" max="10" width="17.6328125" style="44" customWidth="1"/>
    <col min="11" max="11" width="20" style="44" customWidth="1"/>
    <col min="12" max="12" width="16" style="44" customWidth="1"/>
    <col min="13" max="13" width="14.7265625" style="44" customWidth="1"/>
    <col min="14" max="14" width="3.453125" style="44" customWidth="1"/>
    <col min="15" max="20" width="11.90625" style="44" customWidth="1"/>
    <col min="21" max="16384" width="9" style="44"/>
  </cols>
  <sheetData>
    <row r="1" spans="1:15" ht="21" customHeight="1">
      <c r="A1" s="105" t="s">
        <v>56</v>
      </c>
      <c r="B1" s="105"/>
      <c r="C1" s="105"/>
      <c r="D1" s="105"/>
      <c r="E1" s="105"/>
      <c r="F1" s="105"/>
      <c r="G1" s="105"/>
      <c r="H1" s="105"/>
      <c r="I1" s="105"/>
      <c r="J1" s="105"/>
      <c r="K1" s="105"/>
      <c r="L1" s="105"/>
      <c r="M1" s="105"/>
    </row>
    <row r="2" spans="1:15" s="36" customFormat="1" ht="21" customHeight="1">
      <c r="I2" s="106" t="s">
        <v>54</v>
      </c>
      <c r="J2" s="106"/>
      <c r="K2" s="46"/>
      <c r="M2" s="45" t="s">
        <v>22</v>
      </c>
    </row>
    <row r="3" spans="1:15" s="36" customFormat="1" ht="21" customHeight="1">
      <c r="C3" s="47"/>
      <c r="D3" s="38"/>
      <c r="H3" s="37"/>
      <c r="I3" s="107" t="s">
        <v>66</v>
      </c>
      <c r="J3" s="107"/>
      <c r="M3" s="45"/>
    </row>
    <row r="4" spans="1:15" s="20" customFormat="1" ht="21" customHeight="1">
      <c r="A4" s="48" t="s">
        <v>48</v>
      </c>
      <c r="B4" s="49"/>
      <c r="C4" s="36"/>
      <c r="D4" s="36"/>
      <c r="E4" s="36"/>
      <c r="F4" s="36"/>
      <c r="G4" s="36"/>
      <c r="H4" s="36"/>
      <c r="I4" s="36"/>
      <c r="J4" s="36"/>
      <c r="K4" s="36"/>
      <c r="L4" s="36"/>
      <c r="M4" s="36"/>
      <c r="N4" s="36"/>
      <c r="O4" s="36"/>
    </row>
    <row r="5" spans="1:15" s="20" customFormat="1" ht="21" customHeight="1">
      <c r="A5" s="49"/>
      <c r="B5" s="49"/>
      <c r="C5" s="108" t="s">
        <v>77</v>
      </c>
      <c r="D5" s="108"/>
      <c r="E5" s="108"/>
      <c r="F5" s="108"/>
      <c r="G5" s="108"/>
      <c r="H5" s="108"/>
      <c r="I5" s="108"/>
      <c r="J5" s="108"/>
      <c r="K5" s="108"/>
      <c r="L5" s="36"/>
      <c r="M5" s="36"/>
      <c r="N5" s="36"/>
      <c r="O5" s="36"/>
    </row>
    <row r="6" spans="1:15" s="20" customFormat="1" ht="21" customHeight="1">
      <c r="A6" s="49"/>
      <c r="B6" s="49"/>
      <c r="C6" s="36"/>
      <c r="D6" s="36"/>
      <c r="E6" s="36"/>
      <c r="F6" s="36"/>
      <c r="G6" s="36"/>
      <c r="H6" s="36"/>
      <c r="I6" s="36"/>
      <c r="J6" s="36"/>
      <c r="K6" s="36"/>
      <c r="L6" s="36"/>
      <c r="M6" s="36"/>
      <c r="N6" s="36"/>
      <c r="O6" s="36"/>
    </row>
    <row r="7" spans="1:15" s="20" customFormat="1" ht="21" customHeight="1">
      <c r="A7" s="48" t="s">
        <v>47</v>
      </c>
      <c r="B7" s="49"/>
      <c r="C7" s="36"/>
      <c r="D7" s="36"/>
      <c r="E7" s="36"/>
      <c r="F7" s="36"/>
      <c r="G7" s="36"/>
      <c r="H7" s="36"/>
      <c r="I7" s="36"/>
      <c r="J7" s="36"/>
      <c r="K7" s="36"/>
      <c r="L7" s="36"/>
      <c r="M7" s="36"/>
      <c r="N7" s="36"/>
      <c r="O7" s="36"/>
    </row>
    <row r="8" spans="1:15" s="20" customFormat="1" ht="21" customHeight="1">
      <c r="A8" s="8" t="s">
        <v>60</v>
      </c>
      <c r="B8" s="49"/>
      <c r="D8" s="36"/>
      <c r="E8" s="36"/>
      <c r="F8" s="36"/>
      <c r="G8" s="36"/>
      <c r="H8" s="36"/>
      <c r="I8" s="36"/>
      <c r="J8" s="36"/>
      <c r="K8" s="36"/>
      <c r="L8" s="36"/>
      <c r="M8" s="36"/>
      <c r="N8" s="36"/>
      <c r="O8" s="36"/>
    </row>
    <row r="9" spans="1:15" s="20" customFormat="1" ht="49.5" customHeight="1">
      <c r="A9" s="48"/>
      <c r="B9" s="49"/>
      <c r="C9" s="28" t="s">
        <v>35</v>
      </c>
      <c r="D9" s="79" t="s">
        <v>49</v>
      </c>
      <c r="E9" s="79"/>
      <c r="F9" s="85" t="s">
        <v>83</v>
      </c>
      <c r="G9" s="86"/>
      <c r="H9" s="87"/>
      <c r="I9" s="22" t="s">
        <v>84</v>
      </c>
      <c r="J9" s="26" t="s">
        <v>58</v>
      </c>
      <c r="K9" s="31" t="s">
        <v>58</v>
      </c>
      <c r="L9" s="26" t="s">
        <v>64</v>
      </c>
      <c r="M9" s="67" t="s">
        <v>76</v>
      </c>
      <c r="N9" s="36"/>
      <c r="O9" s="36"/>
    </row>
    <row r="10" spans="1:15" s="20" customFormat="1" ht="21" customHeight="1">
      <c r="A10" s="48"/>
      <c r="B10" s="49"/>
      <c r="C10" s="66">
        <v>44767</v>
      </c>
      <c r="D10" s="99" t="s">
        <v>51</v>
      </c>
      <c r="E10" s="99"/>
      <c r="F10" s="100">
        <v>75</v>
      </c>
      <c r="G10" s="101"/>
      <c r="H10" s="101"/>
      <c r="I10" s="64">
        <v>297130</v>
      </c>
      <c r="J10" s="39" t="s">
        <v>58</v>
      </c>
      <c r="K10" s="28" t="s">
        <v>58</v>
      </c>
      <c r="L10" s="33">
        <f t="shared" ref="L10:L18" si="0">IF(I10-F10*3000=0,"",I10-F10*3000)</f>
        <v>72130</v>
      </c>
      <c r="M10" s="29"/>
      <c r="N10" s="36"/>
      <c r="O10" s="36"/>
    </row>
    <row r="11" spans="1:15" s="20" customFormat="1" ht="21" customHeight="1">
      <c r="A11" s="48"/>
      <c r="B11" s="49"/>
      <c r="C11" s="66">
        <v>44840</v>
      </c>
      <c r="D11" s="99" t="s">
        <v>52</v>
      </c>
      <c r="E11" s="99"/>
      <c r="F11" s="100">
        <v>125</v>
      </c>
      <c r="G11" s="101"/>
      <c r="H11" s="101"/>
      <c r="I11" s="64">
        <v>498750</v>
      </c>
      <c r="J11" s="39" t="s">
        <v>58</v>
      </c>
      <c r="K11" s="28" t="s">
        <v>58</v>
      </c>
      <c r="L11" s="33">
        <f t="shared" si="0"/>
        <v>123750</v>
      </c>
      <c r="M11" s="29"/>
      <c r="N11" s="36"/>
      <c r="O11" s="36"/>
    </row>
    <row r="12" spans="1:15" s="20" customFormat="1" ht="21" customHeight="1">
      <c r="A12" s="48"/>
      <c r="B12" s="49"/>
      <c r="C12" s="66">
        <v>44859</v>
      </c>
      <c r="D12" s="99" t="s">
        <v>72</v>
      </c>
      <c r="E12" s="99"/>
      <c r="F12" s="100">
        <v>167</v>
      </c>
      <c r="G12" s="101"/>
      <c r="H12" s="101"/>
      <c r="I12" s="64">
        <v>709842</v>
      </c>
      <c r="J12" s="39" t="s">
        <v>58</v>
      </c>
      <c r="K12" s="28" t="s">
        <v>58</v>
      </c>
      <c r="L12" s="33">
        <f t="shared" si="0"/>
        <v>208842</v>
      </c>
      <c r="M12" s="29"/>
      <c r="N12" s="36"/>
      <c r="O12" s="36"/>
    </row>
    <row r="13" spans="1:15" s="20" customFormat="1" ht="21" customHeight="1">
      <c r="A13" s="48"/>
      <c r="B13" s="49"/>
      <c r="C13" s="66">
        <v>44889</v>
      </c>
      <c r="D13" s="99" t="s">
        <v>73</v>
      </c>
      <c r="E13" s="99"/>
      <c r="F13" s="100">
        <v>228</v>
      </c>
      <c r="G13" s="101"/>
      <c r="H13" s="101"/>
      <c r="I13" s="64">
        <v>909720</v>
      </c>
      <c r="J13" s="39" t="s">
        <v>58</v>
      </c>
      <c r="K13" s="28" t="s">
        <v>58</v>
      </c>
      <c r="L13" s="33">
        <f t="shared" si="0"/>
        <v>225720</v>
      </c>
      <c r="M13" s="29"/>
      <c r="N13" s="36"/>
      <c r="O13" s="36"/>
    </row>
    <row r="14" spans="1:15" s="20" customFormat="1" ht="21" customHeight="1">
      <c r="A14" s="48"/>
      <c r="B14" s="49"/>
      <c r="C14" s="66"/>
      <c r="D14" s="99"/>
      <c r="E14" s="99"/>
      <c r="F14" s="100"/>
      <c r="G14" s="101"/>
      <c r="H14" s="101"/>
      <c r="I14" s="64"/>
      <c r="J14" s="39" t="s">
        <v>58</v>
      </c>
      <c r="K14" s="28" t="s">
        <v>58</v>
      </c>
      <c r="L14" s="33" t="str">
        <f t="shared" si="0"/>
        <v/>
      </c>
      <c r="M14" s="29"/>
      <c r="N14" s="36"/>
      <c r="O14" s="36"/>
    </row>
    <row r="15" spans="1:15" s="20" customFormat="1" ht="21" customHeight="1">
      <c r="A15" s="48"/>
      <c r="B15" s="49"/>
      <c r="C15" s="66"/>
      <c r="D15" s="99"/>
      <c r="E15" s="99"/>
      <c r="F15" s="100"/>
      <c r="G15" s="101"/>
      <c r="H15" s="101"/>
      <c r="I15" s="64"/>
      <c r="J15" s="39" t="s">
        <v>58</v>
      </c>
      <c r="K15" s="28" t="s">
        <v>58</v>
      </c>
      <c r="L15" s="33" t="str">
        <f t="shared" si="0"/>
        <v/>
      </c>
      <c r="M15" s="29"/>
      <c r="N15" s="36"/>
      <c r="O15" s="36"/>
    </row>
    <row r="16" spans="1:15" s="20" customFormat="1" ht="21" customHeight="1">
      <c r="A16" s="48"/>
      <c r="B16" s="49"/>
      <c r="C16" s="66"/>
      <c r="D16" s="99"/>
      <c r="E16" s="99"/>
      <c r="F16" s="100"/>
      <c r="G16" s="101"/>
      <c r="H16" s="101"/>
      <c r="I16" s="64"/>
      <c r="J16" s="39" t="s">
        <v>58</v>
      </c>
      <c r="K16" s="28" t="s">
        <v>58</v>
      </c>
      <c r="L16" s="33" t="str">
        <f t="shared" si="0"/>
        <v/>
      </c>
      <c r="M16" s="29"/>
      <c r="N16" s="36"/>
      <c r="O16" s="36"/>
    </row>
    <row r="17" spans="1:64" s="20" customFormat="1" ht="21" customHeight="1">
      <c r="A17" s="48"/>
      <c r="B17" s="49"/>
      <c r="C17" s="66"/>
      <c r="D17" s="99"/>
      <c r="E17" s="99"/>
      <c r="F17" s="100"/>
      <c r="G17" s="101"/>
      <c r="H17" s="101"/>
      <c r="I17" s="64"/>
      <c r="J17" s="39" t="s">
        <v>58</v>
      </c>
      <c r="K17" s="28" t="s">
        <v>58</v>
      </c>
      <c r="L17" s="33" t="str">
        <f t="shared" si="0"/>
        <v/>
      </c>
      <c r="M17" s="29"/>
      <c r="N17" s="36"/>
      <c r="O17" s="36"/>
    </row>
    <row r="18" spans="1:64" s="20" customFormat="1" ht="21" customHeight="1">
      <c r="A18" s="48"/>
      <c r="B18" s="49"/>
      <c r="C18" s="66"/>
      <c r="D18" s="99"/>
      <c r="E18" s="99"/>
      <c r="F18" s="100"/>
      <c r="G18" s="101"/>
      <c r="H18" s="101"/>
      <c r="I18" s="64"/>
      <c r="J18" s="39" t="s">
        <v>58</v>
      </c>
      <c r="K18" s="28" t="s">
        <v>58</v>
      </c>
      <c r="L18" s="33" t="str">
        <f t="shared" si="0"/>
        <v/>
      </c>
      <c r="M18" s="29"/>
      <c r="N18" s="36"/>
      <c r="O18" s="36"/>
    </row>
    <row r="19" spans="1:64" s="20" customFormat="1" ht="21" customHeight="1">
      <c r="A19" s="48"/>
      <c r="B19" s="49"/>
      <c r="C19" s="66"/>
      <c r="D19" s="99"/>
      <c r="E19" s="99"/>
      <c r="F19" s="100"/>
      <c r="G19" s="101"/>
      <c r="H19" s="101"/>
      <c r="I19" s="64"/>
      <c r="J19" s="39" t="s">
        <v>58</v>
      </c>
      <c r="K19" s="28" t="s">
        <v>58</v>
      </c>
      <c r="L19" s="33"/>
      <c r="M19" s="29"/>
      <c r="N19" s="36"/>
      <c r="O19" s="36"/>
    </row>
    <row r="20" spans="1:64" s="20" customFormat="1" ht="21" customHeight="1">
      <c r="A20" s="48"/>
      <c r="B20" s="49"/>
      <c r="C20" s="66"/>
      <c r="D20" s="99"/>
      <c r="E20" s="99"/>
      <c r="F20" s="100"/>
      <c r="G20" s="101"/>
      <c r="H20" s="101"/>
      <c r="I20" s="64"/>
      <c r="J20" s="39" t="s">
        <v>58</v>
      </c>
      <c r="K20" s="28" t="s">
        <v>58</v>
      </c>
      <c r="L20" s="33" t="str">
        <f>IF(I20-F20*3000=0,"",I20-F20*3000)</f>
        <v/>
      </c>
      <c r="M20" s="29"/>
      <c r="N20" s="36"/>
      <c r="O20" s="36"/>
    </row>
    <row r="21" spans="1:64" s="20" customFormat="1" ht="21" customHeight="1">
      <c r="A21" s="48"/>
      <c r="B21" s="49"/>
      <c r="C21" s="66"/>
      <c r="D21" s="99"/>
      <c r="E21" s="99"/>
      <c r="F21" s="100"/>
      <c r="G21" s="101"/>
      <c r="H21" s="101"/>
      <c r="I21" s="64"/>
      <c r="J21" s="39" t="s">
        <v>58</v>
      </c>
      <c r="K21" s="28" t="s">
        <v>58</v>
      </c>
      <c r="L21" s="33" t="str">
        <f>IF(I21-F21*3000=0,"",I21-F21*3000)</f>
        <v/>
      </c>
      <c r="M21" s="29"/>
      <c r="N21" s="36"/>
      <c r="O21" s="36"/>
    </row>
    <row r="22" spans="1:64" s="20" customFormat="1" ht="21" customHeight="1">
      <c r="A22" s="48"/>
      <c r="B22" s="49"/>
      <c r="C22" s="68" t="s">
        <v>59</v>
      </c>
      <c r="D22" s="102"/>
      <c r="E22" s="102"/>
      <c r="F22" s="103">
        <f>SUM(F10:H21)</f>
        <v>595</v>
      </c>
      <c r="G22" s="104"/>
      <c r="H22" s="104"/>
      <c r="I22" s="34">
        <f>SUM(I10:I21)</f>
        <v>2415442</v>
      </c>
      <c r="J22" s="39"/>
      <c r="K22" s="28"/>
      <c r="L22" s="34">
        <f>SUM(L10:L21)</f>
        <v>630442</v>
      </c>
      <c r="M22" s="29"/>
      <c r="N22" s="36"/>
      <c r="O22" s="36"/>
    </row>
    <row r="23" spans="1:64" s="20" customFormat="1" ht="21" customHeight="1">
      <c r="A23" s="48"/>
      <c r="B23" s="49"/>
      <c r="C23" s="8"/>
      <c r="D23" s="36"/>
      <c r="E23" s="36"/>
      <c r="F23" s="36"/>
      <c r="G23" s="36"/>
      <c r="H23" s="36"/>
      <c r="I23" s="36"/>
      <c r="J23" s="36"/>
      <c r="K23" s="36"/>
      <c r="L23" s="36"/>
      <c r="M23" s="36"/>
      <c r="N23" s="36"/>
      <c r="O23" s="36"/>
    </row>
    <row r="24" spans="1:64" s="20" customFormat="1" ht="21" customHeight="1">
      <c r="A24" s="8" t="s">
        <v>61</v>
      </c>
      <c r="B24" s="49"/>
      <c r="D24" s="36"/>
      <c r="E24" s="36"/>
      <c r="F24" s="36"/>
      <c r="G24" s="36"/>
      <c r="H24" s="36"/>
      <c r="I24" s="36"/>
      <c r="J24" s="36"/>
      <c r="K24" s="36"/>
      <c r="L24" s="36"/>
      <c r="M24" s="36"/>
      <c r="O24" s="8" t="s">
        <v>63</v>
      </c>
      <c r="P24" s="36"/>
    </row>
    <row r="25" spans="1:64" s="20" customFormat="1" ht="49.5" customHeight="1">
      <c r="A25" s="48"/>
      <c r="B25" s="49"/>
      <c r="C25" s="28" t="s">
        <v>35</v>
      </c>
      <c r="D25" s="79" t="s">
        <v>50</v>
      </c>
      <c r="E25" s="79"/>
      <c r="F25" s="85" t="s">
        <v>57</v>
      </c>
      <c r="G25" s="86"/>
      <c r="H25" s="87"/>
      <c r="I25" s="22" t="s">
        <v>84</v>
      </c>
      <c r="J25" s="27" t="s">
        <v>45</v>
      </c>
      <c r="K25" s="43" t="s">
        <v>42</v>
      </c>
      <c r="L25" s="26" t="s">
        <v>64</v>
      </c>
      <c r="M25" s="67" t="s">
        <v>76</v>
      </c>
      <c r="O25" s="40" t="s">
        <v>36</v>
      </c>
      <c r="P25" s="40" t="s">
        <v>37</v>
      </c>
      <c r="Q25" s="40" t="s">
        <v>40</v>
      </c>
      <c r="R25" s="40" t="s">
        <v>38</v>
      </c>
      <c r="S25" s="40" t="s">
        <v>39</v>
      </c>
      <c r="T25" s="40" t="s">
        <v>41</v>
      </c>
    </row>
    <row r="26" spans="1:64" s="20" customFormat="1" ht="21" customHeight="1">
      <c r="A26" s="48"/>
      <c r="B26" s="49"/>
      <c r="C26" s="66">
        <v>44889</v>
      </c>
      <c r="D26" s="99" t="s">
        <v>53</v>
      </c>
      <c r="E26" s="99"/>
      <c r="F26" s="100">
        <v>28</v>
      </c>
      <c r="G26" s="101"/>
      <c r="H26" s="101"/>
      <c r="I26" s="64">
        <v>97720</v>
      </c>
      <c r="J26" s="24" t="s">
        <v>43</v>
      </c>
      <c r="K26" s="32">
        <v>24</v>
      </c>
      <c r="L26" s="33">
        <f>IF(I26-T26=0," ",I26-T26)</f>
        <v>27720</v>
      </c>
      <c r="M26" s="29"/>
      <c r="O26" s="41">
        <f t="shared" ref="O26:O34" si="1">K26*50</f>
        <v>1200</v>
      </c>
      <c r="P26" s="41">
        <f t="shared" ref="P26:P34" si="2">K26*100</f>
        <v>2400</v>
      </c>
      <c r="Q26" s="41">
        <f t="shared" ref="Q26:Q34" si="3">IF(O26&gt;=F26,F26*2500,O26*2500)</f>
        <v>70000</v>
      </c>
      <c r="R26" s="41">
        <f t="shared" ref="R26:R34" si="4">IF(F26&gt;=P26,1800*(P26-O26),IF(F26&lt;O26,0,(F26-O26)*1800))</f>
        <v>0</v>
      </c>
      <c r="S26" s="41">
        <f t="shared" ref="S26:S34" si="5">IF(F26&gt;P26,1100*(F26-P26),0)</f>
        <v>0</v>
      </c>
      <c r="T26" s="41">
        <f>SUM(Q26:S26)</f>
        <v>70000</v>
      </c>
      <c r="BL26" s="50"/>
    </row>
    <row r="27" spans="1:64" s="20" customFormat="1" ht="21" customHeight="1">
      <c r="A27" s="48"/>
      <c r="B27" s="49"/>
      <c r="C27" s="66">
        <v>44974</v>
      </c>
      <c r="D27" s="99" t="s">
        <v>74</v>
      </c>
      <c r="E27" s="99"/>
      <c r="F27" s="100">
        <v>36</v>
      </c>
      <c r="G27" s="101"/>
      <c r="H27" s="101"/>
      <c r="I27" s="64">
        <v>125640</v>
      </c>
      <c r="J27" s="24" t="s">
        <v>44</v>
      </c>
      <c r="K27" s="32">
        <v>21</v>
      </c>
      <c r="L27" s="33">
        <f t="shared" ref="L27:L34" si="6">IF(I27-T27=0," ",I27-T27)</f>
        <v>35640</v>
      </c>
      <c r="M27" s="29"/>
      <c r="O27" s="41">
        <f t="shared" si="1"/>
        <v>1050</v>
      </c>
      <c r="P27" s="41">
        <f t="shared" si="2"/>
        <v>2100</v>
      </c>
      <c r="Q27" s="41">
        <f t="shared" si="3"/>
        <v>90000</v>
      </c>
      <c r="R27" s="41">
        <f t="shared" si="4"/>
        <v>0</v>
      </c>
      <c r="S27" s="41">
        <f t="shared" si="5"/>
        <v>0</v>
      </c>
      <c r="T27" s="41">
        <f t="shared" ref="T27:T34" si="7">SUM(Q27:S27)</f>
        <v>90000</v>
      </c>
      <c r="BL27" s="50"/>
    </row>
    <row r="28" spans="1:64" s="20" customFormat="1" ht="21" customHeight="1">
      <c r="A28" s="48"/>
      <c r="B28" s="49"/>
      <c r="C28" s="66">
        <v>44974</v>
      </c>
      <c r="D28" s="99" t="s">
        <v>74</v>
      </c>
      <c r="E28" s="99"/>
      <c r="F28" s="100">
        <v>33</v>
      </c>
      <c r="G28" s="101"/>
      <c r="H28" s="101"/>
      <c r="I28" s="64">
        <v>115170</v>
      </c>
      <c r="J28" s="24" t="s">
        <v>67</v>
      </c>
      <c r="K28" s="32">
        <v>22</v>
      </c>
      <c r="L28" s="33">
        <f t="shared" si="6"/>
        <v>32670</v>
      </c>
      <c r="M28" s="29"/>
      <c r="O28" s="41">
        <f t="shared" si="1"/>
        <v>1100</v>
      </c>
      <c r="P28" s="41">
        <f t="shared" si="2"/>
        <v>2200</v>
      </c>
      <c r="Q28" s="41">
        <f t="shared" si="3"/>
        <v>82500</v>
      </c>
      <c r="R28" s="41">
        <f t="shared" si="4"/>
        <v>0</v>
      </c>
      <c r="S28" s="41">
        <f t="shared" si="5"/>
        <v>0</v>
      </c>
      <c r="T28" s="41">
        <f t="shared" si="7"/>
        <v>82500</v>
      </c>
      <c r="BL28" s="50"/>
    </row>
    <row r="29" spans="1:64" s="20" customFormat="1" ht="21" customHeight="1">
      <c r="A29" s="48"/>
      <c r="B29" s="49"/>
      <c r="C29" s="66">
        <v>44974</v>
      </c>
      <c r="D29" s="99" t="s">
        <v>74</v>
      </c>
      <c r="E29" s="99"/>
      <c r="F29" s="100">
        <v>39</v>
      </c>
      <c r="G29" s="101"/>
      <c r="H29" s="101"/>
      <c r="I29" s="64">
        <v>136110</v>
      </c>
      <c r="J29" s="24" t="s">
        <v>68</v>
      </c>
      <c r="K29" s="32">
        <v>22</v>
      </c>
      <c r="L29" s="33">
        <f t="shared" si="6"/>
        <v>38610</v>
      </c>
      <c r="M29" s="29"/>
      <c r="O29" s="41">
        <f t="shared" si="1"/>
        <v>1100</v>
      </c>
      <c r="P29" s="41">
        <f t="shared" si="2"/>
        <v>2200</v>
      </c>
      <c r="Q29" s="41">
        <f t="shared" si="3"/>
        <v>97500</v>
      </c>
      <c r="R29" s="41">
        <f t="shared" si="4"/>
        <v>0</v>
      </c>
      <c r="S29" s="41">
        <f t="shared" si="5"/>
        <v>0</v>
      </c>
      <c r="T29" s="41">
        <f t="shared" si="7"/>
        <v>97500</v>
      </c>
      <c r="BL29" s="50"/>
    </row>
    <row r="30" spans="1:64" s="20" customFormat="1" ht="21" customHeight="1">
      <c r="A30" s="48"/>
      <c r="B30" s="49"/>
      <c r="C30" s="66">
        <v>45016</v>
      </c>
      <c r="D30" s="99" t="s">
        <v>75</v>
      </c>
      <c r="E30" s="99"/>
      <c r="F30" s="100">
        <v>28</v>
      </c>
      <c r="G30" s="101"/>
      <c r="H30" s="101"/>
      <c r="I30" s="64">
        <v>97720</v>
      </c>
      <c r="J30" s="24" t="s">
        <v>69</v>
      </c>
      <c r="K30" s="32">
        <v>20</v>
      </c>
      <c r="L30" s="33">
        <f t="shared" si="6"/>
        <v>27720</v>
      </c>
      <c r="M30" s="29"/>
      <c r="O30" s="41">
        <f t="shared" si="1"/>
        <v>1000</v>
      </c>
      <c r="P30" s="41">
        <f t="shared" si="2"/>
        <v>2000</v>
      </c>
      <c r="Q30" s="41">
        <f t="shared" si="3"/>
        <v>70000</v>
      </c>
      <c r="R30" s="41">
        <f t="shared" si="4"/>
        <v>0</v>
      </c>
      <c r="S30" s="41">
        <f t="shared" si="5"/>
        <v>0</v>
      </c>
      <c r="T30" s="41">
        <f t="shared" si="7"/>
        <v>70000</v>
      </c>
      <c r="BL30" s="50"/>
    </row>
    <row r="31" spans="1:64" s="20" customFormat="1" ht="21" customHeight="1">
      <c r="A31" s="48"/>
      <c r="B31" s="49"/>
      <c r="C31" s="66">
        <v>45016</v>
      </c>
      <c r="D31" s="99" t="s">
        <v>75</v>
      </c>
      <c r="E31" s="99"/>
      <c r="F31" s="100">
        <v>36</v>
      </c>
      <c r="G31" s="101"/>
      <c r="H31" s="101"/>
      <c r="I31" s="64">
        <v>125640</v>
      </c>
      <c r="J31" s="24" t="s">
        <v>70</v>
      </c>
      <c r="K31" s="32">
        <v>23</v>
      </c>
      <c r="L31" s="33">
        <f t="shared" si="6"/>
        <v>35640</v>
      </c>
      <c r="M31" s="29"/>
      <c r="O31" s="41">
        <f t="shared" si="1"/>
        <v>1150</v>
      </c>
      <c r="P31" s="41">
        <f t="shared" si="2"/>
        <v>2300</v>
      </c>
      <c r="Q31" s="41">
        <f t="shared" si="3"/>
        <v>90000</v>
      </c>
      <c r="R31" s="41">
        <f t="shared" si="4"/>
        <v>0</v>
      </c>
      <c r="S31" s="41">
        <f t="shared" si="5"/>
        <v>0</v>
      </c>
      <c r="T31" s="41">
        <f t="shared" si="7"/>
        <v>90000</v>
      </c>
      <c r="BL31" s="50"/>
    </row>
    <row r="32" spans="1:64" s="20" customFormat="1" ht="21" customHeight="1">
      <c r="A32" s="48"/>
      <c r="B32" s="49"/>
      <c r="C32" s="66">
        <v>45016</v>
      </c>
      <c r="D32" s="99" t="s">
        <v>75</v>
      </c>
      <c r="E32" s="99"/>
      <c r="F32" s="100">
        <v>33</v>
      </c>
      <c r="G32" s="101"/>
      <c r="H32" s="101"/>
      <c r="I32" s="64">
        <v>115170</v>
      </c>
      <c r="J32" s="24" t="s">
        <v>71</v>
      </c>
      <c r="K32" s="32">
        <v>20</v>
      </c>
      <c r="L32" s="33">
        <f t="shared" si="6"/>
        <v>32670</v>
      </c>
      <c r="M32" s="29"/>
      <c r="O32" s="41">
        <f t="shared" si="1"/>
        <v>1000</v>
      </c>
      <c r="P32" s="41">
        <f t="shared" si="2"/>
        <v>2000</v>
      </c>
      <c r="Q32" s="41">
        <f t="shared" si="3"/>
        <v>82500</v>
      </c>
      <c r="R32" s="41">
        <f t="shared" si="4"/>
        <v>0</v>
      </c>
      <c r="S32" s="41">
        <f t="shared" si="5"/>
        <v>0</v>
      </c>
      <c r="T32" s="41">
        <f t="shared" si="7"/>
        <v>82500</v>
      </c>
      <c r="BL32" s="50"/>
    </row>
    <row r="33" spans="1:70" s="20" customFormat="1" ht="21" customHeight="1">
      <c r="A33" s="48"/>
      <c r="B33" s="49"/>
      <c r="C33" s="66"/>
      <c r="D33" s="99"/>
      <c r="E33" s="99"/>
      <c r="F33" s="100"/>
      <c r="G33" s="101"/>
      <c r="H33" s="101"/>
      <c r="I33" s="64"/>
      <c r="J33" s="23"/>
      <c r="K33" s="32"/>
      <c r="L33" s="33" t="str">
        <f t="shared" si="6"/>
        <v xml:space="preserve"> </v>
      </c>
      <c r="M33" s="29"/>
      <c r="O33" s="41">
        <f t="shared" si="1"/>
        <v>0</v>
      </c>
      <c r="P33" s="41">
        <f t="shared" si="2"/>
        <v>0</v>
      </c>
      <c r="Q33" s="41">
        <f t="shared" si="3"/>
        <v>0</v>
      </c>
      <c r="R33" s="41">
        <f t="shared" si="4"/>
        <v>0</v>
      </c>
      <c r="S33" s="41">
        <f t="shared" si="5"/>
        <v>0</v>
      </c>
      <c r="T33" s="41">
        <f t="shared" si="7"/>
        <v>0</v>
      </c>
      <c r="BL33" s="50"/>
    </row>
    <row r="34" spans="1:70" s="20" customFormat="1" ht="21" customHeight="1">
      <c r="A34" s="48"/>
      <c r="B34" s="49"/>
      <c r="C34" s="66"/>
      <c r="D34" s="99"/>
      <c r="E34" s="99"/>
      <c r="F34" s="100"/>
      <c r="G34" s="101"/>
      <c r="H34" s="101"/>
      <c r="I34" s="64"/>
      <c r="J34" s="23"/>
      <c r="K34" s="32"/>
      <c r="L34" s="33" t="str">
        <f t="shared" si="6"/>
        <v xml:space="preserve"> </v>
      </c>
      <c r="M34" s="29"/>
      <c r="O34" s="41">
        <f t="shared" si="1"/>
        <v>0</v>
      </c>
      <c r="P34" s="41">
        <f t="shared" si="2"/>
        <v>0</v>
      </c>
      <c r="Q34" s="41">
        <f t="shared" si="3"/>
        <v>0</v>
      </c>
      <c r="R34" s="41">
        <f t="shared" si="4"/>
        <v>0</v>
      </c>
      <c r="S34" s="41">
        <f t="shared" si="5"/>
        <v>0</v>
      </c>
      <c r="T34" s="41">
        <f t="shared" si="7"/>
        <v>0</v>
      </c>
      <c r="BL34" s="50"/>
    </row>
    <row r="35" spans="1:70" s="20" customFormat="1" ht="21" customHeight="1">
      <c r="A35" s="48"/>
      <c r="B35" s="49"/>
      <c r="C35" s="68" t="s">
        <v>59</v>
      </c>
      <c r="D35" s="102"/>
      <c r="E35" s="102"/>
      <c r="F35" s="103">
        <f>SUM(F26:H34)</f>
        <v>233</v>
      </c>
      <c r="G35" s="104"/>
      <c r="H35" s="104"/>
      <c r="I35" s="34">
        <f>SUM(I26:I34)</f>
        <v>813170</v>
      </c>
      <c r="J35" s="30"/>
      <c r="K35" s="34"/>
      <c r="L35" s="34">
        <f>SUM(L26:L34)</f>
        <v>230670</v>
      </c>
      <c r="M35" s="29"/>
      <c r="BL35" s="50"/>
      <c r="BM35" s="50"/>
      <c r="BN35" s="50"/>
      <c r="BO35" s="50"/>
      <c r="BP35" s="50"/>
      <c r="BQ35" s="50"/>
      <c r="BR35" s="50"/>
    </row>
    <row r="36" spans="1:70" s="21" customFormat="1" ht="21" customHeight="1">
      <c r="A36" s="51"/>
      <c r="B36" s="52"/>
      <c r="C36" s="53"/>
      <c r="D36" s="54"/>
      <c r="E36" s="70"/>
      <c r="F36" s="54"/>
      <c r="G36" s="54"/>
      <c r="H36" s="54"/>
      <c r="I36" s="54"/>
      <c r="J36" s="54"/>
      <c r="K36" s="54"/>
      <c r="L36" s="54"/>
      <c r="M36" s="54"/>
      <c r="N36" s="54"/>
      <c r="O36" s="54"/>
    </row>
    <row r="37" spans="1:70" s="20" customFormat="1" ht="21" customHeight="1">
      <c r="A37" s="8" t="s">
        <v>65</v>
      </c>
      <c r="B37" s="49"/>
      <c r="D37" s="54"/>
      <c r="E37" s="54"/>
      <c r="G37" s="36"/>
      <c r="H37" s="36"/>
      <c r="I37" s="36"/>
      <c r="J37" s="36"/>
      <c r="K37" s="36"/>
      <c r="L37" s="36"/>
      <c r="N37" s="35"/>
      <c r="O37" s="35"/>
    </row>
    <row r="38" spans="1:70" s="20" customFormat="1" ht="49.5" customHeight="1">
      <c r="A38" s="48"/>
      <c r="B38" s="49"/>
      <c r="C38" s="28" t="s">
        <v>35</v>
      </c>
      <c r="D38" s="79" t="s">
        <v>50</v>
      </c>
      <c r="E38" s="79"/>
      <c r="F38" s="85" t="s">
        <v>57</v>
      </c>
      <c r="G38" s="86"/>
      <c r="H38" s="87"/>
      <c r="I38" s="22" t="s">
        <v>79</v>
      </c>
      <c r="J38" s="65" t="s">
        <v>58</v>
      </c>
      <c r="K38" s="27" t="s">
        <v>62</v>
      </c>
      <c r="L38" s="26" t="s">
        <v>64</v>
      </c>
      <c r="M38" s="67" t="s">
        <v>78</v>
      </c>
      <c r="N38" s="35"/>
      <c r="O38" s="35"/>
    </row>
    <row r="39" spans="1:70" s="20" customFormat="1" ht="21" customHeight="1">
      <c r="A39" s="48"/>
      <c r="B39" s="49"/>
      <c r="C39" s="28" t="s">
        <v>58</v>
      </c>
      <c r="D39" s="79" t="s">
        <v>58</v>
      </c>
      <c r="E39" s="79"/>
      <c r="F39" s="91">
        <f>F22+F35</f>
        <v>828</v>
      </c>
      <c r="G39" s="92"/>
      <c r="H39" s="92"/>
      <c r="I39" s="42">
        <f>I22+I35</f>
        <v>3228612</v>
      </c>
      <c r="J39" s="69" t="s">
        <v>58</v>
      </c>
      <c r="K39" s="69" t="s">
        <v>58</v>
      </c>
      <c r="L39" s="25">
        <f>L22+L35</f>
        <v>861112</v>
      </c>
      <c r="M39" s="67" t="s">
        <v>78</v>
      </c>
      <c r="N39" s="36"/>
      <c r="O39" s="36"/>
    </row>
    <row r="40" spans="1:70" s="21" customFormat="1" ht="21" customHeight="1">
      <c r="A40" s="51"/>
      <c r="B40" s="52"/>
      <c r="C40" s="54"/>
      <c r="D40" s="54"/>
      <c r="E40" s="54"/>
      <c r="F40" s="54"/>
      <c r="G40" s="54"/>
      <c r="H40" s="54"/>
      <c r="I40" s="54"/>
      <c r="J40" s="54"/>
      <c r="K40" s="54"/>
      <c r="L40" s="54"/>
      <c r="N40" s="54"/>
      <c r="O40" s="54"/>
    </row>
    <row r="41" spans="1:70" s="20" customFormat="1" ht="21" customHeight="1">
      <c r="A41" s="49"/>
      <c r="B41" s="49"/>
      <c r="C41" s="36"/>
      <c r="D41" s="36"/>
      <c r="E41" s="36"/>
      <c r="F41" s="36"/>
      <c r="G41" s="36"/>
      <c r="H41" s="36"/>
      <c r="I41" s="36"/>
      <c r="J41" s="36"/>
      <c r="K41" s="36"/>
      <c r="L41" s="36"/>
      <c r="M41" s="36"/>
      <c r="N41" s="36"/>
      <c r="O41" s="36"/>
    </row>
    <row r="42" spans="1:70" s="20" customFormat="1" ht="21" customHeight="1">
      <c r="A42" s="48" t="s">
        <v>46</v>
      </c>
      <c r="B42" s="49"/>
      <c r="C42" s="36"/>
      <c r="D42" s="36"/>
      <c r="E42" s="36"/>
      <c r="F42" s="36"/>
      <c r="G42" s="36"/>
      <c r="H42" s="36"/>
      <c r="I42" s="36"/>
      <c r="J42" s="36"/>
      <c r="K42" s="36"/>
      <c r="L42" s="36"/>
      <c r="M42" s="36"/>
      <c r="N42" s="36"/>
      <c r="O42" s="36"/>
    </row>
    <row r="43" spans="1:70" s="20" customFormat="1" ht="21" customHeight="1">
      <c r="A43" s="8" t="s">
        <v>28</v>
      </c>
      <c r="B43" s="8"/>
      <c r="C43" s="36"/>
      <c r="D43" s="36"/>
      <c r="E43" s="36"/>
      <c r="F43" s="36"/>
      <c r="G43" s="36"/>
      <c r="H43" s="36"/>
      <c r="I43" s="36"/>
      <c r="J43" s="36"/>
      <c r="K43" s="36"/>
      <c r="L43" s="36"/>
      <c r="M43" s="36"/>
      <c r="N43" s="36"/>
      <c r="O43" s="36"/>
    </row>
    <row r="44" spans="1:70" s="57" customFormat="1" ht="21" customHeight="1">
      <c r="A44" s="55"/>
      <c r="B44" s="93"/>
      <c r="C44" s="94"/>
      <c r="D44" s="94"/>
      <c r="E44" s="94"/>
      <c r="F44" s="95"/>
      <c r="G44" s="84" t="s">
        <v>0</v>
      </c>
      <c r="H44" s="84"/>
      <c r="I44" s="84"/>
      <c r="J44" s="84"/>
      <c r="K44" s="84"/>
      <c r="L44" s="84" t="s">
        <v>1</v>
      </c>
      <c r="M44" s="84" t="s">
        <v>4</v>
      </c>
      <c r="N44" s="8"/>
      <c r="O44" s="55"/>
    </row>
    <row r="45" spans="1:70" s="57" customFormat="1" ht="30" customHeight="1">
      <c r="A45" s="55"/>
      <c r="B45" s="96"/>
      <c r="C45" s="97"/>
      <c r="D45" s="97"/>
      <c r="E45" s="97"/>
      <c r="F45" s="98"/>
      <c r="G45" s="85" t="s">
        <v>25</v>
      </c>
      <c r="H45" s="86"/>
      <c r="I45" s="87"/>
      <c r="J45" s="27" t="s">
        <v>3</v>
      </c>
      <c r="K45" s="27" t="s">
        <v>26</v>
      </c>
      <c r="L45" s="84"/>
      <c r="M45" s="84"/>
      <c r="N45" s="8"/>
      <c r="O45" s="55"/>
    </row>
    <row r="46" spans="1:70" s="20" customFormat="1" ht="21" customHeight="1">
      <c r="A46" s="36"/>
      <c r="B46" s="79" t="s">
        <v>34</v>
      </c>
      <c r="C46" s="79"/>
      <c r="D46" s="79"/>
      <c r="E46" s="79"/>
      <c r="F46" s="79"/>
      <c r="G46" s="88"/>
      <c r="H46" s="89"/>
      <c r="I46" s="90"/>
      <c r="J46" s="19"/>
      <c r="K46" s="19">
        <v>861112</v>
      </c>
      <c r="L46" s="19"/>
      <c r="M46" s="12">
        <f>IF(SUM(G46:L46)=0,"",SUM(G46:L46))</f>
        <v>861112</v>
      </c>
      <c r="N46" s="8" t="str">
        <f>IF(L39-M46,"金額を一致させてください。","○")</f>
        <v>○</v>
      </c>
      <c r="O46" s="36"/>
    </row>
    <row r="47" spans="1:70" s="20" customFormat="1" ht="21" customHeight="1">
      <c r="A47" s="36"/>
      <c r="B47" s="36"/>
      <c r="C47" s="36"/>
      <c r="D47" s="36"/>
      <c r="E47" s="36"/>
      <c r="F47" s="36"/>
      <c r="G47" s="36"/>
      <c r="H47" s="36"/>
      <c r="I47" s="36"/>
      <c r="J47" s="36"/>
      <c r="K47" s="36"/>
      <c r="L47" s="36"/>
      <c r="M47" s="36"/>
      <c r="N47" s="36"/>
      <c r="O47" s="36"/>
    </row>
    <row r="48" spans="1:70" s="58" customFormat="1" ht="21" customHeight="1">
      <c r="A48" s="8" t="s">
        <v>2</v>
      </c>
      <c r="B48" s="8"/>
      <c r="C48" s="8"/>
      <c r="D48" s="8"/>
      <c r="E48" s="8"/>
      <c r="F48" s="8"/>
      <c r="G48" s="8"/>
      <c r="H48" s="8"/>
      <c r="I48" s="8"/>
      <c r="J48" s="8"/>
      <c r="K48" s="8"/>
      <c r="L48" s="8"/>
      <c r="M48" s="8"/>
      <c r="N48" s="8"/>
      <c r="O48" s="8"/>
    </row>
    <row r="49" spans="1:17" s="58" customFormat="1" ht="21" customHeight="1">
      <c r="A49" s="8"/>
      <c r="B49" s="8" t="s">
        <v>33</v>
      </c>
      <c r="C49" s="8"/>
      <c r="D49" s="8"/>
      <c r="E49" s="8"/>
      <c r="F49" s="8"/>
      <c r="G49" s="8"/>
      <c r="H49" s="8"/>
      <c r="I49" s="8"/>
      <c r="J49" s="8"/>
      <c r="K49" s="8"/>
      <c r="L49" s="8"/>
      <c r="M49" s="8"/>
      <c r="N49" s="8"/>
      <c r="O49" s="8"/>
    </row>
    <row r="50" spans="1:17" s="58" customFormat="1" ht="21" customHeight="1">
      <c r="A50" s="8"/>
      <c r="B50" s="79" t="s">
        <v>15</v>
      </c>
      <c r="C50" s="79"/>
      <c r="D50" s="79"/>
      <c r="E50" s="79"/>
      <c r="F50" s="79"/>
      <c r="G50" s="79"/>
      <c r="H50" s="79"/>
      <c r="I50" s="79"/>
      <c r="J50" s="79"/>
      <c r="K50" s="80">
        <v>1523000000</v>
      </c>
      <c r="L50" s="80"/>
      <c r="Q50" s="59"/>
    </row>
    <row r="51" spans="1:17" s="58" customFormat="1" ht="21" customHeight="1">
      <c r="A51" s="8"/>
      <c r="B51" s="14"/>
      <c r="C51" s="16" t="s">
        <v>16</v>
      </c>
      <c r="D51" s="14"/>
      <c r="E51" s="8"/>
      <c r="F51" s="14"/>
      <c r="G51" s="8"/>
      <c r="H51" s="9"/>
      <c r="I51" s="14"/>
      <c r="J51" s="8"/>
      <c r="K51" s="9"/>
      <c r="L51" s="8"/>
      <c r="M51" s="8"/>
      <c r="N51" s="8"/>
      <c r="O51" s="8"/>
    </row>
    <row r="52" spans="1:17" s="58" customFormat="1" ht="21" customHeight="1">
      <c r="A52" s="8"/>
      <c r="B52" s="79" t="s">
        <v>17</v>
      </c>
      <c r="C52" s="79"/>
      <c r="D52" s="79"/>
      <c r="E52" s="79"/>
      <c r="F52" s="79"/>
      <c r="G52" s="79"/>
      <c r="H52" s="79"/>
      <c r="I52" s="79"/>
      <c r="J52" s="79"/>
      <c r="K52" s="80">
        <v>11125870000</v>
      </c>
      <c r="L52" s="80"/>
      <c r="Q52" s="59"/>
    </row>
    <row r="53" spans="1:17" s="58" customFormat="1" ht="21" customHeight="1">
      <c r="A53" s="8"/>
      <c r="B53" s="8"/>
      <c r="C53" s="17" t="s">
        <v>23</v>
      </c>
      <c r="D53" s="9"/>
      <c r="E53" s="9"/>
      <c r="F53" s="9"/>
      <c r="G53" s="9"/>
      <c r="H53" s="9"/>
      <c r="I53" s="9"/>
      <c r="J53" s="9"/>
      <c r="K53" s="56"/>
      <c r="L53" s="56"/>
      <c r="M53" s="56"/>
      <c r="N53" s="56"/>
      <c r="O53" s="56"/>
    </row>
    <row r="54" spans="1:17" s="58" customFormat="1" ht="21" customHeight="1">
      <c r="A54" s="8"/>
      <c r="B54" s="81" t="s">
        <v>19</v>
      </c>
      <c r="C54" s="81"/>
      <c r="D54" s="81"/>
      <c r="E54" s="81"/>
      <c r="F54" s="81"/>
      <c r="G54" s="81"/>
      <c r="H54" s="81"/>
      <c r="I54" s="81"/>
      <c r="J54" s="81"/>
      <c r="K54" s="77">
        <f>IF(ISERR(K50/K52)=TRUE,"",K50/K52)</f>
        <v>0.13688817144187376</v>
      </c>
      <c r="L54" s="77"/>
    </row>
    <row r="55" spans="1:17" s="58" customFormat="1" ht="72.75" customHeight="1">
      <c r="A55" s="8"/>
      <c r="B55" s="82" t="s">
        <v>24</v>
      </c>
      <c r="C55" s="82"/>
      <c r="D55" s="82"/>
      <c r="E55" s="82"/>
      <c r="F55" s="82"/>
      <c r="G55" s="82"/>
      <c r="H55" s="82"/>
      <c r="I55" s="82"/>
      <c r="J55" s="82"/>
      <c r="K55" s="83"/>
      <c r="L55" s="83"/>
      <c r="M55" s="8"/>
    </row>
    <row r="56" spans="1:17" s="58" customFormat="1" ht="21" customHeight="1">
      <c r="A56" s="8"/>
      <c r="B56" s="77" t="s">
        <v>18</v>
      </c>
      <c r="C56" s="77"/>
      <c r="D56" s="77"/>
      <c r="E56" s="77"/>
      <c r="F56" s="77"/>
      <c r="G56" s="77"/>
      <c r="H56" s="77"/>
      <c r="I56" s="77"/>
      <c r="J56" s="77"/>
      <c r="K56" s="77">
        <f>IF(K55="",K54,MIN(K54,K55))</f>
        <v>0.13688817144187376</v>
      </c>
      <c r="L56" s="77"/>
    </row>
    <row r="57" spans="1:17" s="58" customFormat="1" ht="21" customHeight="1">
      <c r="A57" s="8"/>
      <c r="B57" s="56"/>
      <c r="C57" s="56"/>
      <c r="D57" s="56"/>
      <c r="E57" s="56"/>
      <c r="F57" s="56"/>
      <c r="G57" s="56"/>
      <c r="H57" s="56"/>
      <c r="I57" s="9"/>
      <c r="J57" s="9"/>
      <c r="K57" s="56"/>
      <c r="L57" s="56"/>
      <c r="M57" s="56"/>
      <c r="N57" s="56"/>
      <c r="O57" s="56"/>
    </row>
    <row r="58" spans="1:17" s="58" customFormat="1" ht="21" customHeight="1">
      <c r="A58" s="8" t="s">
        <v>6</v>
      </c>
      <c r="B58" s="8"/>
      <c r="C58" s="8"/>
      <c r="D58" s="8"/>
      <c r="E58" s="8"/>
      <c r="F58" s="8"/>
      <c r="G58" s="8"/>
      <c r="H58" s="8"/>
      <c r="I58" s="8"/>
      <c r="J58" s="8"/>
      <c r="K58" s="8"/>
      <c r="L58" s="8"/>
      <c r="M58" s="8"/>
      <c r="N58" s="8"/>
      <c r="O58" s="8"/>
    </row>
    <row r="59" spans="1:17" s="58" customFormat="1" ht="21" customHeight="1">
      <c r="A59" s="8"/>
      <c r="B59" s="8" t="s">
        <v>7</v>
      </c>
      <c r="C59" s="8"/>
      <c r="D59" s="8"/>
      <c r="E59" s="8"/>
      <c r="F59" s="8"/>
      <c r="G59" s="8"/>
      <c r="H59" s="8"/>
      <c r="I59" s="13">
        <f>IF(ISERR(G46/M46)=TRUE,"",G46/M46)</f>
        <v>0</v>
      </c>
      <c r="J59" s="8" t="s">
        <v>13</v>
      </c>
      <c r="K59" s="8"/>
      <c r="L59" s="56"/>
      <c r="M59" s="56"/>
      <c r="N59" s="56"/>
      <c r="O59" s="56"/>
    </row>
    <row r="60" spans="1:17" s="58" customFormat="1" ht="21" customHeight="1">
      <c r="A60" s="8"/>
      <c r="B60" s="8" t="s">
        <v>8</v>
      </c>
      <c r="C60" s="8"/>
      <c r="D60" s="8"/>
      <c r="E60" s="8"/>
      <c r="F60" s="8"/>
      <c r="G60" s="8"/>
      <c r="H60" s="8"/>
      <c r="I60" s="13">
        <f>IF(ISERR(K46/M46)=TRUE,"",K46/M46)</f>
        <v>1</v>
      </c>
      <c r="J60" s="8" t="s">
        <v>14</v>
      </c>
      <c r="K60" s="8"/>
      <c r="L60" s="56"/>
      <c r="M60" s="56"/>
      <c r="N60" s="56"/>
      <c r="O60" s="56"/>
    </row>
    <row r="61" spans="1:17" s="58" customFormat="1" ht="21" customHeight="1">
      <c r="A61" s="8"/>
      <c r="B61" s="8"/>
      <c r="C61" s="8"/>
      <c r="D61" s="8"/>
      <c r="E61" s="8"/>
      <c r="F61" s="8"/>
      <c r="G61" s="8"/>
      <c r="H61" s="8"/>
      <c r="I61" s="8"/>
      <c r="J61" s="8"/>
      <c r="K61" s="8"/>
      <c r="L61" s="8"/>
      <c r="M61" s="8"/>
      <c r="N61" s="8"/>
      <c r="O61" s="8"/>
    </row>
    <row r="62" spans="1:17" s="58" customFormat="1" ht="21" customHeight="1">
      <c r="A62" s="8" t="s">
        <v>21</v>
      </c>
      <c r="B62" s="8"/>
      <c r="C62" s="8"/>
      <c r="D62" s="8"/>
      <c r="E62" s="8"/>
      <c r="F62" s="8"/>
      <c r="G62" s="8"/>
      <c r="H62" s="8"/>
      <c r="I62" s="8"/>
      <c r="J62" s="8"/>
      <c r="K62" s="8"/>
      <c r="L62" s="8"/>
      <c r="M62" s="8"/>
      <c r="N62" s="8"/>
      <c r="O62" s="8"/>
    </row>
    <row r="63" spans="1:17" s="58" customFormat="1" ht="21" customHeight="1">
      <c r="A63" s="8"/>
      <c r="B63" s="60" t="s">
        <v>30</v>
      </c>
      <c r="C63" s="60"/>
      <c r="D63" s="60"/>
      <c r="E63" s="60"/>
      <c r="F63" s="14"/>
      <c r="G63" s="60"/>
      <c r="H63" s="60"/>
      <c r="I63" s="61"/>
      <c r="J63" s="15">
        <f>IF(ISERR(L39*I59*10/110),0,L39*I59*10/110)</f>
        <v>0</v>
      </c>
      <c r="K63" s="8" t="s">
        <v>80</v>
      </c>
      <c r="L63" s="8"/>
      <c r="M63" s="8"/>
      <c r="N63" s="8"/>
      <c r="O63" s="8"/>
    </row>
    <row r="64" spans="1:17" s="58" customFormat="1" ht="21" customHeight="1" thickBot="1">
      <c r="A64" s="8"/>
      <c r="B64" s="78" t="s">
        <v>32</v>
      </c>
      <c r="C64" s="78"/>
      <c r="D64" s="78"/>
      <c r="E64" s="78"/>
      <c r="F64" s="78"/>
      <c r="G64" s="78"/>
      <c r="H64" s="78"/>
      <c r="I64" s="78"/>
      <c r="J64" s="71">
        <f>IF(ISERR(L39*I60*10/110*K56),0,L39*I60*10/110*K56)</f>
        <v>10716.004280604981</v>
      </c>
      <c r="K64" s="8" t="s">
        <v>81</v>
      </c>
      <c r="L64" s="8"/>
      <c r="M64" s="8"/>
      <c r="N64" s="8"/>
      <c r="O64" s="8"/>
    </row>
    <row r="65" spans="1:15" s="58" customFormat="1" ht="21" customHeight="1" thickBot="1">
      <c r="A65" s="8"/>
      <c r="B65" s="8" t="s">
        <v>27</v>
      </c>
      <c r="C65" s="8"/>
      <c r="D65" s="8"/>
      <c r="E65" s="8"/>
      <c r="F65" s="8"/>
      <c r="G65" s="8"/>
      <c r="H65" s="8"/>
      <c r="I65" s="8"/>
      <c r="J65" s="18">
        <f>IF(ISERR(J63+J64)=TRUE,0,ROUNDDOWN(J63+J64,0))</f>
        <v>10716</v>
      </c>
      <c r="K65" s="8" t="s">
        <v>82</v>
      </c>
      <c r="L65" s="8"/>
      <c r="M65" s="8"/>
      <c r="N65" s="8"/>
      <c r="O65" s="8"/>
    </row>
    <row r="66" spans="1:15" s="58" customFormat="1" ht="21" customHeight="1">
      <c r="A66" s="8"/>
      <c r="B66" s="8"/>
      <c r="C66" s="8"/>
      <c r="D66" s="8"/>
      <c r="E66" s="8"/>
      <c r="F66" s="8"/>
      <c r="G66" s="8"/>
      <c r="H66" s="8"/>
      <c r="I66" s="8"/>
      <c r="J66" s="8" t="s">
        <v>55</v>
      </c>
      <c r="K66" s="8"/>
      <c r="L66" s="8"/>
      <c r="M66" s="8"/>
      <c r="N66" s="8"/>
      <c r="O66" s="8"/>
    </row>
    <row r="67" spans="1:15" s="7" customFormat="1" ht="21.75" customHeight="1">
      <c r="A67" s="2" t="s">
        <v>5</v>
      </c>
      <c r="B67" s="2"/>
      <c r="C67" s="2"/>
      <c r="D67" s="2"/>
      <c r="E67" s="2"/>
      <c r="F67" s="2"/>
      <c r="G67" s="2"/>
      <c r="H67" s="2"/>
      <c r="I67" s="2"/>
      <c r="J67" s="2"/>
      <c r="K67" s="2"/>
      <c r="L67" s="2"/>
      <c r="M67" s="2"/>
      <c r="N67" s="2"/>
      <c r="O67" s="2"/>
    </row>
    <row r="68" spans="1:15" s="7" customFormat="1" ht="19.5" customHeight="1">
      <c r="A68" s="2"/>
      <c r="B68" s="10" t="s">
        <v>29</v>
      </c>
      <c r="C68" s="2"/>
      <c r="D68" s="2"/>
      <c r="E68" s="2"/>
      <c r="F68" s="2"/>
      <c r="G68" s="2"/>
      <c r="H68" s="2"/>
      <c r="I68" s="2"/>
      <c r="J68" s="2"/>
      <c r="K68" s="2"/>
      <c r="L68" s="2"/>
      <c r="M68" s="2"/>
      <c r="N68" s="2"/>
      <c r="O68" s="2"/>
    </row>
    <row r="69" spans="1:15" s="11" customFormat="1" ht="19.5" customHeight="1">
      <c r="A69" s="2"/>
      <c r="B69" s="10" t="s">
        <v>20</v>
      </c>
      <c r="C69" s="2"/>
      <c r="D69" s="2"/>
      <c r="E69" s="2"/>
      <c r="F69" s="2"/>
      <c r="G69" s="2"/>
      <c r="H69" s="2"/>
      <c r="I69" s="2"/>
      <c r="J69" s="6"/>
      <c r="K69" s="6"/>
      <c r="L69" s="6"/>
      <c r="M69" s="6"/>
      <c r="N69" s="6"/>
      <c r="O69" s="6"/>
    </row>
    <row r="70" spans="1:15" s="11" customFormat="1" ht="23.25" customHeight="1">
      <c r="A70" s="2"/>
      <c r="B70" s="10"/>
      <c r="C70" s="2"/>
      <c r="D70" s="2"/>
      <c r="E70" s="2"/>
      <c r="F70" s="2"/>
      <c r="G70" s="2"/>
      <c r="H70" s="2"/>
      <c r="I70" s="2"/>
      <c r="J70" s="6"/>
      <c r="K70" s="6"/>
      <c r="L70" s="6"/>
      <c r="M70" s="6"/>
      <c r="N70" s="6"/>
      <c r="O70" s="6"/>
    </row>
    <row r="71" spans="1:15" s="20" customFormat="1" ht="23.25" customHeight="1">
      <c r="A71" s="8"/>
      <c r="B71" s="62"/>
      <c r="C71" s="8"/>
      <c r="D71" s="8"/>
      <c r="E71" s="8"/>
      <c r="F71" s="8"/>
      <c r="G71" s="8"/>
      <c r="H71" s="8"/>
      <c r="I71" s="8"/>
      <c r="J71" s="36"/>
      <c r="K71" s="36"/>
      <c r="L71" s="36"/>
      <c r="M71" s="36"/>
      <c r="N71" s="36"/>
      <c r="O71" s="36"/>
    </row>
    <row r="72" spans="1:15">
      <c r="A72" s="63"/>
      <c r="B72" s="63"/>
      <c r="C72" s="63"/>
      <c r="D72" s="63"/>
      <c r="E72" s="63"/>
      <c r="F72" s="63"/>
      <c r="G72" s="63"/>
      <c r="H72" s="63"/>
      <c r="I72" s="63"/>
      <c r="J72" s="63"/>
      <c r="K72" s="63"/>
      <c r="L72" s="63"/>
      <c r="M72" s="63"/>
      <c r="N72" s="63"/>
    </row>
    <row r="73" spans="1:15">
      <c r="A73" s="63"/>
      <c r="B73" s="63"/>
      <c r="C73" s="63"/>
      <c r="D73" s="63"/>
      <c r="E73" s="63"/>
      <c r="F73" s="63"/>
      <c r="G73" s="63"/>
      <c r="H73" s="63"/>
      <c r="I73" s="63"/>
      <c r="J73" s="63"/>
      <c r="K73" s="63"/>
      <c r="L73" s="63"/>
      <c r="M73" s="63"/>
      <c r="N73" s="63"/>
    </row>
    <row r="74" spans="1:15">
      <c r="A74" s="63"/>
      <c r="B74" s="63"/>
      <c r="C74" s="63"/>
      <c r="D74" s="63"/>
      <c r="E74" s="63"/>
      <c r="F74" s="63"/>
      <c r="G74" s="63"/>
      <c r="H74" s="63"/>
      <c r="I74" s="63"/>
      <c r="J74" s="63"/>
      <c r="K74" s="63"/>
      <c r="L74" s="63"/>
      <c r="M74" s="63"/>
      <c r="N74" s="63"/>
    </row>
    <row r="75" spans="1:15">
      <c r="A75" s="63"/>
      <c r="B75" s="63"/>
      <c r="C75" s="63"/>
      <c r="D75" s="63"/>
      <c r="E75" s="63"/>
      <c r="F75" s="63"/>
      <c r="G75" s="63"/>
      <c r="H75" s="63"/>
      <c r="I75" s="63"/>
      <c r="J75" s="63"/>
      <c r="K75" s="63"/>
      <c r="L75" s="63"/>
      <c r="M75" s="63"/>
      <c r="N75" s="63"/>
    </row>
    <row r="76" spans="1:15">
      <c r="A76" s="63"/>
      <c r="B76" s="63"/>
      <c r="C76" s="63"/>
      <c r="D76" s="63"/>
      <c r="E76" s="63"/>
      <c r="F76" s="63"/>
      <c r="G76" s="63"/>
      <c r="H76" s="63"/>
      <c r="I76" s="63"/>
      <c r="J76" s="63"/>
      <c r="K76" s="63"/>
      <c r="L76" s="63"/>
      <c r="M76" s="63"/>
      <c r="N76" s="63"/>
    </row>
    <row r="77" spans="1:15">
      <c r="A77" s="63"/>
      <c r="B77" s="63"/>
      <c r="C77" s="63"/>
      <c r="D77" s="63"/>
      <c r="E77" s="63"/>
      <c r="F77" s="63"/>
      <c r="G77" s="63"/>
      <c r="H77" s="63"/>
      <c r="I77" s="63"/>
      <c r="J77" s="63"/>
      <c r="K77" s="63"/>
      <c r="L77" s="63"/>
      <c r="M77" s="63"/>
      <c r="N77" s="63"/>
    </row>
    <row r="78" spans="1:15">
      <c r="A78" s="63"/>
      <c r="B78" s="63"/>
      <c r="C78" s="63"/>
      <c r="D78" s="63"/>
      <c r="E78" s="63"/>
      <c r="F78" s="63"/>
      <c r="G78" s="63"/>
      <c r="H78" s="63"/>
      <c r="I78" s="63"/>
      <c r="J78" s="63"/>
      <c r="K78" s="63"/>
      <c r="L78" s="63"/>
      <c r="M78" s="63"/>
      <c r="N78" s="63"/>
    </row>
    <row r="79" spans="1:15">
      <c r="A79" s="63"/>
      <c r="B79" s="63"/>
      <c r="C79" s="63"/>
      <c r="D79" s="63"/>
      <c r="E79" s="63"/>
      <c r="F79" s="63"/>
      <c r="G79" s="63"/>
      <c r="H79" s="63"/>
      <c r="I79" s="63"/>
      <c r="J79" s="63"/>
      <c r="K79" s="63"/>
      <c r="L79" s="63"/>
      <c r="M79" s="63"/>
      <c r="N79" s="63"/>
    </row>
    <row r="80" spans="1:15">
      <c r="A80" s="63"/>
      <c r="B80" s="63"/>
      <c r="C80" s="63"/>
      <c r="D80" s="63"/>
      <c r="E80" s="63"/>
      <c r="F80" s="63"/>
      <c r="G80" s="63"/>
      <c r="H80" s="63"/>
      <c r="I80" s="63"/>
      <c r="J80" s="63"/>
      <c r="K80" s="63"/>
      <c r="L80" s="63"/>
      <c r="M80" s="63"/>
      <c r="N80" s="63"/>
    </row>
    <row r="81" spans="1:14">
      <c r="A81" s="63"/>
      <c r="B81" s="63"/>
      <c r="C81" s="63"/>
      <c r="D81" s="63"/>
      <c r="E81" s="63"/>
      <c r="F81" s="63"/>
      <c r="G81" s="63"/>
      <c r="H81" s="63"/>
      <c r="I81" s="63"/>
      <c r="J81" s="63"/>
      <c r="K81" s="63"/>
      <c r="L81" s="63"/>
      <c r="M81" s="63"/>
      <c r="N81" s="63"/>
    </row>
    <row r="82" spans="1:14">
      <c r="A82" s="63"/>
      <c r="B82" s="63"/>
      <c r="C82" s="63"/>
      <c r="D82" s="63"/>
      <c r="E82" s="63"/>
      <c r="F82" s="63"/>
      <c r="G82" s="63"/>
      <c r="H82" s="63"/>
      <c r="I82" s="63"/>
      <c r="J82" s="63"/>
      <c r="K82" s="63"/>
      <c r="L82" s="63"/>
      <c r="M82" s="63"/>
      <c r="N82" s="63"/>
    </row>
    <row r="83" spans="1:14">
      <c r="A83" s="63"/>
      <c r="B83" s="63"/>
      <c r="C83" s="63"/>
      <c r="D83" s="63"/>
      <c r="E83" s="63"/>
      <c r="F83" s="63"/>
      <c r="G83" s="63"/>
      <c r="H83" s="63"/>
      <c r="I83" s="63"/>
      <c r="J83" s="63"/>
      <c r="K83" s="63"/>
      <c r="L83" s="63"/>
      <c r="M83" s="63"/>
      <c r="N83" s="63"/>
    </row>
    <row r="84" spans="1:14">
      <c r="A84" s="63"/>
      <c r="B84" s="63"/>
      <c r="C84" s="63"/>
      <c r="D84" s="63"/>
      <c r="E84" s="63"/>
      <c r="F84" s="63"/>
      <c r="G84" s="63"/>
      <c r="H84" s="63"/>
      <c r="I84" s="63"/>
      <c r="J84" s="63"/>
      <c r="K84" s="63"/>
      <c r="L84" s="63"/>
      <c r="M84" s="63"/>
      <c r="N84" s="63"/>
    </row>
  </sheetData>
  <mergeCells count="76">
    <mergeCell ref="F17:H17"/>
    <mergeCell ref="F18:H18"/>
    <mergeCell ref="F19:H19"/>
    <mergeCell ref="F20:H20"/>
    <mergeCell ref="D39:E39"/>
    <mergeCell ref="D38:E38"/>
    <mergeCell ref="F34:H34"/>
    <mergeCell ref="F35:H35"/>
    <mergeCell ref="F38:H38"/>
    <mergeCell ref="F21:H21"/>
    <mergeCell ref="F22:H22"/>
    <mergeCell ref="F25:H25"/>
    <mergeCell ref="F26:H26"/>
    <mergeCell ref="F27:H27"/>
    <mergeCell ref="D35:E35"/>
    <mergeCell ref="F39:H39"/>
    <mergeCell ref="I2:J2"/>
    <mergeCell ref="I3:J3"/>
    <mergeCell ref="D19:E19"/>
    <mergeCell ref="D34:E34"/>
    <mergeCell ref="D28:E28"/>
    <mergeCell ref="D29:E29"/>
    <mergeCell ref="C5:K5"/>
    <mergeCell ref="D30:E30"/>
    <mergeCell ref="D31:E31"/>
    <mergeCell ref="D32:E32"/>
    <mergeCell ref="D33:E33"/>
    <mergeCell ref="D27:E27"/>
    <mergeCell ref="D10:E10"/>
    <mergeCell ref="F11:H11"/>
    <mergeCell ref="D11:E11"/>
    <mergeCell ref="F33:H33"/>
    <mergeCell ref="B64:I64"/>
    <mergeCell ref="B52:J52"/>
    <mergeCell ref="K52:L52"/>
    <mergeCell ref="B54:J54"/>
    <mergeCell ref="K54:L54"/>
    <mergeCell ref="B55:J55"/>
    <mergeCell ref="K55:L55"/>
    <mergeCell ref="B56:J56"/>
    <mergeCell ref="K56:L56"/>
    <mergeCell ref="M44:M45"/>
    <mergeCell ref="G45:I45"/>
    <mergeCell ref="G46:I46"/>
    <mergeCell ref="B50:J50"/>
    <mergeCell ref="K50:L50"/>
    <mergeCell ref="L44:L45"/>
    <mergeCell ref="B46:F46"/>
    <mergeCell ref="B44:F45"/>
    <mergeCell ref="G44:K44"/>
    <mergeCell ref="A1:M1"/>
    <mergeCell ref="D25:E25"/>
    <mergeCell ref="D26:E26"/>
    <mergeCell ref="D16:E16"/>
    <mergeCell ref="D17:E17"/>
    <mergeCell ref="D18:E18"/>
    <mergeCell ref="D20:E20"/>
    <mergeCell ref="D21:E21"/>
    <mergeCell ref="D22:E22"/>
    <mergeCell ref="D12:E12"/>
    <mergeCell ref="D13:E13"/>
    <mergeCell ref="F9:H9"/>
    <mergeCell ref="F10:H10"/>
    <mergeCell ref="D14:E14"/>
    <mergeCell ref="D15:E15"/>
    <mergeCell ref="D9:E9"/>
    <mergeCell ref="F12:H12"/>
    <mergeCell ref="F13:H13"/>
    <mergeCell ref="F14:H14"/>
    <mergeCell ref="F15:H15"/>
    <mergeCell ref="F16:H16"/>
    <mergeCell ref="F28:H28"/>
    <mergeCell ref="F29:H29"/>
    <mergeCell ref="F30:H30"/>
    <mergeCell ref="F31:H31"/>
    <mergeCell ref="F32:H32"/>
  </mergeCells>
  <phoneticPr fontId="1"/>
  <printOptions horizontalCentered="1"/>
  <pageMargins left="0.78740157480314965" right="0.19685039370078741" top="0.59055118110236227" bottom="0.59055118110236227" header="0.51181102362204722" footer="0.51181102362204722"/>
  <pageSetup paperSize="9" scale="69" fitToHeight="2" orientation="portrait" blackAndWhite="1" r:id="rId1"/>
  <headerFooter alignWithMargins="0">
    <oddHeader xml:space="preserve">&amp;C&amp;14
</oddHeader>
  </headerFooter>
  <rowBreaks count="1" manualBreakCount="1">
    <brk id="46"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各シートの説明</vt:lpstr>
      <vt:lpstr>別紙算定書 (個別対応方式)</vt:lpstr>
      <vt:lpstr>記載例</vt:lpstr>
      <vt:lpstr>各シートの説明!Print_Area</vt:lpstr>
      <vt:lpstr>記載例!Print_Area</vt:lpstr>
      <vt:lpstr>'別紙算定書 (個別対応方式)'!Print_Area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河北　佐那子</dc:creator>
  <cp:keywords/>
  <dc:description/>
  <cp:lastModifiedBy>Windows ユーザー</cp:lastModifiedBy>
  <cp:revision>0</cp:revision>
  <cp:lastPrinted>2023-06-20T08:17:04Z</cp:lastPrinted>
  <dcterms:created xsi:type="dcterms:W3CDTF">1601-01-01T00:00:00Z</dcterms:created>
  <dcterms:modified xsi:type="dcterms:W3CDTF">2023-06-20T08:25:40Z</dcterms:modified>
  <cp:category/>
</cp:coreProperties>
</file>