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市町村支援課\00.一時保存フォルダ（令和３年度）\M_財政\M4_財政診断\M409_財政状況資料集\210910　令和元年度分の作成（２回目）\03　市町村提出\修正後\"/>
    </mc:Choice>
  </mc:AlternateContent>
  <bookViews>
    <workbookView xWindow="-105" yWindow="-105" windowWidth="23250" windowHeight="125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88" i="12" l="1"/>
  <c r="CR102" i="12" l="1"/>
  <c r="AU88" i="12"/>
  <c r="AP88" i="12"/>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C35" i="10"/>
  <c r="BW34" i="10"/>
  <c r="BW35" i="10" s="1"/>
  <c r="BW36" i="10" s="1"/>
  <c r="BW37" i="10" s="1"/>
  <c r="BW38" i="10" s="1"/>
  <c r="BW39" i="10" s="1"/>
  <c r="BW40" i="10" s="1"/>
  <c r="BW41" i="10" s="1"/>
  <c r="BW42" i="10" s="1"/>
  <c r="BW43" i="10" s="1"/>
  <c r="AM34" i="10"/>
  <c r="U34" i="10"/>
  <c r="U35" i="10" s="1"/>
  <c r="C34" i="10"/>
  <c r="CO34" i="10" l="1"/>
  <c r="CO35" i="10" s="1"/>
  <c r="BE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<sst xmlns="http://schemas.openxmlformats.org/spreadsheetml/2006/main" count="1183" uniqueCount="614">
  <si>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</si>
  <si>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</si>
  <si>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</si>
  <si>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</si>
  <si>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</si>
  <si>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</si>
  <si>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</si>
  <si>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</si>
  <si>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</si>
  <si>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</si>
  <si>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</si>
  <si>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</si>
  <si>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</si>
  <si>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</si>
  <si>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</si>
  <si>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</si>
  <si>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</si>
  <si>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</si>
  <si>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</si>
  <si>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</si>
  <si>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</si>
  <si>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</si>
  <si>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</si>
  <si>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</si>
  <si>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</si>
  <si>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</si>
  <si>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</si>
  <si>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</si>
  <si>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</si>
  <si>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</si>
  <si>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</si>
  <si>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</si>
  <si>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</si>
  <si>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</si>
  <si>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</si>
  <si>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</si>
  <si>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</si>
  <si>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</si>
  <si>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</si>
  <si>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</si>
  <si>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</si>
  <si>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</si>
  <si>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</si>
  <si>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</si>
  <si>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</si>
  <si>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</si>
  <si>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</si>
  <si>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</si>
  <si>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</si>
  <si>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</si>
  <si>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</si>
  <si>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</si>
  <si>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</si>
  <si>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</si>
  <si>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</si>
  <si>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</si>
  <si>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</si>
  <si>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</si>
  <si>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</si>
  <si>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</si>
  <si>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</si>
  <si>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</si>
  <si>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</si>
  <si>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</si>
  <si>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</si>
  <si>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</si>
  <si>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</si>
  <si>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</si>
  <si>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</si>
  <si>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</si>
  <si>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</si>
  <si>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</si>
  <si>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</si>
  <si>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</si>
  <si>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</si>
  <si>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</si>
  <si>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</si>
  <si>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</si>
  <si>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</si>
  <si>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</si>
  <si>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</si>
  <si>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</si>
  <si>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</si>
  <si>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</si>
  <si>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</si>
  <si>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</si>
  <si>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</si>
  <si>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</si>
  <si>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</si>
  <si>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</si>
  <si>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</si>
  <si>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</si>
  <si>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</si>
  <si>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</si>
  <si>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</si>
  <si>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</si>
  <si>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</si>
  <si>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</si>
  <si>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東峰村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</si>
  <si>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</si>
  <si>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</si>
  <si>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</si>
  <si>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</si>
  <si>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</si>
  <si>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</si>
  <si>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</si>
  <si>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</si>
  <si>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</si>
  <si>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</si>
  <si>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</si>
  <si>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</si>
  <si>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</si>
  <si>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</si>
  <si>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</si>
  <si>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</si>
  <si>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</si>
  <si>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</si>
  <si>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</si>
  <si>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</si>
  <si>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</si>
  <si>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</si>
  <si>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</si>
  <si>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</si>
  <si>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</si>
  <si>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</si>
  <si>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</si>
  <si>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</si>
  <si>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</si>
  <si>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</si>
  <si>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</si>
  <si>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</si>
  <si>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</si>
  <si>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</si>
  <si>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</si>
  <si>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</si>
  <si>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</si>
  <si>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</si>
  <si>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</si>
  <si>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</si>
  <si>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</si>
  <si>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</si>
  <si>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</si>
  <si>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</si>
  <si>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</si>
  <si>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</si>
  <si>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</si>
  <si>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</si>
  <si>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</si>
  <si>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</si>
  <si>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</si>
  <si>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</si>
  <si>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</si>
  <si>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</si>
  <si>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</si>
  <si>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</si>
  <si>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</si>
  <si>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</si>
  <si>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</si>
  <si>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</si>
  <si>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</si>
  <si>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</si>
  <si>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</si>
  <si>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</si>
  <si>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</si>
  <si>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</si>
  <si>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</si>
  <si>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</si>
  <si>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</si>
  <si>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</si>
  <si>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</si>
  <si>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</si>
  <si>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</si>
  <si>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</si>
  <si>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</si>
  <si>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</si>
  <si>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</si>
  <si>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</si>
  <si>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</si>
  <si>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</si>
  <si>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</si>
  <si>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</si>
  <si>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</si>
  <si>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</si>
  <si>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</si>
  <si>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</si>
  <si>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</si>
  <si>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</si>
  <si>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</si>
  <si>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</si>
  <si>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</si>
  <si>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</si>
  <si>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</si>
  <si>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</si>
  <si>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</si>
  <si>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</si>
  <si>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</si>
  <si>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</si>
  <si>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</si>
  <si>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</si>
  <si>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</si>
  <si>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</si>
  <si>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</si>
  <si>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</si>
  <si>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</si>
  <si>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</si>
  <si>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</si>
  <si>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</si>
  <si>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</si>
  <si>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</si>
  <si>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</si>
  <si>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</si>
  <si>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</si>
  <si>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</si>
  <si>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</si>
  <si>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</si>
  <si>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</si>
  <si>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</si>
  <si>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</si>
  <si>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</si>
  <si>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</si>
  <si>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</si>
  <si>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</si>
  <si>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</si>
  <si>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福岡県東峰村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</si>
  <si>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</si>
  <si>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</si>
  <si>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</si>
  <si>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</si>
  <si>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</si>
  <si>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</si>
  <si>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</si>
  <si>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</si>
  <si>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</si>
  <si>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</si>
  <si>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</si>
  <si>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</si>
  <si>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</si>
  <si>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</si>
  <si>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</si>
  <si>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</si>
  <si>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</si>
  <si>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</si>
  <si>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</si>
  <si>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</si>
  <si>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</si>
  <si>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</si>
  <si>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</si>
  <si>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</si>
  <si>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</si>
  <si>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</si>
  <si>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</si>
  <si>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</si>
  <si>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</si>
  <si>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</si>
  <si>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</si>
  <si>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</si>
  <si>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</si>
  <si>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</si>
  <si>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</si>
  <si>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</si>
  <si>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</si>
  <si>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</si>
  <si>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</si>
  <si>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</si>
  <si>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</si>
  <si>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</si>
  <si>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</si>
  <si>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</si>
  <si>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</si>
  <si>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</si>
  <si>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</si>
  <si>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</si>
  <si>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</si>
  <si>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</si>
  <si>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</si>
  <si>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</si>
  <si>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</si>
  <si>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</si>
  <si>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</si>
  <si>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</si>
  <si>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</si>
  <si>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</si>
  <si>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</si>
  <si>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</si>
  <si>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</si>
  <si>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</si>
  <si>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</si>
  <si>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</si>
  <si>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</si>
  <si>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</si>
  <si>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</si>
  <si>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</si>
  <si>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</si>
  <si>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</si>
  <si>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</si>
  <si>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</si>
  <si>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</si>
  <si>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</si>
  <si>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</si>
  <si>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</si>
  <si>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</si>
  <si>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</si>
  <si>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</si>
  <si>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</si>
  <si>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</si>
  <si>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</si>
  <si>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</si>
  <si>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</si>
  <si>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</si>
  <si>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</si>
  <si>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</si>
  <si>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</si>
  <si>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</si>
  <si>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</si>
  <si>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</si>
  <si>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</si>
  <si>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</si>
  <si>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</si>
  <si>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</si>
  <si>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</si>
  <si>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</si>
  <si>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</si>
  <si>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</si>
  <si>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</si>
  <si>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</si>
  <si>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</si>
  <si>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</si>
  <si>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</si>
  <si>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</si>
  <si>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</si>
  <si>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</si>
  <si>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</si>
  <si>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</si>
  <si>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</si>
  <si>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</si>
  <si>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</si>
  <si>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</si>
  <si>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</si>
  <si>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</si>
  <si>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</si>
  <si>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</si>
  <si>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</si>
  <si>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</si>
  <si>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</si>
  <si>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</si>
  <si>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</si>
  <si>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</si>
  <si>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</si>
  <si>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</si>
  <si>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</si>
  <si>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</si>
  <si>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</si>
  <si>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</si>
  <si>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</si>
  <si>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</si>
  <si>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</si>
  <si>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</si>
  <si>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</si>
  <si>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</si>
  <si>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</si>
  <si>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</si>
  <si>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</si>
  <si>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</si>
  <si>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</si>
  <si>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</si>
  <si>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</si>
  <si>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</si>
  <si>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</si>
  <si>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</si>
  <si>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</si>
  <si>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</si>
  <si>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</si>
  <si>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</si>
  <si>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</si>
  <si>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</si>
  <si>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</si>
  <si>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福岡県東峰村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</si>
  <si>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</si>
  <si>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</si>
  <si>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</si>
  <si>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</si>
  <si>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</si>
  <si>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</si>
  <si>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</si>
  <si>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</si>
  <si>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</si>
  <si>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</si>
  <si>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</si>
  <si>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</si>
  <si>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</si>
  <si>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</si>
  <si>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</si>
  <si>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</si>
  <si>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</si>
  <si>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</si>
  <si>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</si>
  <si>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</si>
  <si>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</si>
  <si>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</si>
  <si>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</si>
  <si>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</si>
  <si>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</si>
  <si>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</si>
  <si>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</si>
  <si>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</si>
  <si>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</si>
  <si>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</si>
  <si>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</si>
  <si>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</si>
  <si>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</si>
  <si>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</si>
  <si>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後期高齢者医療</t>
    <phoneticPr fontId="5"/>
  </si>
  <si>
    <t>簡易水道事業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</si>
  <si>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</si>
  <si>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</si>
  <si>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</si>
  <si>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</si>
  <si>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</si>
  <si>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</si>
  <si>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</si>
  <si>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</si>
  <si>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</si>
  <si>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</si>
  <si>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</si>
  <si>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</si>
  <si>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</si>
  <si>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</si>
  <si>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</si>
  <si>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</si>
  <si>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</si>
  <si>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</si>
  <si>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</si>
  <si>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</si>
  <si>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</si>
  <si>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</si>
  <si>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</si>
  <si>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</si>
  <si>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</si>
  <si>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</si>
  <si>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</si>
  <si>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</si>
  <si>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</si>
  <si>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</si>
  <si>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</si>
  <si>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</si>
  <si>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</si>
  <si>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</si>
  <si>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</si>
  <si>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</si>
  <si>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</si>
  <si>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</si>
  <si>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</si>
  <si>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</si>
  <si>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</si>
  <si>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</si>
  <si>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</si>
  <si>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</si>
  <si>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</si>
  <si>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</si>
  <si>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</si>
  <si>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</si>
  <si>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</si>
  <si>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</si>
  <si>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</si>
  <si>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</si>
  <si>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</si>
  <si>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</si>
  <si>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</si>
  <si>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</si>
  <si>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</si>
  <si>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</si>
  <si>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</si>
  <si>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</si>
  <si>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</si>
  <si>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</si>
  <si>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</si>
  <si>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</si>
  <si>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</si>
  <si>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</si>
  <si>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</si>
  <si>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</si>
  <si>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</si>
  <si>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</si>
  <si>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</si>
  <si>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</si>
  <si>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</si>
  <si>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</si>
  <si>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</si>
  <si>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</si>
  <si>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</si>
  <si>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</si>
  <si>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</si>
  <si>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</si>
  <si>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</si>
  <si>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</si>
  <si>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</si>
  <si>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</si>
  <si>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</si>
  <si>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</si>
  <si>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</si>
  <si>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</si>
  <si>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</si>
  <si>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</si>
  <si>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</si>
  <si>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</si>
  <si>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</si>
  <si>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</si>
  <si>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</si>
  <si>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</si>
  <si>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</si>
  <si>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</si>
  <si>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</si>
  <si>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</si>
  <si>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</si>
  <si>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</si>
  <si>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</si>
  <si>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</si>
  <si>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</si>
  <si>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</si>
  <si>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</si>
  <si>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</si>
  <si>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</si>
  <si>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</si>
  <si>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</si>
  <si>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</si>
  <si>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</si>
  <si>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</si>
  <si>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</si>
  <si>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</si>
  <si>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</si>
  <si>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</si>
  <si>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</si>
  <si>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</si>
  <si>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</si>
  <si>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</si>
  <si>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</si>
  <si>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</si>
  <si>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</si>
  <si>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</si>
  <si>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</si>
  <si>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</si>
  <si>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</si>
  <si>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</si>
  <si>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</si>
  <si>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</si>
  <si>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</si>
  <si>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</si>
  <si>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</si>
  <si>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</si>
  <si>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</si>
  <si>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</si>
  <si>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</si>
  <si>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</si>
  <si>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</si>
  <si>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</si>
  <si>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</si>
  <si>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</si>
  <si>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</si>
  <si>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</si>
  <si>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</si>
  <si>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</si>
  <si>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</si>
  <si>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</si>
  <si>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</si>
  <si>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2.30</t>
  </si>
  <si>
    <t>▲ 23.58</t>
  </si>
  <si>
    <t>▲ 10.51</t>
  </si>
  <si>
    <t>▲ 4.08</t>
  </si>
  <si>
    <t>簡易水道事業</t>
  </si>
  <si>
    <t>▲ 1.59</t>
  </si>
  <si>
    <t>一般会計</t>
  </si>
  <si>
    <t>国民健康保険事業</t>
  </si>
  <si>
    <t>後期高齢者医療</t>
  </si>
  <si>
    <t>その他会計（赤字）</t>
  </si>
  <si>
    <t>その他会計（黒字）</t>
  </si>
  <si>
    <t>（百万円）</t>
    <phoneticPr fontId="5"/>
  </si>
  <si>
    <t>H26末</t>
    <phoneticPr fontId="5"/>
  </si>
  <si>
    <t>H27末</t>
    <phoneticPr fontId="5"/>
  </si>
  <si>
    <t>H28末</t>
    <phoneticPr fontId="5"/>
  </si>
  <si>
    <t>H29末</t>
    <phoneticPr fontId="5"/>
  </si>
  <si>
    <t>H30末</t>
    <phoneticPr fontId="5"/>
  </si>
  <si>
    <t>福岡県市町村消防団員等公務災害補償組合（一般会計）</t>
    <phoneticPr fontId="2"/>
  </si>
  <si>
    <t>福岡県市町村職員退職手当組合（一般会計）</t>
    <phoneticPr fontId="2"/>
  </si>
  <si>
    <t>福岡県市町村職員退職手当組合（基金特別会計）</t>
    <phoneticPr fontId="2"/>
  </si>
  <si>
    <t>福岡県自治会館管理組合（一般会計）</t>
    <phoneticPr fontId="2"/>
  </si>
  <si>
    <t>甘木・朝倉広域市町村圏事務組合（一般会計）</t>
    <phoneticPr fontId="2"/>
  </si>
  <si>
    <t>甘木・朝倉広域市町村圏事務組合（消防特別会計）</t>
    <phoneticPr fontId="2"/>
  </si>
  <si>
    <t>甘木・朝倉・三井環境施設組合（一般会計）</t>
    <phoneticPr fontId="2"/>
  </si>
  <si>
    <t>福岡県自治振興組合（一般会計）</t>
    <phoneticPr fontId="2"/>
  </si>
  <si>
    <t>福岡県介護保険広域連合（一般会計）</t>
    <phoneticPr fontId="2"/>
  </si>
  <si>
    <t>福岡県介護保険広域連合（介護保険事業特別会計）</t>
    <phoneticPr fontId="2"/>
  </si>
  <si>
    <t>福岡県後期高齢者医療広域連合（一般会計）</t>
    <phoneticPr fontId="2"/>
  </si>
  <si>
    <t>福岡県後期高齢者医療広域連合（後期高齢者医療特別会計）</t>
    <phoneticPr fontId="2"/>
  </si>
  <si>
    <t>-</t>
    <phoneticPr fontId="2"/>
  </si>
  <si>
    <t>小石原陶の里</t>
    <phoneticPr fontId="2"/>
  </si>
  <si>
    <t>宝珠山ふるさと村</t>
    <phoneticPr fontId="2"/>
  </si>
  <si>
    <t>合併振興基金</t>
    <phoneticPr fontId="5"/>
  </si>
  <si>
    <t>小石原川ダム水源地域振興整備事業基金</t>
    <phoneticPr fontId="5"/>
  </si>
  <si>
    <t>水源かん養基金</t>
    <phoneticPr fontId="5"/>
  </si>
  <si>
    <t>農業振興基金（旧 中山間地域活性化基金）</t>
    <phoneticPr fontId="5"/>
  </si>
  <si>
    <t>振興開発事業基金</t>
    <rPh sb="0" eb="2">
      <t>シンコウ</t>
    </rPh>
    <rPh sb="2" eb="4">
      <t>カイハツ</t>
    </rPh>
    <rPh sb="4" eb="6">
      <t>ジギョウ</t>
    </rPh>
    <rPh sb="6" eb="8">
      <t>キキン</t>
    </rPh>
    <phoneticPr fontId="5"/>
  </si>
  <si>
    <t>福岡県自治振興組合（公文書館事業特別会計）</t>
    <rPh sb="10" eb="13">
      <t>コウブンショ</t>
    </rPh>
    <rPh sb="13" eb="14">
      <t>カン</t>
    </rPh>
    <rPh sb="14" eb="16">
      <t>ジギョウ</t>
    </rPh>
    <rPh sb="16" eb="18">
      <t>トクベツ</t>
    </rPh>
    <rPh sb="18" eb="20">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</si>
  <si>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</si>
  <si>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</si>
  <si>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</si>
  <si>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</si>
  <si>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</si>
  <si>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</si>
  <si>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</si>
  <si>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</si>
  <si>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</si>
  <si>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</si>
  <si>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</si>
  <si>
    <t>　年々減少の傾向にあった将来負担比率は、H29・H30・R1災害復旧事業債の新規発行、定住促進住宅中原団地整備に係る（R1同意）旧合併特例事業債の新規発行等により地方債の現在高が増加したが、充当可能基金の増、基準財政需要額算入見込額の増など、相対的に平成23年度決算時以降マイナス比率の状態が継続している。
　実質公債費比率については、償還期間が短い合併特例事業債及び過疎対策事業債の残高が全体残高の44.5％を占めており毎年の償還額が比較的多額になっていることが比率を押し上げる要因だと考える。</t>
    <rPh sb="61" eb="63">
      <t>ドウイ</t>
    </rPh>
    <rPh sb="102" eb="103">
      <t>ゾウ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</si>
</sst>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9.5"/>
      <color rgb="FF000000"/>
      <name val="游ゴシック"/>
      <family val="3"/>
      <charset val="128"/>
      <scheme val="min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0" fontId="34" fillId="0" borderId="117" xfId="12" applyNumberFormat="1" applyFont="1" applyBorder="1" applyAlignment="1" applyProtection="1">
      <alignment horizontal="left" vertical="center" shrinkToFit="1"/>
      <protection locked="0"/>
    </xf>
    <xf numFmtId="0" fontId="34" fillId="0" borderId="113" xfId="12" applyNumberFormat="1" applyFont="1" applyBorder="1" applyAlignment="1" applyProtection="1">
      <alignment horizontal="left" vertical="center" shrinkToFit="1"/>
      <protection locked="0"/>
    </xf>
    <xf numFmtId="0" fontId="34" fillId="0" borderId="119"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0" borderId="112" xfId="12" quotePrefix="1"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quotePrefix="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quotePrefix="1" applyFont="1" applyFill="1" applyBorder="1" applyAlignment="1" applyProtection="1">
      <alignment horizontal="left" vertical="center"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quotePrefix="1"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0" fontId="40" fillId="0" borderId="41" xfId="16" quotePrefix="1"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245039</c:v>
                </c:pt>
                <c:pt idx="1">
                  <c:v>237994</c:v>
                </c:pt>
                <c:pt idx="2">
                  <c:v>267911</c:v>
                </c:pt>
                <c:pt idx="3">
                  <c:v>228215</c:v>
                </c:pt>
                <c:pt idx="4">
                  <c:v>264232</c:v>
                </c:pt>
              </c:numCache>
            </c:numRef>
          </c:val>
          <c:smooth val="0"/>
          <c:extLst xmlns:c16r2="http://schemas.microsoft.com/office/drawing/2015/06/chart">
            <c:ext xmlns:c16="http://schemas.microsoft.com/office/drawing/2014/chart" uri="{C3380CC4-5D6E-409C-BE32-E72D297353CC}">
              <c16:uniqueId val="{00000000-E46C-4D43-87BB-F0009DFCFCC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209984</c:v>
                </c:pt>
                <c:pt idx="1">
                  <c:v>266834</c:v>
                </c:pt>
                <c:pt idx="2">
                  <c:v>173304</c:v>
                </c:pt>
                <c:pt idx="3">
                  <c:v>206370</c:v>
                </c:pt>
                <c:pt idx="4">
                  <c:v>317190</c:v>
                </c:pt>
              </c:numCache>
            </c:numRef>
          </c:val>
          <c:smooth val="0"/>
          <c:extLst xmlns:c16r2="http://schemas.microsoft.com/office/drawing/2015/06/chart">
            <c:ext xmlns:c16="http://schemas.microsoft.com/office/drawing/2014/chart" uri="{C3380CC4-5D6E-409C-BE32-E72D297353CC}">
              <c16:uniqueId val="{00000001-E46C-4D43-87BB-F0009DFCFCC9}"/>
            </c:ext>
          </c:extLst>
        </c:ser>
        <c:dLbls>
          <c:showLegendKey val="0"/>
          <c:showVal val="0"/>
          <c:showCatName val="0"/>
          <c:showSerName val="0"/>
          <c:showPercent val="0"/>
          <c:showBubbleSize val="0"/>
        </c:dLbls>
        <c:marker val="1"/>
        <c:smooth val="0"/>
        <c:axId val="467867416"/>
        <c:axId val="467867800"/>
      </c:lineChart>
      <c:catAx>
        <c:axId val="4678674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7867800"/>
        <c:crosses val="autoZero"/>
        <c:auto val="1"/>
        <c:lblAlgn val="ctr"/>
        <c:lblOffset val="100"/>
        <c:tickLblSkip val="1"/>
        <c:tickMarkSkip val="1"/>
        <c:noMultiLvlLbl val="0"/>
      </c:catAx>
      <c:valAx>
        <c:axId val="46786780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7867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10.18</c:v>
                </c:pt>
                <c:pt idx="1">
                  <c:v>8.42</c:v>
                </c:pt>
                <c:pt idx="2">
                  <c:v>7.22</c:v>
                </c:pt>
                <c:pt idx="3">
                  <c:v>7.31</c:v>
                </c:pt>
                <c:pt idx="4">
                  <c:v>6.57</c:v>
                </c:pt>
              </c:numCache>
            </c:numRef>
          </c:val>
          <c:extLst xmlns:c16r2="http://schemas.microsoft.com/office/drawing/2015/06/chart">
            <c:ext xmlns:c16="http://schemas.microsoft.com/office/drawing/2014/chart" uri="{C3380CC4-5D6E-409C-BE32-E72D297353CC}">
              <c16:uniqueId val="{00000000-4809-4C56-92C5-C44C4BA39F0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97.6</c:v>
                </c:pt>
                <c:pt idx="1">
                  <c:v>110.94</c:v>
                </c:pt>
                <c:pt idx="2">
                  <c:v>97.71</c:v>
                </c:pt>
                <c:pt idx="3">
                  <c:v>85.98</c:v>
                </c:pt>
                <c:pt idx="4">
                  <c:v>81.569999999999993</c:v>
                </c:pt>
              </c:numCache>
            </c:numRef>
          </c:val>
          <c:extLst xmlns:c16r2="http://schemas.microsoft.com/office/drawing/2015/06/chart">
            <c:ext xmlns:c16="http://schemas.microsoft.com/office/drawing/2014/chart" uri="{C3380CC4-5D6E-409C-BE32-E72D297353CC}">
              <c16:uniqueId val="{00000001-4809-4C56-92C5-C44C4BA39F04}"/>
            </c:ext>
          </c:extLst>
        </c:ser>
        <c:dLbls>
          <c:showLegendKey val="0"/>
          <c:showVal val="0"/>
          <c:showCatName val="0"/>
          <c:showSerName val="0"/>
          <c:showPercent val="0"/>
          <c:showBubbleSize val="0"/>
        </c:dLbls>
        <c:gapWidth val="250"/>
        <c:overlap val="100"/>
        <c:axId val="490546368"/>
        <c:axId val="4899959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9.23</c:v>
                </c:pt>
                <c:pt idx="1">
                  <c:v>-2.2999999999999998</c:v>
                </c:pt>
                <c:pt idx="2">
                  <c:v>-23.58</c:v>
                </c:pt>
                <c:pt idx="3">
                  <c:v>-10.51</c:v>
                </c:pt>
                <c:pt idx="4">
                  <c:v>-4.08</c:v>
                </c:pt>
              </c:numCache>
            </c:numRef>
          </c:val>
          <c:smooth val="0"/>
          <c:extLst xmlns:c16r2="http://schemas.microsoft.com/office/drawing/2015/06/chart">
            <c:ext xmlns:c16="http://schemas.microsoft.com/office/drawing/2014/chart" uri="{C3380CC4-5D6E-409C-BE32-E72D297353CC}">
              <c16:uniqueId val="{00000002-4809-4C56-92C5-C44C4BA39F04}"/>
            </c:ext>
          </c:extLst>
        </c:ser>
        <c:dLbls>
          <c:showLegendKey val="0"/>
          <c:showVal val="0"/>
          <c:showCatName val="0"/>
          <c:showSerName val="0"/>
          <c:showPercent val="0"/>
          <c:showBubbleSize val="0"/>
        </c:dLbls>
        <c:marker val="1"/>
        <c:smooth val="0"/>
        <c:axId val="490546368"/>
        <c:axId val="489995952"/>
      </c:lineChart>
      <c:catAx>
        <c:axId val="490546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9995952"/>
        <c:crosses val="autoZero"/>
        <c:auto val="1"/>
        <c:lblAlgn val="ctr"/>
        <c:lblOffset val="100"/>
        <c:tickLblSkip val="1"/>
        <c:tickMarkSkip val="1"/>
        <c:noMultiLvlLbl val="0"/>
      </c:catAx>
      <c:valAx>
        <c:axId val="489995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0546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0D06-4411-95E8-4E652030DFC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D06-4411-95E8-4E652030DFC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0D06-4411-95E8-4E652030DFC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0D06-4411-95E8-4E652030DFC8}"/>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0D06-4411-95E8-4E652030DFC8}"/>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5-0D06-4411-95E8-4E652030DFC8}"/>
            </c:ext>
          </c:extLst>
        </c:ser>
        <c:ser>
          <c:idx val="6"/>
          <c:order val="6"/>
          <c:tx>
            <c:strRef>
              <c:f>データシート!$A$33</c:f>
              <c:strCache>
                <c:ptCount val="1"/>
                <c:pt idx="0">
                  <c:v>後期高齢者医療</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0.03</c:v>
                </c:pt>
                <c:pt idx="2">
                  <c:v>#N/A</c:v>
                </c:pt>
                <c:pt idx="3">
                  <c:v>0.02</c:v>
                </c:pt>
                <c:pt idx="4">
                  <c:v>#N/A</c:v>
                </c:pt>
                <c:pt idx="5">
                  <c:v>0.03</c:v>
                </c:pt>
                <c:pt idx="6">
                  <c:v>#N/A</c:v>
                </c:pt>
                <c:pt idx="7">
                  <c:v>0.01</c:v>
                </c:pt>
                <c:pt idx="8">
                  <c:v>#N/A</c:v>
                </c:pt>
                <c:pt idx="9">
                  <c:v>0.04</c:v>
                </c:pt>
              </c:numCache>
            </c:numRef>
          </c:val>
          <c:extLst xmlns:c16r2="http://schemas.microsoft.com/office/drawing/2015/06/chart">
            <c:ext xmlns:c16="http://schemas.microsoft.com/office/drawing/2014/chart" uri="{C3380CC4-5D6E-409C-BE32-E72D297353CC}">
              <c16:uniqueId val="{00000006-0D06-4411-95E8-4E652030DFC8}"/>
            </c:ext>
          </c:extLst>
        </c:ser>
        <c:ser>
          <c:idx val="7"/>
          <c:order val="7"/>
          <c:tx>
            <c:strRef>
              <c:f>データシート!$A$34</c:f>
              <c:strCache>
                <c:ptCount val="1"/>
                <c:pt idx="0">
                  <c:v>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c:v>
                </c:pt>
                <c:pt idx="2">
                  <c:v>#N/A</c:v>
                </c:pt>
                <c:pt idx="3">
                  <c:v>0.39</c:v>
                </c:pt>
                <c:pt idx="4">
                  <c:v>#N/A</c:v>
                </c:pt>
                <c:pt idx="5">
                  <c:v>0</c:v>
                </c:pt>
                <c:pt idx="6">
                  <c:v>#N/A</c:v>
                </c:pt>
                <c:pt idx="7">
                  <c:v>0</c:v>
                </c:pt>
                <c:pt idx="8">
                  <c:v>#N/A</c:v>
                </c:pt>
                <c:pt idx="9">
                  <c:v>0.34</c:v>
                </c:pt>
              </c:numCache>
            </c:numRef>
          </c:val>
          <c:extLst xmlns:c16r2="http://schemas.microsoft.com/office/drawing/2015/06/chart">
            <c:ext xmlns:c16="http://schemas.microsoft.com/office/drawing/2014/chart" uri="{C3380CC4-5D6E-409C-BE32-E72D297353CC}">
              <c16:uniqueId val="{00000007-0D06-4411-95E8-4E652030DFC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10.17</c:v>
                </c:pt>
                <c:pt idx="2">
                  <c:v>#N/A</c:v>
                </c:pt>
                <c:pt idx="3">
                  <c:v>8.41</c:v>
                </c:pt>
                <c:pt idx="4">
                  <c:v>#N/A</c:v>
                </c:pt>
                <c:pt idx="5">
                  <c:v>7.22</c:v>
                </c:pt>
                <c:pt idx="6">
                  <c:v>#N/A</c:v>
                </c:pt>
                <c:pt idx="7">
                  <c:v>7.31</c:v>
                </c:pt>
                <c:pt idx="8">
                  <c:v>#N/A</c:v>
                </c:pt>
                <c:pt idx="9">
                  <c:v>6.56</c:v>
                </c:pt>
              </c:numCache>
            </c:numRef>
          </c:val>
          <c:extLst xmlns:c16r2="http://schemas.microsoft.com/office/drawing/2015/06/chart">
            <c:ext xmlns:c16="http://schemas.microsoft.com/office/drawing/2014/chart" uri="{C3380CC4-5D6E-409C-BE32-E72D297353CC}">
              <c16:uniqueId val="{00000008-0D06-4411-95E8-4E652030DFC8}"/>
            </c:ext>
          </c:extLst>
        </c:ser>
        <c:ser>
          <c:idx val="9"/>
          <c:order val="9"/>
          <c:tx>
            <c:strRef>
              <c:f>データシート!$A$36</c:f>
              <c:strCache>
                <c:ptCount val="1"/>
                <c:pt idx="0">
                  <c:v>簡易水道事業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0.77</c:v>
                </c:pt>
                <c:pt idx="2">
                  <c:v>#N/A</c:v>
                </c:pt>
                <c:pt idx="3">
                  <c:v>0.14000000000000001</c:v>
                </c:pt>
                <c:pt idx="4">
                  <c:v>#N/A</c:v>
                </c:pt>
                <c:pt idx="5">
                  <c:v>0</c:v>
                </c:pt>
                <c:pt idx="6">
                  <c:v>#N/A</c:v>
                </c:pt>
                <c:pt idx="7">
                  <c:v>0</c:v>
                </c:pt>
                <c:pt idx="8">
                  <c:v>1.59</c:v>
                </c:pt>
                <c:pt idx="9">
                  <c:v>#N/A</c:v>
                </c:pt>
              </c:numCache>
            </c:numRef>
          </c:val>
          <c:extLst xmlns:c16r2="http://schemas.microsoft.com/office/drawing/2015/06/chart">
            <c:ext xmlns:c16="http://schemas.microsoft.com/office/drawing/2014/chart" uri="{C3380CC4-5D6E-409C-BE32-E72D297353CC}">
              <c16:uniqueId val="{00000009-0D06-4411-95E8-4E652030DFC8}"/>
            </c:ext>
          </c:extLst>
        </c:ser>
        <c:dLbls>
          <c:showLegendKey val="0"/>
          <c:showVal val="0"/>
          <c:showCatName val="0"/>
          <c:showSerName val="0"/>
          <c:showPercent val="0"/>
          <c:showBubbleSize val="0"/>
        </c:dLbls>
        <c:gapWidth val="150"/>
        <c:overlap val="100"/>
        <c:axId val="496610624"/>
        <c:axId val="6787640"/>
      </c:barChart>
      <c:catAx>
        <c:axId val="496610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787640"/>
        <c:crosses val="autoZero"/>
        <c:auto val="1"/>
        <c:lblAlgn val="ctr"/>
        <c:lblOffset val="100"/>
        <c:tickLblSkip val="1"/>
        <c:tickMarkSkip val="1"/>
        <c:noMultiLvlLbl val="0"/>
      </c:catAx>
      <c:valAx>
        <c:axId val="6787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66106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289</c:v>
                </c:pt>
                <c:pt idx="5">
                  <c:v>225</c:v>
                </c:pt>
                <c:pt idx="8">
                  <c:v>176</c:v>
                </c:pt>
                <c:pt idx="11">
                  <c:v>178</c:v>
                </c:pt>
                <c:pt idx="14">
                  <c:v>200</c:v>
                </c:pt>
              </c:numCache>
            </c:numRef>
          </c:val>
          <c:extLst xmlns:c16r2="http://schemas.microsoft.com/office/drawing/2015/06/chart">
            <c:ext xmlns:c16="http://schemas.microsoft.com/office/drawing/2014/chart" uri="{C3380CC4-5D6E-409C-BE32-E72D297353CC}">
              <c16:uniqueId val="{00000000-67C7-4177-A275-C20F0225FCA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7C7-4177-A275-C20F0225FCA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c:v>
                </c:pt>
                <c:pt idx="3">
                  <c:v>4</c:v>
                </c:pt>
                <c:pt idx="6">
                  <c:v>4</c:v>
                </c:pt>
                <c:pt idx="9">
                  <c:v>0</c:v>
                </c:pt>
                <c:pt idx="12">
                  <c:v>0</c:v>
                </c:pt>
              </c:numCache>
            </c:numRef>
          </c:val>
          <c:extLst xmlns:c16r2="http://schemas.microsoft.com/office/drawing/2015/06/chart">
            <c:ext xmlns:c16="http://schemas.microsoft.com/office/drawing/2014/chart" uri="{C3380CC4-5D6E-409C-BE32-E72D297353CC}">
              <c16:uniqueId val="{00000002-67C7-4177-A275-C20F0225FCA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30</c:v>
                </c:pt>
                <c:pt idx="3">
                  <c:v>26</c:v>
                </c:pt>
                <c:pt idx="6">
                  <c:v>19</c:v>
                </c:pt>
                <c:pt idx="9">
                  <c:v>13</c:v>
                </c:pt>
                <c:pt idx="12">
                  <c:v>16</c:v>
                </c:pt>
              </c:numCache>
            </c:numRef>
          </c:val>
          <c:extLst xmlns:c16r2="http://schemas.microsoft.com/office/drawing/2015/06/chart">
            <c:ext xmlns:c16="http://schemas.microsoft.com/office/drawing/2014/chart" uri="{C3380CC4-5D6E-409C-BE32-E72D297353CC}">
              <c16:uniqueId val="{00000003-67C7-4177-A275-C20F0225FCA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14</c:v>
                </c:pt>
                <c:pt idx="3">
                  <c:v>17</c:v>
                </c:pt>
                <c:pt idx="6">
                  <c:v>13</c:v>
                </c:pt>
                <c:pt idx="9">
                  <c:v>10</c:v>
                </c:pt>
                <c:pt idx="12">
                  <c:v>13</c:v>
                </c:pt>
              </c:numCache>
            </c:numRef>
          </c:val>
          <c:extLst xmlns:c16r2="http://schemas.microsoft.com/office/drawing/2015/06/chart">
            <c:ext xmlns:c16="http://schemas.microsoft.com/office/drawing/2014/chart" uri="{C3380CC4-5D6E-409C-BE32-E72D297353CC}">
              <c16:uniqueId val="{00000004-67C7-4177-A275-C20F0225FCA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7C7-4177-A275-C20F0225FCA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7C7-4177-A275-C20F0225FCA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331</c:v>
                </c:pt>
                <c:pt idx="3">
                  <c:v>250</c:v>
                </c:pt>
                <c:pt idx="6">
                  <c:v>207</c:v>
                </c:pt>
                <c:pt idx="9">
                  <c:v>221</c:v>
                </c:pt>
                <c:pt idx="12">
                  <c:v>256</c:v>
                </c:pt>
              </c:numCache>
            </c:numRef>
          </c:val>
          <c:extLst xmlns:c16r2="http://schemas.microsoft.com/office/drawing/2015/06/chart">
            <c:ext xmlns:c16="http://schemas.microsoft.com/office/drawing/2014/chart" uri="{C3380CC4-5D6E-409C-BE32-E72D297353CC}">
              <c16:uniqueId val="{00000007-67C7-4177-A275-C20F0225FCA2}"/>
            </c:ext>
          </c:extLst>
        </c:ser>
        <c:dLbls>
          <c:showLegendKey val="0"/>
          <c:showVal val="0"/>
          <c:showCatName val="0"/>
          <c:showSerName val="0"/>
          <c:showPercent val="0"/>
          <c:showBubbleSize val="0"/>
        </c:dLbls>
        <c:gapWidth val="100"/>
        <c:overlap val="100"/>
        <c:axId val="496601328"/>
        <c:axId val="4966017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90</c:v>
                </c:pt>
                <c:pt idx="2">
                  <c:v>#N/A</c:v>
                </c:pt>
                <c:pt idx="3">
                  <c:v>#N/A</c:v>
                </c:pt>
                <c:pt idx="4">
                  <c:v>72</c:v>
                </c:pt>
                <c:pt idx="5">
                  <c:v>#N/A</c:v>
                </c:pt>
                <c:pt idx="6">
                  <c:v>#N/A</c:v>
                </c:pt>
                <c:pt idx="7">
                  <c:v>67</c:v>
                </c:pt>
                <c:pt idx="8">
                  <c:v>#N/A</c:v>
                </c:pt>
                <c:pt idx="9">
                  <c:v>#N/A</c:v>
                </c:pt>
                <c:pt idx="10">
                  <c:v>66</c:v>
                </c:pt>
                <c:pt idx="11">
                  <c:v>#N/A</c:v>
                </c:pt>
                <c:pt idx="12">
                  <c:v>#N/A</c:v>
                </c:pt>
                <c:pt idx="13">
                  <c:v>85</c:v>
                </c:pt>
                <c:pt idx="14">
                  <c:v>#N/A</c:v>
                </c:pt>
              </c:numCache>
            </c:numRef>
          </c:val>
          <c:smooth val="0"/>
          <c:extLst xmlns:c16r2="http://schemas.microsoft.com/office/drawing/2015/06/chart">
            <c:ext xmlns:c16="http://schemas.microsoft.com/office/drawing/2014/chart" uri="{C3380CC4-5D6E-409C-BE32-E72D297353CC}">
              <c16:uniqueId val="{00000008-67C7-4177-A275-C20F0225FCA2}"/>
            </c:ext>
          </c:extLst>
        </c:ser>
        <c:dLbls>
          <c:showLegendKey val="0"/>
          <c:showVal val="0"/>
          <c:showCatName val="0"/>
          <c:showSerName val="0"/>
          <c:showPercent val="0"/>
          <c:showBubbleSize val="0"/>
        </c:dLbls>
        <c:marker val="1"/>
        <c:smooth val="0"/>
        <c:axId val="496601328"/>
        <c:axId val="496601712"/>
      </c:lineChart>
      <c:catAx>
        <c:axId val="496601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6601712"/>
        <c:crosses val="autoZero"/>
        <c:auto val="1"/>
        <c:lblAlgn val="ctr"/>
        <c:lblOffset val="100"/>
        <c:tickLblSkip val="1"/>
        <c:tickMarkSkip val="1"/>
        <c:noMultiLvlLbl val="0"/>
      </c:catAx>
      <c:valAx>
        <c:axId val="496601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6601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1996</c:v>
                </c:pt>
                <c:pt idx="5">
                  <c:v>2031</c:v>
                </c:pt>
                <c:pt idx="8">
                  <c:v>2034</c:v>
                </c:pt>
                <c:pt idx="11">
                  <c:v>2247</c:v>
                </c:pt>
                <c:pt idx="14">
                  <c:v>2612</c:v>
                </c:pt>
              </c:numCache>
            </c:numRef>
          </c:val>
          <c:extLst xmlns:c16r2="http://schemas.microsoft.com/office/drawing/2015/06/chart">
            <c:ext xmlns:c16="http://schemas.microsoft.com/office/drawing/2014/chart" uri="{C3380CC4-5D6E-409C-BE32-E72D297353CC}">
              <c16:uniqueId val="{00000000-C7B6-4351-BF51-D407846966E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71</c:v>
                </c:pt>
                <c:pt idx="5">
                  <c:v>69</c:v>
                </c:pt>
                <c:pt idx="8">
                  <c:v>66</c:v>
                </c:pt>
                <c:pt idx="11">
                  <c:v>59</c:v>
                </c:pt>
                <c:pt idx="14">
                  <c:v>53</c:v>
                </c:pt>
              </c:numCache>
            </c:numRef>
          </c:val>
          <c:extLst xmlns:c16r2="http://schemas.microsoft.com/office/drawing/2015/06/chart">
            <c:ext xmlns:c16="http://schemas.microsoft.com/office/drawing/2014/chart" uri="{C3380CC4-5D6E-409C-BE32-E72D297353CC}">
              <c16:uniqueId val="{00000001-C7B6-4351-BF51-D407846966E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2988</c:v>
                </c:pt>
                <c:pt idx="5">
                  <c:v>2873</c:v>
                </c:pt>
                <c:pt idx="8">
                  <c:v>2579</c:v>
                </c:pt>
                <c:pt idx="11">
                  <c:v>2487</c:v>
                </c:pt>
                <c:pt idx="14">
                  <c:v>2525</c:v>
                </c:pt>
              </c:numCache>
            </c:numRef>
          </c:val>
          <c:extLst xmlns:c16r2="http://schemas.microsoft.com/office/drawing/2015/06/chart">
            <c:ext xmlns:c16="http://schemas.microsoft.com/office/drawing/2014/chart" uri="{C3380CC4-5D6E-409C-BE32-E72D297353CC}">
              <c16:uniqueId val="{00000002-C7B6-4351-BF51-D407846966E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7B6-4351-BF51-D407846966E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7B6-4351-BF51-D407846966E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7B6-4351-BF51-D407846966E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323</c:v>
                </c:pt>
                <c:pt idx="3">
                  <c:v>328</c:v>
                </c:pt>
                <c:pt idx="6">
                  <c:v>298</c:v>
                </c:pt>
                <c:pt idx="9">
                  <c:v>229</c:v>
                </c:pt>
                <c:pt idx="12">
                  <c:v>216</c:v>
                </c:pt>
              </c:numCache>
            </c:numRef>
          </c:val>
          <c:extLst xmlns:c16r2="http://schemas.microsoft.com/office/drawing/2015/06/chart">
            <c:ext xmlns:c16="http://schemas.microsoft.com/office/drawing/2014/chart" uri="{C3380CC4-5D6E-409C-BE32-E72D297353CC}">
              <c16:uniqueId val="{00000006-C7B6-4351-BF51-D407846966E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88</c:v>
                </c:pt>
                <c:pt idx="3">
                  <c:v>60</c:v>
                </c:pt>
                <c:pt idx="6">
                  <c:v>52</c:v>
                </c:pt>
                <c:pt idx="9">
                  <c:v>71</c:v>
                </c:pt>
                <c:pt idx="12">
                  <c:v>91</c:v>
                </c:pt>
              </c:numCache>
            </c:numRef>
          </c:val>
          <c:extLst xmlns:c16r2="http://schemas.microsoft.com/office/drawing/2015/06/chart">
            <c:ext xmlns:c16="http://schemas.microsoft.com/office/drawing/2014/chart" uri="{C3380CC4-5D6E-409C-BE32-E72D297353CC}">
              <c16:uniqueId val="{00000007-C7B6-4351-BF51-D407846966E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137</c:v>
                </c:pt>
                <c:pt idx="3">
                  <c:v>138</c:v>
                </c:pt>
                <c:pt idx="6">
                  <c:v>149</c:v>
                </c:pt>
                <c:pt idx="9">
                  <c:v>155</c:v>
                </c:pt>
                <c:pt idx="12">
                  <c:v>140</c:v>
                </c:pt>
              </c:numCache>
            </c:numRef>
          </c:val>
          <c:extLst xmlns:c16r2="http://schemas.microsoft.com/office/drawing/2015/06/chart">
            <c:ext xmlns:c16="http://schemas.microsoft.com/office/drawing/2014/chart" uri="{C3380CC4-5D6E-409C-BE32-E72D297353CC}">
              <c16:uniqueId val="{00000008-C7B6-4351-BF51-D407846966E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9</c:v>
                </c:pt>
                <c:pt idx="3">
                  <c:v>4</c:v>
                </c:pt>
                <c:pt idx="6">
                  <c:v>0</c:v>
                </c:pt>
                <c:pt idx="9">
                  <c:v>0</c:v>
                </c:pt>
                <c:pt idx="12">
                  <c:v>0</c:v>
                </c:pt>
              </c:numCache>
            </c:numRef>
          </c:val>
          <c:extLst xmlns:c16r2="http://schemas.microsoft.com/office/drawing/2015/06/chart">
            <c:ext xmlns:c16="http://schemas.microsoft.com/office/drawing/2014/chart" uri="{C3380CC4-5D6E-409C-BE32-E72D297353CC}">
              <c16:uniqueId val="{00000009-C7B6-4351-BF51-D407846966E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2401</c:v>
                </c:pt>
                <c:pt idx="3">
                  <c:v>2420</c:v>
                </c:pt>
                <c:pt idx="6">
                  <c:v>2562</c:v>
                </c:pt>
                <c:pt idx="9">
                  <c:v>2912</c:v>
                </c:pt>
                <c:pt idx="12">
                  <c:v>3515</c:v>
                </c:pt>
              </c:numCache>
            </c:numRef>
          </c:val>
          <c:extLst xmlns:c16r2="http://schemas.microsoft.com/office/drawing/2015/06/chart">
            <c:ext xmlns:c16="http://schemas.microsoft.com/office/drawing/2014/chart" uri="{C3380CC4-5D6E-409C-BE32-E72D297353CC}">
              <c16:uniqueId val="{0000000A-C7B6-4351-BF51-D407846966EC}"/>
            </c:ext>
          </c:extLst>
        </c:ser>
        <c:dLbls>
          <c:showLegendKey val="0"/>
          <c:showVal val="0"/>
          <c:showCatName val="0"/>
          <c:showSerName val="0"/>
          <c:showPercent val="0"/>
          <c:showBubbleSize val="0"/>
        </c:dLbls>
        <c:gapWidth val="100"/>
        <c:overlap val="100"/>
        <c:axId val="483427376"/>
        <c:axId val="4859230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7B6-4351-BF51-D407846966EC}"/>
            </c:ext>
          </c:extLst>
        </c:ser>
        <c:dLbls>
          <c:showLegendKey val="0"/>
          <c:showVal val="0"/>
          <c:showCatName val="0"/>
          <c:showSerName val="0"/>
          <c:showPercent val="0"/>
          <c:showBubbleSize val="0"/>
        </c:dLbls>
        <c:marker val="1"/>
        <c:smooth val="0"/>
        <c:axId val="483427376"/>
        <c:axId val="485923024"/>
      </c:lineChart>
      <c:catAx>
        <c:axId val="483427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5923024"/>
        <c:crosses val="autoZero"/>
        <c:auto val="1"/>
        <c:lblAlgn val="ctr"/>
        <c:lblOffset val="100"/>
        <c:tickLblSkip val="1"/>
        <c:tickMarkSkip val="1"/>
        <c:noMultiLvlLbl val="0"/>
      </c:catAx>
      <c:valAx>
        <c:axId val="485923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3427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1336</c:v>
                </c:pt>
                <c:pt idx="1">
                  <c:v>1189</c:v>
                </c:pt>
                <c:pt idx="2">
                  <c:v>1141</c:v>
                </c:pt>
              </c:numCache>
            </c:numRef>
          </c:val>
          <c:extLst xmlns:c16r2="http://schemas.microsoft.com/office/drawing/2015/06/chart">
            <c:ext xmlns:c16="http://schemas.microsoft.com/office/drawing/2014/chart" uri="{C3380CC4-5D6E-409C-BE32-E72D297353CC}">
              <c16:uniqueId val="{00000000-6C65-4907-87C6-AE92B38358F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127</c:v>
                </c:pt>
                <c:pt idx="1">
                  <c:v>127</c:v>
                </c:pt>
                <c:pt idx="2">
                  <c:v>128</c:v>
                </c:pt>
              </c:numCache>
            </c:numRef>
          </c:val>
          <c:extLst xmlns:c16r2="http://schemas.microsoft.com/office/drawing/2015/06/chart">
            <c:ext xmlns:c16="http://schemas.microsoft.com/office/drawing/2014/chart" uri="{C3380CC4-5D6E-409C-BE32-E72D297353CC}">
              <c16:uniqueId val="{00000001-6C65-4907-87C6-AE92B38358F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2123</c:v>
                </c:pt>
                <c:pt idx="1">
                  <c:v>2175</c:v>
                </c:pt>
                <c:pt idx="2">
                  <c:v>2235</c:v>
                </c:pt>
              </c:numCache>
            </c:numRef>
          </c:val>
          <c:extLst xmlns:c16r2="http://schemas.microsoft.com/office/drawing/2015/06/chart">
            <c:ext xmlns:c16="http://schemas.microsoft.com/office/drawing/2014/chart" uri="{C3380CC4-5D6E-409C-BE32-E72D297353CC}">
              <c16:uniqueId val="{00000002-6C65-4907-87C6-AE92B38358F4}"/>
            </c:ext>
          </c:extLst>
        </c:ser>
        <c:dLbls>
          <c:showLegendKey val="0"/>
          <c:showVal val="0"/>
          <c:showCatName val="0"/>
          <c:showSerName val="0"/>
          <c:showPercent val="0"/>
          <c:showBubbleSize val="0"/>
        </c:dLbls>
        <c:gapWidth val="120"/>
        <c:overlap val="100"/>
        <c:axId val="467361176"/>
        <c:axId val="467361560"/>
      </c:barChart>
      <c:catAx>
        <c:axId val="467361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67361560"/>
        <c:crosses val="autoZero"/>
        <c:auto val="1"/>
        <c:lblAlgn val="ctr"/>
        <c:lblOffset val="100"/>
        <c:tickLblSkip val="1"/>
        <c:tickMarkSkip val="1"/>
        <c:noMultiLvlLbl val="0"/>
      </c:catAx>
      <c:valAx>
        <c:axId val="4673615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67361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E88-462E-9479-AF237EB7F1E2}"/>
                </c:ext>
                <c:ext xmlns:c15="http://schemas.microsoft.com/office/drawing/2012/chart" uri="{CE6537A1-D6FC-4f65-9D91-7224C49458BB}">
                  <c15:dlblFieldTable>
                    <c15:dlblFTEntry>
                      <c15:txfldGUID>{118830E3-903B-41B6-8261-4EFB347ED803}</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E88-462E-9479-AF237EB7F1E2}"/>
                </c:ext>
                <c:ext xmlns:c15="http://schemas.microsoft.com/office/drawing/2012/chart" uri="{CE6537A1-D6FC-4f65-9D91-7224C49458BB}">
                  <c15:dlblFieldTable>
                    <c15:dlblFTEntry>
                      <c15:txfldGUID>{3C993422-F1B3-4534-9242-EC4FF40DF808}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E88-462E-9479-AF237EB7F1E2}"/>
                </c:ext>
                <c:ext xmlns:c15="http://schemas.microsoft.com/office/drawing/2012/chart" uri="{CE6537A1-D6FC-4f65-9D91-7224C49458BB}">
                  <c15:dlblFieldTable>
                    <c15:dlblFTEntry>
                      <c15:txfldGUID>{B891955C-6892-4AB1-B8DC-45FE2BC56F8C}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E88-462E-9479-AF237EB7F1E2}"/>
                </c:ext>
                <c:ext xmlns:c15="http://schemas.microsoft.com/office/drawing/2012/chart" uri="{CE6537A1-D6FC-4f65-9D91-7224C49458BB}">
                  <c15:dlblFieldTable>
                    <c15:dlblFTEntry>
                      <c15:txfldGUID>{4E1D2C84-3EBC-47CD-B295-E3BFA34D8A49}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E88-462E-9479-AF237EB7F1E2}"/>
                </c:ext>
                <c:ext xmlns:c15="http://schemas.microsoft.com/office/drawing/2012/chart" uri="{CE6537A1-D6FC-4f65-9D91-7224C49458BB}">
                  <c15:dlblFieldTable>
                    <c15:dlblFTEntry>
                      <c15:txfldGUID>{77615790-4E84-4735-980E-E3FBE9DF1F13}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E88-462E-9479-AF237EB7F1E2}"/>
                </c:ext>
                <c:ext xmlns:c15="http://schemas.microsoft.com/office/drawing/2012/chart" uri="{CE6537A1-D6FC-4f65-9D91-7224C49458BB}">
                  <c15:dlblFieldTable>
                    <c15:dlblFTEntry>
                      <c15:txfldGUID>{F4F5AAC9-1196-4DD1-9A80-EEAC39F849D9}</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E88-462E-9479-AF237EB7F1E2}"/>
                </c:ext>
                <c:ext xmlns:c15="http://schemas.microsoft.com/office/drawing/2012/chart" uri="{CE6537A1-D6FC-4f65-9D91-7224C49458BB}">
                  <c15:dlblFieldTable>
                    <c15:dlblFTEntry>
                      <c15:txfldGUID>{547014B0-E04F-4FD9-A3AA-C2E78677FE03}</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E88-462E-9479-AF237EB7F1E2}"/>
                </c:ext>
                <c:ext xmlns:c15="http://schemas.microsoft.com/office/drawing/2012/chart" uri="{CE6537A1-D6FC-4f65-9D91-7224C49458BB}">
                  <c15:dlblFieldTable>
                    <c15:dlblFTEntry>
                      <c15:txfldGUID>{DF1331AB-1F52-40E2-B19B-50CB4273F155}</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E88-462E-9479-AF237EB7F1E2}"/>
                </c:ext>
                <c:ext xmlns:c15="http://schemas.microsoft.com/office/drawing/2012/chart" uri="{CE6537A1-D6FC-4f65-9D91-7224C49458BB}">
                  <c15:dlblFieldTable>
                    <c15:dlblFTEntry>
                      <c15:txfldGUID>{ECEFD738-DF79-4BF3-9F73-6A199CF2DD2F}</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1E88-462E-9479-AF237EB7F1E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E88-462E-9479-AF237EB7F1E2}"/>
                </c:ext>
                <c:ext xmlns:c15="http://schemas.microsoft.com/office/drawing/2012/chart" uri="{CE6537A1-D6FC-4f65-9D91-7224C49458BB}">
                  <c15:dlblFieldTable>
                    <c15:dlblFTEntry>
                      <c15:txfldGUID>{60AD55D8-7C2F-4DE8-A0E9-924117103BAD}</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E88-462E-9479-AF237EB7F1E2}"/>
                </c:ext>
                <c:ext xmlns:c15="http://schemas.microsoft.com/office/drawing/2012/chart" uri="{CE6537A1-D6FC-4f65-9D91-7224C49458BB}">
                  <c15:dlblFieldTable>
                    <c15:dlblFTEntry>
                      <c15:txfldGUID>{7C719D92-DCA5-41FD-9ACF-88D4ABD64BE9}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E88-462E-9479-AF237EB7F1E2}"/>
                </c:ext>
                <c:ext xmlns:c15="http://schemas.microsoft.com/office/drawing/2012/chart" uri="{CE6537A1-D6FC-4f65-9D91-7224C49458BB}">
                  <c15:dlblFieldTable>
                    <c15:dlblFTEntry>
                      <c15:txfldGUID>{63479980-91C2-4E2D-B1D1-D70880B2369E}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E88-462E-9479-AF237EB7F1E2}"/>
                </c:ext>
                <c:ext xmlns:c15="http://schemas.microsoft.com/office/drawing/2012/chart" uri="{CE6537A1-D6FC-4f65-9D91-7224C49458BB}">
                  <c15:dlblFieldTable>
                    <c15:dlblFTEntry>
                      <c15:txfldGUID>{01E26328-4F73-490E-BB68-1316074C526A}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E88-462E-9479-AF237EB7F1E2}"/>
                </c:ext>
                <c:ext xmlns:c15="http://schemas.microsoft.com/office/drawing/2012/chart" uri="{CE6537A1-D6FC-4f65-9D91-7224C49458BB}">
                  <c15:dlblFieldTable>
                    <c15:dlblFTEntry>
                      <c15:txfldGUID>{416CA8B9-AB88-4718-9B81-0815548B862D}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E88-462E-9479-AF237EB7F1E2}"/>
                </c:ext>
                <c:ext xmlns:c15="http://schemas.microsoft.com/office/drawing/2012/chart" uri="{CE6537A1-D6FC-4f65-9D91-7224C49458BB}">
                  <c15:dlblFieldTable>
                    <c15:dlblFTEntry>
                      <c15:txfldGUID>{15049556-84FE-47FE-9E2E-77FD1A4C1A78}</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E88-462E-9479-AF237EB7F1E2}"/>
                </c:ext>
                <c:ext xmlns:c15="http://schemas.microsoft.com/office/drawing/2012/chart" uri="{CE6537A1-D6FC-4f65-9D91-7224C49458BB}">
                  <c15:dlblFieldTable>
                    <c15:dlblFTEntry>
                      <c15:txfldGUID>{B0C812E4-4D13-42E5-B409-FF462F76C37F}</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E88-462E-9479-AF237EB7F1E2}"/>
                </c:ext>
                <c:ext xmlns:c15="http://schemas.microsoft.com/office/drawing/2012/chart" uri="{CE6537A1-D6FC-4f65-9D91-7224C49458BB}">
                  <c15:dlblFieldTable>
                    <c15:dlblFTEntry>
                      <c15:txfldGUID>{60459273-3A32-4D4F-8AF6-99C625381417}</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E88-462E-9479-AF237EB7F1E2}"/>
                </c:ext>
                <c:ext xmlns:c15="http://schemas.microsoft.com/office/drawing/2012/chart" uri="{CE6537A1-D6FC-4f65-9D91-7224C49458BB}">
                  <c15:dlblFieldTable>
                    <c15:dlblFTEntry>
                      <c15:txfldGUID>{B27A9E1E-D0A4-44FE-8A99-55BF94F3161D}</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xmlns:c16r2="http://schemas.microsoft.com/office/drawing/2015/06/chart">
            <c:ext xmlns:c16="http://schemas.microsoft.com/office/drawing/2014/chart" uri="{C3380CC4-5D6E-409C-BE32-E72D297353CC}">
              <c16:uniqueId val="{00000013-1E88-462E-9479-AF237EB7F1E2}"/>
            </c:ext>
          </c:extLst>
        </c:ser>
        <c:dLbls>
          <c:showLegendKey val="0"/>
          <c:showVal val="1"/>
          <c:showCatName val="0"/>
          <c:showSerName val="0"/>
          <c:showPercent val="0"/>
          <c:showBubbleSize val="0"/>
        </c:dLbls>
        <c:axId val="496669696"/>
        <c:axId val="496673640"/>
      </c:scatterChart>
      <c:valAx>
        <c:axId val="49666969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6673640"/>
        <c:crosses val="autoZero"/>
        <c:crossBetween val="midCat"/>
      </c:valAx>
      <c:valAx>
        <c:axId val="49667364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66696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0CA-45DB-B037-E3DBCAB6C8EF}"/>
                </c:ext>
                <c:ext xmlns:c15="http://schemas.microsoft.com/office/drawing/2012/chart" uri="{CE6537A1-D6FC-4f65-9D91-7224C49458BB}">
                  <c15:dlblFieldTable>
                    <c15:dlblFTEntry>
                      <c15:txfldGUID>{9D96D186-48B1-4C92-A312-E2B5F3BD3BF8}</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0CA-45DB-B037-E3DBCAB6C8EF}"/>
                </c:ext>
                <c:ext xmlns:c15="http://schemas.microsoft.com/office/drawing/2012/chart" uri="{CE6537A1-D6FC-4f65-9D91-7224C49458BB}">
                  <c15:dlblFieldTable>
                    <c15:dlblFTEntry>
                      <c15:txfldGUID>{A24BD226-2E5E-43B8-B019-356C07FE3EFB}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0CA-45DB-B037-E3DBCAB6C8EF}"/>
                </c:ext>
                <c:ext xmlns:c15="http://schemas.microsoft.com/office/drawing/2012/chart" uri="{CE6537A1-D6FC-4f65-9D91-7224C49458BB}">
                  <c15:dlblFieldTable>
                    <c15:dlblFTEntry>
                      <c15:txfldGUID>{6544DA9F-0190-45D3-9E74-AC35A5A123C3}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0CA-45DB-B037-E3DBCAB6C8EF}"/>
                </c:ext>
                <c:ext xmlns:c15="http://schemas.microsoft.com/office/drawing/2012/chart" uri="{CE6537A1-D6FC-4f65-9D91-7224C49458BB}">
                  <c15:dlblFieldTable>
                    <c15:dlblFTEntry>
                      <c15:txfldGUID>{F7F1F0CB-C310-4341-9EC0-F289D80A56CF}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0CA-45DB-B037-E3DBCAB6C8EF}"/>
                </c:ext>
                <c:ext xmlns:c15="http://schemas.microsoft.com/office/drawing/2012/chart" uri="{CE6537A1-D6FC-4f65-9D91-7224C49458BB}">
                  <c15:dlblFieldTable>
                    <c15:dlblFTEntry>
                      <c15:txfldGUID>{35F85CE6-D64F-41F6-AFE3-0DDA1989688A}</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0CA-45DB-B037-E3DBCAB6C8EF}"/>
                </c:ext>
                <c:ext xmlns:c15="http://schemas.microsoft.com/office/drawing/2012/chart" uri="{CE6537A1-D6FC-4f65-9D91-7224C49458BB}">
                  <c15:dlblFieldTable>
                    <c15:dlblFTEntry>
                      <c15:txfldGUID>{EA125BA1-900C-478E-BAF7-90CF3C48E26E}</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0CA-45DB-B037-E3DBCAB6C8EF}"/>
                </c:ext>
                <c:ext xmlns:c15="http://schemas.microsoft.com/office/drawing/2012/chart" uri="{CE6537A1-D6FC-4f65-9D91-7224C49458BB}">
                  <c15:dlblFieldTable>
                    <c15:dlblFTEntry>
                      <c15:txfldGUID>{0BC0E4FC-C181-42D3-8487-821D0E95D290}</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0CA-45DB-B037-E3DBCAB6C8EF}"/>
                </c:ext>
                <c:ext xmlns:c15="http://schemas.microsoft.com/office/drawing/2012/chart" uri="{CE6537A1-D6FC-4f65-9D91-7224C49458BB}">
                  <c15:dlblFieldTable>
                    <c15:dlblFTEntry>
                      <c15:txfldGUID>{86600A83-583F-48B7-8AF4-5C510C33EF0E}</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0CA-45DB-B037-E3DBCAB6C8EF}"/>
                </c:ext>
                <c:ext xmlns:c15="http://schemas.microsoft.com/office/drawing/2012/chart" uri="{CE6537A1-D6FC-4f65-9D91-7224C49458BB}">
                  <c15:dlblFieldTable>
                    <c15:dlblFTEntry>
                      <c15:txfldGUID>{F14E5904-71F9-48CB-99F9-B2F35F9DD2ED}</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8.6999999999999993</c:v>
                </c:pt>
                <c:pt idx="8">
                  <c:v>7.4</c:v>
                </c:pt>
                <c:pt idx="16">
                  <c:v>6.1</c:v>
                </c:pt>
                <c:pt idx="24">
                  <c:v>5.5</c:v>
                </c:pt>
                <c:pt idx="32">
                  <c:v>5.9</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B0CA-45DB-B037-E3DBCAB6C8E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0CA-45DB-B037-E3DBCAB6C8EF}"/>
                </c:ext>
                <c:ext xmlns:c15="http://schemas.microsoft.com/office/drawing/2012/chart" uri="{CE6537A1-D6FC-4f65-9D91-7224C49458BB}">
                  <c15:layout/>
                  <c15:dlblFieldTable>
                    <c15:dlblFTEntry>
                      <c15:txfldGUID>{56312EF8-28DA-4E05-A88C-1DBA64891997}</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0CA-45DB-B037-E3DBCAB6C8EF}"/>
                </c:ext>
                <c:ext xmlns:c15="http://schemas.microsoft.com/office/drawing/2012/chart" uri="{CE6537A1-D6FC-4f65-9D91-7224C49458BB}">
                  <c15:dlblFieldTable>
                    <c15:dlblFTEntry>
                      <c15:txfldGUID>{AA0A6E15-756E-4A9C-A204-F6B744BCA046}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0CA-45DB-B037-E3DBCAB6C8EF}"/>
                </c:ext>
                <c:ext xmlns:c15="http://schemas.microsoft.com/office/drawing/2012/chart" uri="{CE6537A1-D6FC-4f65-9D91-7224C49458BB}">
                  <c15:dlblFieldTable>
                    <c15:dlblFTEntry>
                      <c15:txfldGUID>{ECAFA2A6-F2BA-4FA7-9348-9B13554278A2}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0CA-45DB-B037-E3DBCAB6C8EF}"/>
                </c:ext>
                <c:ext xmlns:c15="http://schemas.microsoft.com/office/drawing/2012/chart" uri="{CE6537A1-D6FC-4f65-9D91-7224C49458BB}">
                  <c15:dlblFieldTable>
                    <c15:dlblFTEntry>
                      <c15:txfldGUID>{5B30CBDD-D520-4C96-8C7A-0AF982FC5FD6}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0CA-45DB-B037-E3DBCAB6C8EF}"/>
                </c:ext>
                <c:ext xmlns:c15="http://schemas.microsoft.com/office/drawing/2012/chart" uri="{CE6537A1-D6FC-4f65-9D91-7224C49458BB}">
                  <c15:dlblFieldTable>
                    <c15:dlblFTEntry>
                      <c15:txfldGUID>{147326A1-765D-46E4-A66F-39A01DA8699B}</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0CA-45DB-B037-E3DBCAB6C8EF}"/>
                </c:ext>
                <c:ext xmlns:c15="http://schemas.microsoft.com/office/drawing/2012/chart" uri="{CE6537A1-D6FC-4f65-9D91-7224C49458BB}">
                  <c15:layout/>
                  <c15:dlblFieldTable>
                    <c15:dlblFTEntry>
                      <c15:txfldGUID>{12FEE21C-2020-4CA3-8916-7F278E80BFF4}</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0CA-45DB-B037-E3DBCAB6C8EF}"/>
                </c:ext>
                <c:ext xmlns:c15="http://schemas.microsoft.com/office/drawing/2012/chart" uri="{CE6537A1-D6FC-4f65-9D91-7224C49458BB}">
                  <c15:layout/>
                  <c15:dlblFieldTable>
                    <c15:dlblFTEntry>
                      <c15:txfldGUID>{88E7AA3C-F4F0-44AE-8D60-EE06F1B92722}</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0CA-45DB-B037-E3DBCAB6C8EF}"/>
                </c:ext>
                <c:ext xmlns:c15="http://schemas.microsoft.com/office/drawing/2012/chart" uri="{CE6537A1-D6FC-4f65-9D91-7224C49458BB}">
                  <c15:layout/>
                  <c15:dlblFieldTable>
                    <c15:dlblFTEntry>
                      <c15:txfldGUID>{2DDA7BF5-BD0F-4E71-822B-3DD851ED9D7A}</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0CA-45DB-B037-E3DBCAB6C8EF}"/>
                </c:ext>
                <c:ext xmlns:c15="http://schemas.microsoft.com/office/drawing/2012/chart" uri="{CE6537A1-D6FC-4f65-9D91-7224C49458BB}">
                  <c15:layout/>
                  <c15:dlblFieldTable>
                    <c15:dlblFTEntry>
                      <c15:txfldGUID>{A438B577-B30D-4635-9F16-25742276516C}</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c:v>
                </c:pt>
                <c:pt idx="16">
                  <c:v>5.6</c:v>
                </c:pt>
                <c:pt idx="24">
                  <c:v>5.3</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B0CA-45DB-B037-E3DBCAB6C8EF}"/>
            </c:ext>
          </c:extLst>
        </c:ser>
        <c:dLbls>
          <c:showLegendKey val="0"/>
          <c:showVal val="1"/>
          <c:showCatName val="0"/>
          <c:showSerName val="0"/>
          <c:showPercent val="0"/>
          <c:showBubbleSize val="0"/>
        </c:dLbls>
        <c:axId val="492122152"/>
        <c:axId val="492125288"/>
      </c:scatterChart>
      <c:valAx>
        <c:axId val="492122152"/>
        <c:scaling>
          <c:orientation val="minMax"/>
          <c:max val="7.3999999999999995"/>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2125288"/>
        <c:crosses val="autoZero"/>
        <c:crossBetween val="midCat"/>
      </c:valAx>
      <c:valAx>
        <c:axId val="49212528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212215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福岡県東峰村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実質公債費比率については、平成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年度決算時の</a:t>
          </a:r>
          <a:r>
            <a:rPr kumimoji="1" lang="en-US" altLang="ja-JP" sz="1100">
              <a:solidFill>
                <a:schemeClr val="dk1"/>
              </a:solidFill>
              <a:effectLst/>
              <a:latin typeface="+mn-lt"/>
              <a:ea typeface="+mn-ea"/>
              <a:cs typeface="+mn-cs"/>
            </a:rPr>
            <a:t>21.9</a:t>
          </a:r>
          <a:r>
            <a:rPr kumimoji="1" lang="ja-JP" altLang="ja-JP" sz="1100">
              <a:solidFill>
                <a:schemeClr val="dk1"/>
              </a:solidFill>
              <a:effectLst/>
              <a:latin typeface="+mn-lt"/>
              <a:ea typeface="+mn-ea"/>
              <a:cs typeface="+mn-cs"/>
            </a:rPr>
            <a:t>に対し、</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年度決算では</a:t>
          </a: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と大幅に改善したかに見えるが、全国平均</a:t>
          </a:r>
          <a:r>
            <a:rPr kumimoji="1" lang="en-US" altLang="ja-JP" sz="1100">
              <a:solidFill>
                <a:schemeClr val="dk1"/>
              </a:solidFill>
              <a:effectLst/>
              <a:latin typeface="+mn-lt"/>
              <a:ea typeface="+mn-ea"/>
              <a:cs typeface="+mn-cs"/>
            </a:rPr>
            <a:t>5.8</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少し</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回ったに過ぎない。</a:t>
          </a:r>
          <a:endParaRPr lang="ja-JP" altLang="ja-JP" sz="1400">
            <a:effectLst/>
          </a:endParaRPr>
        </a:p>
        <a:p>
          <a:r>
            <a:rPr kumimoji="1" lang="ja-JP" altLang="ja-JP" sz="1100">
              <a:solidFill>
                <a:schemeClr val="dk1"/>
              </a:solidFill>
              <a:effectLst/>
              <a:latin typeface="+mn-lt"/>
              <a:ea typeface="+mn-ea"/>
              <a:cs typeface="+mn-cs"/>
            </a:rPr>
            <a:t>　今後、</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H30</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R1</a:t>
          </a:r>
          <a:r>
            <a:rPr kumimoji="1" lang="ja-JP" altLang="ja-JP" sz="1100">
              <a:solidFill>
                <a:schemeClr val="dk1"/>
              </a:solidFill>
              <a:effectLst/>
              <a:latin typeface="+mn-lt"/>
              <a:ea typeface="+mn-ea"/>
              <a:cs typeface="+mn-cs"/>
            </a:rPr>
            <a:t>災害復旧事業債</a:t>
          </a:r>
          <a:r>
            <a:rPr kumimoji="1" lang="ja-JP" altLang="en-US" sz="1100">
              <a:solidFill>
                <a:schemeClr val="dk1"/>
              </a:solidFill>
              <a:effectLst/>
              <a:latin typeface="+mn-lt"/>
              <a:ea typeface="+mn-ea"/>
              <a:cs typeface="+mn-cs"/>
            </a:rPr>
            <a:t>及び旧合併特例事業債</a:t>
          </a:r>
          <a:r>
            <a:rPr kumimoji="1" lang="ja-JP" altLang="ja-JP" sz="1100">
              <a:solidFill>
                <a:schemeClr val="dk1"/>
              </a:solidFill>
              <a:effectLst/>
              <a:latin typeface="+mn-lt"/>
              <a:ea typeface="+mn-ea"/>
              <a:cs typeface="+mn-cs"/>
            </a:rPr>
            <a:t>に係る元利償還額の増加が懸念されるが、今後も継続して起債の抑制等を行い、後世に負担を残さない財政運営に努めていく。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福岡県東峰村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年々減少の傾向にあった将来負担比率は、</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H30</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R1</a:t>
          </a:r>
          <a:r>
            <a:rPr kumimoji="1" lang="ja-JP" altLang="ja-JP" sz="1100">
              <a:solidFill>
                <a:schemeClr val="dk1"/>
              </a:solidFill>
              <a:effectLst/>
              <a:latin typeface="+mn-lt"/>
              <a:ea typeface="+mn-ea"/>
              <a:cs typeface="+mn-cs"/>
            </a:rPr>
            <a:t>災害復旧事業債の新規発行、定住促進住宅中原団地整備に係る旧合併特例事業債の新規発行等により地方債の現在高が増加したが、充当可能基金の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、基準財政需要額算入見込額の増など、相対的に平成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年度決算時以降マイナス比率の状態が継続している。</a:t>
          </a:r>
          <a:endParaRPr lang="ja-JP" altLang="ja-JP" sz="1400">
            <a:effectLst/>
          </a:endParaRPr>
        </a:p>
        <a:p>
          <a:r>
            <a:rPr kumimoji="1" lang="ja-JP" altLang="ja-JP" sz="1100">
              <a:solidFill>
                <a:schemeClr val="dk1"/>
              </a:solidFill>
              <a:effectLst/>
              <a:latin typeface="+mn-lt"/>
              <a:ea typeface="+mn-ea"/>
              <a:cs typeface="+mn-cs"/>
            </a:rPr>
            <a:t>　今後も後世への負担を軽減するために起債の抑制や基金の適正運用を行う事により引き続いてのマイナス比率の確保に努める。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福岡県東峰村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九州北部豪雨</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西日本豪雨</a:t>
          </a:r>
          <a:r>
            <a:rPr kumimoji="1" lang="ja-JP" altLang="en-US" sz="1100">
              <a:solidFill>
                <a:schemeClr val="dk1"/>
              </a:solidFill>
              <a:effectLst/>
              <a:latin typeface="+mn-lt"/>
              <a:ea typeface="+mn-ea"/>
              <a:cs typeface="+mn-cs"/>
            </a:rPr>
            <a:t>及び</a:t>
          </a:r>
          <a:r>
            <a:rPr kumimoji="1" lang="en-US" altLang="ja-JP" sz="1100">
              <a:solidFill>
                <a:schemeClr val="dk1"/>
              </a:solidFill>
              <a:effectLst/>
              <a:latin typeface="+mn-lt"/>
              <a:ea typeface="+mn-ea"/>
              <a:cs typeface="+mn-cs"/>
            </a:rPr>
            <a:t>R1</a:t>
          </a:r>
          <a:r>
            <a:rPr kumimoji="1" lang="ja-JP" altLang="en-US" sz="1100">
              <a:solidFill>
                <a:schemeClr val="dk1"/>
              </a:solidFill>
              <a:effectLst/>
              <a:latin typeface="+mn-lt"/>
              <a:ea typeface="+mn-ea"/>
              <a:cs typeface="+mn-cs"/>
            </a:rPr>
            <a:t>８月豪雨</a:t>
          </a:r>
          <a:r>
            <a:rPr kumimoji="1" lang="ja-JP" altLang="ja-JP" sz="1100">
              <a:solidFill>
                <a:schemeClr val="dk1"/>
              </a:solidFill>
              <a:effectLst/>
              <a:latin typeface="+mn-lt"/>
              <a:ea typeface="+mn-ea"/>
              <a:cs typeface="+mn-cs"/>
            </a:rPr>
            <a:t>に係る災害復旧事業のため財政調整基金から</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百万円を取り崩したこと、小石原川ダム水源地域振興整備</a:t>
          </a:r>
          <a:endParaRPr lang="ja-JP" altLang="ja-JP" sz="1400">
            <a:effectLst/>
          </a:endParaRPr>
        </a:p>
        <a:p>
          <a:r>
            <a:rPr kumimoji="1" lang="ja-JP" altLang="ja-JP" sz="1100">
              <a:solidFill>
                <a:schemeClr val="dk1"/>
              </a:solidFill>
              <a:effectLst/>
              <a:latin typeface="+mn-lt"/>
              <a:ea typeface="+mn-ea"/>
              <a:cs typeface="+mn-cs"/>
            </a:rPr>
            <a:t>　事業に要する経費に充てるため小石原川ダム水源地域振興整備事業基金に</a:t>
          </a:r>
          <a:r>
            <a:rPr kumimoji="1" lang="en-US" altLang="ja-JP" sz="1100">
              <a:solidFill>
                <a:schemeClr val="dk1"/>
              </a:solidFill>
              <a:effectLst/>
              <a:latin typeface="+mn-lt"/>
              <a:ea typeface="+mn-ea"/>
              <a:cs typeface="+mn-cs"/>
            </a:rPr>
            <a:t>170</a:t>
          </a:r>
          <a:r>
            <a:rPr kumimoji="1" lang="ja-JP" altLang="ja-JP" sz="1100">
              <a:solidFill>
                <a:schemeClr val="dk1"/>
              </a:solidFill>
              <a:effectLst/>
              <a:latin typeface="+mn-lt"/>
              <a:ea typeface="+mn-ea"/>
              <a:cs typeface="+mn-cs"/>
            </a:rPr>
            <a:t>百万円を積み立て、</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百万円を取り崩したこと、水源保全を図る事業に要する</a:t>
          </a:r>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経</a:t>
          </a:r>
          <a:r>
            <a:rPr kumimoji="1" lang="ja-JP" altLang="ja-JP" sz="1100">
              <a:solidFill>
                <a:schemeClr val="dk1"/>
              </a:solidFill>
              <a:effectLst/>
              <a:latin typeface="+mn-lt"/>
              <a:ea typeface="+mn-ea"/>
              <a:cs typeface="+mn-cs"/>
            </a:rPr>
            <a:t>費に充てるため水源かん養基金に</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百万円を積み立て、</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百万円を取り崩したこと等により、基金全体としては</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財政調整基金については、今後見込まれる普通交付税の更なる減少、少子高齢化に伴う社会保障関係経費の増大、大規模災害への備えを踏まえて計画的な</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運用に努める。減債基金については、経済情勢の著しい変動等に備えて計画的な運用に努める。その他特定目的基金については、其々の目的に応じた計画的</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な運用に努める。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・合併振興基金：合併に伴う地域の振興及び住民の一体感醸成のため。</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・小石原川ダム水源地域振興整備事業基金：筑後川水系小石原川ダムに係る東峰村の水源地域の振興整備事業に要する経費。</a:t>
          </a:r>
          <a:endParaRPr lang="ja-JP" altLang="ja-JP" sz="1400">
            <a:effectLst/>
          </a:endParaRPr>
        </a:p>
        <a:p>
          <a:r>
            <a:rPr kumimoji="1" lang="ja-JP" altLang="ja-JP" sz="1100">
              <a:solidFill>
                <a:schemeClr val="dk1"/>
              </a:solidFill>
              <a:effectLst/>
              <a:latin typeface="+mn-lt"/>
              <a:ea typeface="+mn-ea"/>
              <a:cs typeface="+mn-cs"/>
            </a:rPr>
            <a:t>　・水源かん養基金：水源地域における水源かん養機能の向上及び水源保全を図る事業に要する経費。</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振興開発事業</a:t>
          </a:r>
          <a:r>
            <a:rPr kumimoji="1" lang="ja-JP" altLang="ja-JP" sz="1100">
              <a:solidFill>
                <a:schemeClr val="dk1"/>
              </a:solidFill>
              <a:effectLst/>
              <a:latin typeface="+mn-lt"/>
              <a:ea typeface="+mn-ea"/>
              <a:cs typeface="+mn-cs"/>
            </a:rPr>
            <a:t>基金：</a:t>
          </a:r>
          <a:r>
            <a:rPr kumimoji="1" lang="ja-JP" altLang="en-US" sz="1100">
              <a:solidFill>
                <a:schemeClr val="dk1"/>
              </a:solidFill>
              <a:effectLst/>
              <a:latin typeface="+mn-lt"/>
              <a:ea typeface="+mn-ea"/>
              <a:cs typeface="+mn-cs"/>
            </a:rPr>
            <a:t>地域づくり事業の円滑な執行を図るため</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・農業振興基金</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旧 中山間地域活性化基金</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：東峰村の農業及び農村の振興を図るため。</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・小石原川ダム水源地域振興整備事業基金：小石原川ダムに係る水源地域整備事業に要する経費に充てるため</a:t>
          </a:r>
          <a:r>
            <a:rPr kumimoji="1" lang="en-US" altLang="ja-JP" sz="1100">
              <a:solidFill>
                <a:schemeClr val="dk1"/>
              </a:solidFill>
              <a:effectLst/>
              <a:latin typeface="+mn-lt"/>
              <a:ea typeface="+mn-ea"/>
              <a:cs typeface="+mn-cs"/>
            </a:rPr>
            <a:t>170</a:t>
          </a:r>
          <a:r>
            <a:rPr kumimoji="1" lang="ja-JP" altLang="ja-JP" sz="1100">
              <a:solidFill>
                <a:schemeClr val="dk1"/>
              </a:solidFill>
              <a:effectLst/>
              <a:latin typeface="+mn-lt"/>
              <a:ea typeface="+mn-ea"/>
              <a:cs typeface="+mn-cs"/>
            </a:rPr>
            <a:t>百万円を積み立て、</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百万円を取り崩した。</a:t>
          </a:r>
          <a:endParaRPr lang="ja-JP" altLang="ja-JP" sz="1400">
            <a:effectLst/>
          </a:endParaRPr>
        </a:p>
        <a:p>
          <a:r>
            <a:rPr kumimoji="1" lang="ja-JP" altLang="ja-JP" sz="1100">
              <a:solidFill>
                <a:schemeClr val="dk1"/>
              </a:solidFill>
              <a:effectLst/>
              <a:latin typeface="+mn-lt"/>
              <a:ea typeface="+mn-ea"/>
              <a:cs typeface="+mn-cs"/>
            </a:rPr>
            <a:t>　・水源かん養基金：水源保全を図る事業に要する経費に充てるため</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百万円を積み立て、</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百万円を取り崩した。</a:t>
          </a:r>
          <a:endParaRPr lang="ja-JP" altLang="ja-JP" sz="1400">
            <a:effectLst/>
          </a:endParaRPr>
        </a:p>
        <a:p>
          <a:r>
            <a:rPr kumimoji="1" lang="ja-JP" altLang="ja-JP" sz="1100">
              <a:solidFill>
                <a:schemeClr val="dk1"/>
              </a:solidFill>
              <a:effectLst/>
              <a:latin typeface="+mn-lt"/>
              <a:ea typeface="+mn-ea"/>
              <a:cs typeface="+mn-cs"/>
            </a:rPr>
            <a:t>　・施設改修基金：公共施設の施設改修のため</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百万円を取り崩した。</a:t>
          </a:r>
          <a:endParaRPr lang="ja-JP" altLang="ja-JP" sz="1400">
            <a:effectLst/>
          </a:endParaRPr>
        </a:p>
        <a:p>
          <a:r>
            <a:rPr kumimoji="1" lang="ja-JP" altLang="ja-JP" sz="1100">
              <a:solidFill>
                <a:schemeClr val="dk1"/>
              </a:solidFill>
              <a:effectLst/>
              <a:latin typeface="+mn-lt"/>
              <a:ea typeface="+mn-ea"/>
              <a:cs typeface="+mn-cs"/>
            </a:rPr>
            <a:t>　・災害対策基金：災害復旧対策、復興対策を円滑に推進するため</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百万円を取り崩した。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ふるさと</a:t>
          </a:r>
          <a:r>
            <a:rPr kumimoji="1" lang="ja-JP" altLang="ja-JP" sz="1100">
              <a:solidFill>
                <a:schemeClr val="dk1"/>
              </a:solidFill>
              <a:effectLst/>
              <a:latin typeface="+mn-lt"/>
              <a:ea typeface="+mn-ea"/>
              <a:cs typeface="+mn-cs"/>
            </a:rPr>
            <a:t>基金：</a:t>
          </a:r>
          <a:r>
            <a:rPr kumimoji="1" lang="ja-JP" altLang="en-US" sz="1100">
              <a:solidFill>
                <a:schemeClr val="dk1"/>
              </a:solidFill>
              <a:effectLst/>
              <a:latin typeface="+mn-lt"/>
              <a:ea typeface="+mn-ea"/>
              <a:cs typeface="+mn-cs"/>
            </a:rPr>
            <a:t>寄附金を財源とし、自然環境の保全、医療・福祉、産業の振興等の事業</a:t>
          </a:r>
          <a:r>
            <a:rPr kumimoji="1" lang="ja-JP" altLang="ja-JP" sz="1100">
              <a:solidFill>
                <a:schemeClr val="dk1"/>
              </a:solidFill>
              <a:effectLst/>
              <a:latin typeface="+mn-lt"/>
              <a:ea typeface="+mn-ea"/>
              <a:cs typeface="+mn-cs"/>
            </a:rPr>
            <a:t>に充てるため</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百万円を積み立て、</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百万円を取り崩した。</a:t>
          </a:r>
          <a:endParaRPr lang="ja-JP" altLang="ja-JP" sz="1400">
            <a:effectLst/>
          </a:endParaRPr>
        </a:p>
        <a:p>
          <a:r>
            <a:rPr kumimoji="1" lang="ja-JP" altLang="ja-JP" sz="1100">
              <a:solidFill>
                <a:schemeClr val="dk1"/>
              </a:solidFill>
              <a:effectLst/>
              <a:latin typeface="+mn-lt"/>
              <a:ea typeface="+mn-ea"/>
              <a:cs typeface="+mn-cs"/>
            </a:rPr>
            <a:t>　・すこやか子育て基金：子育て支援の事業に要する経費に充てるため</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百万円を積み立て、</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百万円を取り崩した。</a:t>
          </a:r>
          <a:endParaRPr lang="ja-JP" altLang="ja-JP" sz="1400">
            <a:effectLst/>
          </a:endParaRPr>
        </a:p>
        <a:p>
          <a:r>
            <a:rPr kumimoji="1" lang="ja-JP" altLang="ja-JP" sz="1100">
              <a:solidFill>
                <a:schemeClr val="dk1"/>
              </a:solidFill>
              <a:effectLst/>
              <a:latin typeface="+mn-lt"/>
              <a:ea typeface="+mn-ea"/>
              <a:cs typeface="+mn-cs"/>
            </a:rPr>
            <a:t>　・スクールバス買替資金充当基金：スクールバス買替に要する資金に充当するため</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百万円を積み立て</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百万円を取り崩し</a:t>
          </a:r>
          <a:r>
            <a:rPr kumimoji="1" lang="ja-JP" altLang="ja-JP" sz="1100">
              <a:solidFill>
                <a:schemeClr val="dk1"/>
              </a:solidFill>
              <a:effectLst/>
              <a:latin typeface="+mn-lt"/>
              <a:ea typeface="+mn-ea"/>
              <a:cs typeface="+mn-cs"/>
            </a:rPr>
            <a:t>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・森林環境譲与税基金：森林の整備及びその促進に関する施策の財源に充てるため</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百万円を積み立て、</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百万円を取り崩した。</a:t>
          </a:r>
          <a:endParaRPr lang="ja-JP" altLang="ja-JP" sz="1400">
            <a:effectLst/>
          </a:endParaRPr>
        </a:p>
        <a:p>
          <a:r>
            <a:rPr kumimoji="1" lang="ja-JP" altLang="ja-JP" sz="1100">
              <a:solidFill>
                <a:schemeClr val="dk1"/>
              </a:solidFill>
              <a:effectLst/>
              <a:latin typeface="+mn-lt"/>
              <a:ea typeface="+mn-ea"/>
              <a:cs typeface="+mn-cs"/>
            </a:rPr>
            <a:t>　・その他目的基金に基金運用益分</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百万円を積み立て、</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百万円を取り崩した。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・合併振興基金については、果実分</a:t>
          </a:r>
          <a:r>
            <a:rPr kumimoji="1" lang="ja-JP" altLang="en-US" sz="1100">
              <a:solidFill>
                <a:schemeClr val="dk1"/>
              </a:solidFill>
              <a:effectLst/>
              <a:latin typeface="+mn-lt"/>
              <a:ea typeface="+mn-ea"/>
              <a:cs typeface="+mn-cs"/>
            </a:rPr>
            <a:t>を含め</a:t>
          </a:r>
          <a:r>
            <a:rPr kumimoji="1" lang="ja-JP" altLang="ja-JP" sz="1100">
              <a:solidFill>
                <a:schemeClr val="dk1"/>
              </a:solidFill>
              <a:effectLst/>
              <a:latin typeface="+mn-lt"/>
              <a:ea typeface="+mn-ea"/>
              <a:cs typeface="+mn-cs"/>
            </a:rPr>
            <a:t>新村計画による事業に充当する。その他目的基金については、其々計画的な運用に努める。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九州北部豪雨、</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西日本豪雨及び</a:t>
          </a:r>
          <a:r>
            <a:rPr kumimoji="1" lang="en-US" altLang="ja-JP" sz="1100">
              <a:solidFill>
                <a:schemeClr val="dk1"/>
              </a:solidFill>
              <a:effectLst/>
              <a:latin typeface="+mn-lt"/>
              <a:ea typeface="+mn-ea"/>
              <a:cs typeface="+mn-cs"/>
            </a:rPr>
            <a:t>R1</a:t>
          </a:r>
          <a:r>
            <a:rPr kumimoji="1" lang="ja-JP" altLang="ja-JP" sz="1100">
              <a:solidFill>
                <a:schemeClr val="dk1"/>
              </a:solidFill>
              <a:effectLst/>
              <a:latin typeface="+mn-lt"/>
              <a:ea typeface="+mn-ea"/>
              <a:cs typeface="+mn-cs"/>
            </a:rPr>
            <a:t>８月豪雨に係る災害復旧事業のため財政調整基金から</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百万円取崩しを行い、災害復旧・復興に向けて財政運営</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を行った。基金運用益分については、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百万円を積み立てた。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普通交付税について、平成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(1,173</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以降では平成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(1,463</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をピークに減少傾向にあり、合併算定替が終了し一本算定となっている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ことから普通交付税の減少が更に見込まれる。また、少子高齢化に伴う社会保障関係経費の増大や大規模災害への備えを踏まえて計画的な運用に努める。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基金運用益分については、</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百万円を積み立てた。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経済情勢の著しい変動等により財源が著しく不足する場合や償還期限の満了に伴う地方債の償還額が他年度と比べて著しく多額となる年度において当該</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年度の地方債を償還する場合、償還期限を繰り上げて地方債を償還する場合、地方債のうち地方税の減収補てんまたは財源対策のため発行されたものを</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償還する場合に限り、その財源に充てることができるため、それに備えて計画的な運用に努める。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E6F892B6-D0F4-4224-8BED-672AE54B92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6A763699-62B6-4AD1-8CF6-948052103F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a:extLst>
            <a:ext uri="{FF2B5EF4-FFF2-40B4-BE49-F238E27FC236}">
              <a16:creationId xmlns:a16="http://schemas.microsoft.com/office/drawing/2014/main" xmlns="" id="{6FE1ABFE-31E3-4E05-A1FC-1CE08AC3CDC3}"/>
            </a:ext>
          </a:extLst>
        </xdr:cNvPr>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a:extLst>
            <a:ext uri="{FF2B5EF4-FFF2-40B4-BE49-F238E27FC236}">
              <a16:creationId xmlns:a16="http://schemas.microsoft.com/office/drawing/2014/main" xmlns="" id="{6EC0C6BE-E188-41DF-81A8-A15B2C7BD378}"/>
            </a:ext>
          </a:extLst>
        </xdr:cNvPr>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a:extLst>
            <a:ext uri="{FF2B5EF4-FFF2-40B4-BE49-F238E27FC236}">
              <a16:creationId xmlns:a16="http://schemas.microsoft.com/office/drawing/2014/main" xmlns="" id="{7821E94E-5420-488B-928A-D5088B4F38CC}"/>
            </a:ext>
          </a:extLst>
        </xdr:cNvPr>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a:extLst>
            <a:ext uri="{FF2B5EF4-FFF2-40B4-BE49-F238E27FC236}">
              <a16:creationId xmlns:a16="http://schemas.microsoft.com/office/drawing/2014/main" xmlns="" id="{2F047123-79DE-45CC-9343-49901FF0323C}"/>
            </a:ext>
          </a:extLst>
        </xdr:cNvPr>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a:extLst>
            <a:ext uri="{FF2B5EF4-FFF2-40B4-BE49-F238E27FC236}">
              <a16:creationId xmlns:a16="http://schemas.microsoft.com/office/drawing/2014/main" xmlns="" id="{0A2EDD58-A3DB-4DD3-B43A-78603884CD35}"/>
            </a:ext>
          </a:extLst>
        </xdr:cNvPr>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a:extLst>
            <a:ext uri="{FF2B5EF4-FFF2-40B4-BE49-F238E27FC236}">
              <a16:creationId xmlns:a16="http://schemas.microsoft.com/office/drawing/2014/main" xmlns="" id="{B0EEC1A4-D5CB-49EB-B871-C279F6F81358}"/>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a:extLst>
            <a:ext uri="{FF2B5EF4-FFF2-40B4-BE49-F238E27FC236}">
              <a16:creationId xmlns:a16="http://schemas.microsoft.com/office/drawing/2014/main" xmlns="" id="{23BCCB9A-0C47-41F9-B4A3-4FF394A5F2C8}"/>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a:extLst>
            <a:ext uri="{FF2B5EF4-FFF2-40B4-BE49-F238E27FC236}">
              <a16:creationId xmlns:a16="http://schemas.microsoft.com/office/drawing/2014/main" xmlns="" id="{7FB3ED8B-9890-4193-AE55-8C9EDCE581CF}"/>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a:extLst>
            <a:ext uri="{FF2B5EF4-FFF2-40B4-BE49-F238E27FC236}">
              <a16:creationId xmlns:a16="http://schemas.microsoft.com/office/drawing/2014/main" xmlns="" id="{0F46D836-78FB-4526-9609-AE113CD78DF3}"/>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福岡県東峰村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a:extLst>
            <a:ext uri="{FF2B5EF4-FFF2-40B4-BE49-F238E27FC236}">
              <a16:creationId xmlns:a16="http://schemas.microsoft.com/office/drawing/2014/main" xmlns="" id="{2E038446-021D-44DD-A261-5F06D8AA91C2}"/>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a:extLst>
            <a:ext uri="{FF2B5EF4-FFF2-40B4-BE49-F238E27FC236}">
              <a16:creationId xmlns:a16="http://schemas.microsoft.com/office/drawing/2014/main" xmlns="" id="{5F326529-9E1B-4CC3-9F0C-B707050F220B}"/>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a:extLst>
            <a:ext uri="{FF2B5EF4-FFF2-40B4-BE49-F238E27FC236}">
              <a16:creationId xmlns:a16="http://schemas.microsoft.com/office/drawing/2014/main" xmlns="" id="{79D14F99-A041-435A-884B-9E2AC2FCCA56}"/>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a:extLst>
            <a:ext uri="{FF2B5EF4-FFF2-40B4-BE49-F238E27FC236}">
              <a16:creationId xmlns:a16="http://schemas.microsoft.com/office/drawing/2014/main" xmlns="" id="{7B2A49CC-FB01-438F-BD49-BBD6D26A274B}"/>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a:extLst>
            <a:ext uri="{FF2B5EF4-FFF2-40B4-BE49-F238E27FC236}">
              <a16:creationId xmlns:a16="http://schemas.microsoft.com/office/drawing/2014/main" xmlns="" id="{87C55065-2452-408D-B1DB-A705D252F3AD}"/>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a:extLst>
            <a:ext uri="{FF2B5EF4-FFF2-40B4-BE49-F238E27FC236}">
              <a16:creationId xmlns:a16="http://schemas.microsoft.com/office/drawing/2014/main" xmlns="" id="{905B2782-AE43-4CA0-BE71-9A112CD44119}"/>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2,082
2,070
51.97
5,252,208
5,030,800
91,893
1,398,839
3,515,148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a:extLst>
            <a:ext uri="{FF2B5EF4-FFF2-40B4-BE49-F238E27FC236}">
              <a16:creationId xmlns:a16="http://schemas.microsoft.com/office/drawing/2014/main" xmlns="" id="{7B567478-6D35-4F75-8C5F-1B10F2967F09}"/>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a:extLst>
            <a:ext uri="{FF2B5EF4-FFF2-40B4-BE49-F238E27FC236}">
              <a16:creationId xmlns:a16="http://schemas.microsoft.com/office/drawing/2014/main" xmlns="" id="{9136A0CD-5DEC-4675-BF9C-305A156B1400}"/>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a:extLst>
            <a:ext uri="{FF2B5EF4-FFF2-40B4-BE49-F238E27FC236}">
              <a16:creationId xmlns:a16="http://schemas.microsoft.com/office/drawing/2014/main" xmlns="" id="{1E9BD332-31A7-425D-998B-69D33360652A}"/>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a:extLst>
            <a:ext uri="{FF2B5EF4-FFF2-40B4-BE49-F238E27FC236}">
              <a16:creationId xmlns:a16="http://schemas.microsoft.com/office/drawing/2014/main" xmlns="" id="{8C95365E-380A-40BC-9D37-32BD50B44107}"/>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a:extLst>
            <a:ext uri="{FF2B5EF4-FFF2-40B4-BE49-F238E27FC236}">
              <a16:creationId xmlns:a16="http://schemas.microsoft.com/office/drawing/2014/main" xmlns="" id="{3E2AC211-932A-4D87-8A35-72232E02AE15}"/>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a:extLst>
            <a:ext uri="{FF2B5EF4-FFF2-40B4-BE49-F238E27FC236}">
              <a16:creationId xmlns:a16="http://schemas.microsoft.com/office/drawing/2014/main" xmlns="" id="{7346B500-F615-40BD-9969-0A6E2BD5E940}"/>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a:extLst>
            <a:ext uri="{FF2B5EF4-FFF2-40B4-BE49-F238E27FC236}">
              <a16:creationId xmlns:a16="http://schemas.microsoft.com/office/drawing/2014/main" xmlns="" id="{AE75368F-57A9-4466-AF52-3F7D643EE12F}"/>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a:extLst>
            <a:ext uri="{FF2B5EF4-FFF2-40B4-BE49-F238E27FC236}">
              <a16:creationId xmlns:a16="http://schemas.microsoft.com/office/drawing/2014/main" xmlns="" id="{17885B33-1B42-4B7A-8640-B47B31A4276B}"/>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a:extLst>
            <a:ext uri="{FF2B5EF4-FFF2-40B4-BE49-F238E27FC236}">
              <a16:creationId xmlns:a16="http://schemas.microsoft.com/office/drawing/2014/main" xmlns="" id="{E5B01320-2EF4-40CA-B034-158C9DB57FFA}"/>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a:extLst>
            <a:ext uri="{FF2B5EF4-FFF2-40B4-BE49-F238E27FC236}">
              <a16:creationId xmlns:a16="http://schemas.microsoft.com/office/drawing/2014/main" xmlns="" id="{8DE821B8-A8BF-4514-B1AC-EFAF9157FB4C}"/>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a:extLst>
            <a:ext uri="{FF2B5EF4-FFF2-40B4-BE49-F238E27FC236}">
              <a16:creationId xmlns:a16="http://schemas.microsoft.com/office/drawing/2014/main" xmlns="" id="{9A36B736-1520-4864-AB1D-6CC592A359DF}"/>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a:extLst>
            <a:ext uri="{FF2B5EF4-FFF2-40B4-BE49-F238E27FC236}">
              <a16:creationId xmlns:a16="http://schemas.microsoft.com/office/drawing/2014/main" xmlns="" id="{AD6360F6-C9E3-487F-94EB-931E01B7A709}"/>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a:extLst>
            <a:ext uri="{FF2B5EF4-FFF2-40B4-BE49-F238E27FC236}">
              <a16:creationId xmlns:a16="http://schemas.microsoft.com/office/drawing/2014/main" xmlns="" id="{A1F2ED03-F1F6-4193-8FD2-F67CDDEFCA70}"/>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a:extLst>
            <a:ext uri="{FF2B5EF4-FFF2-40B4-BE49-F238E27FC236}">
              <a16:creationId xmlns:a16="http://schemas.microsoft.com/office/drawing/2014/main" xmlns="" id="{39DA1E3E-5CD2-44B2-814B-3E74C3DD5313}"/>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a:extLst>
            <a:ext uri="{FF2B5EF4-FFF2-40B4-BE49-F238E27FC236}">
              <a16:creationId xmlns:a16="http://schemas.microsoft.com/office/drawing/2014/main" xmlns="" id="{8486ADB6-BC23-4E09-803E-6ED1296719BB}"/>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a:extLst>
            <a:ext uri="{FF2B5EF4-FFF2-40B4-BE49-F238E27FC236}">
              <a16:creationId xmlns:a16="http://schemas.microsoft.com/office/drawing/2014/main" xmlns="" id="{7EED30E5-47C2-45BA-960F-0A549FB6E1BD}"/>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a:extLst>
            <a:ext uri="{FF2B5EF4-FFF2-40B4-BE49-F238E27FC236}">
              <a16:creationId xmlns:a16="http://schemas.microsoft.com/office/drawing/2014/main" xmlns="" id="{783310C1-EC9B-424F-AE89-3C6CEB6BAC05}"/>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6" name="テキスト ボックス 35">
          <a:extLst>
            <a:ext uri="{FF2B5EF4-FFF2-40B4-BE49-F238E27FC236}">
              <a16:creationId xmlns:a16="http://schemas.microsoft.com/office/drawing/2014/main" xmlns="" id="{E310B7E6-332D-4E79-86C6-A7324622FEC6}"/>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7" name="テキスト ボックス 36">
          <a:extLst>
            <a:ext uri="{FF2B5EF4-FFF2-40B4-BE49-F238E27FC236}">
              <a16:creationId xmlns:a16="http://schemas.microsoft.com/office/drawing/2014/main" xmlns="" id="{D1C764DE-B580-4EFF-816E-88554D03C26C}"/>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8" name="テキスト ボックス 37">
          <a:extLst>
            <a:ext uri="{FF2B5EF4-FFF2-40B4-BE49-F238E27FC236}">
              <a16:creationId xmlns:a16="http://schemas.microsoft.com/office/drawing/2014/main" xmlns="" id="{A0667BC8-27FB-4382-A01D-CB0C09751807}"/>
            </a:ext>
          </a:extLst>
        </xdr:cNvPr>
        <xdr:cNvSpPr txBox="1"/>
      </xdr:nvSpPr>
      <xdr:spPr>
        <a:xfrm>
          <a:off x="419100" y="31959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9" name="テキスト ボックス 38">
          <a:extLst>
            <a:ext uri="{FF2B5EF4-FFF2-40B4-BE49-F238E27FC236}">
              <a16:creationId xmlns:a16="http://schemas.microsoft.com/office/drawing/2014/main" xmlns="" id="{0B27F4C2-E13D-4E15-B482-2F74522FB486}"/>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0" name="テキスト ボックス 39">
          <a:extLst>
            <a:ext uri="{FF2B5EF4-FFF2-40B4-BE49-F238E27FC236}">
              <a16:creationId xmlns:a16="http://schemas.microsoft.com/office/drawing/2014/main" xmlns="" id="{34C62A38-A1DA-4AD2-B782-8971CE5903B5}"/>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a:extLst>
            <a:ext uri="{FF2B5EF4-FFF2-40B4-BE49-F238E27FC236}">
              <a16:creationId xmlns:a16="http://schemas.microsoft.com/office/drawing/2014/main" xmlns="" id="{67E6995F-23AA-42C9-B6A7-56CA7D181EBB}"/>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a:extLst>
            <a:ext uri="{FF2B5EF4-FFF2-40B4-BE49-F238E27FC236}">
              <a16:creationId xmlns:a16="http://schemas.microsoft.com/office/drawing/2014/main" xmlns="" id="{C01C5925-9D5B-4109-80BF-5D9E402F67E6}"/>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a:extLst>
            <a:ext uri="{FF2B5EF4-FFF2-40B4-BE49-F238E27FC236}">
              <a16:creationId xmlns:a16="http://schemas.microsoft.com/office/drawing/2014/main" xmlns="" id="{073486A1-E148-4073-B41A-FBFDC6DACBC8}"/>
            </a:ext>
          </a:extLst>
        </xdr:cNvPr>
        <xdr:cNvSpPr/>
      </xdr:nvSpPr>
      <xdr:spPr>
        <a:xfrm>
          <a:off x="3549147" y="4507006"/>
          <a:ext cx="41629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a:extLst>
            <a:ext uri="{FF2B5EF4-FFF2-40B4-BE49-F238E27FC236}">
              <a16:creationId xmlns:a16="http://schemas.microsoft.com/office/drawing/2014/main" xmlns="" id="{A83AF7E0-B503-4FE4-B26E-431725A375F7}"/>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a:extLst>
            <a:ext uri="{FF2B5EF4-FFF2-40B4-BE49-F238E27FC236}">
              <a16:creationId xmlns:a16="http://schemas.microsoft.com/office/drawing/2014/main" xmlns="" id="{40759504-F9F2-4B0E-AC2F-A0020B01A119}"/>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a:extLst>
            <a:ext uri="{FF2B5EF4-FFF2-40B4-BE49-F238E27FC236}">
              <a16:creationId xmlns:a16="http://schemas.microsoft.com/office/drawing/2014/main" xmlns="" id="{C64F757E-897B-4A61-9EC9-9381D0C083C0}"/>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a:extLst>
            <a:ext uri="{FF2B5EF4-FFF2-40B4-BE49-F238E27FC236}">
              <a16:creationId xmlns:a16="http://schemas.microsoft.com/office/drawing/2014/main" xmlns="" id="{0E6CB3EE-8953-448D-BA62-9C65C0A52D02}"/>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a:extLst>
            <a:ext uri="{FF2B5EF4-FFF2-40B4-BE49-F238E27FC236}">
              <a16:creationId xmlns:a16="http://schemas.microsoft.com/office/drawing/2014/main" xmlns="" id="{449330CC-40F8-4F1A-8400-F03AD14FF77F}"/>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a:extLst>
            <a:ext uri="{FF2B5EF4-FFF2-40B4-BE49-F238E27FC236}">
              <a16:creationId xmlns:a16="http://schemas.microsoft.com/office/drawing/2014/main" xmlns="" id="{9BB0D5D2-2691-4F7D-A7D5-F4CF798569FF}"/>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a:extLst>
            <a:ext uri="{FF2B5EF4-FFF2-40B4-BE49-F238E27FC236}">
              <a16:creationId xmlns:a16="http://schemas.microsoft.com/office/drawing/2014/main" xmlns="" id="{6A984858-A595-4D2C-BC6A-AD32A0B5EBF2}"/>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a:extLst>
            <a:ext uri="{FF2B5EF4-FFF2-40B4-BE49-F238E27FC236}">
              <a16:creationId xmlns:a16="http://schemas.microsoft.com/office/drawing/2014/main" xmlns="" id="{EC15789E-03CC-471B-B527-E2014444E717}"/>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a:extLst>
            <a:ext uri="{FF2B5EF4-FFF2-40B4-BE49-F238E27FC236}">
              <a16:creationId xmlns:a16="http://schemas.microsoft.com/office/drawing/2014/main" xmlns="" id="{A367AD5F-CC73-48CC-AE31-AAFA824227CA}"/>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a:extLst>
            <a:ext uri="{FF2B5EF4-FFF2-40B4-BE49-F238E27FC236}">
              <a16:creationId xmlns:a16="http://schemas.microsoft.com/office/drawing/2014/main" xmlns="" id="{FD1F719A-627D-4F85-ACAD-A771C4AF943A}"/>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4" name="正方形/長方形 53">
          <a:extLst>
            <a:ext uri="{FF2B5EF4-FFF2-40B4-BE49-F238E27FC236}">
              <a16:creationId xmlns:a16="http://schemas.microsoft.com/office/drawing/2014/main" xmlns="" id="{65BF1ADA-FF44-46F1-B12B-87060C6F909E}"/>
            </a:ext>
          </a:extLst>
        </xdr:cNvPr>
        <xdr:cNvSpPr/>
      </xdr:nvSpPr>
      <xdr:spPr>
        <a:xfrm>
          <a:off x="1127125" y="4844415"/>
          <a:ext cx="375158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5" name="正方形/長方形 54">
          <a:extLst>
            <a:ext uri="{FF2B5EF4-FFF2-40B4-BE49-F238E27FC236}">
              <a16:creationId xmlns:a16="http://schemas.microsoft.com/office/drawing/2014/main" xmlns="" id="{EF228CF0-9DC3-4F83-81C1-DF7DBE108CBB}"/>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6" name="正方形/長方形 55">
          <a:extLst>
            <a:ext uri="{FF2B5EF4-FFF2-40B4-BE49-F238E27FC236}">
              <a16:creationId xmlns:a16="http://schemas.microsoft.com/office/drawing/2014/main" xmlns="" id="{53E325B7-FC77-408B-9861-1AADCE35F9CA}"/>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7" name="正方形/長方形 56">
          <a:extLst>
            <a:ext uri="{FF2B5EF4-FFF2-40B4-BE49-F238E27FC236}">
              <a16:creationId xmlns:a16="http://schemas.microsoft.com/office/drawing/2014/main" xmlns="" id="{358A3F7B-043E-4CF9-A8D0-75091709D86B}"/>
            </a:ext>
          </a:extLst>
        </xdr:cNvPr>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[ 293.6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8" name="正方形/長方形 57">
          <a:extLst>
            <a:ext uri="{FF2B5EF4-FFF2-40B4-BE49-F238E27FC236}">
              <a16:creationId xmlns:a16="http://schemas.microsoft.com/office/drawing/2014/main" xmlns="" id="{F67D97F2-4C19-48D2-8CDB-35ED7B321A68}"/>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9" name="正方形/長方形 58">
          <a:extLst>
            <a:ext uri="{FF2B5EF4-FFF2-40B4-BE49-F238E27FC236}">
              <a16:creationId xmlns:a16="http://schemas.microsoft.com/office/drawing/2014/main" xmlns="" id="{30FE5F4B-F2DE-41DA-A24F-ED51614D26A8}"/>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60" name="正方形/長方形 59">
          <a:extLst>
            <a:ext uri="{FF2B5EF4-FFF2-40B4-BE49-F238E27FC236}">
              <a16:creationId xmlns:a16="http://schemas.microsoft.com/office/drawing/2014/main" xmlns="" id="{F70BDF13-D306-4CB2-88DC-131E09053145}"/>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61" name="正方形/長方形 60">
          <a:extLst>
            <a:ext uri="{FF2B5EF4-FFF2-40B4-BE49-F238E27FC236}">
              <a16:creationId xmlns:a16="http://schemas.microsoft.com/office/drawing/2014/main" xmlns="" id="{2E3D597B-F104-4C4E-B81F-A940FF3D40AD}"/>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2" name="正方形/長方形 61">
          <a:extLst>
            <a:ext uri="{FF2B5EF4-FFF2-40B4-BE49-F238E27FC236}">
              <a16:creationId xmlns:a16="http://schemas.microsoft.com/office/drawing/2014/main" xmlns="" id="{4FC7D14B-001C-490F-A2B0-1759ECF81D2E}"/>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3" name="正方形/長方形 62">
          <a:extLst>
            <a:ext uri="{FF2B5EF4-FFF2-40B4-BE49-F238E27FC236}">
              <a16:creationId xmlns:a16="http://schemas.microsoft.com/office/drawing/2014/main" xmlns="" id="{9F566500-4B14-4911-9443-A69A5E0953AE}"/>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4" name="正方形/長方形 63">
          <a:extLst>
            <a:ext uri="{FF2B5EF4-FFF2-40B4-BE49-F238E27FC236}">
              <a16:creationId xmlns:a16="http://schemas.microsoft.com/office/drawing/2014/main" xmlns="" id="{56C33182-4C79-48A4-8E54-556F557603A8}"/>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5" name="正方形/長方形 64">
          <a:extLst>
            <a:ext uri="{FF2B5EF4-FFF2-40B4-BE49-F238E27FC236}">
              <a16:creationId xmlns:a16="http://schemas.microsoft.com/office/drawing/2014/main" xmlns="" id="{09849216-02FD-418D-A375-1A53C128978A}"/>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6" name="正方形/長方形 65">
          <a:extLst>
            <a:ext uri="{FF2B5EF4-FFF2-40B4-BE49-F238E27FC236}">
              <a16:creationId xmlns:a16="http://schemas.microsoft.com/office/drawing/2014/main" xmlns="" id="{E9111069-89FB-44BB-8400-A71DF3E56810}"/>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7" name="テキスト ボックス 66">
          <a:extLst>
            <a:ext uri="{FF2B5EF4-FFF2-40B4-BE49-F238E27FC236}">
              <a16:creationId xmlns:a16="http://schemas.microsoft.com/office/drawing/2014/main" xmlns="" id="{6928ADCE-E4D8-4BC0-9C51-3C81A028F04B}"/>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50">
              <a:solidFill>
                <a:schemeClr val="dk1"/>
              </a:solidFill>
              <a:effectLst/>
              <a:latin typeface="+mn-ea"/>
              <a:ea typeface="+mn-ea"/>
              <a:cs typeface="+mn-cs"/>
            </a:rPr>
            <a:t>　将来負担額</a:t>
          </a:r>
          <a:r>
            <a:rPr kumimoji="1" lang="en-US" altLang="ja-JP" sz="950">
              <a:solidFill>
                <a:schemeClr val="dk1"/>
              </a:solidFill>
              <a:effectLst/>
              <a:latin typeface="+mn-ea"/>
              <a:ea typeface="+mn-ea"/>
              <a:cs typeface="+mn-cs"/>
            </a:rPr>
            <a:t>3,962</a:t>
          </a:r>
          <a:r>
            <a:rPr kumimoji="1" lang="ja-JP" altLang="ja-JP" sz="950">
              <a:solidFill>
                <a:schemeClr val="dk1"/>
              </a:solidFill>
              <a:effectLst/>
              <a:latin typeface="+mn-ea"/>
              <a:ea typeface="+mn-ea"/>
              <a:cs typeface="+mn-cs"/>
            </a:rPr>
            <a:t>百万円（前年度比</a:t>
          </a:r>
          <a:r>
            <a:rPr kumimoji="1" lang="en-US" altLang="ja-JP" sz="950">
              <a:solidFill>
                <a:schemeClr val="dk1"/>
              </a:solidFill>
              <a:effectLst/>
              <a:latin typeface="+mn-ea"/>
              <a:ea typeface="+mn-ea"/>
              <a:cs typeface="+mn-cs"/>
            </a:rPr>
            <a:t>+595</a:t>
          </a:r>
          <a:r>
            <a:rPr kumimoji="1" lang="ja-JP" altLang="ja-JP" sz="950">
              <a:solidFill>
                <a:schemeClr val="dk1"/>
              </a:solidFill>
              <a:effectLst/>
              <a:latin typeface="+mn-ea"/>
              <a:ea typeface="+mn-ea"/>
              <a:cs typeface="+mn-cs"/>
            </a:rPr>
            <a:t>百万円）に対し、充当可能財源</a:t>
          </a:r>
          <a:r>
            <a:rPr kumimoji="1" lang="en-US" altLang="ja-JP" sz="950">
              <a:solidFill>
                <a:schemeClr val="dk1"/>
              </a:solidFill>
              <a:effectLst/>
              <a:latin typeface="+mn-ea"/>
              <a:ea typeface="+mn-ea"/>
              <a:cs typeface="+mn-cs"/>
            </a:rPr>
            <a:t>2,578</a:t>
          </a:r>
          <a:r>
            <a:rPr kumimoji="1" lang="ja-JP" altLang="ja-JP" sz="950">
              <a:solidFill>
                <a:schemeClr val="dk1"/>
              </a:solidFill>
              <a:effectLst/>
              <a:latin typeface="+mn-ea"/>
              <a:ea typeface="+mn-ea"/>
              <a:cs typeface="+mn-cs"/>
            </a:rPr>
            <a:t>百万円（前年度比</a:t>
          </a:r>
          <a:r>
            <a:rPr kumimoji="1" lang="en-US" altLang="ja-JP" sz="950">
              <a:solidFill>
                <a:schemeClr val="dk1"/>
              </a:solidFill>
              <a:effectLst/>
              <a:latin typeface="+mn-ea"/>
              <a:ea typeface="+mn-ea"/>
              <a:cs typeface="+mn-cs"/>
            </a:rPr>
            <a:t>+32</a:t>
          </a:r>
          <a:r>
            <a:rPr kumimoji="1" lang="ja-JP" altLang="ja-JP" sz="950">
              <a:solidFill>
                <a:schemeClr val="dk1"/>
              </a:solidFill>
              <a:effectLst/>
              <a:latin typeface="+mn-ea"/>
              <a:ea typeface="+mn-ea"/>
              <a:cs typeface="+mn-cs"/>
            </a:rPr>
            <a:t>百万円）となったため、債務償還比率は</a:t>
          </a:r>
          <a:r>
            <a:rPr kumimoji="1" lang="en-US" altLang="ja-JP" sz="950">
              <a:solidFill>
                <a:schemeClr val="dk1"/>
              </a:solidFill>
              <a:effectLst/>
              <a:latin typeface="+mn-ea"/>
              <a:ea typeface="+mn-ea"/>
              <a:cs typeface="+mn-cs"/>
            </a:rPr>
            <a:t>293.6%</a:t>
          </a:r>
          <a:r>
            <a:rPr kumimoji="1" lang="ja-JP" altLang="ja-JP" sz="950">
              <a:solidFill>
                <a:schemeClr val="dk1"/>
              </a:solidFill>
              <a:effectLst/>
              <a:latin typeface="+mn-ea"/>
              <a:ea typeface="+mn-ea"/>
              <a:cs typeface="+mn-cs"/>
            </a:rPr>
            <a:t>となった。これは、</a:t>
          </a:r>
          <a:r>
            <a:rPr kumimoji="1" lang="en-US" altLang="ja-JP" sz="950">
              <a:solidFill>
                <a:schemeClr val="dk1"/>
              </a:solidFill>
              <a:effectLst/>
              <a:latin typeface="+mn-ea"/>
              <a:ea typeface="+mn-ea"/>
              <a:cs typeface="+mn-cs"/>
            </a:rPr>
            <a:t>H29</a:t>
          </a:r>
          <a:r>
            <a:rPr kumimoji="1" lang="ja-JP" altLang="ja-JP" sz="950">
              <a:solidFill>
                <a:schemeClr val="dk1"/>
              </a:solidFill>
              <a:effectLst/>
              <a:latin typeface="+mn-ea"/>
              <a:ea typeface="+mn-ea"/>
              <a:cs typeface="+mn-cs"/>
            </a:rPr>
            <a:t>・</a:t>
          </a:r>
          <a:r>
            <a:rPr kumimoji="1" lang="en-US" altLang="ja-JP" sz="950">
              <a:solidFill>
                <a:schemeClr val="dk1"/>
              </a:solidFill>
              <a:effectLst/>
              <a:latin typeface="+mn-ea"/>
              <a:ea typeface="+mn-ea"/>
              <a:cs typeface="+mn-cs"/>
            </a:rPr>
            <a:t>H30</a:t>
          </a:r>
          <a:r>
            <a:rPr kumimoji="1" lang="ja-JP" altLang="en-US" sz="950">
              <a:solidFill>
                <a:schemeClr val="dk1"/>
              </a:solidFill>
              <a:effectLst/>
              <a:latin typeface="+mn-ea"/>
              <a:ea typeface="+mn-ea"/>
              <a:cs typeface="+mn-cs"/>
            </a:rPr>
            <a:t>・</a:t>
          </a:r>
          <a:r>
            <a:rPr kumimoji="1" lang="en-US" altLang="ja-JP" sz="950">
              <a:solidFill>
                <a:schemeClr val="dk1"/>
              </a:solidFill>
              <a:effectLst/>
              <a:latin typeface="+mn-ea"/>
              <a:ea typeface="+mn-ea"/>
              <a:cs typeface="+mn-cs"/>
            </a:rPr>
            <a:t>R1</a:t>
          </a:r>
          <a:r>
            <a:rPr kumimoji="1" lang="ja-JP" altLang="ja-JP" sz="950">
              <a:solidFill>
                <a:schemeClr val="dk1"/>
              </a:solidFill>
              <a:effectLst/>
              <a:latin typeface="+mn-ea"/>
              <a:ea typeface="+mn-ea"/>
              <a:cs typeface="+mn-cs"/>
            </a:rPr>
            <a:t>災害復旧事業債の新規発行、定住促進住宅中原団地整備に係る旧合併特例事業債の新規発行等により地方債の現在高が増加したためである。</a:t>
          </a:r>
          <a:endParaRPr lang="ja-JP" altLang="ja-JP" sz="950">
            <a:effectLst/>
            <a:latin typeface="+mn-ea"/>
            <a:ea typeface="+mn-ea"/>
          </a:endParaRPr>
        </a:p>
        <a:p>
          <a:r>
            <a:rPr kumimoji="1" lang="ja-JP" altLang="ja-JP" sz="950">
              <a:solidFill>
                <a:schemeClr val="dk1"/>
              </a:solidFill>
              <a:effectLst/>
              <a:latin typeface="+mn-ea"/>
              <a:ea typeface="+mn-ea"/>
              <a:cs typeface="+mn-cs"/>
            </a:rPr>
            <a:t>　今後も事業精査による新たな起債の抑制と基金の計画的な運用に努める。</a:t>
          </a:r>
          <a:endParaRPr lang="ja-JP" altLang="ja-JP" sz="950">
            <a:effectLst/>
            <a:latin typeface="+mn-ea"/>
            <a:ea typeface="+mn-ea"/>
          </a:endParaRPr>
        </a:p>
      </xdr:txBody>
    </xdr:sp>
    <xdr:clientData/>
  </xdr:twoCellAnchor>
  <xdr:oneCellAnchor>
    <xdr:from>
      <xdr:col>57</xdr:col>
      <xdr:colOff>111125</xdr:colOff>
      <xdr:row>23</xdr:row>
      <xdr:rowOff>47625</xdr:rowOff>
    </xdr:from>
    <xdr:ext cx="349839" cy="225703"/>
    <xdr:sp macro="" textlink="">
      <xdr:nvSpPr>
        <xdr:cNvPr id="68" name="テキスト ボックス 67">
          <a:extLst>
            <a:ext uri="{FF2B5EF4-FFF2-40B4-BE49-F238E27FC236}">
              <a16:creationId xmlns:a16="http://schemas.microsoft.com/office/drawing/2014/main" xmlns="" id="{D9A45CDC-523D-4A39-85D6-D413EB44B26A}"/>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9" name="直線コネクタ 68">
          <a:extLst>
            <a:ext uri="{FF2B5EF4-FFF2-40B4-BE49-F238E27FC236}">
              <a16:creationId xmlns:a16="http://schemas.microsoft.com/office/drawing/2014/main" xmlns="" id="{28C3306D-941D-495C-ABD1-015DCEC948BC}"/>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70" name="テキスト ボックス 69">
          <a:extLst>
            <a:ext uri="{FF2B5EF4-FFF2-40B4-BE49-F238E27FC236}">
              <a16:creationId xmlns:a16="http://schemas.microsoft.com/office/drawing/2014/main" xmlns="" id="{805E8277-DFD4-4113-86C8-083F3AD4066D}"/>
            </a:ext>
          </a:extLst>
        </xdr:cNvPr>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71" name="直線コネクタ 70">
          <a:extLst>
            <a:ext uri="{FF2B5EF4-FFF2-40B4-BE49-F238E27FC236}">
              <a16:creationId xmlns:a16="http://schemas.microsoft.com/office/drawing/2014/main" xmlns="" id="{42E13E00-D342-4013-A331-DC9D74DC16A0}"/>
            </a:ext>
          </a:extLst>
        </xdr:cNvPr>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72" name="テキスト ボックス 71">
          <a:extLst>
            <a:ext uri="{FF2B5EF4-FFF2-40B4-BE49-F238E27FC236}">
              <a16:creationId xmlns:a16="http://schemas.microsoft.com/office/drawing/2014/main" xmlns="" id="{B118A6E7-CE31-43B4-958E-C5C95B186253}"/>
            </a:ext>
          </a:extLst>
        </xdr:cNvPr>
        <xdr:cNvSpPr txBox="1"/>
      </xdr:nvSpPr>
      <xdr:spPr>
        <a:xfrm>
          <a:off x="9542936" y="65116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73" name="直線コネクタ 72">
          <a:extLst>
            <a:ext uri="{FF2B5EF4-FFF2-40B4-BE49-F238E27FC236}">
              <a16:creationId xmlns:a16="http://schemas.microsoft.com/office/drawing/2014/main" xmlns="" id="{8BBE967F-802B-4AE7-8B32-541C4E56BAE0}"/>
            </a:ext>
          </a:extLst>
        </xdr:cNvPr>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74" name="テキスト ボックス 73">
          <a:extLst>
            <a:ext uri="{FF2B5EF4-FFF2-40B4-BE49-F238E27FC236}">
              <a16:creationId xmlns:a16="http://schemas.microsoft.com/office/drawing/2014/main" xmlns="" id="{E3BDBED0-A455-456C-ADEA-377F76D626F5}"/>
            </a:ext>
          </a:extLst>
        </xdr:cNvPr>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5" name="直線コネクタ 74">
          <a:extLst>
            <a:ext uri="{FF2B5EF4-FFF2-40B4-BE49-F238E27FC236}">
              <a16:creationId xmlns:a16="http://schemas.microsoft.com/office/drawing/2014/main" xmlns="" id="{240AAB46-60C8-44B6-9166-B96C1D2A099F}"/>
            </a:ext>
          </a:extLst>
        </xdr:cNvPr>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76" name="テキスト ボックス 75">
          <a:extLst>
            <a:ext uri="{FF2B5EF4-FFF2-40B4-BE49-F238E27FC236}">
              <a16:creationId xmlns:a16="http://schemas.microsoft.com/office/drawing/2014/main" xmlns="" id="{A9A16AC6-B437-49EF-AED3-0C7B5078DA61}"/>
            </a:ext>
          </a:extLst>
        </xdr:cNvPr>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7" name="直線コネクタ 76">
          <a:extLst>
            <a:ext uri="{FF2B5EF4-FFF2-40B4-BE49-F238E27FC236}">
              <a16:creationId xmlns:a16="http://schemas.microsoft.com/office/drawing/2014/main" xmlns="" id="{D5DDDF0D-2F5E-4FD3-8CBA-116066C196CB}"/>
            </a:ext>
          </a:extLst>
        </xdr:cNvPr>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78" name="テキスト ボックス 77">
          <a:extLst>
            <a:ext uri="{FF2B5EF4-FFF2-40B4-BE49-F238E27FC236}">
              <a16:creationId xmlns:a16="http://schemas.microsoft.com/office/drawing/2014/main" xmlns="" id="{0F227DA3-B309-4B58-8F6D-A5850FE63066}"/>
            </a:ext>
          </a:extLst>
        </xdr:cNvPr>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9" name="直線コネクタ 78">
          <a:extLst>
            <a:ext uri="{FF2B5EF4-FFF2-40B4-BE49-F238E27FC236}">
              <a16:creationId xmlns:a16="http://schemas.microsoft.com/office/drawing/2014/main" xmlns="" id="{46D3C6BE-FE40-4048-BD0E-45F2AF757695}"/>
            </a:ext>
          </a:extLst>
        </xdr:cNvPr>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80" name="テキスト ボックス 79">
          <a:extLst>
            <a:ext uri="{FF2B5EF4-FFF2-40B4-BE49-F238E27FC236}">
              <a16:creationId xmlns:a16="http://schemas.microsoft.com/office/drawing/2014/main" xmlns="" id="{E3557747-8FA9-4CF3-800F-89204444C129}"/>
            </a:ext>
          </a:extLst>
        </xdr:cNvPr>
        <xdr:cNvSpPr txBox="1"/>
      </xdr:nvSpPr>
      <xdr:spPr>
        <a:xfrm>
          <a:off x="9645528" y="510663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81" name="直線コネクタ 80">
          <a:extLst>
            <a:ext uri="{FF2B5EF4-FFF2-40B4-BE49-F238E27FC236}">
              <a16:creationId xmlns:a16="http://schemas.microsoft.com/office/drawing/2014/main" xmlns="" id="{22465C02-B555-497B-8B65-F27DC579C26F}"/>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82" name="債務償還比率グラフ枠">
          <a:extLst>
            <a:ext uri="{FF2B5EF4-FFF2-40B4-BE49-F238E27FC236}">
              <a16:creationId xmlns:a16="http://schemas.microsoft.com/office/drawing/2014/main" xmlns="" id="{A93EFEA4-17FB-4E80-8A66-7D937E52B10F}"/>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36565</xdr:rowOff>
    </xdr:to>
    <xdr:cxnSp macro="">
      <xdr:nvCxnSpPr>
        <xdr:cNvPr id="83" name="直線コネクタ 82">
          <a:extLst>
            <a:ext uri="{FF2B5EF4-FFF2-40B4-BE49-F238E27FC236}">
              <a16:creationId xmlns:a16="http://schemas.microsoft.com/office/drawing/2014/main" xmlns="" id="{E9A32390-BABE-46FD-8494-73B915EFCCB8}"/>
            </a:ext>
          </a:extLst>
        </xdr:cNvPr>
        <xdr:cNvCxnSpPr/>
      </xdr:nvCxnSpPr>
      <xdr:spPr>
        <a:xfrm flipV="1">
          <a:off x="13027660" y="5196628"/>
          <a:ext cx="1269" cy="1461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40392</xdr:rowOff>
    </xdr:from>
    <xdr:ext cx="469744" cy="259045"/>
    <xdr:sp macro="" textlink="">
      <xdr:nvSpPr>
        <xdr:cNvPr id="84" name="債務償還比率最小値テキスト">
          <a:extLst>
            <a:ext uri="{FF2B5EF4-FFF2-40B4-BE49-F238E27FC236}">
              <a16:creationId xmlns:a16="http://schemas.microsoft.com/office/drawing/2014/main" xmlns="" id="{9C204762-3B1B-4362-A096-72B39156116A}"/>
            </a:ext>
          </a:extLst>
        </xdr:cNvPr>
        <xdr:cNvSpPr txBox="1"/>
      </xdr:nvSpPr>
      <xdr:spPr>
        <a:xfrm>
          <a:off x="13080365" y="666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36565</xdr:rowOff>
    </xdr:from>
    <xdr:to>
      <xdr:col>76</xdr:col>
      <xdr:colOff>111125</xdr:colOff>
      <xdr:row>35</xdr:row>
      <xdr:rowOff>36565</xdr:rowOff>
    </xdr:to>
    <xdr:cxnSp macro="">
      <xdr:nvCxnSpPr>
        <xdr:cNvPr id="85" name="直線コネクタ 84">
          <a:extLst>
            <a:ext uri="{FF2B5EF4-FFF2-40B4-BE49-F238E27FC236}">
              <a16:creationId xmlns:a16="http://schemas.microsoft.com/office/drawing/2014/main" xmlns="" id="{9154F08F-E618-4732-9BDC-42C2C3B40D67}"/>
            </a:ext>
          </a:extLst>
        </xdr:cNvPr>
        <xdr:cNvCxnSpPr/>
      </xdr:nvCxnSpPr>
      <xdr:spPr>
        <a:xfrm>
          <a:off x="12963525" y="66583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86" name="債務償還比率最大値テキスト">
          <a:extLst>
            <a:ext uri="{FF2B5EF4-FFF2-40B4-BE49-F238E27FC236}">
              <a16:creationId xmlns:a16="http://schemas.microsoft.com/office/drawing/2014/main" xmlns="" id="{45B7A5CB-8B24-4B47-AAF9-AC71156C1314}"/>
            </a:ext>
          </a:extLst>
        </xdr:cNvPr>
        <xdr:cNvSpPr txBox="1"/>
      </xdr:nvSpPr>
      <xdr:spPr>
        <a:xfrm>
          <a:off x="13080365" y="49756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87" name="直線コネクタ 86">
          <a:extLst>
            <a:ext uri="{FF2B5EF4-FFF2-40B4-BE49-F238E27FC236}">
              <a16:creationId xmlns:a16="http://schemas.microsoft.com/office/drawing/2014/main" xmlns="" id="{A88EFB13-DCFC-4B1C-A775-E2C1AC334C7E}"/>
            </a:ext>
          </a:extLst>
        </xdr:cNvPr>
        <xdr:cNvCxnSpPr/>
      </xdr:nvCxnSpPr>
      <xdr:spPr>
        <a:xfrm>
          <a:off x="12963525" y="51966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37006</xdr:rowOff>
    </xdr:from>
    <xdr:ext cx="469744" cy="259045"/>
    <xdr:sp macro="" textlink="">
      <xdr:nvSpPr>
        <xdr:cNvPr id="88" name="債務償還比率平均値テキスト">
          <a:extLst>
            <a:ext uri="{FF2B5EF4-FFF2-40B4-BE49-F238E27FC236}">
              <a16:creationId xmlns:a16="http://schemas.microsoft.com/office/drawing/2014/main" xmlns="" id="{C2DEE6B0-BF66-4718-8F34-5EEB520EE2AA}"/>
            </a:ext>
          </a:extLst>
        </xdr:cNvPr>
        <xdr:cNvSpPr txBox="1"/>
      </xdr:nvSpPr>
      <xdr:spPr>
        <a:xfrm>
          <a:off x="13080365" y="5485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14129</xdr:rowOff>
    </xdr:from>
    <xdr:to>
      <xdr:col>76</xdr:col>
      <xdr:colOff>73025</xdr:colOff>
      <xdr:row>29</xdr:row>
      <xdr:rowOff>115729</xdr:rowOff>
    </xdr:to>
    <xdr:sp macro="" textlink="">
      <xdr:nvSpPr>
        <xdr:cNvPr id="89" name="フローチャート: 判断 88">
          <a:extLst>
            <a:ext uri="{FF2B5EF4-FFF2-40B4-BE49-F238E27FC236}">
              <a16:creationId xmlns:a16="http://schemas.microsoft.com/office/drawing/2014/main" xmlns="" id="{13486786-08D2-4B6D-A5BA-D0EDB1CBECB9}"/>
            </a:ext>
          </a:extLst>
        </xdr:cNvPr>
        <xdr:cNvSpPr/>
      </xdr:nvSpPr>
      <xdr:spPr>
        <a:xfrm>
          <a:off x="13001625" y="56300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109474</xdr:rowOff>
    </xdr:from>
    <xdr:to>
      <xdr:col>72</xdr:col>
      <xdr:colOff>123825</xdr:colOff>
      <xdr:row>29</xdr:row>
      <xdr:rowOff>39624</xdr:rowOff>
    </xdr:to>
    <xdr:sp macro="" textlink="">
      <xdr:nvSpPr>
        <xdr:cNvPr id="90" name="フローチャート: 判断 89">
          <a:extLst>
            <a:ext uri="{FF2B5EF4-FFF2-40B4-BE49-F238E27FC236}">
              <a16:creationId xmlns:a16="http://schemas.microsoft.com/office/drawing/2014/main" xmlns="" id="{2C3B08B1-0CC7-4E4C-955F-8139007D4286}"/>
            </a:ext>
          </a:extLst>
        </xdr:cNvPr>
        <xdr:cNvSpPr/>
      </xdr:nvSpPr>
      <xdr:spPr>
        <a:xfrm>
          <a:off x="12359005" y="55577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144918</xdr:rowOff>
    </xdr:from>
    <xdr:to>
      <xdr:col>68</xdr:col>
      <xdr:colOff>123825</xdr:colOff>
      <xdr:row>29</xdr:row>
      <xdr:rowOff>75068</xdr:rowOff>
    </xdr:to>
    <xdr:sp macro="" textlink="">
      <xdr:nvSpPr>
        <xdr:cNvPr id="91" name="フローチャート: 判断 90">
          <a:extLst>
            <a:ext uri="{FF2B5EF4-FFF2-40B4-BE49-F238E27FC236}">
              <a16:creationId xmlns:a16="http://schemas.microsoft.com/office/drawing/2014/main" xmlns="" id="{66E625F1-FFF4-4849-BB6A-19C956EEB124}"/>
            </a:ext>
          </a:extLst>
        </xdr:cNvPr>
        <xdr:cNvSpPr/>
      </xdr:nvSpPr>
      <xdr:spPr>
        <a:xfrm>
          <a:off x="11688445" y="55932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21146</xdr:rowOff>
    </xdr:from>
    <xdr:to>
      <xdr:col>64</xdr:col>
      <xdr:colOff>123825</xdr:colOff>
      <xdr:row>29</xdr:row>
      <xdr:rowOff>122746</xdr:rowOff>
    </xdr:to>
    <xdr:sp macro="" textlink="">
      <xdr:nvSpPr>
        <xdr:cNvPr id="92" name="フローチャート: 判断 91">
          <a:extLst>
            <a:ext uri="{FF2B5EF4-FFF2-40B4-BE49-F238E27FC236}">
              <a16:creationId xmlns:a16="http://schemas.microsoft.com/office/drawing/2014/main" xmlns="" id="{4A1D3B87-60D4-4ED5-870F-17117D46875D}"/>
            </a:ext>
          </a:extLst>
        </xdr:cNvPr>
        <xdr:cNvSpPr/>
      </xdr:nvSpPr>
      <xdr:spPr>
        <a:xfrm>
          <a:off x="11017885" y="563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164709</xdr:rowOff>
    </xdr:from>
    <xdr:to>
      <xdr:col>60</xdr:col>
      <xdr:colOff>123825</xdr:colOff>
      <xdr:row>29</xdr:row>
      <xdr:rowOff>94859</xdr:rowOff>
    </xdr:to>
    <xdr:sp macro="" textlink="">
      <xdr:nvSpPr>
        <xdr:cNvPr id="93" name="フローチャート: 判断 92">
          <a:extLst>
            <a:ext uri="{FF2B5EF4-FFF2-40B4-BE49-F238E27FC236}">
              <a16:creationId xmlns:a16="http://schemas.microsoft.com/office/drawing/2014/main" xmlns="" id="{4E56C104-0A29-4F59-8C98-0E3F5A84B70E}"/>
            </a:ext>
          </a:extLst>
        </xdr:cNvPr>
        <xdr:cNvSpPr/>
      </xdr:nvSpPr>
      <xdr:spPr>
        <a:xfrm>
          <a:off x="10347325" y="56130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94" name="テキスト ボックス 93">
          <a:extLst>
            <a:ext uri="{FF2B5EF4-FFF2-40B4-BE49-F238E27FC236}">
              <a16:creationId xmlns:a16="http://schemas.microsoft.com/office/drawing/2014/main" xmlns="" id="{21535283-B6FF-420C-A0AE-F07E5681B242}"/>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5" name="テキスト ボックス 94">
          <a:extLst>
            <a:ext uri="{FF2B5EF4-FFF2-40B4-BE49-F238E27FC236}">
              <a16:creationId xmlns:a16="http://schemas.microsoft.com/office/drawing/2014/main" xmlns="" id="{DBE19C34-6EE0-4333-8041-3F512BD26366}"/>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6" name="テキスト ボックス 95">
          <a:extLst>
            <a:ext uri="{FF2B5EF4-FFF2-40B4-BE49-F238E27FC236}">
              <a16:creationId xmlns:a16="http://schemas.microsoft.com/office/drawing/2014/main" xmlns="" id="{5293CE8D-8DC5-4CDD-B8A5-DADCB5E840E4}"/>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7" name="テキスト ボックス 96">
          <a:extLst>
            <a:ext uri="{FF2B5EF4-FFF2-40B4-BE49-F238E27FC236}">
              <a16:creationId xmlns:a16="http://schemas.microsoft.com/office/drawing/2014/main" xmlns="" id="{20055CCF-8FC8-4F54-893E-069E01455C5B}"/>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8" name="テキスト ボックス 97">
          <a:extLst>
            <a:ext uri="{FF2B5EF4-FFF2-40B4-BE49-F238E27FC236}">
              <a16:creationId xmlns:a16="http://schemas.microsoft.com/office/drawing/2014/main" xmlns="" id="{7CE80E44-BF1A-4814-9D3B-F06254F0608B}"/>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46694</xdr:rowOff>
    </xdr:from>
    <xdr:to>
      <xdr:col>76</xdr:col>
      <xdr:colOff>73025</xdr:colOff>
      <xdr:row>29</xdr:row>
      <xdr:rowOff>148294</xdr:rowOff>
    </xdr:to>
    <xdr:sp macro="" textlink="">
      <xdr:nvSpPr>
        <xdr:cNvPr id="99" name="楕円 98">
          <a:extLst>
            <a:ext uri="{FF2B5EF4-FFF2-40B4-BE49-F238E27FC236}">
              <a16:creationId xmlns:a16="http://schemas.microsoft.com/office/drawing/2014/main" xmlns="" id="{EB1D5E5C-580D-4B20-B61F-4F18A8673018}"/>
            </a:ext>
          </a:extLst>
        </xdr:cNvPr>
        <xdr:cNvSpPr/>
      </xdr:nvSpPr>
      <xdr:spPr>
        <a:xfrm>
          <a:off x="13001625" y="566263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25121</xdr:rowOff>
    </xdr:from>
    <xdr:ext cx="469744" cy="259045"/>
    <xdr:sp macro="" textlink="">
      <xdr:nvSpPr>
        <xdr:cNvPr id="100" name="債務償還比率該当値テキスト">
          <a:extLst>
            <a:ext uri="{FF2B5EF4-FFF2-40B4-BE49-F238E27FC236}">
              <a16:creationId xmlns:a16="http://schemas.microsoft.com/office/drawing/2014/main" xmlns="" id="{E54AA030-8EF0-4C47-9AD6-BF060137BF5A}"/>
            </a:ext>
          </a:extLst>
        </xdr:cNvPr>
        <xdr:cNvSpPr txBox="1"/>
      </xdr:nvSpPr>
      <xdr:spPr>
        <a:xfrm>
          <a:off x="13080365" y="564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46683</xdr:rowOff>
    </xdr:from>
    <xdr:to>
      <xdr:col>72</xdr:col>
      <xdr:colOff>123825</xdr:colOff>
      <xdr:row>28</xdr:row>
      <xdr:rowOff>148283</xdr:rowOff>
    </xdr:to>
    <xdr:sp macro="" textlink="">
      <xdr:nvSpPr>
        <xdr:cNvPr id="101" name="楕円 100">
          <a:extLst>
            <a:ext uri="{FF2B5EF4-FFF2-40B4-BE49-F238E27FC236}">
              <a16:creationId xmlns:a16="http://schemas.microsoft.com/office/drawing/2014/main" xmlns="" id="{0337C0F4-F712-462E-9517-5DFFCFB66B71}"/>
            </a:ext>
          </a:extLst>
        </xdr:cNvPr>
        <xdr:cNvSpPr/>
      </xdr:nvSpPr>
      <xdr:spPr>
        <a:xfrm>
          <a:off x="12359005" y="54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97483</xdr:rowOff>
    </xdr:from>
    <xdr:to>
      <xdr:col>76</xdr:col>
      <xdr:colOff>22225</xdr:colOff>
      <xdr:row>29</xdr:row>
      <xdr:rowOff>97494</xdr:rowOff>
    </xdr:to>
    <xdr:cxnSp macro="">
      <xdr:nvCxnSpPr>
        <xdr:cNvPr id="102" name="直線コネクタ 101">
          <a:extLst>
            <a:ext uri="{FF2B5EF4-FFF2-40B4-BE49-F238E27FC236}">
              <a16:creationId xmlns:a16="http://schemas.microsoft.com/office/drawing/2014/main" xmlns="" id="{74986CAB-7712-45D6-B28C-9C7B554E3DF1}"/>
            </a:ext>
          </a:extLst>
        </xdr:cNvPr>
        <xdr:cNvCxnSpPr/>
      </xdr:nvCxnSpPr>
      <xdr:spPr>
        <a:xfrm>
          <a:off x="12409805" y="5545783"/>
          <a:ext cx="619760" cy="16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35518</xdr:rowOff>
    </xdr:from>
    <xdr:to>
      <xdr:col>68</xdr:col>
      <xdr:colOff>123825</xdr:colOff>
      <xdr:row>27</xdr:row>
      <xdr:rowOff>137118</xdr:rowOff>
    </xdr:to>
    <xdr:sp macro="" textlink="">
      <xdr:nvSpPr>
        <xdr:cNvPr id="103" name="楕円 102">
          <a:extLst>
            <a:ext uri="{FF2B5EF4-FFF2-40B4-BE49-F238E27FC236}">
              <a16:creationId xmlns:a16="http://schemas.microsoft.com/office/drawing/2014/main" xmlns="" id="{468076C1-0C75-4141-8627-FC6F84410267}"/>
            </a:ext>
          </a:extLst>
        </xdr:cNvPr>
        <xdr:cNvSpPr/>
      </xdr:nvSpPr>
      <xdr:spPr>
        <a:xfrm>
          <a:off x="11688445" y="531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86318</xdr:rowOff>
    </xdr:from>
    <xdr:to>
      <xdr:col>72</xdr:col>
      <xdr:colOff>73025</xdr:colOff>
      <xdr:row>28</xdr:row>
      <xdr:rowOff>97483</xdr:rowOff>
    </xdr:to>
    <xdr:cxnSp macro="">
      <xdr:nvCxnSpPr>
        <xdr:cNvPr id="104" name="直線コネクタ 103">
          <a:extLst>
            <a:ext uri="{FF2B5EF4-FFF2-40B4-BE49-F238E27FC236}">
              <a16:creationId xmlns:a16="http://schemas.microsoft.com/office/drawing/2014/main" xmlns="" id="{BDF83216-3F02-46BF-AA41-2E783383F6F5}"/>
            </a:ext>
          </a:extLst>
        </xdr:cNvPr>
        <xdr:cNvCxnSpPr/>
      </xdr:nvCxnSpPr>
      <xdr:spPr>
        <a:xfrm>
          <a:off x="11739245" y="5366978"/>
          <a:ext cx="670560" cy="17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35327</xdr:rowOff>
    </xdr:from>
    <xdr:to>
      <xdr:col>64</xdr:col>
      <xdr:colOff>123825</xdr:colOff>
      <xdr:row>26</xdr:row>
      <xdr:rowOff>136927</xdr:rowOff>
    </xdr:to>
    <xdr:sp macro="" textlink="">
      <xdr:nvSpPr>
        <xdr:cNvPr id="105" name="楕円 104">
          <a:extLst>
            <a:ext uri="{FF2B5EF4-FFF2-40B4-BE49-F238E27FC236}">
              <a16:creationId xmlns:a16="http://schemas.microsoft.com/office/drawing/2014/main" xmlns="" id="{6080B583-F1FB-4C23-9BAC-13A6AD66C10B}"/>
            </a:ext>
          </a:extLst>
        </xdr:cNvPr>
        <xdr:cNvSpPr/>
      </xdr:nvSpPr>
      <xdr:spPr>
        <a:xfrm>
          <a:off x="11017885" y="514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86127</xdr:rowOff>
    </xdr:from>
    <xdr:to>
      <xdr:col>68</xdr:col>
      <xdr:colOff>73025</xdr:colOff>
      <xdr:row>27</xdr:row>
      <xdr:rowOff>86318</xdr:rowOff>
    </xdr:to>
    <xdr:cxnSp macro="">
      <xdr:nvCxnSpPr>
        <xdr:cNvPr id="106" name="直線コネクタ 105">
          <a:extLst>
            <a:ext uri="{FF2B5EF4-FFF2-40B4-BE49-F238E27FC236}">
              <a16:creationId xmlns:a16="http://schemas.microsoft.com/office/drawing/2014/main" xmlns="" id="{CEDED7BE-9AAA-430E-B324-4881CC827A4E}"/>
            </a:ext>
          </a:extLst>
        </xdr:cNvPr>
        <xdr:cNvCxnSpPr/>
      </xdr:nvCxnSpPr>
      <xdr:spPr>
        <a:xfrm>
          <a:off x="11068685" y="5199147"/>
          <a:ext cx="670560" cy="16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30751</xdr:rowOff>
    </xdr:from>
    <xdr:ext cx="469744" cy="259045"/>
    <xdr:sp macro="" textlink="">
      <xdr:nvSpPr>
        <xdr:cNvPr id="107" name="n_1aveValue債務償還比率">
          <a:extLst>
            <a:ext uri="{FF2B5EF4-FFF2-40B4-BE49-F238E27FC236}">
              <a16:creationId xmlns:a16="http://schemas.microsoft.com/office/drawing/2014/main" xmlns="" id="{E8276D80-541D-4F84-9A2B-6EC67734DADD}"/>
            </a:ext>
          </a:extLst>
        </xdr:cNvPr>
        <xdr:cNvSpPr txBox="1"/>
      </xdr:nvSpPr>
      <xdr:spPr>
        <a:xfrm>
          <a:off x="12185092" y="564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66195</xdr:rowOff>
    </xdr:from>
    <xdr:ext cx="469744" cy="259045"/>
    <xdr:sp macro="" textlink="">
      <xdr:nvSpPr>
        <xdr:cNvPr id="108" name="n_2aveValue債務償還比率">
          <a:extLst>
            <a:ext uri="{FF2B5EF4-FFF2-40B4-BE49-F238E27FC236}">
              <a16:creationId xmlns:a16="http://schemas.microsoft.com/office/drawing/2014/main" xmlns="" id="{2F43AEBF-A237-455F-B42C-B2077F9B76A8}"/>
            </a:ext>
          </a:extLst>
        </xdr:cNvPr>
        <xdr:cNvSpPr txBox="1"/>
      </xdr:nvSpPr>
      <xdr:spPr>
        <a:xfrm>
          <a:off x="11527232" y="5682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113873</xdr:rowOff>
    </xdr:from>
    <xdr:ext cx="469744" cy="259045"/>
    <xdr:sp macro="" textlink="">
      <xdr:nvSpPr>
        <xdr:cNvPr id="109" name="n_3aveValue債務償還比率">
          <a:extLst>
            <a:ext uri="{FF2B5EF4-FFF2-40B4-BE49-F238E27FC236}">
              <a16:creationId xmlns:a16="http://schemas.microsoft.com/office/drawing/2014/main" xmlns="" id="{666FE1C4-97F9-4D4F-8DF1-EE5E607D122D}"/>
            </a:ext>
          </a:extLst>
        </xdr:cNvPr>
        <xdr:cNvSpPr txBox="1"/>
      </xdr:nvSpPr>
      <xdr:spPr>
        <a:xfrm>
          <a:off x="10856672" y="572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111386</xdr:rowOff>
    </xdr:from>
    <xdr:ext cx="469744" cy="259045"/>
    <xdr:sp macro="" textlink="">
      <xdr:nvSpPr>
        <xdr:cNvPr id="110" name="n_4aveValue債務償還比率">
          <a:extLst>
            <a:ext uri="{FF2B5EF4-FFF2-40B4-BE49-F238E27FC236}">
              <a16:creationId xmlns:a16="http://schemas.microsoft.com/office/drawing/2014/main" xmlns="" id="{6F9A630C-84D9-4401-8DDA-81B1AE7BA5FA}"/>
            </a:ext>
          </a:extLst>
        </xdr:cNvPr>
        <xdr:cNvSpPr txBox="1"/>
      </xdr:nvSpPr>
      <xdr:spPr>
        <a:xfrm>
          <a:off x="10186112" y="539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164810</xdr:rowOff>
    </xdr:from>
    <xdr:ext cx="469744" cy="259045"/>
    <xdr:sp macro="" textlink="">
      <xdr:nvSpPr>
        <xdr:cNvPr id="111" name="n_1mainValue債務償還比率">
          <a:extLst>
            <a:ext uri="{FF2B5EF4-FFF2-40B4-BE49-F238E27FC236}">
              <a16:creationId xmlns:a16="http://schemas.microsoft.com/office/drawing/2014/main" xmlns="" id="{5657537A-E7F3-4336-A4A9-9F82061C370E}"/>
            </a:ext>
          </a:extLst>
        </xdr:cNvPr>
        <xdr:cNvSpPr txBox="1"/>
      </xdr:nvSpPr>
      <xdr:spPr>
        <a:xfrm>
          <a:off x="12185092" y="5277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153645</xdr:rowOff>
    </xdr:from>
    <xdr:ext cx="405111" cy="259045"/>
    <xdr:sp macro="" textlink="">
      <xdr:nvSpPr>
        <xdr:cNvPr id="112" name="n_2mainValue債務償還比率">
          <a:extLst>
            <a:ext uri="{FF2B5EF4-FFF2-40B4-BE49-F238E27FC236}">
              <a16:creationId xmlns:a16="http://schemas.microsoft.com/office/drawing/2014/main" xmlns="" id="{A4DA18AA-5429-48F2-A648-B7A989BFA8AB}"/>
            </a:ext>
          </a:extLst>
        </xdr:cNvPr>
        <xdr:cNvSpPr txBox="1"/>
      </xdr:nvSpPr>
      <xdr:spPr>
        <a:xfrm>
          <a:off x="11559549" y="5099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93286</xdr:colOff>
      <xdr:row>24</xdr:row>
      <xdr:rowOff>153454</xdr:rowOff>
    </xdr:from>
    <xdr:ext cx="340478" cy="259045"/>
    <xdr:sp macro="" textlink="">
      <xdr:nvSpPr>
        <xdr:cNvPr id="113" name="n_3mainValue債務償還比率">
          <a:extLst>
            <a:ext uri="{FF2B5EF4-FFF2-40B4-BE49-F238E27FC236}">
              <a16:creationId xmlns:a16="http://schemas.microsoft.com/office/drawing/2014/main" xmlns="" id="{64A57F35-0B0C-4595-89E9-E514E7900385}"/>
            </a:ext>
          </a:extLst>
        </xdr:cNvPr>
        <xdr:cNvSpPr txBox="1"/>
      </xdr:nvSpPr>
      <xdr:spPr>
        <a:xfrm>
          <a:off x="10921306" y="49311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14" name="正方形/長方形 113">
          <a:extLst>
            <a:ext uri="{FF2B5EF4-FFF2-40B4-BE49-F238E27FC236}">
              <a16:creationId xmlns:a16="http://schemas.microsoft.com/office/drawing/2014/main" xmlns="" id="{274757F6-3DBB-4A05-A9D2-374E9E2F53EF}"/>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15" name="正方形/長方形 114">
          <a:extLst>
            <a:ext uri="{FF2B5EF4-FFF2-40B4-BE49-F238E27FC236}">
              <a16:creationId xmlns:a16="http://schemas.microsoft.com/office/drawing/2014/main" xmlns="" id="{ADD77024-3F3C-436E-9784-3CC673FD48A8}"/>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16" name="正方形/長方形 115">
          <a:extLst>
            <a:ext uri="{FF2B5EF4-FFF2-40B4-BE49-F238E27FC236}">
              <a16:creationId xmlns:a16="http://schemas.microsoft.com/office/drawing/2014/main" xmlns="" id="{E51D6D21-688A-43C0-8841-0A2B6DF81BC2}"/>
            </a:ext>
          </a:extLst>
        </xdr:cNvPr>
        <xdr:cNvSpPr/>
      </xdr:nvSpPr>
      <xdr:spPr>
        <a:xfrm>
          <a:off x="520065" y="8187690"/>
          <a:ext cx="5930900" cy="279654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17" name="正方形/長方形 116">
          <a:extLst>
            <a:ext uri="{FF2B5EF4-FFF2-40B4-BE49-F238E27FC236}">
              <a16:creationId xmlns:a16="http://schemas.microsoft.com/office/drawing/2014/main" xmlns="" id="{822CD50B-2B4E-4D85-B348-11B35651E65D}"/>
            </a:ext>
          </a:extLst>
        </xdr:cNvPr>
        <xdr:cNvSpPr/>
      </xdr:nvSpPr>
      <xdr:spPr>
        <a:xfrm>
          <a:off x="1127125" y="8314690"/>
          <a:ext cx="519684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18" name="テキスト ボックス 117">
          <a:extLst>
            <a:ext uri="{FF2B5EF4-FFF2-40B4-BE49-F238E27FC236}">
              <a16:creationId xmlns:a16="http://schemas.microsoft.com/office/drawing/2014/main" xmlns="" id="{F5C3F439-5320-4452-8B56-0DEFB5CABC14}"/>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19" name="テキスト ボックス 118">
          <a:extLst>
            <a:ext uri="{FF2B5EF4-FFF2-40B4-BE49-F238E27FC236}">
              <a16:creationId xmlns:a16="http://schemas.microsoft.com/office/drawing/2014/main" xmlns="" id="{466B99F2-06F7-48FD-8630-D42773151CD8}"/>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DF40E758-CFAB-473E-AF1C-F1B55197A85D}"/>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EDFD17FA-F4FF-448F-8BBD-30E9FA86FC0D}"/>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D1D2B82B-516E-4F5A-9429-E28A29C20189}"/>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A750C2D0-0FB7-4AD6-A73D-08411334F9CF}"/>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福岡県東峰村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29944A33-0F13-465A-A8F6-B47FBD587BE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BB510863-4270-416F-AEF1-0C72494110A5}"/>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7226F45B-D00F-4D4F-834B-3ED9470497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FB66AC-B1F0-473C-AE78-F1CCD3CE93D4}"/>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412006A7-8B4D-4758-BB0A-158AD55F855F}"/>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B762C4F7-9669-4DCF-9617-15E0028D0341}"/>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2,082
2,070
51.97
5,252,208
5,030,800
91,893
1,398,839
3,515,148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D8E17E70-4C79-473A-8432-C34EECF5F5E8}"/>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51F59A7A-012A-4DE6-B9F7-DFFB88F1300C}"/>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DB7011E7-6FE6-474D-A237-29EB173F4628}"/>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11E7AB73-696F-42D3-AC1C-1F4920188AC3}"/>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A7D2F9B-0D58-4653-9756-6976A06CA35D}"/>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7819E37D-A77A-4EEA-BFC6-28E0812622AE}"/>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xmlns="" id="{B0C5BE70-8B3D-43C9-A0B4-FA4D63A02035}"/>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xmlns="" id="{414FEB5D-0973-49F7-B7FB-54E077650C9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xmlns="" id="{64D1F84E-B8DD-464A-BCDB-8404A9019CA2}"/>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a:extLst>
            <a:ext uri="{FF2B5EF4-FFF2-40B4-BE49-F238E27FC236}">
              <a16:creationId xmlns:a16="http://schemas.microsoft.com/office/drawing/2014/main" xmlns="" id="{89DDCE97-C655-43D2-B149-38065FA06B4E}"/>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a:extLst>
            <a:ext uri="{FF2B5EF4-FFF2-40B4-BE49-F238E27FC236}">
              <a16:creationId xmlns:a16="http://schemas.microsoft.com/office/drawing/2014/main" xmlns="" id="{20391B2E-6972-4E93-9E7B-56A161F7D6E0}"/>
            </a:ext>
          </a:extLst>
        </xdr:cNvPr>
        <xdr:cNvSpPr/>
      </xdr:nvSpPr>
      <xdr:spPr>
        <a:xfrm>
          <a:off x="670560" y="4099560"/>
          <a:ext cx="1959864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a:extLst>
            <a:ext uri="{FF2B5EF4-FFF2-40B4-BE49-F238E27FC236}">
              <a16:creationId xmlns:a16="http://schemas.microsoft.com/office/drawing/2014/main" xmlns="" id="{170EF4A5-87F6-4118-AD0B-DF7E06FADDC6}"/>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a:extLst>
            <a:ext uri="{FF2B5EF4-FFF2-40B4-BE49-F238E27FC236}">
              <a16:creationId xmlns:a16="http://schemas.microsoft.com/office/drawing/2014/main" xmlns="" id="{04478496-61F3-4850-93BA-2C9590E2E786}"/>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a:extLst>
            <a:ext uri="{FF2B5EF4-FFF2-40B4-BE49-F238E27FC236}">
              <a16:creationId xmlns:a16="http://schemas.microsoft.com/office/drawing/2014/main" xmlns="" id="{4F620DB0-D7FB-4F9C-8DD9-F2254A54268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2A27EEF2-8C90-434A-98D4-73C6106ED273}"/>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5578ED55-81CC-4222-85E8-5B3EE2444AFB}"/>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3EA29390-76B5-4B02-9C1C-873A343A985D}"/>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B44D6282-5D9D-4E11-854C-44EB03AA9F85}"/>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福岡県東峰村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3FEDE36B-A7F6-4DEC-BA28-2C483CCF61FB}"/>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4FDE6DC0-1943-40EC-85BA-AC64F477825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30B1987A-20B9-4BBF-A5A2-AC3F2AE52039}"/>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2A8F1CBA-3978-4877-B33C-E75D57BB19C7}"/>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B3DDCC74-A4F8-4CFB-B0F9-F85F6198F3EC}"/>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8E610B75-BB15-4940-9682-BB4F53F3B1FF}"/>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2,082
2,070
51.97
5,252,208
5,030,800
91,893
1,398,839
3,515,148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5827DDB-DAA2-4527-BF77-486311A4E894}"/>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C3BB5B9D-0ADA-4B08-A496-7B4D0E1A25A6}"/>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6AD73147-F257-4A71-B453-130CB830BA1B}"/>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DC12E69F-59FB-403E-9751-B53FC0C08B96}"/>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4657862-65C8-4204-A43F-A09FB9FD240B}"/>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4F375813-F18C-463F-9D40-7E0243DFCF15}"/>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xmlns="" id="{B66B3046-BFC3-4585-BEF1-E7CB56559F59}"/>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xmlns="" id="{093B408C-C13C-4666-B209-51D56C0FB072}"/>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xmlns="" id="{B5A63024-DFA2-49A8-9654-BCB84D1C04D9}"/>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a:extLst>
            <a:ext uri="{FF2B5EF4-FFF2-40B4-BE49-F238E27FC236}">
              <a16:creationId xmlns:a16="http://schemas.microsoft.com/office/drawing/2014/main" xmlns="" id="{0312AEB4-1343-459D-B155-3904FA433EE7}"/>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a:extLst>
            <a:ext uri="{FF2B5EF4-FFF2-40B4-BE49-F238E27FC236}">
              <a16:creationId xmlns:a16="http://schemas.microsoft.com/office/drawing/2014/main" xmlns="" id="{7353E4EE-545B-4E39-A97C-D4E1F92FD916}"/>
            </a:ext>
          </a:extLst>
        </xdr:cNvPr>
        <xdr:cNvSpPr/>
      </xdr:nvSpPr>
      <xdr:spPr>
        <a:xfrm>
          <a:off x="670560" y="4099560"/>
          <a:ext cx="1959864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a:extLst>
            <a:ext uri="{FF2B5EF4-FFF2-40B4-BE49-F238E27FC236}">
              <a16:creationId xmlns:a16="http://schemas.microsoft.com/office/drawing/2014/main" xmlns="" id="{AADC3363-CD79-4813-9F18-E131096DA1EB}"/>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a:extLst>
            <a:ext uri="{FF2B5EF4-FFF2-40B4-BE49-F238E27FC236}">
              <a16:creationId xmlns:a16="http://schemas.microsoft.com/office/drawing/2014/main" xmlns="" id="{919E4E49-072A-4AD2-B01E-9F25660EE036}"/>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a:extLst>
            <a:ext uri="{FF2B5EF4-FFF2-40B4-BE49-F238E27FC236}">
              <a16:creationId xmlns:a16="http://schemas.microsoft.com/office/drawing/2014/main" xmlns="" id="{E7BC49C1-BA0D-4A34-BD1B-9CA73C73948B}"/>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福岡県東峰村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2,082
2,070
51.97
5,252,208
5,030,800
91,893
1,398,839
3,515,148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人口の減少や全国平均を上回る高齢化率（</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年度末</a:t>
          </a:r>
          <a:r>
            <a:rPr kumimoji="1" lang="en-US" altLang="ja-JP" sz="1100">
              <a:solidFill>
                <a:schemeClr val="dk1"/>
              </a:solidFill>
              <a:effectLst/>
              <a:latin typeface="+mn-lt"/>
              <a:ea typeface="+mn-ea"/>
              <a:cs typeface="+mn-cs"/>
            </a:rPr>
            <a:t>43.6</a:t>
          </a:r>
          <a:r>
            <a:rPr kumimoji="1" lang="ja-JP" altLang="ja-JP" sz="1100">
              <a:solidFill>
                <a:schemeClr val="dk1"/>
              </a:solidFill>
              <a:effectLst/>
              <a:latin typeface="+mn-lt"/>
              <a:ea typeface="+mn-ea"/>
              <a:cs typeface="+mn-cs"/>
            </a:rPr>
            <a:t>％）に加え所得も伸び悩む傾向にあり、全国平均、福岡県平均を大きく下回る数値で推移している。</a:t>
          </a:r>
          <a:endParaRPr lang="ja-JP" altLang="ja-JP" sz="1400">
            <a:effectLst/>
          </a:endParaRPr>
        </a:p>
        <a:p>
          <a:r>
            <a:rPr kumimoji="1" lang="ja-JP" altLang="ja-JP" sz="1100">
              <a:solidFill>
                <a:schemeClr val="dk1"/>
              </a:solidFill>
              <a:effectLst/>
              <a:latin typeface="+mn-lt"/>
              <a:ea typeface="+mn-ea"/>
              <a:cs typeface="+mn-cs"/>
            </a:rPr>
            <a:t>　今後も歳出削減（物件費の抑制や補助費等の見直し）や定数管理等による行財政のスリム化を図り効率化に努める。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xmlns=""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44</xdr:row>
      <xdr:rowOff>2222</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flipV="1">
          <a:off x="4953000" y="6255067"/>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a:extLst>
            <a:ext uri="{FF2B5EF4-FFF2-40B4-BE49-F238E27FC236}">
              <a16:creationId xmlns:a16="http://schemas.microsoft.com/office/drawing/2014/main" xmlns="" id="{00000000-0008-0000-0300-00003C000000}"/>
            </a:ext>
          </a:extLst>
        </xdr:cNvPr>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a:extLst>
            <a:ext uri="{FF2B5EF4-FFF2-40B4-BE49-F238E27FC236}">
              <a16:creationId xmlns:a16="http://schemas.microsoft.com/office/drawing/2014/main" xmlns="" id="{00000000-0008-0000-0300-00003E000000}"/>
            </a:ext>
          </a:extLst>
        </xdr:cNvPr>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137478</xdr:rowOff>
    </xdr:from>
    <xdr:to>
      <xdr:col>23</xdr:col>
      <xdr:colOff>133350</xdr:colOff>
      <xdr:row>43</xdr:row>
      <xdr:rowOff>137478</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a:off x="4114800" y="7509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12717</xdr:rowOff>
    </xdr:from>
    <xdr:ext cx="762000" cy="259045"/>
    <xdr:sp macro="" textlink="">
      <xdr:nvSpPr>
        <xdr:cNvPr id="65" name="財政力平均値テキスト">
          <a:extLst>
            <a:ext uri="{FF2B5EF4-FFF2-40B4-BE49-F238E27FC236}">
              <a16:creationId xmlns:a16="http://schemas.microsoft.com/office/drawing/2014/main" xmlns="" id="{00000000-0008-0000-0300-000041000000}"/>
            </a:ext>
          </a:extLst>
        </xdr:cNvPr>
        <xdr:cNvSpPr txBox="1"/>
      </xdr:nvSpPr>
      <xdr:spPr>
        <a:xfrm>
          <a:off x="5041900" y="7213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167640</xdr:rowOff>
    </xdr:from>
    <xdr:to>
      <xdr:col>23</xdr:col>
      <xdr:colOff>184150</xdr:colOff>
      <xdr:row>43</xdr:row>
      <xdr:rowOff>97790</xdr:rowOff>
    </xdr:to>
    <xdr:sp macro="" textlink="">
      <xdr:nvSpPr>
        <xdr:cNvPr id="66" name="フローチャート: 判断 65">
          <a:extLst>
            <a:ext uri="{FF2B5EF4-FFF2-40B4-BE49-F238E27FC236}">
              <a16:creationId xmlns:a16="http://schemas.microsoft.com/office/drawing/2014/main" xmlns="" id="{00000000-0008-0000-0300-000042000000}"/>
            </a:ext>
          </a:extLst>
        </xdr:cNvPr>
        <xdr:cNvSpPr/>
      </xdr:nvSpPr>
      <xdr:spPr>
        <a:xfrm>
          <a:off x="49022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137478</xdr:rowOff>
    </xdr:from>
    <xdr:to>
      <xdr:col>19</xdr:col>
      <xdr:colOff>133350</xdr:colOff>
      <xdr:row>43</xdr:row>
      <xdr:rowOff>143510</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flipV="1">
          <a:off x="3225800" y="750982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161607</xdr:rowOff>
    </xdr:from>
    <xdr:to>
      <xdr:col>19</xdr:col>
      <xdr:colOff>184150</xdr:colOff>
      <xdr:row>43</xdr:row>
      <xdr:rowOff>91757</xdr:rowOff>
    </xdr:to>
    <xdr:sp macro="" textlink="">
      <xdr:nvSpPr>
        <xdr:cNvPr id="68" name="フローチャート: 判断 67">
          <a:extLst>
            <a:ext uri="{FF2B5EF4-FFF2-40B4-BE49-F238E27FC236}">
              <a16:creationId xmlns:a16="http://schemas.microsoft.com/office/drawing/2014/main" xmlns="" id="{00000000-0008-0000-0300-000044000000}"/>
            </a:ext>
          </a:extLst>
        </xdr:cNvPr>
        <xdr:cNvSpPr/>
      </xdr:nvSpPr>
      <xdr:spPr>
        <a:xfrm>
          <a:off x="4064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101934</xdr:rowOff>
    </xdr:from>
    <xdr:ext cx="736600" cy="259045"/>
    <xdr:sp macro="" textlink="">
      <xdr:nvSpPr>
        <xdr:cNvPr id="69" name="テキスト ボックス 68">
          <a:extLst>
            <a:ext uri="{FF2B5EF4-FFF2-40B4-BE49-F238E27FC236}">
              <a16:creationId xmlns:a16="http://schemas.microsoft.com/office/drawing/2014/main" xmlns="" id="{00000000-0008-0000-0300-000045000000}"/>
            </a:ext>
          </a:extLst>
        </xdr:cNvPr>
        <xdr:cNvSpPr txBox="1"/>
      </xdr:nvSpPr>
      <xdr:spPr>
        <a:xfrm>
          <a:off x="3733800" y="7131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143510</xdr:rowOff>
    </xdr:from>
    <xdr:to>
      <xdr:col>15</xdr:col>
      <xdr:colOff>82550</xdr:colOff>
      <xdr:row>43</xdr:row>
      <xdr:rowOff>143510</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2336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20320</xdr:rowOff>
    </xdr:from>
    <xdr:to>
      <xdr:col>15</xdr:col>
      <xdr:colOff>133350</xdr:colOff>
      <xdr:row>43</xdr:row>
      <xdr:rowOff>121920</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3175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132097</xdr:rowOff>
    </xdr:from>
    <xdr:ext cx="762000" cy="259045"/>
    <xdr:sp macro="" textlink="">
      <xdr:nvSpPr>
        <xdr:cNvPr id="72" name="テキスト ボックス 71">
          <a:extLst>
            <a:ext uri="{FF2B5EF4-FFF2-40B4-BE49-F238E27FC236}">
              <a16:creationId xmlns:a16="http://schemas.microsoft.com/office/drawing/2014/main" xmlns="" id="{00000000-0008-0000-0300-000048000000}"/>
            </a:ext>
          </a:extLst>
        </xdr:cNvPr>
        <xdr:cNvSpPr txBox="1"/>
      </xdr:nvSpPr>
      <xdr:spPr>
        <a:xfrm>
          <a:off x="2844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143510</xdr:rowOff>
    </xdr:from>
    <xdr:to>
      <xdr:col>11</xdr:col>
      <xdr:colOff>31750</xdr:colOff>
      <xdr:row>43</xdr:row>
      <xdr:rowOff>143510</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a:off x="1447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56515</xdr:rowOff>
    </xdr:from>
    <xdr:to>
      <xdr:col>11</xdr:col>
      <xdr:colOff>82550</xdr:colOff>
      <xdr:row>43</xdr:row>
      <xdr:rowOff>158115</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2286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168292</xdr:rowOff>
    </xdr:from>
    <xdr:ext cx="7620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19558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32385</xdr:rowOff>
    </xdr:from>
    <xdr:to>
      <xdr:col>7</xdr:col>
      <xdr:colOff>31750</xdr:colOff>
      <xdr:row>43</xdr:row>
      <xdr:rowOff>133985</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1397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144162</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1066800" y="71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86678</xdr:rowOff>
    </xdr:from>
    <xdr:to>
      <xdr:col>23</xdr:col>
      <xdr:colOff>184150</xdr:colOff>
      <xdr:row>44</xdr:row>
      <xdr:rowOff>16828</xdr:rowOff>
    </xdr:to>
    <xdr:sp macro="" textlink="">
      <xdr:nvSpPr>
        <xdr:cNvPr id="83" name="楕円 82">
          <a:extLst>
            <a:ext uri="{FF2B5EF4-FFF2-40B4-BE49-F238E27FC236}">
              <a16:creationId xmlns:a16="http://schemas.microsoft.com/office/drawing/2014/main" xmlns="" id="{00000000-0008-0000-0300-000053000000}"/>
            </a:ext>
          </a:extLst>
        </xdr:cNvPr>
        <xdr:cNvSpPr/>
      </xdr:nvSpPr>
      <xdr:spPr>
        <a:xfrm>
          <a:off x="49022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154005</xdr:rowOff>
    </xdr:from>
    <xdr:ext cx="762000" cy="259045"/>
    <xdr:sp macro="" textlink="">
      <xdr:nvSpPr>
        <xdr:cNvPr id="84" name="財政力該当値テキスト">
          <a:extLst>
            <a:ext uri="{FF2B5EF4-FFF2-40B4-BE49-F238E27FC236}">
              <a16:creationId xmlns:a16="http://schemas.microsoft.com/office/drawing/2014/main" xmlns="" id="{00000000-0008-0000-0300-000054000000}"/>
            </a:ext>
          </a:extLst>
        </xdr:cNvPr>
        <xdr:cNvSpPr txBox="1"/>
      </xdr:nvSpPr>
      <xdr:spPr>
        <a:xfrm>
          <a:off x="5041900" y="735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86678</xdr:rowOff>
    </xdr:from>
    <xdr:to>
      <xdr:col>19</xdr:col>
      <xdr:colOff>184150</xdr:colOff>
      <xdr:row>44</xdr:row>
      <xdr:rowOff>16828</xdr:rowOff>
    </xdr:to>
    <xdr:sp macro="" textlink="">
      <xdr:nvSpPr>
        <xdr:cNvPr id="85" name="楕円 84">
          <a:extLst>
            <a:ext uri="{FF2B5EF4-FFF2-40B4-BE49-F238E27FC236}">
              <a16:creationId xmlns:a16="http://schemas.microsoft.com/office/drawing/2014/main" xmlns="" id="{00000000-0008-0000-0300-000055000000}"/>
            </a:ext>
          </a:extLst>
        </xdr:cNvPr>
        <xdr:cNvSpPr/>
      </xdr:nvSpPr>
      <xdr:spPr>
        <a:xfrm>
          <a:off x="4064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1605</xdr:rowOff>
    </xdr:from>
    <xdr:ext cx="7366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733800" y="754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92710</xdr:rowOff>
    </xdr:from>
    <xdr:to>
      <xdr:col>15</xdr:col>
      <xdr:colOff>133350</xdr:colOff>
      <xdr:row>44</xdr:row>
      <xdr:rowOff>22860</xdr:rowOff>
    </xdr:to>
    <xdr:sp macro="" textlink="">
      <xdr:nvSpPr>
        <xdr:cNvPr id="87" name="楕円 86">
          <a:extLst>
            <a:ext uri="{FF2B5EF4-FFF2-40B4-BE49-F238E27FC236}">
              <a16:creationId xmlns:a16="http://schemas.microsoft.com/office/drawing/2014/main" xmlns="" id="{00000000-0008-0000-0300-000057000000}"/>
            </a:ext>
          </a:extLst>
        </xdr:cNvPr>
        <xdr:cNvSpPr/>
      </xdr:nvSpPr>
      <xdr:spPr>
        <a:xfrm>
          <a:off x="3175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7637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2844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92710</xdr:rowOff>
    </xdr:from>
    <xdr:to>
      <xdr:col>11</xdr:col>
      <xdr:colOff>82550</xdr:colOff>
      <xdr:row>44</xdr:row>
      <xdr:rowOff>22860</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7637</xdr:rowOff>
    </xdr:from>
    <xdr:ext cx="762000" cy="259045"/>
    <xdr:sp macro="" textlink="">
      <xdr:nvSpPr>
        <xdr:cNvPr id="90" name="テキスト ボックス 89">
          <a:extLst>
            <a:ext uri="{FF2B5EF4-FFF2-40B4-BE49-F238E27FC236}">
              <a16:creationId xmlns:a16="http://schemas.microsoft.com/office/drawing/2014/main" xmlns="" id="{00000000-0008-0000-0300-00005A000000}"/>
            </a:ext>
          </a:extLst>
        </xdr:cNvPr>
        <xdr:cNvSpPr txBox="1"/>
      </xdr:nvSpPr>
      <xdr:spPr>
        <a:xfrm>
          <a:off x="1955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92710</xdr:rowOff>
    </xdr:from>
    <xdr:to>
      <xdr:col>7</xdr:col>
      <xdr:colOff>31750</xdr:colOff>
      <xdr:row>44</xdr:row>
      <xdr:rowOff>22860</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1397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7637</xdr:rowOff>
    </xdr:from>
    <xdr:ext cx="7620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1066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xmlns=""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xmlns=""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xmlns=""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xmlns=""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公債費償還のピークを過ぎ、また、事業の選別等による起債の抑制を行うことにより、比率が</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を超過していた合併当初と比較すると改善している。　</a:t>
          </a:r>
          <a:endParaRPr lang="ja-JP" altLang="ja-JP" sz="1400">
            <a:effectLst/>
          </a:endParaRPr>
        </a:p>
        <a:p>
          <a:r>
            <a:rPr kumimoji="1" lang="ja-JP" altLang="ja-JP" sz="1100">
              <a:solidFill>
                <a:schemeClr val="dk1"/>
              </a:solidFill>
              <a:effectLst/>
              <a:latin typeface="+mn-lt"/>
              <a:ea typeface="+mn-ea"/>
              <a:cs typeface="+mn-cs"/>
            </a:rPr>
            <a:t>　今後も引き続き、人件費や公債費について上昇を抑えることに努める。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xmlns=""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xmlns=""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xmlns=""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xmlns=""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xmlns=""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xmlns=""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99314</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flipV="1">
          <a:off x="4953000" y="10056622"/>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71391</xdr:rowOff>
    </xdr:from>
    <xdr:ext cx="762000" cy="259045"/>
    <xdr:sp macro="" textlink="">
      <xdr:nvSpPr>
        <xdr:cNvPr id="121" name="財政構造の弾力性最小値テキスト">
          <a:extLst>
            <a:ext uri="{FF2B5EF4-FFF2-40B4-BE49-F238E27FC236}">
              <a16:creationId xmlns:a16="http://schemas.microsoft.com/office/drawing/2014/main" xmlns="" id="{00000000-0008-0000-0300-000079000000}"/>
            </a:ext>
          </a:extLst>
        </xdr:cNvPr>
        <xdr:cNvSpPr txBox="1"/>
      </xdr:nvSpPr>
      <xdr:spPr>
        <a:xfrm>
          <a:off x="5041900" y="1155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99314</xdr:rowOff>
    </xdr:from>
    <xdr:to>
      <xdr:col>24</xdr:col>
      <xdr:colOff>12700</xdr:colOff>
      <xdr:row>67</xdr:row>
      <xdr:rowOff>99314</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4864100" y="1158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3" name="財政構造の弾力性最大値テキスト">
          <a:extLst>
            <a:ext uri="{FF2B5EF4-FFF2-40B4-BE49-F238E27FC236}">
              <a16:creationId xmlns:a16="http://schemas.microsoft.com/office/drawing/2014/main" xmlns="" id="{00000000-0008-0000-0300-00007B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22606</xdr:rowOff>
    </xdr:from>
    <xdr:to>
      <xdr:col>23</xdr:col>
      <xdr:colOff>133350</xdr:colOff>
      <xdr:row>63</xdr:row>
      <xdr:rowOff>56388</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flipV="1">
          <a:off x="4114800" y="10823956"/>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97045</xdr:rowOff>
    </xdr:from>
    <xdr:ext cx="762000" cy="259045"/>
    <xdr:sp macro="" textlink="">
      <xdr:nvSpPr>
        <xdr:cNvPr id="126" name="財政構造の弾力性平均値テキスト">
          <a:extLst>
            <a:ext uri="{FF2B5EF4-FFF2-40B4-BE49-F238E27FC236}">
              <a16:creationId xmlns:a16="http://schemas.microsoft.com/office/drawing/2014/main" xmlns="" id="{00000000-0008-0000-0300-00007E000000}"/>
            </a:ext>
          </a:extLst>
        </xdr:cNvPr>
        <xdr:cNvSpPr txBox="1"/>
      </xdr:nvSpPr>
      <xdr:spPr>
        <a:xfrm>
          <a:off x="5041900" y="10555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27" name="フローチャート: 判断 126">
          <a:extLst>
            <a:ext uri="{FF2B5EF4-FFF2-40B4-BE49-F238E27FC236}">
              <a16:creationId xmlns:a16="http://schemas.microsoft.com/office/drawing/2014/main" xmlns="" id="{00000000-0008-0000-0300-00007F000000}"/>
            </a:ext>
          </a:extLst>
        </xdr:cNvPr>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150622</xdr:rowOff>
    </xdr:from>
    <xdr:to>
      <xdr:col>19</xdr:col>
      <xdr:colOff>133350</xdr:colOff>
      <xdr:row>63</xdr:row>
      <xdr:rowOff>56388</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3225800" y="1078052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32258</xdr:rowOff>
    </xdr:from>
    <xdr:to>
      <xdr:col>19</xdr:col>
      <xdr:colOff>184150</xdr:colOff>
      <xdr:row>62</xdr:row>
      <xdr:rowOff>133858</xdr:rowOff>
    </xdr:to>
    <xdr:sp macro="" textlink="">
      <xdr:nvSpPr>
        <xdr:cNvPr id="129" name="フローチャート: 判断 128">
          <a:extLst>
            <a:ext uri="{FF2B5EF4-FFF2-40B4-BE49-F238E27FC236}">
              <a16:creationId xmlns:a16="http://schemas.microsoft.com/office/drawing/2014/main" xmlns="" id="{00000000-0008-0000-0300-000081000000}"/>
            </a:ext>
          </a:extLst>
        </xdr:cNvPr>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144035</xdr:rowOff>
    </xdr:from>
    <xdr:ext cx="736600" cy="259045"/>
    <xdr:sp macro="" textlink="">
      <xdr:nvSpPr>
        <xdr:cNvPr id="130" name="テキスト ボックス 129">
          <a:extLst>
            <a:ext uri="{FF2B5EF4-FFF2-40B4-BE49-F238E27FC236}">
              <a16:creationId xmlns:a16="http://schemas.microsoft.com/office/drawing/2014/main" xmlns="" id="{00000000-0008-0000-0300-000082000000}"/>
            </a:ext>
          </a:extLst>
        </xdr:cNvPr>
        <xdr:cNvSpPr txBox="1"/>
      </xdr:nvSpPr>
      <xdr:spPr>
        <a:xfrm>
          <a:off x="3733800" y="1043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44450</xdr:rowOff>
    </xdr:from>
    <xdr:to>
      <xdr:col>15</xdr:col>
      <xdr:colOff>82550</xdr:colOff>
      <xdr:row>62</xdr:row>
      <xdr:rowOff>150622</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2336800" y="1067435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37084</xdr:rowOff>
    </xdr:from>
    <xdr:to>
      <xdr:col>15</xdr:col>
      <xdr:colOff>133350</xdr:colOff>
      <xdr:row>62</xdr:row>
      <xdr:rowOff>138684</xdr:rowOff>
    </xdr:to>
    <xdr:sp macro="" textlink="">
      <xdr:nvSpPr>
        <xdr:cNvPr id="132" name="フローチャート: 判断 131">
          <a:extLst>
            <a:ext uri="{FF2B5EF4-FFF2-40B4-BE49-F238E27FC236}">
              <a16:creationId xmlns:a16="http://schemas.microsoft.com/office/drawing/2014/main" xmlns="" id="{00000000-0008-0000-0300-000084000000}"/>
            </a:ext>
          </a:extLst>
        </xdr:cNvPr>
        <xdr:cNvSpPr/>
      </xdr:nvSpPr>
      <xdr:spPr>
        <a:xfrm>
          <a:off x="3175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148861</xdr:rowOff>
    </xdr:from>
    <xdr:ext cx="762000" cy="259045"/>
    <xdr:sp macro="" textlink="">
      <xdr:nvSpPr>
        <xdr:cNvPr id="133" name="テキスト ボックス 132">
          <a:extLst>
            <a:ext uri="{FF2B5EF4-FFF2-40B4-BE49-F238E27FC236}">
              <a16:creationId xmlns:a16="http://schemas.microsoft.com/office/drawing/2014/main" xmlns="" id="{00000000-0008-0000-0300-000085000000}"/>
            </a:ext>
          </a:extLst>
        </xdr:cNvPr>
        <xdr:cNvSpPr txBox="1"/>
      </xdr:nvSpPr>
      <xdr:spPr>
        <a:xfrm>
          <a:off x="2844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44450</xdr:rowOff>
    </xdr:from>
    <xdr:to>
      <xdr:col>11</xdr:col>
      <xdr:colOff>31750</xdr:colOff>
      <xdr:row>62</xdr:row>
      <xdr:rowOff>49276</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flipV="1">
          <a:off x="1447800" y="1067435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107188</xdr:rowOff>
    </xdr:from>
    <xdr:to>
      <xdr:col>11</xdr:col>
      <xdr:colOff>82550</xdr:colOff>
      <xdr:row>62</xdr:row>
      <xdr:rowOff>37338</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2286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47515</xdr:rowOff>
    </xdr:from>
    <xdr:ext cx="762000" cy="259045"/>
    <xdr:sp macro="" textlink="">
      <xdr:nvSpPr>
        <xdr:cNvPr id="136" name="テキスト ボックス 135">
          <a:extLst>
            <a:ext uri="{FF2B5EF4-FFF2-40B4-BE49-F238E27FC236}">
              <a16:creationId xmlns:a16="http://schemas.microsoft.com/office/drawing/2014/main" xmlns="" id="{00000000-0008-0000-0300-000088000000}"/>
            </a:ext>
          </a:extLst>
        </xdr:cNvPr>
        <xdr:cNvSpPr txBox="1"/>
      </xdr:nvSpPr>
      <xdr:spPr>
        <a:xfrm>
          <a:off x="1955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49276</xdr:rowOff>
    </xdr:from>
    <xdr:to>
      <xdr:col>7</xdr:col>
      <xdr:colOff>31750</xdr:colOff>
      <xdr:row>61</xdr:row>
      <xdr:rowOff>150876</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1397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161053</xdr:rowOff>
    </xdr:from>
    <xdr:ext cx="7620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1066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143256</xdr:rowOff>
    </xdr:from>
    <xdr:to>
      <xdr:col>23</xdr:col>
      <xdr:colOff>184150</xdr:colOff>
      <xdr:row>63</xdr:row>
      <xdr:rowOff>73406</xdr:rowOff>
    </xdr:to>
    <xdr:sp macro="" textlink="">
      <xdr:nvSpPr>
        <xdr:cNvPr id="144" name="楕円 143">
          <a:extLst>
            <a:ext uri="{FF2B5EF4-FFF2-40B4-BE49-F238E27FC236}">
              <a16:creationId xmlns:a16="http://schemas.microsoft.com/office/drawing/2014/main" xmlns="" id="{00000000-0008-0000-0300-000090000000}"/>
            </a:ext>
          </a:extLst>
        </xdr:cNvPr>
        <xdr:cNvSpPr/>
      </xdr:nvSpPr>
      <xdr:spPr>
        <a:xfrm>
          <a:off x="49022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115333</xdr:rowOff>
    </xdr:from>
    <xdr:ext cx="762000" cy="259045"/>
    <xdr:sp macro="" textlink="">
      <xdr:nvSpPr>
        <xdr:cNvPr id="145" name="財政構造の弾力性該当値テキスト">
          <a:extLst>
            <a:ext uri="{FF2B5EF4-FFF2-40B4-BE49-F238E27FC236}">
              <a16:creationId xmlns:a16="http://schemas.microsoft.com/office/drawing/2014/main" xmlns="" id="{00000000-0008-0000-0300-000091000000}"/>
            </a:ext>
          </a:extLst>
        </xdr:cNvPr>
        <xdr:cNvSpPr txBox="1"/>
      </xdr:nvSpPr>
      <xdr:spPr>
        <a:xfrm>
          <a:off x="5041900" y="1074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5588</xdr:rowOff>
    </xdr:from>
    <xdr:to>
      <xdr:col>19</xdr:col>
      <xdr:colOff>184150</xdr:colOff>
      <xdr:row>63</xdr:row>
      <xdr:rowOff>107188</xdr:rowOff>
    </xdr:to>
    <xdr:sp macro="" textlink="">
      <xdr:nvSpPr>
        <xdr:cNvPr id="146" name="楕円 145">
          <a:extLst>
            <a:ext uri="{FF2B5EF4-FFF2-40B4-BE49-F238E27FC236}">
              <a16:creationId xmlns:a16="http://schemas.microsoft.com/office/drawing/2014/main" xmlns="" id="{00000000-0008-0000-0300-000092000000}"/>
            </a:ext>
          </a:extLst>
        </xdr:cNvPr>
        <xdr:cNvSpPr/>
      </xdr:nvSpPr>
      <xdr:spPr>
        <a:xfrm>
          <a:off x="40640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91965</xdr:rowOff>
    </xdr:from>
    <xdr:ext cx="7366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733800" y="10893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99822</xdr:rowOff>
    </xdr:from>
    <xdr:to>
      <xdr:col>15</xdr:col>
      <xdr:colOff>133350</xdr:colOff>
      <xdr:row>63</xdr:row>
      <xdr:rowOff>29972</xdr:rowOff>
    </xdr:to>
    <xdr:sp macro="" textlink="">
      <xdr:nvSpPr>
        <xdr:cNvPr id="148" name="楕円 147">
          <a:extLst>
            <a:ext uri="{FF2B5EF4-FFF2-40B4-BE49-F238E27FC236}">
              <a16:creationId xmlns:a16="http://schemas.microsoft.com/office/drawing/2014/main" xmlns="" id="{00000000-0008-0000-0300-000094000000}"/>
            </a:ext>
          </a:extLst>
        </xdr:cNvPr>
        <xdr:cNvSpPr/>
      </xdr:nvSpPr>
      <xdr:spPr>
        <a:xfrm>
          <a:off x="3175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14749</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2844800" y="1081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165100</xdr:rowOff>
    </xdr:from>
    <xdr:to>
      <xdr:col>11</xdr:col>
      <xdr:colOff>82550</xdr:colOff>
      <xdr:row>62</xdr:row>
      <xdr:rowOff>95250</xdr:rowOff>
    </xdr:to>
    <xdr:sp macro="" textlink="">
      <xdr:nvSpPr>
        <xdr:cNvPr id="150" name="楕円 149">
          <a:extLst>
            <a:ext uri="{FF2B5EF4-FFF2-40B4-BE49-F238E27FC236}">
              <a16:creationId xmlns:a16="http://schemas.microsoft.com/office/drawing/2014/main" xmlns="" id="{00000000-0008-0000-0300-000096000000}"/>
            </a:ext>
          </a:extLst>
        </xdr:cNvPr>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80027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1955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169926</xdr:rowOff>
    </xdr:from>
    <xdr:to>
      <xdr:col>7</xdr:col>
      <xdr:colOff>31750</xdr:colOff>
      <xdr:row>62</xdr:row>
      <xdr:rowOff>100076</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1397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84853</xdr:rowOff>
    </xdr:from>
    <xdr:ext cx="7620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1066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xmlns=""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[653,291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xmlns=""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xmlns=""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xmlns=""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xmlns=""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全国平均、福岡県平均のいずれをも上回っている。</a:t>
          </a:r>
          <a:endParaRPr lang="ja-JP" altLang="ja-JP" sz="1400">
            <a:effectLst/>
          </a:endParaRPr>
        </a:p>
        <a:p>
          <a:r>
            <a:rPr kumimoji="1" lang="ja-JP" altLang="ja-JP" sz="1100">
              <a:solidFill>
                <a:schemeClr val="dk1"/>
              </a:solidFill>
              <a:effectLst/>
              <a:latin typeface="+mn-lt"/>
              <a:ea typeface="+mn-ea"/>
              <a:cs typeface="+mn-cs"/>
            </a:rPr>
            <a:t>　人件費については職員数の適正化に努め、平成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年度までの間に</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名（</a:t>
          </a:r>
          <a:r>
            <a:rPr kumimoji="1" lang="en-US" altLang="ja-JP" sz="1100">
              <a:solidFill>
                <a:schemeClr val="dk1"/>
              </a:solidFill>
              <a:effectLst/>
              <a:latin typeface="+mn-lt"/>
              <a:ea typeface="+mn-ea"/>
              <a:cs typeface="+mn-cs"/>
            </a:rPr>
            <a:t>12.3</a:t>
          </a:r>
          <a:r>
            <a:rPr kumimoji="1" lang="ja-JP" altLang="ja-JP" sz="1100">
              <a:solidFill>
                <a:schemeClr val="dk1"/>
              </a:solidFill>
              <a:effectLst/>
              <a:latin typeface="+mn-lt"/>
              <a:ea typeface="+mn-ea"/>
              <a:cs typeface="+mn-cs"/>
            </a:rPr>
            <a:t>％）の職員の削減（再任用職員・任期付職員を含む）を行っているところだが、その一方で人口が年々減少していることが影響を及ぼしている。</a:t>
          </a:r>
          <a:endParaRPr lang="ja-JP" altLang="ja-JP" sz="1400">
            <a:effectLst/>
          </a:endParaRPr>
        </a:p>
        <a:p>
          <a:r>
            <a:rPr kumimoji="1" lang="ja-JP" altLang="ja-JP" sz="1100">
              <a:solidFill>
                <a:schemeClr val="dk1"/>
              </a:solidFill>
              <a:effectLst/>
              <a:latin typeface="+mn-lt"/>
              <a:ea typeface="+mn-ea"/>
              <a:cs typeface="+mn-cs"/>
            </a:rPr>
            <a:t>　今後も引き続き職員数の適正化や物件費の抑制策について検討を重ねていく必要がある。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xmlns=""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xmlns=""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xmlns=""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a:extLst>
            <a:ext uri="{FF2B5EF4-FFF2-40B4-BE49-F238E27FC236}">
              <a16:creationId xmlns:a16="http://schemas.microsoft.com/office/drawing/2014/main" xmlns="" id="{00000000-0008-0000-0300-0000AA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a:extLst>
            <a:ext uri="{FF2B5EF4-FFF2-40B4-BE49-F238E27FC236}">
              <a16:creationId xmlns:a16="http://schemas.microsoft.com/office/drawing/2014/main" xmlns="" id="{00000000-0008-0000-0300-0000AC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xmlns=""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89706</xdr:rowOff>
    </xdr:from>
    <xdr:to>
      <xdr:col>23</xdr:col>
      <xdr:colOff>133350</xdr:colOff>
      <xdr:row>89</xdr:row>
      <xdr:rowOff>72619</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flipV="1">
          <a:off x="4953000" y="13977156"/>
          <a:ext cx="0" cy="13545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44696</xdr:rowOff>
    </xdr:from>
    <xdr:ext cx="762000" cy="259045"/>
    <xdr:sp macro="" textlink="">
      <xdr:nvSpPr>
        <xdr:cNvPr id="185" name="人件費・物件費等の状況最小値テキスト">
          <a:extLst>
            <a:ext uri="{FF2B5EF4-FFF2-40B4-BE49-F238E27FC236}">
              <a16:creationId xmlns:a16="http://schemas.microsoft.com/office/drawing/2014/main" xmlns="" id="{00000000-0008-0000-0300-0000B9000000}"/>
            </a:ext>
          </a:extLst>
        </xdr:cNvPr>
        <xdr:cNvSpPr txBox="1"/>
      </xdr:nvSpPr>
      <xdr:spPr>
        <a:xfrm>
          <a:off x="5041900" y="1530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72619</xdr:rowOff>
    </xdr:from>
    <xdr:to>
      <xdr:col>24</xdr:col>
      <xdr:colOff>12700</xdr:colOff>
      <xdr:row>89</xdr:row>
      <xdr:rowOff>72619</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4864100" y="15331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4633</xdr:rowOff>
    </xdr:from>
    <xdr:ext cx="762000" cy="259045"/>
    <xdr:sp macro="" textlink="">
      <xdr:nvSpPr>
        <xdr:cNvPr id="187" name="人件費・物件費等の状況最大値テキスト">
          <a:extLst>
            <a:ext uri="{FF2B5EF4-FFF2-40B4-BE49-F238E27FC236}">
              <a16:creationId xmlns:a16="http://schemas.microsoft.com/office/drawing/2014/main" xmlns="" id="{00000000-0008-0000-0300-0000BB000000}"/>
            </a:ext>
          </a:extLst>
        </xdr:cNvPr>
        <xdr:cNvSpPr txBox="1"/>
      </xdr:nvSpPr>
      <xdr:spPr>
        <a:xfrm>
          <a:off x="5041900" y="1372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89706</xdr:rowOff>
    </xdr:from>
    <xdr:to>
      <xdr:col>24</xdr:col>
      <xdr:colOff>12700</xdr:colOff>
      <xdr:row>81</xdr:row>
      <xdr:rowOff>89706</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4864100" y="1397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155595</xdr:rowOff>
    </xdr:from>
    <xdr:to>
      <xdr:col>23</xdr:col>
      <xdr:colOff>133350</xdr:colOff>
      <xdr:row>84</xdr:row>
      <xdr:rowOff>92077</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a:off x="4114800" y="14385945"/>
          <a:ext cx="838200" cy="10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73786</xdr:rowOff>
    </xdr:from>
    <xdr:ext cx="762000" cy="259045"/>
    <xdr:sp macro="" textlink="">
      <xdr:nvSpPr>
        <xdr:cNvPr id="190" name="人件費・物件費等の状況平均値テキスト">
          <a:extLst>
            <a:ext uri="{FF2B5EF4-FFF2-40B4-BE49-F238E27FC236}">
              <a16:creationId xmlns:a16="http://schemas.microsoft.com/office/drawing/2014/main" xmlns="" id="{00000000-0008-0000-0300-0000BE000000}"/>
            </a:ext>
          </a:extLst>
        </xdr:cNvPr>
        <xdr:cNvSpPr txBox="1"/>
      </xdr:nvSpPr>
      <xdr:spPr>
        <a:xfrm>
          <a:off x="5041900" y="13961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57259</xdr:rowOff>
    </xdr:from>
    <xdr:to>
      <xdr:col>23</xdr:col>
      <xdr:colOff>184150</xdr:colOff>
      <xdr:row>82</xdr:row>
      <xdr:rowOff>158859</xdr:rowOff>
    </xdr:to>
    <xdr:sp macro="" textlink="">
      <xdr:nvSpPr>
        <xdr:cNvPr id="191" name="フローチャート: 判断 190">
          <a:extLst>
            <a:ext uri="{FF2B5EF4-FFF2-40B4-BE49-F238E27FC236}">
              <a16:creationId xmlns:a16="http://schemas.microsoft.com/office/drawing/2014/main" xmlns="" id="{00000000-0008-0000-0300-0000BF000000}"/>
            </a:ext>
          </a:extLst>
        </xdr:cNvPr>
        <xdr:cNvSpPr/>
      </xdr:nvSpPr>
      <xdr:spPr>
        <a:xfrm>
          <a:off x="4902200" y="1411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155595</xdr:rowOff>
    </xdr:from>
    <xdr:to>
      <xdr:col>19</xdr:col>
      <xdr:colOff>133350</xdr:colOff>
      <xdr:row>84</xdr:row>
      <xdr:rowOff>38536</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flipV="1">
          <a:off x="3225800" y="14385945"/>
          <a:ext cx="889000" cy="5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56542</xdr:rowOff>
    </xdr:from>
    <xdr:to>
      <xdr:col>19</xdr:col>
      <xdr:colOff>184150</xdr:colOff>
      <xdr:row>82</xdr:row>
      <xdr:rowOff>158142</xdr:rowOff>
    </xdr:to>
    <xdr:sp macro="" textlink="">
      <xdr:nvSpPr>
        <xdr:cNvPr id="193" name="フローチャート: 判断 192">
          <a:extLst>
            <a:ext uri="{FF2B5EF4-FFF2-40B4-BE49-F238E27FC236}">
              <a16:creationId xmlns:a16="http://schemas.microsoft.com/office/drawing/2014/main" xmlns="" id="{00000000-0008-0000-0300-0000C1000000}"/>
            </a:ext>
          </a:extLst>
        </xdr:cNvPr>
        <xdr:cNvSpPr/>
      </xdr:nvSpPr>
      <xdr:spPr>
        <a:xfrm>
          <a:off x="40640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168319</xdr:rowOff>
    </xdr:from>
    <xdr:ext cx="736600" cy="259045"/>
    <xdr:sp macro="" textlink="">
      <xdr:nvSpPr>
        <xdr:cNvPr id="194" name="テキスト ボックス 193">
          <a:extLst>
            <a:ext uri="{FF2B5EF4-FFF2-40B4-BE49-F238E27FC236}">
              <a16:creationId xmlns:a16="http://schemas.microsoft.com/office/drawing/2014/main" xmlns="" id="{00000000-0008-0000-0300-0000C2000000}"/>
            </a:ext>
          </a:extLst>
        </xdr:cNvPr>
        <xdr:cNvSpPr txBox="1"/>
      </xdr:nvSpPr>
      <xdr:spPr>
        <a:xfrm>
          <a:off x="3733800" y="13884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77822</xdr:rowOff>
    </xdr:from>
    <xdr:to>
      <xdr:col>15</xdr:col>
      <xdr:colOff>82550</xdr:colOff>
      <xdr:row>84</xdr:row>
      <xdr:rowOff>38536</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2336800" y="14308172"/>
          <a:ext cx="889000" cy="13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41235</xdr:rowOff>
    </xdr:from>
    <xdr:to>
      <xdr:col>15</xdr:col>
      <xdr:colOff>133350</xdr:colOff>
      <xdr:row>82</xdr:row>
      <xdr:rowOff>142835</xdr:rowOff>
    </xdr:to>
    <xdr:sp macro="" textlink="">
      <xdr:nvSpPr>
        <xdr:cNvPr id="196" name="フローチャート: 判断 195">
          <a:extLst>
            <a:ext uri="{FF2B5EF4-FFF2-40B4-BE49-F238E27FC236}">
              <a16:creationId xmlns:a16="http://schemas.microsoft.com/office/drawing/2014/main" xmlns="" id="{00000000-0008-0000-0300-0000C4000000}"/>
            </a:ext>
          </a:extLst>
        </xdr:cNvPr>
        <xdr:cNvSpPr/>
      </xdr:nvSpPr>
      <xdr:spPr>
        <a:xfrm>
          <a:off x="3175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153012</xdr:rowOff>
    </xdr:from>
    <xdr:ext cx="762000" cy="259045"/>
    <xdr:sp macro="" textlink="">
      <xdr:nvSpPr>
        <xdr:cNvPr id="197" name="テキスト ボックス 196">
          <a:extLst>
            <a:ext uri="{FF2B5EF4-FFF2-40B4-BE49-F238E27FC236}">
              <a16:creationId xmlns:a16="http://schemas.microsoft.com/office/drawing/2014/main" xmlns="" id="{00000000-0008-0000-0300-0000C5000000}"/>
            </a:ext>
          </a:extLst>
        </xdr:cNvPr>
        <xdr:cNvSpPr txBox="1"/>
      </xdr:nvSpPr>
      <xdr:spPr>
        <a:xfrm>
          <a:off x="2844800" y="1386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7179</xdr:rowOff>
    </xdr:from>
    <xdr:to>
      <xdr:col>11</xdr:col>
      <xdr:colOff>31750</xdr:colOff>
      <xdr:row>83</xdr:row>
      <xdr:rowOff>77822</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a:off x="1447800" y="14237529"/>
          <a:ext cx="889000" cy="7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23006</xdr:rowOff>
    </xdr:from>
    <xdr:to>
      <xdr:col>11</xdr:col>
      <xdr:colOff>82550</xdr:colOff>
      <xdr:row>82</xdr:row>
      <xdr:rowOff>124606</xdr:rowOff>
    </xdr:to>
    <xdr:sp macro="" textlink="">
      <xdr:nvSpPr>
        <xdr:cNvPr id="199" name="フローチャート: 判断 198">
          <a:extLst>
            <a:ext uri="{FF2B5EF4-FFF2-40B4-BE49-F238E27FC236}">
              <a16:creationId xmlns:a16="http://schemas.microsoft.com/office/drawing/2014/main" xmlns="" id="{00000000-0008-0000-0300-0000C7000000}"/>
            </a:ext>
          </a:extLst>
        </xdr:cNvPr>
        <xdr:cNvSpPr/>
      </xdr:nvSpPr>
      <xdr:spPr>
        <a:xfrm>
          <a:off x="2286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134783</xdr:rowOff>
    </xdr:from>
    <xdr:ext cx="762000" cy="259045"/>
    <xdr:sp macro="" textlink="">
      <xdr:nvSpPr>
        <xdr:cNvPr id="200" name="テキスト ボックス 199">
          <a:extLst>
            <a:ext uri="{FF2B5EF4-FFF2-40B4-BE49-F238E27FC236}">
              <a16:creationId xmlns:a16="http://schemas.microsoft.com/office/drawing/2014/main" xmlns="" id="{00000000-0008-0000-0300-0000C8000000}"/>
            </a:ext>
          </a:extLst>
        </xdr:cNvPr>
        <xdr:cNvSpPr txBox="1"/>
      </xdr:nvSpPr>
      <xdr:spPr>
        <a:xfrm>
          <a:off x="1955800" y="13850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169833</xdr:rowOff>
    </xdr:from>
    <xdr:to>
      <xdr:col>7</xdr:col>
      <xdr:colOff>31750</xdr:colOff>
      <xdr:row>82</xdr:row>
      <xdr:rowOff>99983</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1397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110160</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1066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41277</xdr:rowOff>
    </xdr:from>
    <xdr:to>
      <xdr:col>23</xdr:col>
      <xdr:colOff>184150</xdr:colOff>
      <xdr:row>84</xdr:row>
      <xdr:rowOff>142877</xdr:rowOff>
    </xdr:to>
    <xdr:sp macro="" textlink="">
      <xdr:nvSpPr>
        <xdr:cNvPr id="208" name="楕円 207">
          <a:extLst>
            <a:ext uri="{FF2B5EF4-FFF2-40B4-BE49-F238E27FC236}">
              <a16:creationId xmlns:a16="http://schemas.microsoft.com/office/drawing/2014/main" xmlns="" id="{00000000-0008-0000-0300-0000D0000000}"/>
            </a:ext>
          </a:extLst>
        </xdr:cNvPr>
        <xdr:cNvSpPr/>
      </xdr:nvSpPr>
      <xdr:spPr>
        <a:xfrm>
          <a:off x="4902200" y="1444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13354</xdr:rowOff>
    </xdr:from>
    <xdr:ext cx="762000" cy="259045"/>
    <xdr:sp macro="" textlink="">
      <xdr:nvSpPr>
        <xdr:cNvPr id="209" name="人件費・物件費等の状況該当値テキスト">
          <a:extLst>
            <a:ext uri="{FF2B5EF4-FFF2-40B4-BE49-F238E27FC236}">
              <a16:creationId xmlns:a16="http://schemas.microsoft.com/office/drawing/2014/main" xmlns="" id="{00000000-0008-0000-0300-0000D1000000}"/>
            </a:ext>
          </a:extLst>
        </xdr:cNvPr>
        <xdr:cNvSpPr txBox="1"/>
      </xdr:nvSpPr>
      <xdr:spPr>
        <a:xfrm>
          <a:off x="5041900" y="1441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104795</xdr:rowOff>
    </xdr:from>
    <xdr:to>
      <xdr:col>19</xdr:col>
      <xdr:colOff>184150</xdr:colOff>
      <xdr:row>84</xdr:row>
      <xdr:rowOff>34945</xdr:rowOff>
    </xdr:to>
    <xdr:sp macro="" textlink="">
      <xdr:nvSpPr>
        <xdr:cNvPr id="210" name="楕円 209">
          <a:extLst>
            <a:ext uri="{FF2B5EF4-FFF2-40B4-BE49-F238E27FC236}">
              <a16:creationId xmlns:a16="http://schemas.microsoft.com/office/drawing/2014/main" xmlns="" id="{00000000-0008-0000-0300-0000D2000000}"/>
            </a:ext>
          </a:extLst>
        </xdr:cNvPr>
        <xdr:cNvSpPr/>
      </xdr:nvSpPr>
      <xdr:spPr>
        <a:xfrm>
          <a:off x="4064000" y="1433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19722</xdr:rowOff>
    </xdr:from>
    <xdr:ext cx="7366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3733800" y="14421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159186</xdr:rowOff>
    </xdr:from>
    <xdr:to>
      <xdr:col>15</xdr:col>
      <xdr:colOff>133350</xdr:colOff>
      <xdr:row>84</xdr:row>
      <xdr:rowOff>89336</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3175000" y="1438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74113</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2844800" y="14475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27022</xdr:rowOff>
    </xdr:from>
    <xdr:to>
      <xdr:col>11</xdr:col>
      <xdr:colOff>82550</xdr:colOff>
      <xdr:row>83</xdr:row>
      <xdr:rowOff>128622</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2286000" y="1425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113399</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1955800" y="1434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127829</xdr:rowOff>
    </xdr:from>
    <xdr:to>
      <xdr:col>7</xdr:col>
      <xdr:colOff>31750</xdr:colOff>
      <xdr:row>83</xdr:row>
      <xdr:rowOff>57979</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1397000" y="1418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42756</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1066800" y="1427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xmlns=""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xmlns=""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xmlns=""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年度数値を引用。 なお、</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年度類似団体関係数値（平均値、最大値及び最小値、順位）は、</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年度の選定団体によるもの。</a:t>
          </a:r>
          <a:endParaRPr lang="ja-JP" altLang="ja-JP" sz="1400">
            <a:effectLst/>
          </a:endParaRPr>
        </a:p>
        <a:p>
          <a:r>
            <a:rPr kumimoji="1" lang="ja-JP" altLang="ja-JP" sz="1100">
              <a:solidFill>
                <a:schemeClr val="dk1"/>
              </a:solidFill>
              <a:effectLst/>
              <a:latin typeface="+mn-lt"/>
              <a:ea typeface="+mn-ea"/>
              <a:cs typeface="+mn-cs"/>
            </a:rPr>
            <a:t>　ラスパイレス指数が</a:t>
          </a:r>
          <a:r>
            <a:rPr kumimoji="1" lang="en-US" altLang="ja-JP" sz="1100">
              <a:solidFill>
                <a:schemeClr val="dk1"/>
              </a:solidFill>
              <a:effectLst/>
              <a:latin typeface="+mn-lt"/>
              <a:ea typeface="+mn-ea"/>
              <a:cs typeface="+mn-cs"/>
            </a:rPr>
            <a:t>96.3</a:t>
          </a:r>
          <a:r>
            <a:rPr kumimoji="1" lang="ja-JP" altLang="ja-JP" sz="1100">
              <a:solidFill>
                <a:schemeClr val="dk1"/>
              </a:solidFill>
              <a:effectLst/>
              <a:latin typeface="+mn-lt"/>
              <a:ea typeface="+mn-ea"/>
              <a:cs typeface="+mn-cs"/>
            </a:rPr>
            <a:t>（対前年度比</a:t>
          </a:r>
          <a:r>
            <a:rPr kumimoji="1" lang="en-US" altLang="ja-JP" sz="1100">
              <a:solidFill>
                <a:schemeClr val="dk1"/>
              </a:solidFill>
              <a:effectLst/>
              <a:latin typeface="+mn-lt"/>
              <a:ea typeface="+mn-ea"/>
              <a:cs typeface="+mn-cs"/>
            </a:rPr>
            <a:t>2.1</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）となり、類似団体平均を</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回り、全国町村平均を</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下回っている。このことについては、平成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年度にかけて高齢者の任期付職員の採用が要因となっているとともに、</a:t>
          </a:r>
          <a:r>
            <a:rPr kumimoji="1" lang="ja-JP" altLang="en-US" sz="1100">
              <a:solidFill>
                <a:schemeClr val="dk1"/>
              </a:solidFill>
              <a:effectLst/>
              <a:latin typeface="+mn-lt"/>
              <a:ea typeface="+mn-ea"/>
              <a:cs typeface="+mn-cs"/>
            </a:rPr>
            <a:t>依然</a:t>
          </a:r>
          <a:r>
            <a:rPr kumimoji="1" lang="ja-JP" altLang="ja-JP" sz="1100">
              <a:solidFill>
                <a:schemeClr val="dk1"/>
              </a:solidFill>
              <a:effectLst/>
              <a:latin typeface="+mn-lt"/>
              <a:ea typeface="+mn-ea"/>
              <a:cs typeface="+mn-cs"/>
            </a:rPr>
            <a:t>として他団体と比較して職員数が少なく年齢層に偏在性があることもその要因だと考えられる。地域の状況等を踏まえ給与の適正化に努める。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xmlns=""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xmlns=""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a:extLst>
            <a:ext uri="{FF2B5EF4-FFF2-40B4-BE49-F238E27FC236}">
              <a16:creationId xmlns:a16="http://schemas.microsoft.com/office/drawing/2014/main" xmlns="" id="{00000000-0008-0000-0300-0000E9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xmlns=""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93980</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flipV="1">
          <a:off x="17018000" y="14074139"/>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7" name="給与水準   （国との比較）最小値テキスト">
          <a:extLst>
            <a:ext uri="{FF2B5EF4-FFF2-40B4-BE49-F238E27FC236}">
              <a16:creationId xmlns:a16="http://schemas.microsoft.com/office/drawing/2014/main" xmlns="" id="{00000000-0008-0000-0300-0000F7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a:extLst>
            <a:ext uri="{FF2B5EF4-FFF2-40B4-BE49-F238E27FC236}">
              <a16:creationId xmlns:a16="http://schemas.microsoft.com/office/drawing/2014/main" xmlns="" id="{00000000-0008-0000-0300-0000F9000000}"/>
            </a:ext>
          </a:extLst>
        </xdr:cNvPr>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26670</xdr:rowOff>
    </xdr:from>
    <xdr:to>
      <xdr:col>81</xdr:col>
      <xdr:colOff>44450</xdr:colOff>
      <xdr:row>88</xdr:row>
      <xdr:rowOff>24130</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a:off x="16179800" y="14942820"/>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64788</xdr:rowOff>
    </xdr:from>
    <xdr:ext cx="762000" cy="259045"/>
    <xdr:sp macro="" textlink="">
      <xdr:nvSpPr>
        <xdr:cNvPr id="252" name="給与水準   （国との比較）平均値テキスト">
          <a:extLst>
            <a:ext uri="{FF2B5EF4-FFF2-40B4-BE49-F238E27FC236}">
              <a16:creationId xmlns:a16="http://schemas.microsoft.com/office/drawing/2014/main" xmlns="" id="{00000000-0008-0000-0300-0000FC000000}"/>
            </a:ext>
          </a:extLst>
        </xdr:cNvPr>
        <xdr:cNvSpPr txBox="1"/>
      </xdr:nvSpPr>
      <xdr:spPr>
        <a:xfrm>
          <a:off x="17106900" y="14809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48261</xdr:rowOff>
    </xdr:from>
    <xdr:to>
      <xdr:col>81</xdr:col>
      <xdr:colOff>95250</xdr:colOff>
      <xdr:row>87</xdr:row>
      <xdr:rowOff>149861</xdr:rowOff>
    </xdr:to>
    <xdr:sp macro="" textlink="">
      <xdr:nvSpPr>
        <xdr:cNvPr id="253" name="フローチャート: 判断 252">
          <a:extLst>
            <a:ext uri="{FF2B5EF4-FFF2-40B4-BE49-F238E27FC236}">
              <a16:creationId xmlns:a16="http://schemas.microsoft.com/office/drawing/2014/main" xmlns="" id="{00000000-0008-0000-0300-0000FD000000}"/>
            </a:ext>
          </a:extLst>
        </xdr:cNvPr>
        <xdr:cNvSpPr/>
      </xdr:nvSpPr>
      <xdr:spPr>
        <a:xfrm>
          <a:off x="169672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26670</xdr:rowOff>
    </xdr:from>
    <xdr:to>
      <xdr:col>77</xdr:col>
      <xdr:colOff>44450</xdr:colOff>
      <xdr:row>88</xdr:row>
      <xdr:rowOff>96520</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flipV="1">
          <a:off x="15290800" y="1494282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40216</xdr:rowOff>
    </xdr:from>
    <xdr:to>
      <xdr:col>77</xdr:col>
      <xdr:colOff>95250</xdr:colOff>
      <xdr:row>87</xdr:row>
      <xdr:rowOff>141816</xdr:rowOff>
    </xdr:to>
    <xdr:sp macro="" textlink="">
      <xdr:nvSpPr>
        <xdr:cNvPr id="255" name="フローチャート: 判断 254">
          <a:extLst>
            <a:ext uri="{FF2B5EF4-FFF2-40B4-BE49-F238E27FC236}">
              <a16:creationId xmlns:a16="http://schemas.microsoft.com/office/drawing/2014/main" xmlns="" id="{00000000-0008-0000-0300-0000FF000000}"/>
            </a:ext>
          </a:extLst>
        </xdr:cNvPr>
        <xdr:cNvSpPr/>
      </xdr:nvSpPr>
      <xdr:spPr>
        <a:xfrm>
          <a:off x="16129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56" name="テキスト ボックス 255">
          <a:extLst>
            <a:ext uri="{FF2B5EF4-FFF2-40B4-BE49-F238E27FC236}">
              <a16:creationId xmlns:a16="http://schemas.microsoft.com/office/drawing/2014/main" xmlns="" id="{00000000-0008-0000-0300-000000010000}"/>
            </a:ext>
          </a:extLst>
        </xdr:cNvPr>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96520</xdr:rowOff>
    </xdr:from>
    <xdr:to>
      <xdr:col>72</xdr:col>
      <xdr:colOff>203200</xdr:colOff>
      <xdr:row>89</xdr:row>
      <xdr:rowOff>29634</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flipV="1">
          <a:off x="14401800" y="15184120"/>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40216</xdr:rowOff>
    </xdr:from>
    <xdr:to>
      <xdr:col>73</xdr:col>
      <xdr:colOff>44450</xdr:colOff>
      <xdr:row>87</xdr:row>
      <xdr:rowOff>141816</xdr:rowOff>
    </xdr:to>
    <xdr:sp macro="" textlink="">
      <xdr:nvSpPr>
        <xdr:cNvPr id="258" name="フローチャート: 判断 257">
          <a:extLst>
            <a:ext uri="{FF2B5EF4-FFF2-40B4-BE49-F238E27FC236}">
              <a16:creationId xmlns:a16="http://schemas.microsoft.com/office/drawing/2014/main" xmlns="" id="{00000000-0008-0000-0300-000002010000}"/>
            </a:ext>
          </a:extLst>
        </xdr:cNvPr>
        <xdr:cNvSpPr/>
      </xdr:nvSpPr>
      <xdr:spPr>
        <a:xfrm>
          <a:off x="15240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151993</xdr:rowOff>
    </xdr:from>
    <xdr:ext cx="762000" cy="259045"/>
    <xdr:sp macro="" textlink="">
      <xdr:nvSpPr>
        <xdr:cNvPr id="259" name="テキスト ボックス 258">
          <a:extLst>
            <a:ext uri="{FF2B5EF4-FFF2-40B4-BE49-F238E27FC236}">
              <a16:creationId xmlns:a16="http://schemas.microsoft.com/office/drawing/2014/main" xmlns="" id="{00000000-0008-0000-0300-000003010000}"/>
            </a:ext>
          </a:extLst>
        </xdr:cNvPr>
        <xdr:cNvSpPr txBox="1"/>
      </xdr:nvSpPr>
      <xdr:spPr>
        <a:xfrm>
          <a:off x="14909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29634</xdr:rowOff>
    </xdr:from>
    <xdr:to>
      <xdr:col>68</xdr:col>
      <xdr:colOff>152400</xdr:colOff>
      <xdr:row>89</xdr:row>
      <xdr:rowOff>37677</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flipV="1">
          <a:off x="13512800" y="1528868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16087</xdr:rowOff>
    </xdr:from>
    <xdr:to>
      <xdr:col>68</xdr:col>
      <xdr:colOff>203200</xdr:colOff>
      <xdr:row>87</xdr:row>
      <xdr:rowOff>117687</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4351000" y="149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127864</xdr:rowOff>
    </xdr:from>
    <xdr:ext cx="7620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4020800" y="1470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32173</xdr:rowOff>
    </xdr:from>
    <xdr:to>
      <xdr:col>64</xdr:col>
      <xdr:colOff>152400</xdr:colOff>
      <xdr:row>87</xdr:row>
      <xdr:rowOff>133773</xdr:rowOff>
    </xdr:to>
    <xdr:sp macro="" textlink="">
      <xdr:nvSpPr>
        <xdr:cNvPr id="263" name="フローチャート: 判断 262">
          <a:extLst>
            <a:ext uri="{FF2B5EF4-FFF2-40B4-BE49-F238E27FC236}">
              <a16:creationId xmlns:a16="http://schemas.microsoft.com/office/drawing/2014/main" xmlns="" id="{00000000-0008-0000-0300-000007010000}"/>
            </a:ext>
          </a:extLst>
        </xdr:cNvPr>
        <xdr:cNvSpPr/>
      </xdr:nvSpPr>
      <xdr:spPr>
        <a:xfrm>
          <a:off x="13462000" y="149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143950</xdr:rowOff>
    </xdr:from>
    <xdr:ext cx="7620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3131800" y="1471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70" name="楕円 269">
          <a:extLst>
            <a:ext uri="{FF2B5EF4-FFF2-40B4-BE49-F238E27FC236}">
              <a16:creationId xmlns:a16="http://schemas.microsoft.com/office/drawing/2014/main" xmlns="" id="{00000000-0008-0000-0300-00000E010000}"/>
            </a:ext>
          </a:extLst>
        </xdr:cNvPr>
        <xdr:cNvSpPr/>
      </xdr:nvSpPr>
      <xdr:spPr>
        <a:xfrm>
          <a:off x="169672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116857</xdr:rowOff>
    </xdr:from>
    <xdr:ext cx="762000" cy="259045"/>
    <xdr:sp macro="" textlink="">
      <xdr:nvSpPr>
        <xdr:cNvPr id="271" name="給与水準   （国との比較）該当値テキスト">
          <a:extLst>
            <a:ext uri="{FF2B5EF4-FFF2-40B4-BE49-F238E27FC236}">
              <a16:creationId xmlns:a16="http://schemas.microsoft.com/office/drawing/2014/main" xmlns="" id="{00000000-0008-0000-0300-00000F010000}"/>
            </a:ext>
          </a:extLst>
        </xdr:cNvPr>
        <xdr:cNvSpPr txBox="1"/>
      </xdr:nvSpPr>
      <xdr:spPr>
        <a:xfrm>
          <a:off x="17106900" y="1503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147320</xdr:rowOff>
    </xdr:from>
    <xdr:to>
      <xdr:col>77</xdr:col>
      <xdr:colOff>95250</xdr:colOff>
      <xdr:row>87</xdr:row>
      <xdr:rowOff>77470</xdr:rowOff>
    </xdr:to>
    <xdr:sp macro="" textlink="">
      <xdr:nvSpPr>
        <xdr:cNvPr id="272" name="楕円 271">
          <a:extLst>
            <a:ext uri="{FF2B5EF4-FFF2-40B4-BE49-F238E27FC236}">
              <a16:creationId xmlns:a16="http://schemas.microsoft.com/office/drawing/2014/main" xmlns="" id="{00000000-0008-0000-0300-000010010000}"/>
            </a:ext>
          </a:extLst>
        </xdr:cNvPr>
        <xdr:cNvSpPr/>
      </xdr:nvSpPr>
      <xdr:spPr>
        <a:xfrm>
          <a:off x="16129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45720</xdr:rowOff>
    </xdr:from>
    <xdr:to>
      <xdr:col>73</xdr:col>
      <xdr:colOff>44450</xdr:colOff>
      <xdr:row>88</xdr:row>
      <xdr:rowOff>147320</xdr:rowOff>
    </xdr:to>
    <xdr:sp macro="" textlink="">
      <xdr:nvSpPr>
        <xdr:cNvPr id="274" name="楕円 273">
          <a:extLst>
            <a:ext uri="{FF2B5EF4-FFF2-40B4-BE49-F238E27FC236}">
              <a16:creationId xmlns:a16="http://schemas.microsoft.com/office/drawing/2014/main" xmlns="" id="{00000000-0008-0000-0300-000012010000}"/>
            </a:ext>
          </a:extLst>
        </xdr:cNvPr>
        <xdr:cNvSpPr/>
      </xdr:nvSpPr>
      <xdr:spPr>
        <a:xfrm>
          <a:off x="15240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132097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4909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150284</xdr:rowOff>
    </xdr:from>
    <xdr:to>
      <xdr:col>68</xdr:col>
      <xdr:colOff>203200</xdr:colOff>
      <xdr:row>89</xdr:row>
      <xdr:rowOff>80434</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4351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65211</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4020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158327</xdr:rowOff>
    </xdr:from>
    <xdr:to>
      <xdr:col>64</xdr:col>
      <xdr:colOff>152400</xdr:colOff>
      <xdr:row>89</xdr:row>
      <xdr:rowOff>88477</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3462000" y="152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73254</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3131800" y="1533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xmlns=""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xmlns=""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xmlns=""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xmlns=""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年度は次の数値を引用（職員数：</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名、人口：</a:t>
          </a:r>
          <a:r>
            <a:rPr kumimoji="1" lang="en-US" altLang="ja-JP" sz="1100">
              <a:solidFill>
                <a:schemeClr val="dk1"/>
              </a:solidFill>
              <a:effectLst/>
              <a:latin typeface="+mn-lt"/>
              <a:ea typeface="+mn-ea"/>
              <a:cs typeface="+mn-cs"/>
            </a:rPr>
            <a:t>2,082</a:t>
          </a:r>
          <a:r>
            <a:rPr kumimoji="1" lang="ja-JP" altLang="ja-JP" sz="1100">
              <a:solidFill>
                <a:schemeClr val="dk1"/>
              </a:solidFill>
              <a:effectLst/>
              <a:latin typeface="+mn-lt"/>
              <a:ea typeface="+mn-ea"/>
              <a:cs typeface="+mn-cs"/>
            </a:rPr>
            <a:t>人）。平成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年度までの間に職員は</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名減少（再任用・任期付職員を含む）、</a:t>
          </a:r>
          <a:r>
            <a:rPr kumimoji="1" lang="en-US" altLang="ja-JP" sz="1100">
              <a:solidFill>
                <a:schemeClr val="dk1"/>
              </a:solidFill>
              <a:effectLst/>
              <a:latin typeface="+mn-lt"/>
              <a:ea typeface="+mn-ea"/>
              <a:cs typeface="+mn-cs"/>
            </a:rPr>
            <a:t>12.3</a:t>
          </a:r>
          <a:r>
            <a:rPr kumimoji="1" lang="ja-JP" altLang="ja-JP" sz="1100">
              <a:solidFill>
                <a:schemeClr val="dk1"/>
              </a:solidFill>
              <a:effectLst/>
              <a:latin typeface="+mn-lt"/>
              <a:ea typeface="+mn-ea"/>
              <a:cs typeface="+mn-cs"/>
            </a:rPr>
            <a:t>％の削減となったところであるが、人口千人あたり職員数については、類似団体平均を上回っている状況である。東峰村定員管理計画（</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H36</a:t>
          </a:r>
          <a:r>
            <a:rPr kumimoji="1" lang="ja-JP" altLang="ja-JP" sz="1100">
              <a:solidFill>
                <a:schemeClr val="dk1"/>
              </a:solidFill>
              <a:effectLst/>
              <a:latin typeface="+mn-lt"/>
              <a:ea typeface="+mn-ea"/>
              <a:cs typeface="+mn-cs"/>
            </a:rPr>
            <a:t>）に基づき「現状維持</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人」としているが、平成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災害復旧事業に従事する任期付職員の増が見られる。今後も災害復旧・復興を含め、住民サービスの低下を招くことのない水準を維持しながら、人口規模にあった職員数についての検討を行っ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xmlns=""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xmlns=""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xmlns=""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6" name="直線コネクタ 295">
          <a:extLst>
            <a:ext uri="{FF2B5EF4-FFF2-40B4-BE49-F238E27FC236}">
              <a16:creationId xmlns:a16="http://schemas.microsoft.com/office/drawing/2014/main" xmlns="" id="{00000000-0008-0000-0300-000028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xmlns=""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49771</xdr:rowOff>
    </xdr:from>
    <xdr:to>
      <xdr:col>81</xdr:col>
      <xdr:colOff>44450</xdr:colOff>
      <xdr:row>67</xdr:row>
      <xdr:rowOff>99796</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flipV="1">
          <a:off x="17018000" y="10336771"/>
          <a:ext cx="0" cy="1250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71873</xdr:rowOff>
    </xdr:from>
    <xdr:ext cx="762000" cy="259045"/>
    <xdr:sp macro="" textlink="">
      <xdr:nvSpPr>
        <xdr:cNvPr id="307" name="定員管理の状況最小値テキスト">
          <a:extLst>
            <a:ext uri="{FF2B5EF4-FFF2-40B4-BE49-F238E27FC236}">
              <a16:creationId xmlns:a16="http://schemas.microsoft.com/office/drawing/2014/main" xmlns="" id="{00000000-0008-0000-0300-000033010000}"/>
            </a:ext>
          </a:extLst>
        </xdr:cNvPr>
        <xdr:cNvSpPr txBox="1"/>
      </xdr:nvSpPr>
      <xdr:spPr>
        <a:xfrm>
          <a:off x="17106900" y="11559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99796</xdr:rowOff>
    </xdr:from>
    <xdr:to>
      <xdr:col>81</xdr:col>
      <xdr:colOff>133350</xdr:colOff>
      <xdr:row>67</xdr:row>
      <xdr:rowOff>99796</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6929100" y="1158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136148</xdr:rowOff>
    </xdr:from>
    <xdr:ext cx="762000" cy="259045"/>
    <xdr:sp macro="" textlink="">
      <xdr:nvSpPr>
        <xdr:cNvPr id="309" name="定員管理の状況最大値テキスト">
          <a:extLst>
            <a:ext uri="{FF2B5EF4-FFF2-40B4-BE49-F238E27FC236}">
              <a16:creationId xmlns:a16="http://schemas.microsoft.com/office/drawing/2014/main" xmlns="" id="{00000000-0008-0000-0300-000035010000}"/>
            </a:ext>
          </a:extLst>
        </xdr:cNvPr>
        <xdr:cNvSpPr txBox="1"/>
      </xdr:nvSpPr>
      <xdr:spPr>
        <a:xfrm>
          <a:off x="17106900" y="10080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49771</xdr:rowOff>
    </xdr:from>
    <xdr:to>
      <xdr:col>81</xdr:col>
      <xdr:colOff>133350</xdr:colOff>
      <xdr:row>60</xdr:row>
      <xdr:rowOff>49771</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6929100" y="1033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98984</xdr:rowOff>
    </xdr:from>
    <xdr:to>
      <xdr:col>81</xdr:col>
      <xdr:colOff>44450</xdr:colOff>
      <xdr:row>62</xdr:row>
      <xdr:rowOff>101879</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6179800" y="10728884"/>
          <a:ext cx="8382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51325</xdr:rowOff>
    </xdr:from>
    <xdr:ext cx="762000" cy="259045"/>
    <xdr:sp macro="" textlink="">
      <xdr:nvSpPr>
        <xdr:cNvPr id="312" name="定員管理の状況平均値テキスト">
          <a:extLst>
            <a:ext uri="{FF2B5EF4-FFF2-40B4-BE49-F238E27FC236}">
              <a16:creationId xmlns:a16="http://schemas.microsoft.com/office/drawing/2014/main" xmlns="" id="{00000000-0008-0000-0300-000038010000}"/>
            </a:ext>
          </a:extLst>
        </xdr:cNvPr>
        <xdr:cNvSpPr txBox="1"/>
      </xdr:nvSpPr>
      <xdr:spPr>
        <a:xfrm>
          <a:off x="17106900" y="10338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34798</xdr:rowOff>
    </xdr:from>
    <xdr:to>
      <xdr:col>81</xdr:col>
      <xdr:colOff>95250</xdr:colOff>
      <xdr:row>61</xdr:row>
      <xdr:rowOff>136398</xdr:rowOff>
    </xdr:to>
    <xdr:sp macro="" textlink="">
      <xdr:nvSpPr>
        <xdr:cNvPr id="313" name="フローチャート: 判断 312">
          <a:extLst>
            <a:ext uri="{FF2B5EF4-FFF2-40B4-BE49-F238E27FC236}">
              <a16:creationId xmlns:a16="http://schemas.microsoft.com/office/drawing/2014/main" xmlns="" id="{00000000-0008-0000-0300-000039010000}"/>
            </a:ext>
          </a:extLst>
        </xdr:cNvPr>
        <xdr:cNvSpPr/>
      </xdr:nvSpPr>
      <xdr:spPr>
        <a:xfrm>
          <a:off x="16967200" y="104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40348</xdr:rowOff>
    </xdr:from>
    <xdr:to>
      <xdr:col>77</xdr:col>
      <xdr:colOff>44450</xdr:colOff>
      <xdr:row>62</xdr:row>
      <xdr:rowOff>98984</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5290800" y="10670248"/>
          <a:ext cx="889000" cy="5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27077</xdr:rowOff>
    </xdr:from>
    <xdr:to>
      <xdr:col>77</xdr:col>
      <xdr:colOff>95250</xdr:colOff>
      <xdr:row>61</xdr:row>
      <xdr:rowOff>128677</xdr:rowOff>
    </xdr:to>
    <xdr:sp macro="" textlink="">
      <xdr:nvSpPr>
        <xdr:cNvPr id="315" name="フローチャート: 判断 314">
          <a:extLst>
            <a:ext uri="{FF2B5EF4-FFF2-40B4-BE49-F238E27FC236}">
              <a16:creationId xmlns:a16="http://schemas.microsoft.com/office/drawing/2014/main" xmlns="" id="{00000000-0008-0000-0300-00003B010000}"/>
            </a:ext>
          </a:extLst>
        </xdr:cNvPr>
        <xdr:cNvSpPr/>
      </xdr:nvSpPr>
      <xdr:spPr>
        <a:xfrm>
          <a:off x="161290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138854</xdr:rowOff>
    </xdr:from>
    <xdr:ext cx="736600" cy="259045"/>
    <xdr:sp macro="" textlink="">
      <xdr:nvSpPr>
        <xdr:cNvPr id="316" name="テキスト ボックス 315">
          <a:extLst>
            <a:ext uri="{FF2B5EF4-FFF2-40B4-BE49-F238E27FC236}">
              <a16:creationId xmlns:a16="http://schemas.microsoft.com/office/drawing/2014/main" xmlns="" id="{00000000-0008-0000-0300-00003C010000}"/>
            </a:ext>
          </a:extLst>
        </xdr:cNvPr>
        <xdr:cNvSpPr txBox="1"/>
      </xdr:nvSpPr>
      <xdr:spPr>
        <a:xfrm>
          <a:off x="15798800" y="10254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151956</xdr:rowOff>
    </xdr:from>
    <xdr:to>
      <xdr:col>72</xdr:col>
      <xdr:colOff>203200</xdr:colOff>
      <xdr:row>62</xdr:row>
      <xdr:rowOff>40348</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4401800" y="10610406"/>
          <a:ext cx="889000" cy="5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17425</xdr:rowOff>
    </xdr:from>
    <xdr:to>
      <xdr:col>73</xdr:col>
      <xdr:colOff>44450</xdr:colOff>
      <xdr:row>61</xdr:row>
      <xdr:rowOff>119025</xdr:rowOff>
    </xdr:to>
    <xdr:sp macro="" textlink="">
      <xdr:nvSpPr>
        <xdr:cNvPr id="318" name="フローチャート: 判断 317">
          <a:extLst>
            <a:ext uri="{FF2B5EF4-FFF2-40B4-BE49-F238E27FC236}">
              <a16:creationId xmlns:a16="http://schemas.microsoft.com/office/drawing/2014/main" xmlns="" id="{00000000-0008-0000-0300-00003E010000}"/>
            </a:ext>
          </a:extLst>
        </xdr:cNvPr>
        <xdr:cNvSpPr/>
      </xdr:nvSpPr>
      <xdr:spPr>
        <a:xfrm>
          <a:off x="15240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129202</xdr:rowOff>
    </xdr:from>
    <xdr:ext cx="762000" cy="259045"/>
    <xdr:sp macro="" textlink="">
      <xdr:nvSpPr>
        <xdr:cNvPr id="319" name="テキスト ボックス 318">
          <a:extLst>
            <a:ext uri="{FF2B5EF4-FFF2-40B4-BE49-F238E27FC236}">
              <a16:creationId xmlns:a16="http://schemas.microsoft.com/office/drawing/2014/main" xmlns="" id="{00000000-0008-0000-0300-00003F010000}"/>
            </a:ext>
          </a:extLst>
        </xdr:cNvPr>
        <xdr:cNvSpPr txBox="1"/>
      </xdr:nvSpPr>
      <xdr:spPr>
        <a:xfrm>
          <a:off x="14909800" y="1024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126378</xdr:rowOff>
    </xdr:from>
    <xdr:to>
      <xdr:col>68</xdr:col>
      <xdr:colOff>152400</xdr:colOff>
      <xdr:row>61</xdr:row>
      <xdr:rowOff>151956</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3512800" y="10584828"/>
          <a:ext cx="889000" cy="2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7289</xdr:rowOff>
    </xdr:from>
    <xdr:to>
      <xdr:col>68</xdr:col>
      <xdr:colOff>203200</xdr:colOff>
      <xdr:row>61</xdr:row>
      <xdr:rowOff>108889</xdr:rowOff>
    </xdr:to>
    <xdr:sp macro="" textlink="">
      <xdr:nvSpPr>
        <xdr:cNvPr id="321" name="フローチャート: 判断 320">
          <a:extLst>
            <a:ext uri="{FF2B5EF4-FFF2-40B4-BE49-F238E27FC236}">
              <a16:creationId xmlns:a16="http://schemas.microsoft.com/office/drawing/2014/main" xmlns="" id="{00000000-0008-0000-0300-000041010000}"/>
            </a:ext>
          </a:extLst>
        </xdr:cNvPr>
        <xdr:cNvSpPr/>
      </xdr:nvSpPr>
      <xdr:spPr>
        <a:xfrm>
          <a:off x="14351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119066</xdr:rowOff>
    </xdr:from>
    <xdr:ext cx="762000" cy="259045"/>
    <xdr:sp macro="" textlink="">
      <xdr:nvSpPr>
        <xdr:cNvPr id="322" name="テキスト ボックス 321">
          <a:extLst>
            <a:ext uri="{FF2B5EF4-FFF2-40B4-BE49-F238E27FC236}">
              <a16:creationId xmlns:a16="http://schemas.microsoft.com/office/drawing/2014/main" xmlns="" id="{00000000-0008-0000-0300-000042010000}"/>
            </a:ext>
          </a:extLst>
        </xdr:cNvPr>
        <xdr:cNvSpPr txBox="1"/>
      </xdr:nvSpPr>
      <xdr:spPr>
        <a:xfrm>
          <a:off x="14020800" y="1023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137719</xdr:rowOff>
    </xdr:from>
    <xdr:to>
      <xdr:col>64</xdr:col>
      <xdr:colOff>152400</xdr:colOff>
      <xdr:row>61</xdr:row>
      <xdr:rowOff>67869</xdr:rowOff>
    </xdr:to>
    <xdr:sp macro="" textlink="">
      <xdr:nvSpPr>
        <xdr:cNvPr id="323" name="フローチャート: 判断 322">
          <a:extLst>
            <a:ext uri="{FF2B5EF4-FFF2-40B4-BE49-F238E27FC236}">
              <a16:creationId xmlns:a16="http://schemas.microsoft.com/office/drawing/2014/main" xmlns="" id="{00000000-0008-0000-0300-000043010000}"/>
            </a:ext>
          </a:extLst>
        </xdr:cNvPr>
        <xdr:cNvSpPr/>
      </xdr:nvSpPr>
      <xdr:spPr>
        <a:xfrm>
          <a:off x="13462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78046</xdr:rowOff>
    </xdr:from>
    <xdr:ext cx="762000" cy="259045"/>
    <xdr:sp macro="" textlink="">
      <xdr:nvSpPr>
        <xdr:cNvPr id="324" name="テキスト ボックス 323">
          <a:extLst>
            <a:ext uri="{FF2B5EF4-FFF2-40B4-BE49-F238E27FC236}">
              <a16:creationId xmlns:a16="http://schemas.microsoft.com/office/drawing/2014/main" xmlns="" id="{00000000-0008-0000-0300-000044010000}"/>
            </a:ext>
          </a:extLst>
        </xdr:cNvPr>
        <xdr:cNvSpPr txBox="1"/>
      </xdr:nvSpPr>
      <xdr:spPr>
        <a:xfrm>
          <a:off x="13131800" y="101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xmlns=""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xmlns=""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51079</xdr:rowOff>
    </xdr:from>
    <xdr:to>
      <xdr:col>81</xdr:col>
      <xdr:colOff>95250</xdr:colOff>
      <xdr:row>62</xdr:row>
      <xdr:rowOff>152679</xdr:rowOff>
    </xdr:to>
    <xdr:sp macro="" textlink="">
      <xdr:nvSpPr>
        <xdr:cNvPr id="330" name="楕円 329">
          <a:extLst>
            <a:ext uri="{FF2B5EF4-FFF2-40B4-BE49-F238E27FC236}">
              <a16:creationId xmlns:a16="http://schemas.microsoft.com/office/drawing/2014/main" xmlns="" id="{00000000-0008-0000-0300-00004A010000}"/>
            </a:ext>
          </a:extLst>
        </xdr:cNvPr>
        <xdr:cNvSpPr/>
      </xdr:nvSpPr>
      <xdr:spPr>
        <a:xfrm>
          <a:off x="16967200" y="1068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23156</xdr:rowOff>
    </xdr:from>
    <xdr:ext cx="762000" cy="259045"/>
    <xdr:sp macro="" textlink="">
      <xdr:nvSpPr>
        <xdr:cNvPr id="331" name="定員管理の状況該当値テキスト">
          <a:extLst>
            <a:ext uri="{FF2B5EF4-FFF2-40B4-BE49-F238E27FC236}">
              <a16:creationId xmlns:a16="http://schemas.microsoft.com/office/drawing/2014/main" xmlns="" id="{00000000-0008-0000-0300-00004B010000}"/>
            </a:ext>
          </a:extLst>
        </xdr:cNvPr>
        <xdr:cNvSpPr txBox="1"/>
      </xdr:nvSpPr>
      <xdr:spPr>
        <a:xfrm>
          <a:off x="17106900" y="1065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48184</xdr:rowOff>
    </xdr:from>
    <xdr:to>
      <xdr:col>77</xdr:col>
      <xdr:colOff>95250</xdr:colOff>
      <xdr:row>62</xdr:row>
      <xdr:rowOff>149784</xdr:rowOff>
    </xdr:to>
    <xdr:sp macro="" textlink="">
      <xdr:nvSpPr>
        <xdr:cNvPr id="332" name="楕円 331">
          <a:extLst>
            <a:ext uri="{FF2B5EF4-FFF2-40B4-BE49-F238E27FC236}">
              <a16:creationId xmlns:a16="http://schemas.microsoft.com/office/drawing/2014/main" xmlns="" id="{00000000-0008-0000-0300-00004C010000}"/>
            </a:ext>
          </a:extLst>
        </xdr:cNvPr>
        <xdr:cNvSpPr/>
      </xdr:nvSpPr>
      <xdr:spPr>
        <a:xfrm>
          <a:off x="16129000" y="1067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134561</xdr:rowOff>
    </xdr:from>
    <xdr:ext cx="7366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5798800" y="10764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160998</xdr:rowOff>
    </xdr:from>
    <xdr:to>
      <xdr:col>73</xdr:col>
      <xdr:colOff>44450</xdr:colOff>
      <xdr:row>62</xdr:row>
      <xdr:rowOff>91148</xdr:rowOff>
    </xdr:to>
    <xdr:sp macro="" textlink="">
      <xdr:nvSpPr>
        <xdr:cNvPr id="334" name="楕円 333">
          <a:extLst>
            <a:ext uri="{FF2B5EF4-FFF2-40B4-BE49-F238E27FC236}">
              <a16:creationId xmlns:a16="http://schemas.microsoft.com/office/drawing/2014/main" xmlns="" id="{00000000-0008-0000-0300-00004E010000}"/>
            </a:ext>
          </a:extLst>
        </xdr:cNvPr>
        <xdr:cNvSpPr/>
      </xdr:nvSpPr>
      <xdr:spPr>
        <a:xfrm>
          <a:off x="15240000" y="1061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75925</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4909800" y="10705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101156</xdr:rowOff>
    </xdr:from>
    <xdr:to>
      <xdr:col>68</xdr:col>
      <xdr:colOff>203200</xdr:colOff>
      <xdr:row>62</xdr:row>
      <xdr:rowOff>31306</xdr:rowOff>
    </xdr:to>
    <xdr:sp macro="" textlink="">
      <xdr:nvSpPr>
        <xdr:cNvPr id="336" name="楕円 335">
          <a:extLst>
            <a:ext uri="{FF2B5EF4-FFF2-40B4-BE49-F238E27FC236}">
              <a16:creationId xmlns:a16="http://schemas.microsoft.com/office/drawing/2014/main" xmlns="" id="{00000000-0008-0000-0300-000050010000}"/>
            </a:ext>
          </a:extLst>
        </xdr:cNvPr>
        <xdr:cNvSpPr/>
      </xdr:nvSpPr>
      <xdr:spPr>
        <a:xfrm>
          <a:off x="14351000" y="1055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16083</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4020800" y="10645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75578</xdr:rowOff>
    </xdr:from>
    <xdr:to>
      <xdr:col>64</xdr:col>
      <xdr:colOff>152400</xdr:colOff>
      <xdr:row>62</xdr:row>
      <xdr:rowOff>5728</xdr:rowOff>
    </xdr:to>
    <xdr:sp macro="" textlink="">
      <xdr:nvSpPr>
        <xdr:cNvPr id="338" name="楕円 337">
          <a:extLst>
            <a:ext uri="{FF2B5EF4-FFF2-40B4-BE49-F238E27FC236}">
              <a16:creationId xmlns:a16="http://schemas.microsoft.com/office/drawing/2014/main" xmlns="" id="{00000000-0008-0000-0300-000052010000}"/>
            </a:ext>
          </a:extLst>
        </xdr:cNvPr>
        <xdr:cNvSpPr/>
      </xdr:nvSpPr>
      <xdr:spPr>
        <a:xfrm>
          <a:off x="13462000" y="1053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161955</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3131800" y="10620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xmlns=""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xmlns=""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xmlns=""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xmlns=""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xmlns=""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xmlns=""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実質公債費比率については、償還期間が短い合併特例事業債及び過疎対策事業債の残高が全体残高の</a:t>
          </a:r>
          <a:r>
            <a:rPr kumimoji="1" lang="en-US" altLang="ja-JP" sz="1100">
              <a:solidFill>
                <a:schemeClr val="dk1"/>
              </a:solidFill>
              <a:effectLst/>
              <a:latin typeface="+mn-lt"/>
              <a:ea typeface="+mn-ea"/>
              <a:cs typeface="+mn-cs"/>
            </a:rPr>
            <a:t>44.5</a:t>
          </a:r>
          <a:r>
            <a:rPr kumimoji="1" lang="ja-JP" altLang="ja-JP" sz="1100">
              <a:solidFill>
                <a:schemeClr val="dk1"/>
              </a:solidFill>
              <a:effectLst/>
              <a:latin typeface="+mn-lt"/>
              <a:ea typeface="+mn-ea"/>
              <a:cs typeface="+mn-cs"/>
            </a:rPr>
            <a:t>％を占めており毎年の償還額が比較的多額になっていることが比率を押し上げる要因だと考える。</a:t>
          </a:r>
          <a:endParaRPr lang="ja-JP" altLang="ja-JP" sz="1400">
            <a:effectLst/>
          </a:endParaRPr>
        </a:p>
        <a:p>
          <a:r>
            <a:rPr kumimoji="1" lang="ja-JP" altLang="ja-JP" sz="1100">
              <a:solidFill>
                <a:schemeClr val="dk1"/>
              </a:solidFill>
              <a:effectLst/>
              <a:latin typeface="+mn-lt"/>
              <a:ea typeface="+mn-ea"/>
              <a:cs typeface="+mn-cs"/>
            </a:rPr>
            <a:t>　今後も事業の選別等により起債の抑制を図ることに努める。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xmlns=""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xmlns=""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xmlns=""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a:extLst>
            <a:ext uri="{FF2B5EF4-FFF2-40B4-BE49-F238E27FC236}">
              <a16:creationId xmlns:a16="http://schemas.microsoft.com/office/drawing/2014/main" xmlns="" id="{00000000-0008-0000-0300-000064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a:extLst>
            <a:ext uri="{FF2B5EF4-FFF2-40B4-BE49-F238E27FC236}">
              <a16:creationId xmlns:a16="http://schemas.microsoft.com/office/drawing/2014/main" xmlns="" id="{00000000-0008-0000-0300-000065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a:extLst>
            <a:ext uri="{FF2B5EF4-FFF2-40B4-BE49-F238E27FC236}">
              <a16:creationId xmlns:a16="http://schemas.microsoft.com/office/drawing/2014/main" xmlns="" id="{00000000-0008-0000-0300-000066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a:extLst>
            <a:ext uri="{FF2B5EF4-FFF2-40B4-BE49-F238E27FC236}">
              <a16:creationId xmlns:a16="http://schemas.microsoft.com/office/drawing/2014/main" xmlns="" id="{00000000-0008-0000-0300-000067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a:extLst>
            <a:ext uri="{FF2B5EF4-FFF2-40B4-BE49-F238E27FC236}">
              <a16:creationId xmlns:a16="http://schemas.microsoft.com/office/drawing/2014/main" xmlns="" id="{00000000-0008-0000-0300-00006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a:extLst>
            <a:ext uri="{FF2B5EF4-FFF2-40B4-BE49-F238E27FC236}">
              <a16:creationId xmlns:a16="http://schemas.microsoft.com/office/drawing/2014/main" xmlns="" id="{00000000-0008-0000-0300-00006A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公債費負担の状況グラフ枠">
          <a:extLst>
            <a:ext uri="{FF2B5EF4-FFF2-40B4-BE49-F238E27FC236}">
              <a16:creationId xmlns:a16="http://schemas.microsoft.com/office/drawing/2014/main" xmlns="" id="{00000000-0008-0000-0300-00006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44</xdr:row>
      <xdr:rowOff>132927</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flipV="1">
          <a:off x="17018000" y="634153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105004</xdr:rowOff>
    </xdr:from>
    <xdr:ext cx="762000" cy="259045"/>
    <xdr:sp macro="" textlink="">
      <xdr:nvSpPr>
        <xdr:cNvPr id="368" name="公債費負担の状況最小値テキスト">
          <a:extLst>
            <a:ext uri="{FF2B5EF4-FFF2-40B4-BE49-F238E27FC236}">
              <a16:creationId xmlns:a16="http://schemas.microsoft.com/office/drawing/2014/main" xmlns="" id="{00000000-0008-0000-0300-000070010000}"/>
            </a:ext>
          </a:extLst>
        </xdr:cNvPr>
        <xdr:cNvSpPr txBox="1"/>
      </xdr:nvSpPr>
      <xdr:spPr>
        <a:xfrm>
          <a:off x="17106900" y="76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132927</xdr:rowOff>
    </xdr:from>
    <xdr:to>
      <xdr:col>81</xdr:col>
      <xdr:colOff>133350</xdr:colOff>
      <xdr:row>44</xdr:row>
      <xdr:rowOff>132927</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6929100" y="767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0" name="公債費負担の状況最大値テキスト">
          <a:extLst>
            <a:ext uri="{FF2B5EF4-FFF2-40B4-BE49-F238E27FC236}">
              <a16:creationId xmlns:a16="http://schemas.microsoft.com/office/drawing/2014/main" xmlns="" id="{00000000-0008-0000-0300-000072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167217</xdr:rowOff>
    </xdr:from>
    <xdr:to>
      <xdr:col>81</xdr:col>
      <xdr:colOff>44450</xdr:colOff>
      <xdr:row>41</xdr:row>
      <xdr:rowOff>27940</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6179800" y="702521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73" name="公債費負担の状況平均値テキスト">
          <a:extLst>
            <a:ext uri="{FF2B5EF4-FFF2-40B4-BE49-F238E27FC236}">
              <a16:creationId xmlns:a16="http://schemas.microsoft.com/office/drawing/2014/main" xmlns="" id="{00000000-0008-0000-0300-000075010000}"/>
            </a:ext>
          </a:extLst>
        </xdr:cNvPr>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4" name="フローチャート: 判断 373">
          <a:extLst>
            <a:ext uri="{FF2B5EF4-FFF2-40B4-BE49-F238E27FC236}">
              <a16:creationId xmlns:a16="http://schemas.microsoft.com/office/drawing/2014/main" xmlns="" id="{00000000-0008-0000-0300-000076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167217</xdr:rowOff>
    </xdr:from>
    <xdr:to>
      <xdr:col>77</xdr:col>
      <xdr:colOff>44450</xdr:colOff>
      <xdr:row>41</xdr:row>
      <xdr:rowOff>44027</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flipV="1">
          <a:off x="15290800" y="702521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76" name="フローチャート: 判断 375">
          <a:extLst>
            <a:ext uri="{FF2B5EF4-FFF2-40B4-BE49-F238E27FC236}">
              <a16:creationId xmlns:a16="http://schemas.microsoft.com/office/drawing/2014/main" xmlns="" id="{00000000-0008-0000-0300-000078010000}"/>
            </a:ext>
          </a:extLst>
        </xdr:cNvPr>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377" name="テキスト ボックス 376">
          <a:extLst>
            <a:ext uri="{FF2B5EF4-FFF2-40B4-BE49-F238E27FC236}">
              <a16:creationId xmlns:a16="http://schemas.microsoft.com/office/drawing/2014/main" xmlns="" id="{00000000-0008-0000-0300-000079010000}"/>
            </a:ext>
          </a:extLst>
        </xdr:cNvPr>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44027</xdr:rowOff>
    </xdr:from>
    <xdr:to>
      <xdr:col>72</xdr:col>
      <xdr:colOff>203200</xdr:colOff>
      <xdr:row>41</xdr:row>
      <xdr:rowOff>148590</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flipV="1">
          <a:off x="14401800" y="707347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124460</xdr:rowOff>
    </xdr:from>
    <xdr:to>
      <xdr:col>73</xdr:col>
      <xdr:colOff>44450</xdr:colOff>
      <xdr:row>41</xdr:row>
      <xdr:rowOff>54610</xdr:rowOff>
    </xdr:to>
    <xdr:sp macro="" textlink="">
      <xdr:nvSpPr>
        <xdr:cNvPr id="379" name="フローチャート: 判断 378">
          <a:extLst>
            <a:ext uri="{FF2B5EF4-FFF2-40B4-BE49-F238E27FC236}">
              <a16:creationId xmlns:a16="http://schemas.microsoft.com/office/drawing/2014/main" xmlns="" id="{00000000-0008-0000-0300-00007B010000}"/>
            </a:ext>
          </a:extLst>
        </xdr:cNvPr>
        <xdr:cNvSpPr/>
      </xdr:nvSpPr>
      <xdr:spPr>
        <a:xfrm>
          <a:off x="15240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64787</xdr:rowOff>
    </xdr:from>
    <xdr:ext cx="762000" cy="259045"/>
    <xdr:sp macro="" textlink="">
      <xdr:nvSpPr>
        <xdr:cNvPr id="380" name="テキスト ボックス 379">
          <a:extLst>
            <a:ext uri="{FF2B5EF4-FFF2-40B4-BE49-F238E27FC236}">
              <a16:creationId xmlns:a16="http://schemas.microsoft.com/office/drawing/2014/main" xmlns="" id="{00000000-0008-0000-0300-00007C010000}"/>
            </a:ext>
          </a:extLst>
        </xdr:cNvPr>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148590</xdr:rowOff>
    </xdr:from>
    <xdr:to>
      <xdr:col>68</xdr:col>
      <xdr:colOff>152400</xdr:colOff>
      <xdr:row>42</xdr:row>
      <xdr:rowOff>81704</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flipV="1">
          <a:off x="13512800" y="7178040"/>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82" name="フローチャート: 判断 381">
          <a:extLst>
            <a:ext uri="{FF2B5EF4-FFF2-40B4-BE49-F238E27FC236}">
              <a16:creationId xmlns:a16="http://schemas.microsoft.com/office/drawing/2014/main" xmlns="" id="{00000000-0008-0000-0300-00007E010000}"/>
            </a:ext>
          </a:extLst>
        </xdr:cNvPr>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383" name="テキスト ボックス 382">
          <a:extLst>
            <a:ext uri="{FF2B5EF4-FFF2-40B4-BE49-F238E27FC236}">
              <a16:creationId xmlns:a16="http://schemas.microsoft.com/office/drawing/2014/main" xmlns="" id="{00000000-0008-0000-0300-00007F010000}"/>
            </a:ext>
          </a:extLst>
        </xdr:cNvPr>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84" name="フローチャート: 判断 383">
          <a:extLst>
            <a:ext uri="{FF2B5EF4-FFF2-40B4-BE49-F238E27FC236}">
              <a16:creationId xmlns:a16="http://schemas.microsoft.com/office/drawing/2014/main" xmlns="" id="{00000000-0008-0000-0300-000080010000}"/>
            </a:ext>
          </a:extLst>
        </xdr:cNvPr>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22031</xdr:rowOff>
    </xdr:from>
    <xdr:ext cx="762000" cy="259045"/>
    <xdr:sp macro="" textlink="">
      <xdr:nvSpPr>
        <xdr:cNvPr id="385" name="テキスト ボックス 384">
          <a:extLst>
            <a:ext uri="{FF2B5EF4-FFF2-40B4-BE49-F238E27FC236}">
              <a16:creationId xmlns:a16="http://schemas.microsoft.com/office/drawing/2014/main" xmlns="" id="{00000000-0008-0000-0300-000081010000}"/>
            </a:ext>
          </a:extLst>
        </xdr:cNvPr>
        <xdr:cNvSpPr txBox="1"/>
      </xdr:nvSpPr>
      <xdr:spPr>
        <a:xfrm>
          <a:off x="13131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xmlns="" id="{00000000-0008-0000-0300-00008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391" name="楕円 390">
          <a:extLst>
            <a:ext uri="{FF2B5EF4-FFF2-40B4-BE49-F238E27FC236}">
              <a16:creationId xmlns:a16="http://schemas.microsoft.com/office/drawing/2014/main" xmlns="" id="{00000000-0008-0000-0300-000087010000}"/>
            </a:ext>
          </a:extLst>
        </xdr:cNvPr>
        <xdr:cNvSpPr/>
      </xdr:nvSpPr>
      <xdr:spPr>
        <a:xfrm>
          <a:off x="169672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120667</xdr:rowOff>
    </xdr:from>
    <xdr:ext cx="762000" cy="259045"/>
    <xdr:sp macro="" textlink="">
      <xdr:nvSpPr>
        <xdr:cNvPr id="392" name="公債費負担の状況該当値テキスト">
          <a:extLst>
            <a:ext uri="{FF2B5EF4-FFF2-40B4-BE49-F238E27FC236}">
              <a16:creationId xmlns:a16="http://schemas.microsoft.com/office/drawing/2014/main" xmlns="" id="{00000000-0008-0000-0300-000088010000}"/>
            </a:ext>
          </a:extLst>
        </xdr:cNvPr>
        <xdr:cNvSpPr txBox="1"/>
      </xdr:nvSpPr>
      <xdr:spPr>
        <a:xfrm>
          <a:off x="17106900" y="697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116417</xdr:rowOff>
    </xdr:from>
    <xdr:to>
      <xdr:col>77</xdr:col>
      <xdr:colOff>95250</xdr:colOff>
      <xdr:row>41</xdr:row>
      <xdr:rowOff>46567</xdr:rowOff>
    </xdr:to>
    <xdr:sp macro="" textlink="">
      <xdr:nvSpPr>
        <xdr:cNvPr id="393" name="楕円 392">
          <a:extLst>
            <a:ext uri="{FF2B5EF4-FFF2-40B4-BE49-F238E27FC236}">
              <a16:creationId xmlns:a16="http://schemas.microsoft.com/office/drawing/2014/main" xmlns="" id="{00000000-0008-0000-0300-000089010000}"/>
            </a:ext>
          </a:extLst>
        </xdr:cNvPr>
        <xdr:cNvSpPr/>
      </xdr:nvSpPr>
      <xdr:spPr>
        <a:xfrm>
          <a:off x="16129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31344</xdr:rowOff>
    </xdr:from>
    <xdr:ext cx="7366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5798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164677</xdr:rowOff>
    </xdr:from>
    <xdr:to>
      <xdr:col>73</xdr:col>
      <xdr:colOff>44450</xdr:colOff>
      <xdr:row>41</xdr:row>
      <xdr:rowOff>94827</xdr:rowOff>
    </xdr:to>
    <xdr:sp macro="" textlink="">
      <xdr:nvSpPr>
        <xdr:cNvPr id="395" name="楕円 394">
          <a:extLst>
            <a:ext uri="{FF2B5EF4-FFF2-40B4-BE49-F238E27FC236}">
              <a16:creationId xmlns:a16="http://schemas.microsoft.com/office/drawing/2014/main" xmlns="" id="{00000000-0008-0000-0300-00008B010000}"/>
            </a:ext>
          </a:extLst>
        </xdr:cNvPr>
        <xdr:cNvSpPr/>
      </xdr:nvSpPr>
      <xdr:spPr>
        <a:xfrm>
          <a:off x="15240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79604</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4909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97790</xdr:rowOff>
    </xdr:from>
    <xdr:to>
      <xdr:col>68</xdr:col>
      <xdr:colOff>203200</xdr:colOff>
      <xdr:row>42</xdr:row>
      <xdr:rowOff>27940</xdr:rowOff>
    </xdr:to>
    <xdr:sp macro="" textlink="">
      <xdr:nvSpPr>
        <xdr:cNvPr id="397" name="楕円 396">
          <a:extLst>
            <a:ext uri="{FF2B5EF4-FFF2-40B4-BE49-F238E27FC236}">
              <a16:creationId xmlns:a16="http://schemas.microsoft.com/office/drawing/2014/main" xmlns="" id="{00000000-0008-0000-0300-00008D010000}"/>
            </a:ext>
          </a:extLst>
        </xdr:cNvPr>
        <xdr:cNvSpPr/>
      </xdr:nvSpPr>
      <xdr:spPr>
        <a:xfrm>
          <a:off x="14351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30904</xdr:rowOff>
    </xdr:from>
    <xdr:to>
      <xdr:col>64</xdr:col>
      <xdr:colOff>152400</xdr:colOff>
      <xdr:row>42</xdr:row>
      <xdr:rowOff>132504</xdr:rowOff>
    </xdr:to>
    <xdr:sp macro="" textlink="">
      <xdr:nvSpPr>
        <xdr:cNvPr id="399" name="楕円 398">
          <a:extLst>
            <a:ext uri="{FF2B5EF4-FFF2-40B4-BE49-F238E27FC236}">
              <a16:creationId xmlns:a16="http://schemas.microsoft.com/office/drawing/2014/main" xmlns="" id="{00000000-0008-0000-0300-00008F010000}"/>
            </a:ext>
          </a:extLst>
        </xdr:cNvPr>
        <xdr:cNvSpPr/>
      </xdr:nvSpPr>
      <xdr:spPr>
        <a:xfrm>
          <a:off x="13462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117281</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3131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1" name="正方形/長方形 400">
          <a:extLst>
            <a:ext uri="{FF2B5EF4-FFF2-40B4-BE49-F238E27FC236}">
              <a16:creationId xmlns:a16="http://schemas.microsoft.com/office/drawing/2014/main" xmlns="" id="{00000000-0008-0000-0300-00009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4" name="正方形/長方形 403">
          <a:extLst>
            <a:ext uri="{FF2B5EF4-FFF2-40B4-BE49-F238E27FC236}">
              <a16:creationId xmlns:a16="http://schemas.microsoft.com/office/drawing/2014/main" xmlns="" id="{00000000-0008-0000-0300-00009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5" name="正方形/長方形 404">
          <a:extLst>
            <a:ext uri="{FF2B5EF4-FFF2-40B4-BE49-F238E27FC236}">
              <a16:creationId xmlns:a16="http://schemas.microsoft.com/office/drawing/2014/main" xmlns="" id="{00000000-0008-0000-0300-00009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6" name="正方形/長方形 405">
          <a:extLst>
            <a:ext uri="{FF2B5EF4-FFF2-40B4-BE49-F238E27FC236}">
              <a16:creationId xmlns:a16="http://schemas.microsoft.com/office/drawing/2014/main" xmlns="" id="{00000000-0008-0000-0300-00009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7" name="正方形/長方形 406">
          <a:extLst>
            <a:ext uri="{FF2B5EF4-FFF2-40B4-BE49-F238E27FC236}">
              <a16:creationId xmlns:a16="http://schemas.microsoft.com/office/drawing/2014/main" xmlns="" id="{00000000-0008-0000-0300-00009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8" name="正方形/長方形 407">
          <a:extLst>
            <a:ext uri="{FF2B5EF4-FFF2-40B4-BE49-F238E27FC236}">
              <a16:creationId xmlns:a16="http://schemas.microsoft.com/office/drawing/2014/main" xmlns="" id="{00000000-0008-0000-0300-00009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9" name="正方形/長方形 408">
          <a:extLst>
            <a:ext uri="{FF2B5EF4-FFF2-40B4-BE49-F238E27FC236}">
              <a16:creationId xmlns:a16="http://schemas.microsoft.com/office/drawing/2014/main" xmlns="" id="{00000000-0008-0000-0300-00009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事業の選別による起債の抑制や、既発債の償還額が減少の傾向にあること、平成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年度までの間に</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名（</a:t>
          </a:r>
          <a:r>
            <a:rPr kumimoji="1" lang="en-US" altLang="ja-JP" sz="1100">
              <a:solidFill>
                <a:schemeClr val="dk1"/>
              </a:solidFill>
              <a:effectLst/>
              <a:latin typeface="+mn-lt"/>
              <a:ea typeface="+mn-ea"/>
              <a:cs typeface="+mn-cs"/>
            </a:rPr>
            <a:t>12.3</a:t>
          </a:r>
          <a:r>
            <a:rPr kumimoji="1" lang="ja-JP" altLang="ja-JP" sz="1100">
              <a:solidFill>
                <a:schemeClr val="dk1"/>
              </a:solidFill>
              <a:effectLst/>
              <a:latin typeface="+mn-lt"/>
              <a:ea typeface="+mn-ea"/>
              <a:cs typeface="+mn-cs"/>
            </a:rPr>
            <a:t>％）の職員の削減（再任用職員・任期付職員を含む）などにより、平成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年度決算時以降マイナス比率の状態が継続している。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今後も後世への負担を増やさないよう、公債費等義務的経費の削減に努め、財政の健全化を図る。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4" name="テキスト ボックス 413">
          <a:extLst>
            <a:ext uri="{FF2B5EF4-FFF2-40B4-BE49-F238E27FC236}">
              <a16:creationId xmlns:a16="http://schemas.microsoft.com/office/drawing/2014/main" xmlns="" id="{00000000-0008-0000-0300-00009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5" name="直線コネクタ 414">
          <a:extLst>
            <a:ext uri="{FF2B5EF4-FFF2-40B4-BE49-F238E27FC236}">
              <a16:creationId xmlns:a16="http://schemas.microsoft.com/office/drawing/2014/main" xmlns="" id="{00000000-0008-0000-0300-00009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7" name="直線コネクタ 416">
          <a:extLst>
            <a:ext uri="{FF2B5EF4-FFF2-40B4-BE49-F238E27FC236}">
              <a16:creationId xmlns:a16="http://schemas.microsoft.com/office/drawing/2014/main" xmlns="" id="{00000000-0008-0000-0300-0000A1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8" name="テキスト ボックス 417">
          <a:extLst>
            <a:ext uri="{FF2B5EF4-FFF2-40B4-BE49-F238E27FC236}">
              <a16:creationId xmlns:a16="http://schemas.microsoft.com/office/drawing/2014/main" xmlns="" id="{00000000-0008-0000-0300-0000A2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9" name="直線コネクタ 418">
          <a:extLst>
            <a:ext uri="{FF2B5EF4-FFF2-40B4-BE49-F238E27FC236}">
              <a16:creationId xmlns:a16="http://schemas.microsoft.com/office/drawing/2014/main" xmlns="" id="{00000000-0008-0000-0300-0000A3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0" name="テキスト ボックス 419">
          <a:extLst>
            <a:ext uri="{FF2B5EF4-FFF2-40B4-BE49-F238E27FC236}">
              <a16:creationId xmlns:a16="http://schemas.microsoft.com/office/drawing/2014/main" xmlns="" id="{00000000-0008-0000-0300-0000A4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1" name="直線コネクタ 420">
          <a:extLst>
            <a:ext uri="{FF2B5EF4-FFF2-40B4-BE49-F238E27FC236}">
              <a16:creationId xmlns:a16="http://schemas.microsoft.com/office/drawing/2014/main" xmlns="" id="{00000000-0008-0000-0300-0000A5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3" name="直線コネクタ 422">
          <a:extLst>
            <a:ext uri="{FF2B5EF4-FFF2-40B4-BE49-F238E27FC236}">
              <a16:creationId xmlns:a16="http://schemas.microsoft.com/office/drawing/2014/main" xmlns="" id="{00000000-0008-0000-0300-0000A7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5" name="直線コネクタ 424">
          <a:extLst>
            <a:ext uri="{FF2B5EF4-FFF2-40B4-BE49-F238E27FC236}">
              <a16:creationId xmlns:a16="http://schemas.microsoft.com/office/drawing/2014/main" xmlns="" id="{00000000-0008-0000-0300-0000A9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xmlns=""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23777</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flipV="1">
          <a:off x="17018000" y="2370667"/>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167304</xdr:rowOff>
    </xdr:from>
    <xdr:ext cx="762000" cy="259045"/>
    <xdr:sp macro="" textlink="">
      <xdr:nvSpPr>
        <xdr:cNvPr id="430" name="将来負担の状況最小値テキスト">
          <a:extLst>
            <a:ext uri="{FF2B5EF4-FFF2-40B4-BE49-F238E27FC236}">
              <a16:creationId xmlns:a16="http://schemas.microsoft.com/office/drawing/2014/main" xmlns="" id="{00000000-0008-0000-0300-0000AE010000}"/>
            </a:ext>
          </a:extLst>
        </xdr:cNvPr>
        <xdr:cNvSpPr txBox="1"/>
      </xdr:nvSpPr>
      <xdr:spPr>
        <a:xfrm>
          <a:off x="17106900" y="37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23777</xdr:rowOff>
    </xdr:from>
    <xdr:to>
      <xdr:col>81</xdr:col>
      <xdr:colOff>133350</xdr:colOff>
      <xdr:row>22</xdr:row>
      <xdr:rowOff>23777</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6929100" y="37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2" name="将来負担の状況最大値テキスト">
          <a:extLst>
            <a:ext uri="{FF2B5EF4-FFF2-40B4-BE49-F238E27FC236}">
              <a16:creationId xmlns:a16="http://schemas.microsoft.com/office/drawing/2014/main" xmlns="" id="{00000000-0008-0000-0300-0000B0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4" name="将来負担の状況平均値テキスト">
          <a:extLst>
            <a:ext uri="{FF2B5EF4-FFF2-40B4-BE49-F238E27FC236}">
              <a16:creationId xmlns:a16="http://schemas.microsoft.com/office/drawing/2014/main" xmlns="" id="{00000000-0008-0000-0300-0000B2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5" name="フローチャート: 判断 434">
          <a:extLst>
            <a:ext uri="{FF2B5EF4-FFF2-40B4-BE49-F238E27FC236}">
              <a16:creationId xmlns:a16="http://schemas.microsoft.com/office/drawing/2014/main" xmlns="" id="{00000000-0008-0000-0300-0000B3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6" name="フローチャート: 判断 435">
          <a:extLst>
            <a:ext uri="{FF2B5EF4-FFF2-40B4-BE49-F238E27FC236}">
              <a16:creationId xmlns:a16="http://schemas.microsoft.com/office/drawing/2014/main" xmlns="" id="{00000000-0008-0000-0300-0000B4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8" name="フローチャート: 判断 437">
          <a:extLst>
            <a:ext uri="{FF2B5EF4-FFF2-40B4-BE49-F238E27FC236}">
              <a16:creationId xmlns:a16="http://schemas.microsoft.com/office/drawing/2014/main" xmlns="" id="{00000000-0008-0000-0300-0000B6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9" name="テキスト ボックス 438">
          <a:extLst>
            <a:ext uri="{FF2B5EF4-FFF2-40B4-BE49-F238E27FC236}">
              <a16:creationId xmlns:a16="http://schemas.microsoft.com/office/drawing/2014/main" xmlns="" id="{00000000-0008-0000-0300-0000B7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0" name="フローチャート: 判断 439">
          <a:extLst>
            <a:ext uri="{FF2B5EF4-FFF2-40B4-BE49-F238E27FC236}">
              <a16:creationId xmlns:a16="http://schemas.microsoft.com/office/drawing/2014/main" xmlns="" id="{00000000-0008-0000-0300-0000B8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1" name="テキスト ボックス 440">
          <a:extLst>
            <a:ext uri="{FF2B5EF4-FFF2-40B4-BE49-F238E27FC236}">
              <a16:creationId xmlns:a16="http://schemas.microsoft.com/office/drawing/2014/main" xmlns="" id="{00000000-0008-0000-0300-0000B9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2" name="フローチャート: 判断 441">
          <a:extLst>
            <a:ext uri="{FF2B5EF4-FFF2-40B4-BE49-F238E27FC236}">
              <a16:creationId xmlns:a16="http://schemas.microsoft.com/office/drawing/2014/main" xmlns="" id="{00000000-0008-0000-0300-0000BA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3" name="テキスト ボックス 442">
          <a:extLst>
            <a:ext uri="{FF2B5EF4-FFF2-40B4-BE49-F238E27FC236}">
              <a16:creationId xmlns:a16="http://schemas.microsoft.com/office/drawing/2014/main" xmlns="" id="{00000000-0008-0000-0300-0000BB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xmlns=""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xmlns=""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xmlns=""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福岡県東峰村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2,082
2,070
51.97
5,252,208
5,030,800
91,893
1,398,839
3,515,148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人件費については、給与表や期末・勤勉手当の改定等を踏まえても大きい変動は見られないので相対的な抑制の傾向にあると考える。</a:t>
          </a:r>
          <a:endParaRPr lang="ja-JP" altLang="ja-JP" sz="1400">
            <a:effectLst/>
          </a:endParaRPr>
        </a:p>
        <a:p>
          <a:r>
            <a:rPr kumimoji="1" lang="ja-JP" altLang="ja-JP" sz="1100" baseline="0">
              <a:solidFill>
                <a:schemeClr val="dk1"/>
              </a:solidFill>
              <a:effectLst/>
              <a:latin typeface="+mn-lt"/>
              <a:ea typeface="+mn-ea"/>
              <a:cs typeface="+mn-cs"/>
            </a:rPr>
            <a:t>　今後も引き続き計画的な定員管理や給与の在り方についての検討を行っていく。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5080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7277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148607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700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5080</xdr:rowOff>
    </xdr:from>
    <xdr:to>
      <xdr:col>24</xdr:col>
      <xdr:colOff>114300</xdr:colOff>
      <xdr:row>41</xdr:row>
      <xdr:rowOff>5080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03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134620</xdr:rowOff>
    </xdr:from>
    <xdr:to>
      <xdr:col>24</xdr:col>
      <xdr:colOff>25400</xdr:colOff>
      <xdr:row>37</xdr:row>
      <xdr:rowOff>161290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flipV="1">
          <a:off x="3987800" y="647827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130827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5960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114300</xdr:rowOff>
    </xdr:from>
    <xdr:to>
      <xdr:col>24</xdr:col>
      <xdr:colOff>76200</xdr:colOff>
      <xdr:row>36</xdr:row>
      <xdr:rowOff>44450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111760</xdr:rowOff>
    </xdr:from>
    <xdr:to>
      <xdr:col>19</xdr:col>
      <xdr:colOff>187325</xdr:colOff>
      <xdr:row>37</xdr:row>
      <xdr:rowOff>161290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3098800" y="645541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43180</xdr:rowOff>
    </xdr:from>
    <xdr:to>
      <xdr:col>15</xdr:col>
      <xdr:colOff>98425</xdr:colOff>
      <xdr:row>37</xdr:row>
      <xdr:rowOff>111760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a:off x="2209800" y="638683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106680</xdr:rowOff>
    </xdr:from>
    <xdr:to>
      <xdr:col>15</xdr:col>
      <xdr:colOff>149225</xdr:colOff>
      <xdr:row>36</xdr:row>
      <xdr:rowOff>36830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47007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587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37</xdr:row>
      <xdr:rowOff>43180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a:off x="1320800" y="629920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110490</xdr:rowOff>
    </xdr:from>
    <xdr:to>
      <xdr:col>11</xdr:col>
      <xdr:colOff>60325</xdr:colOff>
      <xdr:row>36</xdr:row>
      <xdr:rowOff>40640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50817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5097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83820</xdr:rowOff>
    </xdr:from>
    <xdr:to>
      <xdr:col>24</xdr:col>
      <xdr:colOff>76200</xdr:colOff>
      <xdr:row>38</xdr:row>
      <xdr:rowOff>13970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55897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39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110490</xdr:rowOff>
    </xdr:from>
    <xdr:to>
      <xdr:col>20</xdr:col>
      <xdr:colOff>38100</xdr:colOff>
      <xdr:row>38</xdr:row>
      <xdr:rowOff>40640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60960</xdr:rowOff>
    </xdr:from>
    <xdr:to>
      <xdr:col>15</xdr:col>
      <xdr:colOff>149225</xdr:colOff>
      <xdr:row>37</xdr:row>
      <xdr:rowOff>162560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40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147337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649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163830</xdr:rowOff>
    </xdr:from>
    <xdr:to>
      <xdr:col>11</xdr:col>
      <xdr:colOff>60325</xdr:colOff>
      <xdr:row>37</xdr:row>
      <xdr:rowOff>93980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33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78757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642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全国平均や福岡県平均を下回ってはいるものの、財政の健全化・安定化に向けて、支出額の多い経費を中心に、抑制の意識を浸透させていく必要がある。</a:t>
          </a:r>
          <a:endParaRPr lang="ja-JP" altLang="ja-JP" sz="1400">
            <a:effectLst/>
          </a:endParaRPr>
        </a:p>
        <a:p>
          <a:r>
            <a:rPr kumimoji="1" lang="ja-JP" altLang="ja-JP" sz="1100">
              <a:solidFill>
                <a:schemeClr val="dk1"/>
              </a:solidFill>
              <a:effectLst/>
              <a:latin typeface="+mn-lt"/>
              <a:ea typeface="+mn-ea"/>
              <a:cs typeface="+mn-cs"/>
            </a:rPr>
            <a:t>　また、公共施設等総合管理計画により、公共施設等の利活用についても検討のうえ、支出の減少、収入の確保を図り、財源の安定化に努める。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xmlns=""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163576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flipV="1">
          <a:off x="16510000" y="256387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xmlns=""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78503</xdr:rowOff>
    </xdr:from>
    <xdr:ext cx="762000" cy="259045"/>
    <xdr:sp macro="" textlink="">
      <xdr:nvSpPr>
        <xdr:cNvPr id="122" name="物件費最大値テキスト">
          <a:extLst>
            <a:ext uri="{FF2B5EF4-FFF2-40B4-BE49-F238E27FC236}">
              <a16:creationId xmlns:a16="http://schemas.microsoft.com/office/drawing/2014/main" xmlns="" id="{00000000-0008-0000-0400-00007A000000}"/>
            </a:ext>
          </a:extLst>
        </xdr:cNvPr>
        <xdr:cNvSpPr txBox="1"/>
      </xdr:nvSpPr>
      <xdr:spPr>
        <a:xfrm>
          <a:off x="16598900" y="230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163576</xdr:rowOff>
    </xdr:from>
    <xdr:to>
      <xdr:col>82</xdr:col>
      <xdr:colOff>196850</xdr:colOff>
      <xdr:row>14</xdr:row>
      <xdr:rowOff>163576</xdr:rowOff>
    </xdr:to>
    <xdr:cxnSp macro="">
      <xdr:nvCxnSpPr>
        <xdr:cNvPr id="123" name="直線コネクタ 122">
          <a:extLst>
            <a:ext uri="{FF2B5EF4-FFF2-40B4-BE49-F238E27FC236}">
              <a16:creationId xmlns:a16="http://schemas.microsoft.com/office/drawing/2014/main" xmlns="" id="{00000000-0008-0000-0400-00007B000000}"/>
            </a:ext>
          </a:extLst>
        </xdr:cNvPr>
        <xdr:cNvCxnSpPr/>
      </xdr:nvCxnSpPr>
      <xdr:spPr>
        <a:xfrm>
          <a:off x="16421100" y="256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149860</xdr:rowOff>
    </xdr:from>
    <xdr:to>
      <xdr:col>82</xdr:col>
      <xdr:colOff>107950</xdr:colOff>
      <xdr:row>16</xdr:row>
      <xdr:rowOff>154432</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5671800" y="28930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36847</xdr:rowOff>
    </xdr:from>
    <xdr:ext cx="762000" cy="259045"/>
    <xdr:sp macro="" textlink="">
      <xdr:nvSpPr>
        <xdr:cNvPr id="125" name="物件費平均値テキスト">
          <a:extLst>
            <a:ext uri="{FF2B5EF4-FFF2-40B4-BE49-F238E27FC236}">
              <a16:creationId xmlns:a16="http://schemas.microsoft.com/office/drawing/2014/main" xmlns="" id="{00000000-0008-0000-0400-00007D000000}"/>
            </a:ext>
          </a:extLst>
        </xdr:cNvPr>
        <xdr:cNvSpPr txBox="1"/>
      </xdr:nvSpPr>
      <xdr:spPr>
        <a:xfrm>
          <a:off x="16598900" y="295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6" name="フローチャート: 判断 125">
          <a:extLst>
            <a:ext uri="{FF2B5EF4-FFF2-40B4-BE49-F238E27FC236}">
              <a16:creationId xmlns:a16="http://schemas.microsoft.com/office/drawing/2014/main" xmlns="" id="{00000000-0008-0000-0400-00007E000000}"/>
            </a:ext>
          </a:extLst>
        </xdr:cNvPr>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131572</xdr:rowOff>
    </xdr:from>
    <xdr:to>
      <xdr:col>78</xdr:col>
      <xdr:colOff>69850</xdr:colOff>
      <xdr:row>16</xdr:row>
      <xdr:rowOff>154432</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a:off x="14782800" y="28747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73914</xdr:rowOff>
    </xdr:from>
    <xdr:to>
      <xdr:col>78</xdr:col>
      <xdr:colOff>120650</xdr:colOff>
      <xdr:row>18</xdr:row>
      <xdr:rowOff>4064</xdr:rowOff>
    </xdr:to>
    <xdr:sp macro="" textlink="">
      <xdr:nvSpPr>
        <xdr:cNvPr id="128" name="フローチャート: 判断 127">
          <a:extLst>
            <a:ext uri="{FF2B5EF4-FFF2-40B4-BE49-F238E27FC236}">
              <a16:creationId xmlns:a16="http://schemas.microsoft.com/office/drawing/2014/main" xmlns="" id="{00000000-0008-0000-0400-000080000000}"/>
            </a:ext>
          </a:extLst>
        </xdr:cNvPr>
        <xdr:cNvSpPr/>
      </xdr:nvSpPr>
      <xdr:spPr>
        <a:xfrm>
          <a:off x="15621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160291</xdr:rowOff>
    </xdr:from>
    <xdr:ext cx="736600" cy="259045"/>
    <xdr:sp macro="" textlink="">
      <xdr:nvSpPr>
        <xdr:cNvPr id="129" name="テキスト ボックス 128">
          <a:extLst>
            <a:ext uri="{FF2B5EF4-FFF2-40B4-BE49-F238E27FC236}">
              <a16:creationId xmlns:a16="http://schemas.microsoft.com/office/drawing/2014/main" xmlns="" id="{00000000-0008-0000-0400-000081000000}"/>
            </a:ext>
          </a:extLst>
        </xdr:cNvPr>
        <xdr:cNvSpPr txBox="1"/>
      </xdr:nvSpPr>
      <xdr:spPr>
        <a:xfrm>
          <a:off x="15290800" y="3074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131572</xdr:rowOff>
    </xdr:from>
    <xdr:to>
      <xdr:col>73</xdr:col>
      <xdr:colOff>180975</xdr:colOff>
      <xdr:row>16</xdr:row>
      <xdr:rowOff>145288</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flipV="1">
          <a:off x="13893800" y="28747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145288</xdr:rowOff>
    </xdr:from>
    <xdr:to>
      <xdr:col>69</xdr:col>
      <xdr:colOff>92075</xdr:colOff>
      <xdr:row>16</xdr:row>
      <xdr:rowOff>145288</xdr:rowOff>
    </xdr:to>
    <xdr:cxnSp macro="">
      <xdr:nvCxnSpPr>
        <xdr:cNvPr id="133" name="直線コネクタ 132">
          <a:extLst>
            <a:ext uri="{FF2B5EF4-FFF2-40B4-BE49-F238E27FC236}">
              <a16:creationId xmlns:a16="http://schemas.microsoft.com/office/drawing/2014/main" xmlns="" id="{00000000-0008-0000-0400-000085000000}"/>
            </a:ext>
          </a:extLst>
        </xdr:cNvPr>
        <xdr:cNvCxnSpPr/>
      </xdr:nvCxnSpPr>
      <xdr:spPr>
        <a:xfrm>
          <a:off x="13004800" y="28884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4" name="フローチャート: 判断 133">
          <a:extLst>
            <a:ext uri="{FF2B5EF4-FFF2-40B4-BE49-F238E27FC236}">
              <a16:creationId xmlns:a16="http://schemas.microsoft.com/office/drawing/2014/main" xmlns="" id="{00000000-0008-0000-0400-000086000000}"/>
            </a:ext>
          </a:extLst>
        </xdr:cNvPr>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50563</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3512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34815</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2623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43" name="楕円 142">
          <a:extLst>
            <a:ext uri="{FF2B5EF4-FFF2-40B4-BE49-F238E27FC236}">
              <a16:creationId xmlns:a16="http://schemas.microsoft.com/office/drawing/2014/main" xmlns="" id="{00000000-0008-0000-0400-00008F000000}"/>
            </a:ext>
          </a:extLst>
        </xdr:cNvPr>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115587</xdr:rowOff>
    </xdr:from>
    <xdr:ext cx="762000" cy="259045"/>
    <xdr:sp macro="" textlink="">
      <xdr:nvSpPr>
        <xdr:cNvPr id="144" name="物件費該当値テキスト">
          <a:extLst>
            <a:ext uri="{FF2B5EF4-FFF2-40B4-BE49-F238E27FC236}">
              <a16:creationId xmlns:a16="http://schemas.microsoft.com/office/drawing/2014/main" xmlns="" id="{00000000-0008-0000-0400-000090000000}"/>
            </a:ext>
          </a:extLst>
        </xdr:cNvPr>
        <xdr:cNvSpPr txBox="1"/>
      </xdr:nvSpPr>
      <xdr:spPr>
        <a:xfrm>
          <a:off x="165989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103632</xdr:rowOff>
    </xdr:from>
    <xdr:to>
      <xdr:col>78</xdr:col>
      <xdr:colOff>120650</xdr:colOff>
      <xdr:row>17</xdr:row>
      <xdr:rowOff>33782</xdr:rowOff>
    </xdr:to>
    <xdr:sp macro="" textlink="">
      <xdr:nvSpPr>
        <xdr:cNvPr id="145" name="楕円 144">
          <a:extLst>
            <a:ext uri="{FF2B5EF4-FFF2-40B4-BE49-F238E27FC236}">
              <a16:creationId xmlns:a16="http://schemas.microsoft.com/office/drawing/2014/main" xmlns="" id="{00000000-0008-0000-0400-000091000000}"/>
            </a:ext>
          </a:extLst>
        </xdr:cNvPr>
        <xdr:cNvSpPr/>
      </xdr:nvSpPr>
      <xdr:spPr>
        <a:xfrm>
          <a:off x="15621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43959</xdr:rowOff>
    </xdr:from>
    <xdr:ext cx="7366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5290800" y="2615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80772</xdr:rowOff>
    </xdr:from>
    <xdr:to>
      <xdr:col>74</xdr:col>
      <xdr:colOff>31750</xdr:colOff>
      <xdr:row>17</xdr:row>
      <xdr:rowOff>10922</xdr:rowOff>
    </xdr:to>
    <xdr:sp macro="" textlink="">
      <xdr:nvSpPr>
        <xdr:cNvPr id="147" name="楕円 146">
          <a:extLst>
            <a:ext uri="{FF2B5EF4-FFF2-40B4-BE49-F238E27FC236}">
              <a16:creationId xmlns:a16="http://schemas.microsoft.com/office/drawing/2014/main" xmlns="" id="{00000000-0008-0000-0400-000093000000}"/>
            </a:ext>
          </a:extLst>
        </xdr:cNvPr>
        <xdr:cNvSpPr/>
      </xdr:nvSpPr>
      <xdr:spPr>
        <a:xfrm>
          <a:off x="14732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21099</xdr:rowOff>
    </xdr:from>
    <xdr:ext cx="762000" cy="259045"/>
    <xdr:sp macro="" textlink="">
      <xdr:nvSpPr>
        <xdr:cNvPr id="148" name="テキスト ボックス 147">
          <a:extLst>
            <a:ext uri="{FF2B5EF4-FFF2-40B4-BE49-F238E27FC236}">
              <a16:creationId xmlns:a16="http://schemas.microsoft.com/office/drawing/2014/main" xmlns="" id="{00000000-0008-0000-0400-000094000000}"/>
            </a:ext>
          </a:extLst>
        </xdr:cNvPr>
        <xdr:cNvSpPr txBox="1"/>
      </xdr:nvSpPr>
      <xdr:spPr>
        <a:xfrm>
          <a:off x="14401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94488</xdr:rowOff>
    </xdr:from>
    <xdr:to>
      <xdr:col>69</xdr:col>
      <xdr:colOff>142875</xdr:colOff>
      <xdr:row>17</xdr:row>
      <xdr:rowOff>24638</xdr:rowOff>
    </xdr:to>
    <xdr:sp macro="" textlink="">
      <xdr:nvSpPr>
        <xdr:cNvPr id="149" name="楕円 148">
          <a:extLst>
            <a:ext uri="{FF2B5EF4-FFF2-40B4-BE49-F238E27FC236}">
              <a16:creationId xmlns:a16="http://schemas.microsoft.com/office/drawing/2014/main" xmlns="" id="{00000000-0008-0000-0400-000095000000}"/>
            </a:ext>
          </a:extLst>
        </xdr:cNvPr>
        <xdr:cNvSpPr/>
      </xdr:nvSpPr>
      <xdr:spPr>
        <a:xfrm>
          <a:off x="138430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34815</xdr:rowOff>
    </xdr:from>
    <xdr:ext cx="762000" cy="259045"/>
    <xdr:sp macro="" textlink="">
      <xdr:nvSpPr>
        <xdr:cNvPr id="150" name="テキスト ボックス 149">
          <a:extLst>
            <a:ext uri="{FF2B5EF4-FFF2-40B4-BE49-F238E27FC236}">
              <a16:creationId xmlns:a16="http://schemas.microsoft.com/office/drawing/2014/main" xmlns="" id="{00000000-0008-0000-0400-000096000000}"/>
            </a:ext>
          </a:extLst>
        </xdr:cNvPr>
        <xdr:cNvSpPr txBox="1"/>
      </xdr:nvSpPr>
      <xdr:spPr>
        <a:xfrm>
          <a:off x="13512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51" name="楕円 150">
          <a:extLst>
            <a:ext uri="{FF2B5EF4-FFF2-40B4-BE49-F238E27FC236}">
              <a16:creationId xmlns:a16="http://schemas.microsoft.com/office/drawing/2014/main" xmlns="" id="{00000000-0008-0000-0400-000097000000}"/>
            </a:ext>
          </a:extLst>
        </xdr:cNvPr>
        <xdr:cNvSpPr/>
      </xdr:nvSpPr>
      <xdr:spPr>
        <a:xfrm>
          <a:off x="129540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9415</xdr:rowOff>
    </xdr:from>
    <xdr:ext cx="762000" cy="259045"/>
    <xdr:sp macro="" textlink="">
      <xdr:nvSpPr>
        <xdr:cNvPr id="152" name="テキスト ボックス 151">
          <a:extLst>
            <a:ext uri="{FF2B5EF4-FFF2-40B4-BE49-F238E27FC236}">
              <a16:creationId xmlns:a16="http://schemas.microsoft.com/office/drawing/2014/main" xmlns="" id="{00000000-0008-0000-0400-000098000000}"/>
            </a:ext>
          </a:extLst>
        </xdr:cNvPr>
        <xdr:cNvSpPr txBox="1"/>
      </xdr:nvSpPr>
      <xdr:spPr>
        <a:xfrm>
          <a:off x="12623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xmlns=""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xmlns=""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児童数の減少に伴う保育所運営費の減や、高齢化の進行による高齢者福祉費の増、障害者福祉費の受給者増などにより昨年並みとなった。</a:t>
          </a:r>
          <a:endParaRPr lang="ja-JP" altLang="ja-JP" sz="1400">
            <a:effectLst/>
          </a:endParaRPr>
        </a:p>
        <a:p>
          <a:r>
            <a:rPr kumimoji="1" lang="ja-JP" altLang="ja-JP" sz="1100">
              <a:solidFill>
                <a:schemeClr val="dk1"/>
              </a:solidFill>
              <a:effectLst/>
              <a:latin typeface="+mn-lt"/>
              <a:ea typeface="+mn-ea"/>
              <a:cs typeface="+mn-cs"/>
            </a:rPr>
            <a:t>　今後も社会保障等へのニーズは高まっていくものと思われるので、財源の確保についての検討が求められる。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xmlns=""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a:extLst>
            <a:ext uri="{FF2B5EF4-FFF2-40B4-BE49-F238E27FC236}">
              <a16:creationId xmlns:a16="http://schemas.microsoft.com/office/drawing/2014/main" xmlns="" id="{00000000-0008-0000-0400-0000A7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a:extLst>
            <a:ext uri="{FF2B5EF4-FFF2-40B4-BE49-F238E27FC236}">
              <a16:creationId xmlns:a16="http://schemas.microsoft.com/office/drawing/2014/main" xmlns="" id="{00000000-0008-0000-0400-0000A9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a:extLst>
            <a:ext uri="{FF2B5EF4-FFF2-40B4-BE49-F238E27FC236}">
              <a16:creationId xmlns:a16="http://schemas.microsoft.com/office/drawing/2014/main" xmlns="" id="{00000000-0008-0000-0400-0000AA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a:extLst>
            <a:ext uri="{FF2B5EF4-FFF2-40B4-BE49-F238E27FC236}">
              <a16:creationId xmlns:a16="http://schemas.microsoft.com/office/drawing/2014/main" xmlns="" id="{00000000-0008-0000-0400-0000AB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a:extLst>
            <a:ext uri="{FF2B5EF4-FFF2-40B4-BE49-F238E27FC236}">
              <a16:creationId xmlns:a16="http://schemas.microsoft.com/office/drawing/2014/main" xmlns="" id="{00000000-0008-0000-0400-0000AC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a:extLst>
            <a:ext uri="{FF2B5EF4-FFF2-40B4-BE49-F238E27FC236}">
              <a16:creationId xmlns:a16="http://schemas.microsoft.com/office/drawing/2014/main" xmlns="" id="{00000000-0008-0000-0400-0000AD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a:extLst>
            <a:ext uri="{FF2B5EF4-FFF2-40B4-BE49-F238E27FC236}">
              <a16:creationId xmlns:a16="http://schemas.microsoft.com/office/drawing/2014/main" xmlns="" id="{00000000-0008-0000-0400-0000AE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a:extLst>
            <a:ext uri="{FF2B5EF4-FFF2-40B4-BE49-F238E27FC236}">
              <a16:creationId xmlns:a16="http://schemas.microsoft.com/office/drawing/2014/main" xmlns="" id="{00000000-0008-0000-0400-0000AF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a:extLst>
            <a:ext uri="{FF2B5EF4-FFF2-40B4-BE49-F238E27FC236}">
              <a16:creationId xmlns:a16="http://schemas.microsoft.com/office/drawing/2014/main" xmlns="" id="{00000000-0008-0000-0400-0000B0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a:extLst>
            <a:ext uri="{FF2B5EF4-FFF2-40B4-BE49-F238E27FC236}">
              <a16:creationId xmlns:a16="http://schemas.microsoft.com/office/drawing/2014/main" xmlns="" id="{00000000-0008-0000-0400-0000B1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a:extLst>
            <a:ext uri="{FF2B5EF4-FFF2-40B4-BE49-F238E27FC236}">
              <a16:creationId xmlns:a16="http://schemas.microsoft.com/office/drawing/2014/main" xmlns="" id="{00000000-0008-0000-0400-0000B2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xmlns=""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xmlns=""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60</xdr:row>
      <xdr:rowOff>159657</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flipV="1">
          <a:off x="4826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2" name="扶助費最小値テキスト">
          <a:extLst>
            <a:ext uri="{FF2B5EF4-FFF2-40B4-BE49-F238E27FC236}">
              <a16:creationId xmlns:a16="http://schemas.microsoft.com/office/drawing/2014/main" xmlns="" id="{00000000-0008-0000-0400-0000B6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4" name="扶助費最大値テキスト">
          <a:extLst>
            <a:ext uri="{FF2B5EF4-FFF2-40B4-BE49-F238E27FC236}">
              <a16:creationId xmlns:a16="http://schemas.microsoft.com/office/drawing/2014/main" xmlns="" id="{00000000-0008-0000-0400-0000B8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69850</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a:off x="3987800" y="9499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40112</xdr:rowOff>
    </xdr:from>
    <xdr:ext cx="762000" cy="259045"/>
    <xdr:sp macro="" textlink="">
      <xdr:nvSpPr>
        <xdr:cNvPr id="187" name="扶助費平均値テキスト">
          <a:extLst>
            <a:ext uri="{FF2B5EF4-FFF2-40B4-BE49-F238E27FC236}">
              <a16:creationId xmlns:a16="http://schemas.microsoft.com/office/drawing/2014/main" xmlns="" id="{00000000-0008-0000-0400-0000BB000000}"/>
            </a:ext>
          </a:extLst>
        </xdr:cNvPr>
        <xdr:cNvSpPr txBox="1"/>
      </xdr:nvSpPr>
      <xdr:spPr>
        <a:xfrm>
          <a:off x="4914900" y="9469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188" name="フローチャート: 判断 187">
          <a:extLst>
            <a:ext uri="{FF2B5EF4-FFF2-40B4-BE49-F238E27FC236}">
              <a16:creationId xmlns:a16="http://schemas.microsoft.com/office/drawing/2014/main" xmlns="" id="{00000000-0008-0000-0400-0000BC000000}"/>
            </a:ext>
          </a:extLst>
        </xdr:cNvPr>
        <xdr:cNvSpPr/>
      </xdr:nvSpPr>
      <xdr:spPr>
        <a:xfrm>
          <a:off x="4775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69850</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3098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191" name="テキスト ボックス 190">
          <a:extLst>
            <a:ext uri="{FF2B5EF4-FFF2-40B4-BE49-F238E27FC236}">
              <a16:creationId xmlns:a16="http://schemas.microsoft.com/office/drawing/2014/main" xmlns="" id="{00000000-0008-0000-0400-0000BF000000}"/>
            </a:ext>
          </a:extLst>
        </xdr:cNvPr>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110672</xdr:rowOff>
    </xdr:from>
    <xdr:to>
      <xdr:col>15</xdr:col>
      <xdr:colOff>98425</xdr:colOff>
      <xdr:row>55</xdr:row>
      <xdr:rowOff>69850</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a:off x="2209800" y="93689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3" name="フローチャート: 判断 192">
          <a:extLst>
            <a:ext uri="{FF2B5EF4-FFF2-40B4-BE49-F238E27FC236}">
              <a16:creationId xmlns:a16="http://schemas.microsoft.com/office/drawing/2014/main" xmlns="" id="{00000000-0008-0000-0400-0000C1000000}"/>
            </a:ext>
          </a:extLst>
        </xdr:cNvPr>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138084</xdr:rowOff>
    </xdr:from>
    <xdr:ext cx="762000" cy="259045"/>
    <xdr:sp macro="" textlink="">
      <xdr:nvSpPr>
        <xdr:cNvPr id="194" name="テキスト ボックス 193">
          <a:extLst>
            <a:ext uri="{FF2B5EF4-FFF2-40B4-BE49-F238E27FC236}">
              <a16:creationId xmlns:a16="http://schemas.microsoft.com/office/drawing/2014/main" xmlns="" id="{00000000-0008-0000-0400-0000C2000000}"/>
            </a:ext>
          </a:extLst>
        </xdr:cNvPr>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110672</xdr:rowOff>
    </xdr:from>
    <xdr:to>
      <xdr:col>11</xdr:col>
      <xdr:colOff>9525</xdr:colOff>
      <xdr:row>56</xdr:row>
      <xdr:rowOff>127000</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flipV="1">
          <a:off x="1320800" y="9368972"/>
          <a:ext cx="8890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138084</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163484</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6" name="扶助費該当値テキスト">
          <a:extLst>
            <a:ext uri="{FF2B5EF4-FFF2-40B4-BE49-F238E27FC236}">
              <a16:creationId xmlns:a16="http://schemas.microsoft.com/office/drawing/2014/main" xmlns="" id="{00000000-0008-0000-0400-0000CE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59872</xdr:rowOff>
    </xdr:from>
    <xdr:to>
      <xdr:col>11</xdr:col>
      <xdr:colOff>60325</xdr:colOff>
      <xdr:row>54</xdr:row>
      <xdr:rowOff>161472</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2159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199</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1828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xmlns=""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その他に係る数値は、全国平均や福岡県平均を下回っている。</a:t>
          </a:r>
          <a:endParaRPr lang="ja-JP" altLang="ja-JP" sz="1400">
            <a:effectLst/>
          </a:endParaRPr>
        </a:p>
        <a:p>
          <a:r>
            <a:rPr kumimoji="1" lang="ja-JP" altLang="ja-JP" sz="1100">
              <a:solidFill>
                <a:schemeClr val="dk1"/>
              </a:solidFill>
              <a:effectLst/>
              <a:latin typeface="+mn-lt"/>
              <a:ea typeface="+mn-ea"/>
              <a:cs typeface="+mn-cs"/>
            </a:rPr>
            <a:t>　しかし、今後の特別会計の経営状況次第では、繰出金の増加も十分想定されるものである。それによる費用増を抑制するために、適正な受益者負担を検討し求めていくものとする。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xmlns=""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59</xdr:row>
      <xdr:rowOff>156718</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flipV="1">
          <a:off x="16510000" y="9271000"/>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128795</xdr:rowOff>
    </xdr:from>
    <xdr:ext cx="762000" cy="259045"/>
    <xdr:sp macro="" textlink="">
      <xdr:nvSpPr>
        <xdr:cNvPr id="240" name="その他最小値テキスト">
          <a:extLst>
            <a:ext uri="{FF2B5EF4-FFF2-40B4-BE49-F238E27FC236}">
              <a16:creationId xmlns:a16="http://schemas.microsoft.com/office/drawing/2014/main" xmlns="" id="{00000000-0008-0000-0400-0000F0000000}"/>
            </a:ext>
          </a:extLst>
        </xdr:cNvPr>
        <xdr:cNvSpPr txBox="1"/>
      </xdr:nvSpPr>
      <xdr:spPr>
        <a:xfrm>
          <a:off x="16598900" y="10244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156718</xdr:rowOff>
    </xdr:from>
    <xdr:to>
      <xdr:col>82</xdr:col>
      <xdr:colOff>196850</xdr:colOff>
      <xdr:row>59</xdr:row>
      <xdr:rowOff>156718</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6421100" y="10272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a:extLst>
            <a:ext uri="{FF2B5EF4-FFF2-40B4-BE49-F238E27FC236}">
              <a16:creationId xmlns:a16="http://schemas.microsoft.com/office/drawing/2014/main" xmlns="" id="{00000000-0008-0000-0400-0000F2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67564</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flipV="1">
          <a:off x="15671800" y="961390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71137</xdr:rowOff>
    </xdr:from>
    <xdr:ext cx="762000" cy="259045"/>
    <xdr:sp macro="" textlink="">
      <xdr:nvSpPr>
        <xdr:cNvPr id="245" name="その他平均値テキスト">
          <a:extLst>
            <a:ext uri="{FF2B5EF4-FFF2-40B4-BE49-F238E27FC236}">
              <a16:creationId xmlns:a16="http://schemas.microsoft.com/office/drawing/2014/main" xmlns="" id="{00000000-0008-0000-0400-0000F5000000}"/>
            </a:ext>
          </a:extLst>
        </xdr:cNvPr>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6" name="フローチャート: 判断 245">
          <a:extLst>
            <a:ext uri="{FF2B5EF4-FFF2-40B4-BE49-F238E27FC236}">
              <a16:creationId xmlns:a16="http://schemas.microsoft.com/office/drawing/2014/main" xmlns="" id="{00000000-0008-0000-0400-0000F6000000}"/>
            </a:ext>
          </a:extLst>
        </xdr:cNvPr>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67564</xdr:rowOff>
    </xdr:from>
    <xdr:to>
      <xdr:col>78</xdr:col>
      <xdr:colOff>69850</xdr:colOff>
      <xdr:row>56</xdr:row>
      <xdr:rowOff>99568</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flipV="1">
          <a:off x="14782800" y="96687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94488</xdr:rowOff>
    </xdr:from>
    <xdr:to>
      <xdr:col>78</xdr:col>
      <xdr:colOff>120650</xdr:colOff>
      <xdr:row>57</xdr:row>
      <xdr:rowOff>24638</xdr:rowOff>
    </xdr:to>
    <xdr:sp macro="" textlink="">
      <xdr:nvSpPr>
        <xdr:cNvPr id="248" name="フローチャート: 判断 247">
          <a:extLst>
            <a:ext uri="{FF2B5EF4-FFF2-40B4-BE49-F238E27FC236}">
              <a16:creationId xmlns:a16="http://schemas.microsoft.com/office/drawing/2014/main" xmlns="" id="{00000000-0008-0000-0400-0000F8000000}"/>
            </a:ext>
          </a:extLst>
        </xdr:cNvPr>
        <xdr:cNvSpPr/>
      </xdr:nvSpPr>
      <xdr:spPr>
        <a:xfrm>
          <a:off x="15621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9415</xdr:rowOff>
    </xdr:from>
    <xdr:ext cx="736600" cy="259045"/>
    <xdr:sp macro="" textlink="">
      <xdr:nvSpPr>
        <xdr:cNvPr id="249" name="テキスト ボックス 248">
          <a:extLst>
            <a:ext uri="{FF2B5EF4-FFF2-40B4-BE49-F238E27FC236}">
              <a16:creationId xmlns:a16="http://schemas.microsoft.com/office/drawing/2014/main" xmlns="" id="{00000000-0008-0000-0400-0000F9000000}"/>
            </a:ext>
          </a:extLst>
        </xdr:cNvPr>
        <xdr:cNvSpPr txBox="1"/>
      </xdr:nvSpPr>
      <xdr:spPr>
        <a:xfrm>
          <a:off x="15290800" y="9782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26416</xdr:rowOff>
    </xdr:from>
    <xdr:to>
      <xdr:col>73</xdr:col>
      <xdr:colOff>180975</xdr:colOff>
      <xdr:row>56</xdr:row>
      <xdr:rowOff>99568</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3893800" y="962761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112776</xdr:rowOff>
    </xdr:from>
    <xdr:to>
      <xdr:col>74</xdr:col>
      <xdr:colOff>31750</xdr:colOff>
      <xdr:row>57</xdr:row>
      <xdr:rowOff>42926</xdr:rowOff>
    </xdr:to>
    <xdr:sp macro="" textlink="">
      <xdr:nvSpPr>
        <xdr:cNvPr id="251" name="フローチャート: 判断 250">
          <a:extLst>
            <a:ext uri="{FF2B5EF4-FFF2-40B4-BE49-F238E27FC236}">
              <a16:creationId xmlns:a16="http://schemas.microsoft.com/office/drawing/2014/main" xmlns="" id="{00000000-0008-0000-0400-0000FB000000}"/>
            </a:ext>
          </a:extLst>
        </xdr:cNvPr>
        <xdr:cNvSpPr/>
      </xdr:nvSpPr>
      <xdr:spPr>
        <a:xfrm>
          <a:off x="14732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27703</xdr:rowOff>
    </xdr:from>
    <xdr:ext cx="762000" cy="259045"/>
    <xdr:sp macro="" textlink="">
      <xdr:nvSpPr>
        <xdr:cNvPr id="252" name="テキスト ボックス 251">
          <a:extLst>
            <a:ext uri="{FF2B5EF4-FFF2-40B4-BE49-F238E27FC236}">
              <a16:creationId xmlns:a16="http://schemas.microsoft.com/office/drawing/2014/main" xmlns="" id="{00000000-0008-0000-0400-0000FC000000}"/>
            </a:ext>
          </a:extLst>
        </xdr:cNvPr>
        <xdr:cNvSpPr txBox="1"/>
      </xdr:nvSpPr>
      <xdr:spPr>
        <a:xfrm>
          <a:off x="14401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133858</xdr:rowOff>
    </xdr:from>
    <xdr:to>
      <xdr:col>69</xdr:col>
      <xdr:colOff>92075</xdr:colOff>
      <xdr:row>56</xdr:row>
      <xdr:rowOff>26416</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a:off x="13004800" y="95636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85344</xdr:rowOff>
    </xdr:from>
    <xdr:to>
      <xdr:col>69</xdr:col>
      <xdr:colOff>142875</xdr:colOff>
      <xdr:row>57</xdr:row>
      <xdr:rowOff>15494</xdr:rowOff>
    </xdr:to>
    <xdr:sp macro="" textlink="">
      <xdr:nvSpPr>
        <xdr:cNvPr id="254" name="フローチャート: 判断 253">
          <a:extLst>
            <a:ext uri="{FF2B5EF4-FFF2-40B4-BE49-F238E27FC236}">
              <a16:creationId xmlns:a16="http://schemas.microsoft.com/office/drawing/2014/main" xmlns="" id="{00000000-0008-0000-0400-0000FE000000}"/>
            </a:ext>
          </a:extLst>
        </xdr:cNvPr>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271</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3512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108204</xdr:rowOff>
    </xdr:from>
    <xdr:to>
      <xdr:col>65</xdr:col>
      <xdr:colOff>53975</xdr:colOff>
      <xdr:row>57</xdr:row>
      <xdr:rowOff>38354</xdr:rowOff>
    </xdr:to>
    <xdr:sp macro="" textlink="">
      <xdr:nvSpPr>
        <xdr:cNvPr id="256" name="フローチャート: 判断 255">
          <a:extLst>
            <a:ext uri="{FF2B5EF4-FFF2-40B4-BE49-F238E27FC236}">
              <a16:creationId xmlns:a16="http://schemas.microsoft.com/office/drawing/2014/main" xmlns="" id="{00000000-0008-0000-0400-000000010000}"/>
            </a:ext>
          </a:extLst>
        </xdr:cNvPr>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23131</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2623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63" name="楕円 262">
          <a:extLst>
            <a:ext uri="{FF2B5EF4-FFF2-40B4-BE49-F238E27FC236}">
              <a16:creationId xmlns:a16="http://schemas.microsoft.com/office/drawing/2014/main" xmlns="" id="{00000000-0008-0000-0400-000007010000}"/>
            </a:ext>
          </a:extLst>
        </xdr:cNvPr>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64" name="その他該当値テキスト">
          <a:extLst>
            <a:ext uri="{FF2B5EF4-FFF2-40B4-BE49-F238E27FC236}">
              <a16:creationId xmlns:a16="http://schemas.microsoft.com/office/drawing/2014/main" xmlns="" id="{00000000-0008-0000-0400-000008010000}"/>
            </a:ext>
          </a:extLst>
        </xdr:cNvPr>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16764</xdr:rowOff>
    </xdr:from>
    <xdr:to>
      <xdr:col>78</xdr:col>
      <xdr:colOff>120650</xdr:colOff>
      <xdr:row>56</xdr:row>
      <xdr:rowOff>118364</xdr:rowOff>
    </xdr:to>
    <xdr:sp macro="" textlink="">
      <xdr:nvSpPr>
        <xdr:cNvPr id="265" name="楕円 264">
          <a:extLst>
            <a:ext uri="{FF2B5EF4-FFF2-40B4-BE49-F238E27FC236}">
              <a16:creationId xmlns:a16="http://schemas.microsoft.com/office/drawing/2014/main" xmlns="" id="{00000000-0008-0000-0400-000009010000}"/>
            </a:ext>
          </a:extLst>
        </xdr:cNvPr>
        <xdr:cNvSpPr/>
      </xdr:nvSpPr>
      <xdr:spPr>
        <a:xfrm>
          <a:off x="15621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128541</xdr:rowOff>
    </xdr:from>
    <xdr:ext cx="7366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5290800" y="938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48768</xdr:rowOff>
    </xdr:from>
    <xdr:to>
      <xdr:col>74</xdr:col>
      <xdr:colOff>31750</xdr:colOff>
      <xdr:row>56</xdr:row>
      <xdr:rowOff>150368</xdr:rowOff>
    </xdr:to>
    <xdr:sp macro="" textlink="">
      <xdr:nvSpPr>
        <xdr:cNvPr id="267" name="楕円 266">
          <a:extLst>
            <a:ext uri="{FF2B5EF4-FFF2-40B4-BE49-F238E27FC236}">
              <a16:creationId xmlns:a16="http://schemas.microsoft.com/office/drawing/2014/main" xmlns="" id="{00000000-0008-0000-0400-00000B010000}"/>
            </a:ext>
          </a:extLst>
        </xdr:cNvPr>
        <xdr:cNvSpPr/>
      </xdr:nvSpPr>
      <xdr:spPr>
        <a:xfrm>
          <a:off x="14732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160545</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4401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147066</xdr:rowOff>
    </xdr:from>
    <xdr:to>
      <xdr:col>69</xdr:col>
      <xdr:colOff>142875</xdr:colOff>
      <xdr:row>56</xdr:row>
      <xdr:rowOff>77216</xdr:rowOff>
    </xdr:to>
    <xdr:sp macro="" textlink="">
      <xdr:nvSpPr>
        <xdr:cNvPr id="269" name="楕円 268">
          <a:extLst>
            <a:ext uri="{FF2B5EF4-FFF2-40B4-BE49-F238E27FC236}">
              <a16:creationId xmlns:a16="http://schemas.microsoft.com/office/drawing/2014/main" xmlns="" id="{00000000-0008-0000-0400-00000D010000}"/>
            </a:ext>
          </a:extLst>
        </xdr:cNvPr>
        <xdr:cNvSpPr/>
      </xdr:nvSpPr>
      <xdr:spPr>
        <a:xfrm>
          <a:off x="138430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87393</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3512800" y="934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83058</xdr:rowOff>
    </xdr:from>
    <xdr:to>
      <xdr:col>65</xdr:col>
      <xdr:colOff>53975</xdr:colOff>
      <xdr:row>56</xdr:row>
      <xdr:rowOff>13208</xdr:rowOff>
    </xdr:to>
    <xdr:sp macro="" textlink="">
      <xdr:nvSpPr>
        <xdr:cNvPr id="271" name="楕円 270">
          <a:extLst>
            <a:ext uri="{FF2B5EF4-FFF2-40B4-BE49-F238E27FC236}">
              <a16:creationId xmlns:a16="http://schemas.microsoft.com/office/drawing/2014/main" xmlns="" id="{00000000-0008-0000-0400-00000F010000}"/>
            </a:ext>
          </a:extLst>
        </xdr:cNvPr>
        <xdr:cNvSpPr/>
      </xdr:nvSpPr>
      <xdr:spPr>
        <a:xfrm>
          <a:off x="12954000" y="95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23385</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2623800" y="928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xmlns=""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xmlns=""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に係る数値は、福岡県平均や全国平均を上回っているが、今後も補助の交付を受けた団体等が適正な事業実施を進めているか等の審査や検証を進め、必要性に疑問等ある場合、随時整理を行うこと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xmlns=""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xmlns=""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xmlns=""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a:extLst>
            <a:ext uri="{FF2B5EF4-FFF2-40B4-BE49-F238E27FC236}">
              <a16:creationId xmlns:a16="http://schemas.microsoft.com/office/drawing/2014/main" xmlns="" id="{00000000-0008-0000-0400-000028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xmlns=""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5842</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flipV="1">
          <a:off x="16510000" y="559968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a:extLst>
            <a:ext uri="{FF2B5EF4-FFF2-40B4-BE49-F238E27FC236}">
              <a16:creationId xmlns:a16="http://schemas.microsoft.com/office/drawing/2014/main" xmlns="" id="{00000000-0008-0000-0400-00002B010000}"/>
            </a:ext>
          </a:extLst>
        </xdr:cNvPr>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1" name="補助費等最大値テキスト">
          <a:extLst>
            <a:ext uri="{FF2B5EF4-FFF2-40B4-BE49-F238E27FC236}">
              <a16:creationId xmlns:a16="http://schemas.microsoft.com/office/drawing/2014/main" xmlns="" id="{00000000-0008-0000-0400-00002D010000}"/>
            </a:ext>
          </a:extLst>
        </xdr:cNvPr>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67564</xdr:rowOff>
    </xdr:from>
    <xdr:to>
      <xdr:col>82</xdr:col>
      <xdr:colOff>107950</xdr:colOff>
      <xdr:row>36</xdr:row>
      <xdr:rowOff>140716</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flipV="1">
          <a:off x="15671800" y="623976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4" name="補助費等平均値テキスト">
          <a:extLst>
            <a:ext uri="{FF2B5EF4-FFF2-40B4-BE49-F238E27FC236}">
              <a16:creationId xmlns:a16="http://schemas.microsoft.com/office/drawing/2014/main" xmlns="" id="{00000000-0008-0000-0400-000030010000}"/>
            </a:ext>
          </a:extLst>
        </xdr:cNvPr>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5" name="フローチャート: 判断 304">
          <a:extLst>
            <a:ext uri="{FF2B5EF4-FFF2-40B4-BE49-F238E27FC236}">
              <a16:creationId xmlns:a16="http://schemas.microsoft.com/office/drawing/2014/main" xmlns="" id="{00000000-0008-0000-0400-000031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140716</xdr:rowOff>
    </xdr:from>
    <xdr:to>
      <xdr:col>78</xdr:col>
      <xdr:colOff>69850</xdr:colOff>
      <xdr:row>36</xdr:row>
      <xdr:rowOff>168148</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flipV="1">
          <a:off x="14782800" y="63129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7" name="フローチャート: 判断 306">
          <a:extLst>
            <a:ext uri="{FF2B5EF4-FFF2-40B4-BE49-F238E27FC236}">
              <a16:creationId xmlns:a16="http://schemas.microsoft.com/office/drawing/2014/main" xmlns="" id="{00000000-0008-0000-0400-000033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08" name="テキスト ボックス 307">
          <a:extLst>
            <a:ext uri="{FF2B5EF4-FFF2-40B4-BE49-F238E27FC236}">
              <a16:creationId xmlns:a16="http://schemas.microsoft.com/office/drawing/2014/main" xmlns="" id="{00000000-0008-0000-0400-0000340100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140716</xdr:rowOff>
    </xdr:from>
    <xdr:to>
      <xdr:col>73</xdr:col>
      <xdr:colOff>180975</xdr:colOff>
      <xdr:row>36</xdr:row>
      <xdr:rowOff>168148</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a:off x="13893800" y="63129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0" name="フローチャート: 判断 309">
          <a:extLst>
            <a:ext uri="{FF2B5EF4-FFF2-40B4-BE49-F238E27FC236}">
              <a16:creationId xmlns:a16="http://schemas.microsoft.com/office/drawing/2014/main" xmlns="" id="{00000000-0008-0000-0400-000036010000}"/>
            </a:ext>
          </a:extLst>
        </xdr:cNvPr>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110998</xdr:rowOff>
    </xdr:from>
    <xdr:to>
      <xdr:col>69</xdr:col>
      <xdr:colOff>92075</xdr:colOff>
      <xdr:row>36</xdr:row>
      <xdr:rowOff>140716</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a:off x="13004800" y="6111748"/>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xdr:rowOff>
    </xdr:from>
    <xdr:to>
      <xdr:col>82</xdr:col>
      <xdr:colOff>158750</xdr:colOff>
      <xdr:row>36</xdr:row>
      <xdr:rowOff>118364</xdr:rowOff>
    </xdr:to>
    <xdr:sp macro="" textlink="">
      <xdr:nvSpPr>
        <xdr:cNvPr id="322" name="楕円 321">
          <a:extLst>
            <a:ext uri="{FF2B5EF4-FFF2-40B4-BE49-F238E27FC236}">
              <a16:creationId xmlns:a16="http://schemas.microsoft.com/office/drawing/2014/main" xmlns="" id="{00000000-0008-0000-0400-000042010000}"/>
            </a:ext>
          </a:extLst>
        </xdr:cNvPr>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33291</xdr:rowOff>
    </xdr:from>
    <xdr:ext cx="762000" cy="259045"/>
    <xdr:sp macro="" textlink="">
      <xdr:nvSpPr>
        <xdr:cNvPr id="323" name="補助費等該当値テキスト">
          <a:extLst>
            <a:ext uri="{FF2B5EF4-FFF2-40B4-BE49-F238E27FC236}">
              <a16:creationId xmlns:a16="http://schemas.microsoft.com/office/drawing/2014/main" xmlns="" id="{00000000-0008-0000-0400-000043010000}"/>
            </a:ext>
          </a:extLst>
        </xdr:cNvPr>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89916</xdr:rowOff>
    </xdr:from>
    <xdr:to>
      <xdr:col>78</xdr:col>
      <xdr:colOff>120650</xdr:colOff>
      <xdr:row>37</xdr:row>
      <xdr:rowOff>20066</xdr:rowOff>
    </xdr:to>
    <xdr:sp macro="" textlink="">
      <xdr:nvSpPr>
        <xdr:cNvPr id="324" name="楕円 323">
          <a:extLst>
            <a:ext uri="{FF2B5EF4-FFF2-40B4-BE49-F238E27FC236}">
              <a16:creationId xmlns:a16="http://schemas.microsoft.com/office/drawing/2014/main" xmlns="" id="{00000000-0008-0000-0400-000044010000}"/>
            </a:ext>
          </a:extLst>
        </xdr:cNvPr>
        <xdr:cNvSpPr/>
      </xdr:nvSpPr>
      <xdr:spPr>
        <a:xfrm>
          <a:off x="15621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117348</xdr:rowOff>
    </xdr:from>
    <xdr:to>
      <xdr:col>74</xdr:col>
      <xdr:colOff>31750</xdr:colOff>
      <xdr:row>37</xdr:row>
      <xdr:rowOff>47498</xdr:rowOff>
    </xdr:to>
    <xdr:sp macro="" textlink="">
      <xdr:nvSpPr>
        <xdr:cNvPr id="326" name="楕円 325">
          <a:extLst>
            <a:ext uri="{FF2B5EF4-FFF2-40B4-BE49-F238E27FC236}">
              <a16:creationId xmlns:a16="http://schemas.microsoft.com/office/drawing/2014/main" xmlns="" id="{00000000-0008-0000-0400-000046010000}"/>
            </a:ext>
          </a:extLst>
        </xdr:cNvPr>
        <xdr:cNvSpPr/>
      </xdr:nvSpPr>
      <xdr:spPr>
        <a:xfrm>
          <a:off x="14732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89916</xdr:rowOff>
    </xdr:from>
    <xdr:to>
      <xdr:col>69</xdr:col>
      <xdr:colOff>142875</xdr:colOff>
      <xdr:row>37</xdr:row>
      <xdr:rowOff>20066</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60198</xdr:rowOff>
    </xdr:from>
    <xdr:to>
      <xdr:col>65</xdr:col>
      <xdr:colOff>53975</xdr:colOff>
      <xdr:row>35</xdr:row>
      <xdr:rowOff>161798</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2954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525</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2623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償還期間が短い</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合併特例事業債及び過疎対策事業債の起債残高が全体の</a:t>
          </a:r>
          <a:r>
            <a:rPr kumimoji="1" lang="en-US" altLang="ja-JP" sz="1100">
              <a:solidFill>
                <a:schemeClr val="dk1"/>
              </a:solidFill>
              <a:effectLst/>
              <a:latin typeface="+mn-lt"/>
              <a:ea typeface="+mn-ea"/>
              <a:cs typeface="+mn-cs"/>
            </a:rPr>
            <a:t>44.5</a:t>
          </a:r>
          <a:r>
            <a:rPr kumimoji="1" lang="ja-JP" altLang="ja-JP" sz="1100">
              <a:solidFill>
                <a:schemeClr val="dk1"/>
              </a:solidFill>
              <a:effectLst/>
              <a:latin typeface="+mn-lt"/>
              <a:ea typeface="+mn-ea"/>
              <a:cs typeface="+mn-cs"/>
            </a:rPr>
            <a:t>％を占め、単年度における償還額が高い傾向にある。</a:t>
          </a:r>
          <a:endParaRPr lang="ja-JP" altLang="ja-JP" sz="1400">
            <a:effectLst/>
          </a:endParaRPr>
        </a:p>
        <a:p>
          <a:r>
            <a:rPr kumimoji="1" lang="ja-JP" altLang="ja-JP" sz="1100">
              <a:solidFill>
                <a:schemeClr val="dk1"/>
              </a:solidFill>
              <a:effectLst/>
              <a:latin typeface="+mn-lt"/>
              <a:ea typeface="+mn-ea"/>
              <a:cs typeface="+mn-cs"/>
            </a:rPr>
            <a:t>　公債費が占める割合は、年々減少傾向であったが、平成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年度起債の</a:t>
          </a:r>
          <a:r>
            <a:rPr kumimoji="1" lang="ja-JP" altLang="en-US" sz="1100">
              <a:solidFill>
                <a:schemeClr val="dk1"/>
              </a:solidFill>
              <a:effectLst/>
              <a:latin typeface="+mn-lt"/>
              <a:ea typeface="+mn-ea"/>
              <a:cs typeface="+mn-cs"/>
            </a:rPr>
            <a:t>合併特例</a:t>
          </a:r>
          <a:r>
            <a:rPr kumimoji="1" lang="ja-JP" altLang="ja-JP" sz="1100">
              <a:solidFill>
                <a:schemeClr val="dk1"/>
              </a:solidFill>
              <a:effectLst/>
              <a:latin typeface="+mn-lt"/>
              <a:ea typeface="+mn-ea"/>
              <a:cs typeface="+mn-cs"/>
            </a:rPr>
            <a:t>事業債等の元利償還開始に伴い増加に転じている。全国平均や</a:t>
          </a:r>
          <a:r>
            <a:rPr kumimoji="1" lang="ja-JP" altLang="en-US" sz="1100">
              <a:solidFill>
                <a:schemeClr val="dk1"/>
              </a:solidFill>
              <a:effectLst/>
              <a:latin typeface="+mn-lt"/>
              <a:ea typeface="+mn-ea"/>
              <a:cs typeface="+mn-cs"/>
            </a:rPr>
            <a:t>類似団体を上回っているものの、</a:t>
          </a:r>
          <a:r>
            <a:rPr kumimoji="1" lang="ja-JP" altLang="ja-JP" sz="1100">
              <a:solidFill>
                <a:schemeClr val="dk1"/>
              </a:solidFill>
              <a:effectLst/>
              <a:latin typeface="+mn-lt"/>
              <a:ea typeface="+mn-ea"/>
              <a:cs typeface="+mn-cs"/>
            </a:rPr>
            <a:t>福岡県平均より</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低く、今後も新たな起債を抑制することにより適正な水準を目指していくことが求められる。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xmlns=""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xmlns=""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xmlns=""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xmlns=""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54611</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flipV="1">
          <a:off x="4826000" y="12509500"/>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59" name="公債費最小値テキスト">
          <a:extLst>
            <a:ext uri="{FF2B5EF4-FFF2-40B4-BE49-F238E27FC236}">
              <a16:creationId xmlns:a16="http://schemas.microsoft.com/office/drawing/2014/main" xmlns="" id="{00000000-0008-0000-0400-000067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xmlns=""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62230</xdr:rowOff>
    </xdr:from>
    <xdr:to>
      <xdr:col>24</xdr:col>
      <xdr:colOff>25400</xdr:colOff>
      <xdr:row>76</xdr:row>
      <xdr:rowOff>142239</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3987800" y="13092430"/>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64" name="公債費平均値テキスト">
          <a:extLst>
            <a:ext uri="{FF2B5EF4-FFF2-40B4-BE49-F238E27FC236}">
              <a16:creationId xmlns:a16="http://schemas.microsoft.com/office/drawing/2014/main" xmlns="" id="{00000000-0008-0000-0400-00006C010000}"/>
            </a:ext>
          </a:extLst>
        </xdr:cNvPr>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5" name="フローチャート: 判断 364">
          <a:extLst>
            <a:ext uri="{FF2B5EF4-FFF2-40B4-BE49-F238E27FC236}">
              <a16:creationId xmlns:a16="http://schemas.microsoft.com/office/drawing/2014/main" xmlns="" id="{00000000-0008-0000-0400-00006D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31750</xdr:rowOff>
    </xdr:from>
    <xdr:to>
      <xdr:col>19</xdr:col>
      <xdr:colOff>187325</xdr:colOff>
      <xdr:row>76</xdr:row>
      <xdr:rowOff>62230</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a:off x="3098800" y="130619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xdr:rowOff>
    </xdr:from>
    <xdr:to>
      <xdr:col>20</xdr:col>
      <xdr:colOff>38100</xdr:colOff>
      <xdr:row>76</xdr:row>
      <xdr:rowOff>113030</xdr:rowOff>
    </xdr:to>
    <xdr:sp macro="" textlink="">
      <xdr:nvSpPr>
        <xdr:cNvPr id="367" name="フローチャート: 判断 366">
          <a:extLst>
            <a:ext uri="{FF2B5EF4-FFF2-40B4-BE49-F238E27FC236}">
              <a16:creationId xmlns:a16="http://schemas.microsoft.com/office/drawing/2014/main" xmlns="" id="{00000000-0008-0000-0400-00006F010000}"/>
            </a:ext>
          </a:extLst>
        </xdr:cNvPr>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123207</xdr:rowOff>
    </xdr:from>
    <xdr:ext cx="736600" cy="259045"/>
    <xdr:sp macro="" textlink="">
      <xdr:nvSpPr>
        <xdr:cNvPr id="368" name="テキスト ボックス 367">
          <a:extLst>
            <a:ext uri="{FF2B5EF4-FFF2-40B4-BE49-F238E27FC236}">
              <a16:creationId xmlns:a16="http://schemas.microsoft.com/office/drawing/2014/main" xmlns="" id="{00000000-0008-0000-0400-000070010000}"/>
            </a:ext>
          </a:extLst>
        </xdr:cNvPr>
        <xdr:cNvSpPr txBox="1"/>
      </xdr:nvSpPr>
      <xdr:spPr>
        <a:xfrm>
          <a:off x="3606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31750</xdr:rowOff>
    </xdr:from>
    <xdr:to>
      <xdr:col>15</xdr:col>
      <xdr:colOff>98425</xdr:colOff>
      <xdr:row>76</xdr:row>
      <xdr:rowOff>107950</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flipV="1">
          <a:off x="2209800" y="13061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116857</xdr:rowOff>
    </xdr:from>
    <xdr:ext cx="7620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2717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107950</xdr:rowOff>
    </xdr:from>
    <xdr:to>
      <xdr:col>11</xdr:col>
      <xdr:colOff>9525</xdr:colOff>
      <xdr:row>77</xdr:row>
      <xdr:rowOff>81280</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flipV="1">
          <a:off x="1320800" y="1313815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41911</xdr:rowOff>
    </xdr:from>
    <xdr:to>
      <xdr:col>11</xdr:col>
      <xdr:colOff>60325</xdr:colOff>
      <xdr:row>76</xdr:row>
      <xdr:rowOff>143511</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2159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153687</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1828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57150</xdr:rowOff>
    </xdr:from>
    <xdr:to>
      <xdr:col>6</xdr:col>
      <xdr:colOff>171450</xdr:colOff>
      <xdr:row>76</xdr:row>
      <xdr:rowOff>158750</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1270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168927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939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82" name="楕円 381">
          <a:extLst>
            <a:ext uri="{FF2B5EF4-FFF2-40B4-BE49-F238E27FC236}">
              <a16:creationId xmlns:a16="http://schemas.microsoft.com/office/drawing/2014/main" xmlns="" id="{00000000-0008-0000-0400-00007E010000}"/>
            </a:ext>
          </a:extLst>
        </xdr:cNvPr>
        <xdr:cNvSpPr/>
      </xdr:nvSpPr>
      <xdr:spPr>
        <a:xfrm>
          <a:off x="47752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63516</xdr:rowOff>
    </xdr:from>
    <xdr:ext cx="762000" cy="259045"/>
    <xdr:sp macro="" textlink="">
      <xdr:nvSpPr>
        <xdr:cNvPr id="383" name="公債費該当値テキスト">
          <a:extLst>
            <a:ext uri="{FF2B5EF4-FFF2-40B4-BE49-F238E27FC236}">
              <a16:creationId xmlns:a16="http://schemas.microsoft.com/office/drawing/2014/main" xmlns="" id="{00000000-0008-0000-0400-00007F010000}"/>
            </a:ext>
          </a:extLst>
        </xdr:cNvPr>
        <xdr:cNvSpPr txBox="1"/>
      </xdr:nvSpPr>
      <xdr:spPr>
        <a:xfrm>
          <a:off x="4914900" y="1309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11430</xdr:rowOff>
    </xdr:from>
    <xdr:to>
      <xdr:col>20</xdr:col>
      <xdr:colOff>38100</xdr:colOff>
      <xdr:row>76</xdr:row>
      <xdr:rowOff>113030</xdr:rowOff>
    </xdr:to>
    <xdr:sp macro="" textlink="">
      <xdr:nvSpPr>
        <xdr:cNvPr id="384" name="楕円 383">
          <a:extLst>
            <a:ext uri="{FF2B5EF4-FFF2-40B4-BE49-F238E27FC236}">
              <a16:creationId xmlns:a16="http://schemas.microsoft.com/office/drawing/2014/main" xmlns="" id="{00000000-0008-0000-0400-000080010000}"/>
            </a:ext>
          </a:extLst>
        </xdr:cNvPr>
        <xdr:cNvSpPr/>
      </xdr:nvSpPr>
      <xdr:spPr>
        <a:xfrm>
          <a:off x="3937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97807</xdr:rowOff>
    </xdr:from>
    <xdr:ext cx="7366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3606800" y="13128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152400</xdr:rowOff>
    </xdr:from>
    <xdr:to>
      <xdr:col>15</xdr:col>
      <xdr:colOff>149225</xdr:colOff>
      <xdr:row>76</xdr:row>
      <xdr:rowOff>82550</xdr:rowOff>
    </xdr:to>
    <xdr:sp macro="" textlink="">
      <xdr:nvSpPr>
        <xdr:cNvPr id="386" name="楕円 385">
          <a:extLst>
            <a:ext uri="{FF2B5EF4-FFF2-40B4-BE49-F238E27FC236}">
              <a16:creationId xmlns:a16="http://schemas.microsoft.com/office/drawing/2014/main" xmlns="" id="{00000000-0008-0000-0400-000082010000}"/>
            </a:ext>
          </a:extLst>
        </xdr:cNvPr>
        <xdr:cNvSpPr/>
      </xdr:nvSpPr>
      <xdr:spPr>
        <a:xfrm>
          <a:off x="3048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92727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2717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57150</xdr:rowOff>
    </xdr:from>
    <xdr:to>
      <xdr:col>11</xdr:col>
      <xdr:colOff>60325</xdr:colOff>
      <xdr:row>76</xdr:row>
      <xdr:rowOff>158750</xdr:rowOff>
    </xdr:to>
    <xdr:sp macro="" textlink="">
      <xdr:nvSpPr>
        <xdr:cNvPr id="388" name="楕円 387">
          <a:extLst>
            <a:ext uri="{FF2B5EF4-FFF2-40B4-BE49-F238E27FC236}">
              <a16:creationId xmlns:a16="http://schemas.microsoft.com/office/drawing/2014/main" xmlns="" id="{00000000-0008-0000-0400-000084010000}"/>
            </a:ext>
          </a:extLst>
        </xdr:cNvPr>
        <xdr:cNvSpPr/>
      </xdr:nvSpPr>
      <xdr:spPr>
        <a:xfrm>
          <a:off x="2159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143527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1828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30480</xdr:rowOff>
    </xdr:from>
    <xdr:to>
      <xdr:col>6</xdr:col>
      <xdr:colOff>171450</xdr:colOff>
      <xdr:row>77</xdr:row>
      <xdr:rowOff>132080</xdr:rowOff>
    </xdr:to>
    <xdr:sp macro="" textlink="">
      <xdr:nvSpPr>
        <xdr:cNvPr id="390" name="楕円 389">
          <a:extLst>
            <a:ext uri="{FF2B5EF4-FFF2-40B4-BE49-F238E27FC236}">
              <a16:creationId xmlns:a16="http://schemas.microsoft.com/office/drawing/2014/main" xmlns="" id="{00000000-0008-0000-0400-000086010000}"/>
            </a:ext>
          </a:extLst>
        </xdr:cNvPr>
        <xdr:cNvSpPr/>
      </xdr:nvSpPr>
      <xdr:spPr>
        <a:xfrm>
          <a:off x="1270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116857</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939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近年、増加傾向であったが、令和元年度から減少傾向に転じている。</a:t>
          </a:r>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　要因として</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九州北部豪雨、</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西日本豪雨に伴う災害復旧事業の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、特別会計に対する繰出金の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の他、公債費の比率の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による相対的な</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と考えられる。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xmlns=""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xmlns=""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flipV="1">
          <a:off x="16510000" y="1245235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xmlns=""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2" name="公債費以外最大値テキスト">
          <a:extLst>
            <a:ext uri="{FF2B5EF4-FFF2-40B4-BE49-F238E27FC236}">
              <a16:creationId xmlns:a16="http://schemas.microsoft.com/office/drawing/2014/main" xmlns="" id="{00000000-0008-0000-0400-0000A6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xdr:rowOff>
    </xdr:from>
    <xdr:to>
      <xdr:col>82</xdr:col>
      <xdr:colOff>107950</xdr:colOff>
      <xdr:row>77</xdr:row>
      <xdr:rowOff>107950</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flipV="1">
          <a:off x="15671800" y="132029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134638</xdr:rowOff>
    </xdr:from>
    <xdr:ext cx="762000" cy="259045"/>
    <xdr:sp macro="" textlink="">
      <xdr:nvSpPr>
        <xdr:cNvPr id="425" name="公債費以外平均値テキスト">
          <a:extLst>
            <a:ext uri="{FF2B5EF4-FFF2-40B4-BE49-F238E27FC236}">
              <a16:creationId xmlns:a16="http://schemas.microsoft.com/office/drawing/2014/main" xmlns="" id="{00000000-0008-0000-0400-0000A9010000}"/>
            </a:ext>
          </a:extLst>
        </xdr:cNvPr>
        <xdr:cNvSpPr txBox="1"/>
      </xdr:nvSpPr>
      <xdr:spPr>
        <a:xfrm>
          <a:off x="16598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118111</xdr:rowOff>
    </xdr:from>
    <xdr:to>
      <xdr:col>82</xdr:col>
      <xdr:colOff>158750</xdr:colOff>
      <xdr:row>77</xdr:row>
      <xdr:rowOff>48261</xdr:rowOff>
    </xdr:to>
    <xdr:sp macro="" textlink="">
      <xdr:nvSpPr>
        <xdr:cNvPr id="426" name="フローチャート: 判断 425">
          <a:extLst>
            <a:ext uri="{FF2B5EF4-FFF2-40B4-BE49-F238E27FC236}">
              <a16:creationId xmlns:a16="http://schemas.microsoft.com/office/drawing/2014/main" xmlns="" id="{00000000-0008-0000-0400-0000AA010000}"/>
            </a:ext>
          </a:extLst>
        </xdr:cNvPr>
        <xdr:cNvSpPr/>
      </xdr:nvSpPr>
      <xdr:spPr>
        <a:xfrm>
          <a:off x="16459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77470</xdr:rowOff>
    </xdr:from>
    <xdr:to>
      <xdr:col>78</xdr:col>
      <xdr:colOff>69850</xdr:colOff>
      <xdr:row>77</xdr:row>
      <xdr:rowOff>107950</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a:off x="14782800" y="13279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114300</xdr:rowOff>
    </xdr:from>
    <xdr:to>
      <xdr:col>78</xdr:col>
      <xdr:colOff>120650</xdr:colOff>
      <xdr:row>77</xdr:row>
      <xdr:rowOff>44450</xdr:rowOff>
    </xdr:to>
    <xdr:sp macro="" textlink="">
      <xdr:nvSpPr>
        <xdr:cNvPr id="428" name="フローチャート: 判断 427">
          <a:extLst>
            <a:ext uri="{FF2B5EF4-FFF2-40B4-BE49-F238E27FC236}">
              <a16:creationId xmlns:a16="http://schemas.microsoft.com/office/drawing/2014/main" xmlns="" id="{00000000-0008-0000-0400-0000AC010000}"/>
            </a:ext>
          </a:extLst>
        </xdr:cNvPr>
        <xdr:cNvSpPr/>
      </xdr:nvSpPr>
      <xdr:spPr>
        <a:xfrm>
          <a:off x="15621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54627</xdr:rowOff>
    </xdr:from>
    <xdr:ext cx="736600" cy="259045"/>
    <xdr:sp macro="" textlink="">
      <xdr:nvSpPr>
        <xdr:cNvPr id="429" name="テキスト ボックス 428">
          <a:extLst>
            <a:ext uri="{FF2B5EF4-FFF2-40B4-BE49-F238E27FC236}">
              <a16:creationId xmlns:a16="http://schemas.microsoft.com/office/drawing/2014/main" xmlns="" id="{00000000-0008-0000-0400-0000AD010000}"/>
            </a:ext>
          </a:extLst>
        </xdr:cNvPr>
        <xdr:cNvSpPr txBox="1"/>
      </xdr:nvSpPr>
      <xdr:spPr>
        <a:xfrm>
          <a:off x="15290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88900</xdr:rowOff>
    </xdr:from>
    <xdr:to>
      <xdr:col>73</xdr:col>
      <xdr:colOff>180975</xdr:colOff>
      <xdr:row>77</xdr:row>
      <xdr:rowOff>77470</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a:off x="13893800" y="131191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1" name="フローチャート: 判断 430">
          <a:extLst>
            <a:ext uri="{FF2B5EF4-FFF2-40B4-BE49-F238E27FC236}">
              <a16:creationId xmlns:a16="http://schemas.microsoft.com/office/drawing/2014/main" xmlns="" id="{00000000-0008-0000-0400-0000AF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32" name="テキスト ボックス 431">
          <a:extLst>
            <a:ext uri="{FF2B5EF4-FFF2-40B4-BE49-F238E27FC236}">
              <a16:creationId xmlns:a16="http://schemas.microsoft.com/office/drawing/2014/main" xmlns="" id="{00000000-0008-0000-0400-0000B0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119380</xdr:rowOff>
    </xdr:from>
    <xdr:to>
      <xdr:col>69</xdr:col>
      <xdr:colOff>92075</xdr:colOff>
      <xdr:row>76</xdr:row>
      <xdr:rowOff>88900</xdr:rowOff>
    </xdr:to>
    <xdr:cxnSp macro="">
      <xdr:nvCxnSpPr>
        <xdr:cNvPr id="433" name="直線コネクタ 432">
          <a:extLst>
            <a:ext uri="{FF2B5EF4-FFF2-40B4-BE49-F238E27FC236}">
              <a16:creationId xmlns:a16="http://schemas.microsoft.com/office/drawing/2014/main" xmlns="" id="{00000000-0008-0000-0400-0000B1010000}"/>
            </a:ext>
          </a:extLst>
        </xdr:cNvPr>
        <xdr:cNvCxnSpPr/>
      </xdr:nvCxnSpPr>
      <xdr:spPr>
        <a:xfrm>
          <a:off x="13004800" y="1297813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4" name="フローチャート: 判断 433">
          <a:extLst>
            <a:ext uri="{FF2B5EF4-FFF2-40B4-BE49-F238E27FC236}">
              <a16:creationId xmlns:a16="http://schemas.microsoft.com/office/drawing/2014/main" xmlns="" id="{00000000-0008-0000-0400-0000B2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36" name="フローチャート: 判断 435">
          <a:extLst>
            <a:ext uri="{FF2B5EF4-FFF2-40B4-BE49-F238E27FC236}">
              <a16:creationId xmlns:a16="http://schemas.microsoft.com/office/drawing/2014/main" xmlns="" id="{00000000-0008-0000-0400-0000B4010000}"/>
            </a:ext>
          </a:extLst>
        </xdr:cNvPr>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33038</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2623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43" name="楕円 442">
          <a:extLst>
            <a:ext uri="{FF2B5EF4-FFF2-40B4-BE49-F238E27FC236}">
              <a16:creationId xmlns:a16="http://schemas.microsoft.com/office/drawing/2014/main" xmlns="" id="{00000000-0008-0000-0400-0000BB010000}"/>
            </a:ext>
          </a:extLst>
        </xdr:cNvPr>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93997</xdr:rowOff>
    </xdr:from>
    <xdr:ext cx="762000" cy="259045"/>
    <xdr:sp macro="" textlink="">
      <xdr:nvSpPr>
        <xdr:cNvPr id="444" name="公債費以外該当値テキスト">
          <a:extLst>
            <a:ext uri="{FF2B5EF4-FFF2-40B4-BE49-F238E27FC236}">
              <a16:creationId xmlns:a16="http://schemas.microsoft.com/office/drawing/2014/main" xmlns="" id="{00000000-0008-0000-0400-0000BC010000}"/>
            </a:ext>
          </a:extLst>
        </xdr:cNvPr>
        <xdr:cNvSpPr txBox="1"/>
      </xdr:nvSpPr>
      <xdr:spPr>
        <a:xfrm>
          <a:off x="165989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57150</xdr:rowOff>
    </xdr:from>
    <xdr:to>
      <xdr:col>78</xdr:col>
      <xdr:colOff>120650</xdr:colOff>
      <xdr:row>77</xdr:row>
      <xdr:rowOff>158750</xdr:rowOff>
    </xdr:to>
    <xdr:sp macro="" textlink="">
      <xdr:nvSpPr>
        <xdr:cNvPr id="445" name="楕円 444">
          <a:extLst>
            <a:ext uri="{FF2B5EF4-FFF2-40B4-BE49-F238E27FC236}">
              <a16:creationId xmlns:a16="http://schemas.microsoft.com/office/drawing/2014/main" xmlns="" id="{00000000-0008-0000-0400-0000BD010000}"/>
            </a:ext>
          </a:extLst>
        </xdr:cNvPr>
        <xdr:cNvSpPr/>
      </xdr:nvSpPr>
      <xdr:spPr>
        <a:xfrm>
          <a:off x="15621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143527</xdr:rowOff>
    </xdr:from>
    <xdr:ext cx="7366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5290800" y="1334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26670</xdr:rowOff>
    </xdr:from>
    <xdr:to>
      <xdr:col>74</xdr:col>
      <xdr:colOff>31750</xdr:colOff>
      <xdr:row>77</xdr:row>
      <xdr:rowOff>128270</xdr:rowOff>
    </xdr:to>
    <xdr:sp macro="" textlink="">
      <xdr:nvSpPr>
        <xdr:cNvPr id="447" name="楕円 446">
          <a:extLst>
            <a:ext uri="{FF2B5EF4-FFF2-40B4-BE49-F238E27FC236}">
              <a16:creationId xmlns:a16="http://schemas.microsoft.com/office/drawing/2014/main" xmlns="" id="{00000000-0008-0000-0400-0000BF010000}"/>
            </a:ext>
          </a:extLst>
        </xdr:cNvPr>
        <xdr:cNvSpPr/>
      </xdr:nvSpPr>
      <xdr:spPr>
        <a:xfrm>
          <a:off x="14732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113047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4401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38100</xdr:rowOff>
    </xdr:from>
    <xdr:to>
      <xdr:col>69</xdr:col>
      <xdr:colOff>142875</xdr:colOff>
      <xdr:row>76</xdr:row>
      <xdr:rowOff>139700</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3843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124477</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3512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68580</xdr:rowOff>
    </xdr:from>
    <xdr:to>
      <xdr:col>65</xdr:col>
      <xdr:colOff>53975</xdr:colOff>
      <xdr:row>75</xdr:row>
      <xdr:rowOff>170180</xdr:rowOff>
    </xdr:to>
    <xdr:sp macro="" textlink="">
      <xdr:nvSpPr>
        <xdr:cNvPr id="451" name="楕円 450">
          <a:extLst>
            <a:ext uri="{FF2B5EF4-FFF2-40B4-BE49-F238E27FC236}">
              <a16:creationId xmlns:a16="http://schemas.microsoft.com/office/drawing/2014/main" xmlns="" id="{00000000-0008-0000-0400-0000C3010000}"/>
            </a:ext>
          </a:extLst>
        </xdr:cNvPr>
        <xdr:cNvSpPr/>
      </xdr:nvSpPr>
      <xdr:spPr>
        <a:xfrm>
          <a:off x="12954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8907</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2623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福岡県東峰村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xmlns=""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xmlns=""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xmlns=""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xmlns=""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xmlns=""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xmlns=""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xmlns=""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xmlns=""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xmlns=""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xmlns=""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xmlns=""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xmlns=""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xmlns=""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14647</xdr:rowOff>
    </xdr:from>
    <xdr:to>
      <xdr:col>29</xdr:col>
      <xdr:colOff>127000</xdr:colOff>
      <xdr:row>19</xdr:row>
      <xdr:rowOff>7764</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flipV="1">
          <a:off x="5651500" y="2291122"/>
          <a:ext cx="0" cy="10218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151291</xdr:rowOff>
    </xdr:from>
    <xdr:ext cx="762000" cy="259045"/>
    <xdr:sp macro="" textlink="">
      <xdr:nvSpPr>
        <xdr:cNvPr id="45" name="人口1人当たり決算額の推移最小値テキスト130">
          <a:extLst>
            <a:ext uri="{FF2B5EF4-FFF2-40B4-BE49-F238E27FC236}">
              <a16:creationId xmlns:a16="http://schemas.microsoft.com/office/drawing/2014/main" xmlns="" id="{00000000-0008-0000-0500-00002D000000}"/>
            </a:ext>
          </a:extLst>
        </xdr:cNvPr>
        <xdr:cNvSpPr txBox="1"/>
      </xdr:nvSpPr>
      <xdr:spPr>
        <a:xfrm>
          <a:off x="5740400" y="328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7764</xdr:rowOff>
    </xdr:from>
    <xdr:to>
      <xdr:col>30</xdr:col>
      <xdr:colOff>25400</xdr:colOff>
      <xdr:row>19</xdr:row>
      <xdr:rowOff>7764</xdr:rowOff>
    </xdr:to>
    <xdr:cxnSp macro="">
      <xdr:nvCxnSpPr>
        <xdr:cNvPr id="46" name="直線コネクタ 45">
          <a:extLst>
            <a:ext uri="{FF2B5EF4-FFF2-40B4-BE49-F238E27FC236}">
              <a16:creationId xmlns:a16="http://schemas.microsoft.com/office/drawing/2014/main" xmlns="" id="{00000000-0008-0000-0500-00002E000000}"/>
            </a:ext>
          </a:extLst>
        </xdr:cNvPr>
        <xdr:cNvCxnSpPr/>
      </xdr:nvCxnSpPr>
      <xdr:spPr bwMode="auto">
        <a:xfrm>
          <a:off x="5562600" y="33129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101024</xdr:rowOff>
    </xdr:from>
    <xdr:ext cx="762000" cy="259045"/>
    <xdr:sp macro="" textlink="">
      <xdr:nvSpPr>
        <xdr:cNvPr id="47" name="人口1人当たり決算額の推移最大値テキスト130">
          <a:extLst>
            <a:ext uri="{FF2B5EF4-FFF2-40B4-BE49-F238E27FC236}">
              <a16:creationId xmlns:a16="http://schemas.microsoft.com/office/drawing/2014/main" xmlns="" id="{00000000-0008-0000-0500-00002F000000}"/>
            </a:ext>
          </a:extLst>
        </xdr:cNvPr>
        <xdr:cNvSpPr txBox="1"/>
      </xdr:nvSpPr>
      <xdr:spPr>
        <a:xfrm>
          <a:off x="5740400" y="203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14647</xdr:rowOff>
    </xdr:from>
    <xdr:to>
      <xdr:col>30</xdr:col>
      <xdr:colOff>25400</xdr:colOff>
      <xdr:row>13</xdr:row>
      <xdr:rowOff>14647</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a:off x="5562600" y="2291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119310</xdr:rowOff>
    </xdr:from>
    <xdr:to>
      <xdr:col>29</xdr:col>
      <xdr:colOff>127000</xdr:colOff>
      <xdr:row>16</xdr:row>
      <xdr:rowOff>150468</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flipV="1">
          <a:off x="5003800" y="2910135"/>
          <a:ext cx="647700" cy="31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100284</xdr:rowOff>
    </xdr:from>
    <xdr:ext cx="762000" cy="259045"/>
    <xdr:sp macro="" textlink="">
      <xdr:nvSpPr>
        <xdr:cNvPr id="50" name="人口1人当たり決算額の推移平均値テキスト130">
          <a:extLst>
            <a:ext uri="{FF2B5EF4-FFF2-40B4-BE49-F238E27FC236}">
              <a16:creationId xmlns:a16="http://schemas.microsoft.com/office/drawing/2014/main" xmlns="" id="{00000000-0008-0000-0500-000032000000}"/>
            </a:ext>
          </a:extLst>
        </xdr:cNvPr>
        <xdr:cNvSpPr txBox="1"/>
      </xdr:nvSpPr>
      <xdr:spPr>
        <a:xfrm>
          <a:off x="5740400" y="3062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128207</xdr:rowOff>
    </xdr:from>
    <xdr:to>
      <xdr:col>29</xdr:col>
      <xdr:colOff>177800</xdr:colOff>
      <xdr:row>18</xdr:row>
      <xdr:rowOff>58357</xdr:rowOff>
    </xdr:to>
    <xdr:sp macro="" textlink="">
      <xdr:nvSpPr>
        <xdr:cNvPr id="51" name="フローチャート: 判断 50">
          <a:extLst>
            <a:ext uri="{FF2B5EF4-FFF2-40B4-BE49-F238E27FC236}">
              <a16:creationId xmlns:a16="http://schemas.microsoft.com/office/drawing/2014/main" xmlns="" id="{00000000-0008-0000-0500-000033000000}"/>
            </a:ext>
          </a:extLst>
        </xdr:cNvPr>
        <xdr:cNvSpPr/>
      </xdr:nvSpPr>
      <xdr:spPr bwMode="auto">
        <a:xfrm>
          <a:off x="5600700" y="3090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150468</xdr:rowOff>
    </xdr:from>
    <xdr:to>
      <xdr:col>26</xdr:col>
      <xdr:colOff>50800</xdr:colOff>
      <xdr:row>17</xdr:row>
      <xdr:rowOff>28733</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4305300" y="2941293"/>
          <a:ext cx="698500" cy="49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135457</xdr:rowOff>
    </xdr:from>
    <xdr:to>
      <xdr:col>26</xdr:col>
      <xdr:colOff>101600</xdr:colOff>
      <xdr:row>18</xdr:row>
      <xdr:rowOff>65607</xdr:rowOff>
    </xdr:to>
    <xdr:sp macro="" textlink="">
      <xdr:nvSpPr>
        <xdr:cNvPr id="53" name="フローチャート: 判断 52">
          <a:extLst>
            <a:ext uri="{FF2B5EF4-FFF2-40B4-BE49-F238E27FC236}">
              <a16:creationId xmlns:a16="http://schemas.microsoft.com/office/drawing/2014/main" xmlns="" id="{00000000-0008-0000-0500-000035000000}"/>
            </a:ext>
          </a:extLst>
        </xdr:cNvPr>
        <xdr:cNvSpPr/>
      </xdr:nvSpPr>
      <xdr:spPr bwMode="auto">
        <a:xfrm>
          <a:off x="4953000" y="3097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50384</xdr:rowOff>
    </xdr:from>
    <xdr:ext cx="736600" cy="259045"/>
    <xdr:sp macro="" textlink="">
      <xdr:nvSpPr>
        <xdr:cNvPr id="54" name="テキスト ボックス 53">
          <a:extLst>
            <a:ext uri="{FF2B5EF4-FFF2-40B4-BE49-F238E27FC236}">
              <a16:creationId xmlns:a16="http://schemas.microsoft.com/office/drawing/2014/main" xmlns="" id="{00000000-0008-0000-0500-000036000000}"/>
            </a:ext>
          </a:extLst>
        </xdr:cNvPr>
        <xdr:cNvSpPr txBox="1"/>
      </xdr:nvSpPr>
      <xdr:spPr>
        <a:xfrm>
          <a:off x="4622800" y="3184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28733</xdr:rowOff>
    </xdr:from>
    <xdr:to>
      <xdr:col>22</xdr:col>
      <xdr:colOff>114300</xdr:colOff>
      <xdr:row>17</xdr:row>
      <xdr:rowOff>82421</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3606800" y="2991008"/>
          <a:ext cx="698500" cy="53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148399</xdr:rowOff>
    </xdr:from>
    <xdr:to>
      <xdr:col>22</xdr:col>
      <xdr:colOff>165100</xdr:colOff>
      <xdr:row>18</xdr:row>
      <xdr:rowOff>78549</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254500" y="31106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63326</xdr:rowOff>
    </xdr:from>
    <xdr:ext cx="7620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3924300" y="319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82421</xdr:rowOff>
    </xdr:from>
    <xdr:to>
      <xdr:col>18</xdr:col>
      <xdr:colOff>177800</xdr:colOff>
      <xdr:row>17</xdr:row>
      <xdr:rowOff>87264</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2908300" y="3044696"/>
          <a:ext cx="698500" cy="4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157938</xdr:rowOff>
    </xdr:from>
    <xdr:to>
      <xdr:col>19</xdr:col>
      <xdr:colOff>38100</xdr:colOff>
      <xdr:row>18</xdr:row>
      <xdr:rowOff>88088</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3556000" y="3120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72865</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225800" y="3206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10497</xdr:rowOff>
    </xdr:from>
    <xdr:to>
      <xdr:col>15</xdr:col>
      <xdr:colOff>101600</xdr:colOff>
      <xdr:row>18</xdr:row>
      <xdr:rowOff>112097</xdr:rowOff>
    </xdr:to>
    <xdr:sp macro="" textlink="">
      <xdr:nvSpPr>
        <xdr:cNvPr id="61" name="フローチャート: 判断 60">
          <a:extLst>
            <a:ext uri="{FF2B5EF4-FFF2-40B4-BE49-F238E27FC236}">
              <a16:creationId xmlns:a16="http://schemas.microsoft.com/office/drawing/2014/main" xmlns="" id="{00000000-0008-0000-0500-00003D000000}"/>
            </a:ext>
          </a:extLst>
        </xdr:cNvPr>
        <xdr:cNvSpPr/>
      </xdr:nvSpPr>
      <xdr:spPr bwMode="auto">
        <a:xfrm>
          <a:off x="28575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96874</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2527300" y="323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68510</xdr:rowOff>
    </xdr:from>
    <xdr:to>
      <xdr:col>29</xdr:col>
      <xdr:colOff>177800</xdr:colOff>
      <xdr:row>16</xdr:row>
      <xdr:rowOff>170110</xdr:rowOff>
    </xdr:to>
    <xdr:sp macro="" textlink="">
      <xdr:nvSpPr>
        <xdr:cNvPr id="68" name="楕円 67">
          <a:extLst>
            <a:ext uri="{FF2B5EF4-FFF2-40B4-BE49-F238E27FC236}">
              <a16:creationId xmlns:a16="http://schemas.microsoft.com/office/drawing/2014/main" xmlns="" id="{00000000-0008-0000-0500-000044000000}"/>
            </a:ext>
          </a:extLst>
        </xdr:cNvPr>
        <xdr:cNvSpPr/>
      </xdr:nvSpPr>
      <xdr:spPr bwMode="auto">
        <a:xfrm>
          <a:off x="5600700" y="2859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85037</xdr:rowOff>
    </xdr:from>
    <xdr:ext cx="762000" cy="259045"/>
    <xdr:sp macro="" textlink="">
      <xdr:nvSpPr>
        <xdr:cNvPr id="69" name="人口1人当たり決算額の推移該当値テキスト130">
          <a:extLst>
            <a:ext uri="{FF2B5EF4-FFF2-40B4-BE49-F238E27FC236}">
              <a16:creationId xmlns:a16="http://schemas.microsoft.com/office/drawing/2014/main" xmlns="" id="{00000000-0008-0000-0500-000045000000}"/>
            </a:ext>
          </a:extLst>
        </xdr:cNvPr>
        <xdr:cNvSpPr txBox="1"/>
      </xdr:nvSpPr>
      <xdr:spPr>
        <a:xfrm>
          <a:off x="5740400" y="2704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99668</xdr:rowOff>
    </xdr:from>
    <xdr:to>
      <xdr:col>26</xdr:col>
      <xdr:colOff>101600</xdr:colOff>
      <xdr:row>17</xdr:row>
      <xdr:rowOff>29818</xdr:rowOff>
    </xdr:to>
    <xdr:sp macro="" textlink="">
      <xdr:nvSpPr>
        <xdr:cNvPr id="70" name="楕円 69">
          <a:extLst>
            <a:ext uri="{FF2B5EF4-FFF2-40B4-BE49-F238E27FC236}">
              <a16:creationId xmlns:a16="http://schemas.microsoft.com/office/drawing/2014/main" xmlns="" id="{00000000-0008-0000-0500-000046000000}"/>
            </a:ext>
          </a:extLst>
        </xdr:cNvPr>
        <xdr:cNvSpPr/>
      </xdr:nvSpPr>
      <xdr:spPr bwMode="auto">
        <a:xfrm>
          <a:off x="4953000" y="2890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39995</xdr:rowOff>
    </xdr:from>
    <xdr:ext cx="736600" cy="259045"/>
    <xdr:sp macro="" textlink="">
      <xdr:nvSpPr>
        <xdr:cNvPr id="71" name="テキスト ボックス 70">
          <a:extLst>
            <a:ext uri="{FF2B5EF4-FFF2-40B4-BE49-F238E27FC236}">
              <a16:creationId xmlns:a16="http://schemas.microsoft.com/office/drawing/2014/main" xmlns="" id="{00000000-0008-0000-0500-000047000000}"/>
            </a:ext>
          </a:extLst>
        </xdr:cNvPr>
        <xdr:cNvSpPr txBox="1"/>
      </xdr:nvSpPr>
      <xdr:spPr>
        <a:xfrm>
          <a:off x="4622800" y="2659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149383</xdr:rowOff>
    </xdr:from>
    <xdr:to>
      <xdr:col>22</xdr:col>
      <xdr:colOff>165100</xdr:colOff>
      <xdr:row>17</xdr:row>
      <xdr:rowOff>79533</xdr:rowOff>
    </xdr:to>
    <xdr:sp macro="" textlink="">
      <xdr:nvSpPr>
        <xdr:cNvPr id="72" name="楕円 71">
          <a:extLst>
            <a:ext uri="{FF2B5EF4-FFF2-40B4-BE49-F238E27FC236}">
              <a16:creationId xmlns:a16="http://schemas.microsoft.com/office/drawing/2014/main" xmlns="" id="{00000000-0008-0000-0500-000048000000}"/>
            </a:ext>
          </a:extLst>
        </xdr:cNvPr>
        <xdr:cNvSpPr/>
      </xdr:nvSpPr>
      <xdr:spPr bwMode="auto">
        <a:xfrm>
          <a:off x="4254500" y="2940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89710</xdr:rowOff>
    </xdr:from>
    <xdr:ext cx="762000" cy="259045"/>
    <xdr:sp macro="" textlink="">
      <xdr:nvSpPr>
        <xdr:cNvPr id="73" name="テキスト ボックス 72">
          <a:extLst>
            <a:ext uri="{FF2B5EF4-FFF2-40B4-BE49-F238E27FC236}">
              <a16:creationId xmlns:a16="http://schemas.microsoft.com/office/drawing/2014/main" xmlns="" id="{00000000-0008-0000-0500-000049000000}"/>
            </a:ext>
          </a:extLst>
        </xdr:cNvPr>
        <xdr:cNvSpPr txBox="1"/>
      </xdr:nvSpPr>
      <xdr:spPr>
        <a:xfrm>
          <a:off x="3924300" y="270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31621</xdr:rowOff>
    </xdr:from>
    <xdr:to>
      <xdr:col>19</xdr:col>
      <xdr:colOff>38100</xdr:colOff>
      <xdr:row>17</xdr:row>
      <xdr:rowOff>133221</xdr:rowOff>
    </xdr:to>
    <xdr:sp macro="" textlink="">
      <xdr:nvSpPr>
        <xdr:cNvPr id="74" name="楕円 73">
          <a:extLst>
            <a:ext uri="{FF2B5EF4-FFF2-40B4-BE49-F238E27FC236}">
              <a16:creationId xmlns:a16="http://schemas.microsoft.com/office/drawing/2014/main" xmlns="" id="{00000000-0008-0000-0500-00004A000000}"/>
            </a:ext>
          </a:extLst>
        </xdr:cNvPr>
        <xdr:cNvSpPr/>
      </xdr:nvSpPr>
      <xdr:spPr bwMode="auto">
        <a:xfrm>
          <a:off x="3556000" y="2993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143398</xdr:rowOff>
    </xdr:from>
    <xdr:ext cx="762000" cy="259045"/>
    <xdr:sp macro="" textlink="">
      <xdr:nvSpPr>
        <xdr:cNvPr id="75" name="テキスト ボックス 74">
          <a:extLst>
            <a:ext uri="{FF2B5EF4-FFF2-40B4-BE49-F238E27FC236}">
              <a16:creationId xmlns:a16="http://schemas.microsoft.com/office/drawing/2014/main" xmlns="" id="{00000000-0008-0000-0500-00004B000000}"/>
            </a:ext>
          </a:extLst>
        </xdr:cNvPr>
        <xdr:cNvSpPr txBox="1"/>
      </xdr:nvSpPr>
      <xdr:spPr>
        <a:xfrm>
          <a:off x="3225800" y="276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36464</xdr:rowOff>
    </xdr:from>
    <xdr:to>
      <xdr:col>15</xdr:col>
      <xdr:colOff>101600</xdr:colOff>
      <xdr:row>17</xdr:row>
      <xdr:rowOff>138064</xdr:rowOff>
    </xdr:to>
    <xdr:sp macro="" textlink="">
      <xdr:nvSpPr>
        <xdr:cNvPr id="76" name="楕円 75">
          <a:extLst>
            <a:ext uri="{FF2B5EF4-FFF2-40B4-BE49-F238E27FC236}">
              <a16:creationId xmlns:a16="http://schemas.microsoft.com/office/drawing/2014/main" xmlns="" id="{00000000-0008-0000-0500-00004C000000}"/>
            </a:ext>
          </a:extLst>
        </xdr:cNvPr>
        <xdr:cNvSpPr/>
      </xdr:nvSpPr>
      <xdr:spPr bwMode="auto">
        <a:xfrm>
          <a:off x="2857500" y="2998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148241</xdr:rowOff>
    </xdr:from>
    <xdr:ext cx="762000" cy="259045"/>
    <xdr:sp macro="" textlink="">
      <xdr:nvSpPr>
        <xdr:cNvPr id="77" name="テキスト ボックス 76">
          <a:extLst>
            <a:ext uri="{FF2B5EF4-FFF2-40B4-BE49-F238E27FC236}">
              <a16:creationId xmlns:a16="http://schemas.microsoft.com/office/drawing/2014/main" xmlns="" id="{00000000-0008-0000-0500-00004D000000}"/>
            </a:ext>
          </a:extLst>
        </xdr:cNvPr>
        <xdr:cNvSpPr txBox="1"/>
      </xdr:nvSpPr>
      <xdr:spPr>
        <a:xfrm>
          <a:off x="2527300" y="276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xmlns=""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xmlns=""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xmlns=""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xmlns=""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xmlns=""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xmlns=""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xmlns=""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28245</xdr:rowOff>
    </xdr:from>
    <xdr:to>
      <xdr:col>29</xdr:col>
      <xdr:colOff>127000</xdr:colOff>
      <xdr:row>37</xdr:row>
      <xdr:rowOff>168544</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flipV="1">
          <a:off x="5651500" y="5952795"/>
          <a:ext cx="0" cy="13404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140621</xdr:rowOff>
    </xdr:from>
    <xdr:ext cx="762000" cy="259045"/>
    <xdr:sp macro="" textlink="">
      <xdr:nvSpPr>
        <xdr:cNvPr id="106" name="人口1人当たり決算額の推移最小値テキスト445">
          <a:extLst>
            <a:ext uri="{FF2B5EF4-FFF2-40B4-BE49-F238E27FC236}">
              <a16:creationId xmlns:a16="http://schemas.microsoft.com/office/drawing/2014/main" xmlns="" id="{00000000-0008-0000-0500-00006A000000}"/>
            </a:ext>
          </a:extLst>
        </xdr:cNvPr>
        <xdr:cNvSpPr txBox="1"/>
      </xdr:nvSpPr>
      <xdr:spPr>
        <a:xfrm>
          <a:off x="5740400" y="7265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168544</xdr:rowOff>
    </xdr:from>
    <xdr:to>
      <xdr:col>30</xdr:col>
      <xdr:colOff>25400</xdr:colOff>
      <xdr:row>37</xdr:row>
      <xdr:rowOff>168544</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5562600" y="72932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286072</xdr:rowOff>
    </xdr:from>
    <xdr:ext cx="762000" cy="259045"/>
    <xdr:sp macro="" textlink="">
      <xdr:nvSpPr>
        <xdr:cNvPr id="108" name="人口1人当たり決算額の推移最大値テキスト445">
          <a:extLst>
            <a:ext uri="{FF2B5EF4-FFF2-40B4-BE49-F238E27FC236}">
              <a16:creationId xmlns:a16="http://schemas.microsoft.com/office/drawing/2014/main" xmlns="" id="{00000000-0008-0000-0500-00006C000000}"/>
            </a:ext>
          </a:extLst>
        </xdr:cNvPr>
        <xdr:cNvSpPr txBox="1"/>
      </xdr:nvSpPr>
      <xdr:spPr>
        <a:xfrm>
          <a:off x="5740400" y="569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28245</xdr:rowOff>
    </xdr:from>
    <xdr:to>
      <xdr:col>30</xdr:col>
      <xdr:colOff>25400</xdr:colOff>
      <xdr:row>33</xdr:row>
      <xdr:rowOff>28245</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59527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257523</xdr:rowOff>
    </xdr:from>
    <xdr:to>
      <xdr:col>29</xdr:col>
      <xdr:colOff>127000</xdr:colOff>
      <xdr:row>35</xdr:row>
      <xdr:rowOff>331635</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flipV="1">
          <a:off x="5003800" y="6867873"/>
          <a:ext cx="647700" cy="74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242299</xdr:rowOff>
    </xdr:from>
    <xdr:ext cx="762000" cy="259045"/>
    <xdr:sp macro="" textlink="">
      <xdr:nvSpPr>
        <xdr:cNvPr id="111" name="人口1人当たり決算額の推移平均値テキスト445">
          <a:extLst>
            <a:ext uri="{FF2B5EF4-FFF2-40B4-BE49-F238E27FC236}">
              <a16:creationId xmlns:a16="http://schemas.microsoft.com/office/drawing/2014/main" xmlns="" id="{00000000-0008-0000-0500-00006F000000}"/>
            </a:ext>
          </a:extLst>
        </xdr:cNvPr>
        <xdr:cNvSpPr txBox="1"/>
      </xdr:nvSpPr>
      <xdr:spPr>
        <a:xfrm>
          <a:off x="5740400" y="6852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263537</xdr:rowOff>
    </xdr:from>
    <xdr:to>
      <xdr:col>29</xdr:col>
      <xdr:colOff>177800</xdr:colOff>
      <xdr:row>36</xdr:row>
      <xdr:rowOff>22237</xdr:rowOff>
    </xdr:to>
    <xdr:sp macro="" textlink="">
      <xdr:nvSpPr>
        <xdr:cNvPr id="112" name="フローチャート: 判断 111">
          <a:extLst>
            <a:ext uri="{FF2B5EF4-FFF2-40B4-BE49-F238E27FC236}">
              <a16:creationId xmlns:a16="http://schemas.microsoft.com/office/drawing/2014/main" xmlns="" id="{00000000-0008-0000-0500-000070000000}"/>
            </a:ext>
          </a:extLst>
        </xdr:cNvPr>
        <xdr:cNvSpPr/>
      </xdr:nvSpPr>
      <xdr:spPr bwMode="auto">
        <a:xfrm>
          <a:off x="5600700" y="68738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331635</xdr:rowOff>
    </xdr:from>
    <xdr:to>
      <xdr:col>26</xdr:col>
      <xdr:colOff>50800</xdr:colOff>
      <xdr:row>35</xdr:row>
      <xdr:rowOff>333936</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flipV="1">
          <a:off x="4305300" y="6941985"/>
          <a:ext cx="698500" cy="2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292753</xdr:rowOff>
    </xdr:from>
    <xdr:to>
      <xdr:col>26</xdr:col>
      <xdr:colOff>101600</xdr:colOff>
      <xdr:row>36</xdr:row>
      <xdr:rowOff>51453</xdr:rowOff>
    </xdr:to>
    <xdr:sp macro="" textlink="">
      <xdr:nvSpPr>
        <xdr:cNvPr id="114" name="フローチャート: 判断 113">
          <a:extLst>
            <a:ext uri="{FF2B5EF4-FFF2-40B4-BE49-F238E27FC236}">
              <a16:creationId xmlns:a16="http://schemas.microsoft.com/office/drawing/2014/main" xmlns="" id="{00000000-0008-0000-0500-000072000000}"/>
            </a:ext>
          </a:extLst>
        </xdr:cNvPr>
        <xdr:cNvSpPr/>
      </xdr:nvSpPr>
      <xdr:spPr bwMode="auto">
        <a:xfrm>
          <a:off x="49530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36230</xdr:rowOff>
    </xdr:from>
    <xdr:ext cx="736600" cy="259045"/>
    <xdr:sp macro="" textlink="">
      <xdr:nvSpPr>
        <xdr:cNvPr id="115" name="テキスト ボックス 114">
          <a:extLst>
            <a:ext uri="{FF2B5EF4-FFF2-40B4-BE49-F238E27FC236}">
              <a16:creationId xmlns:a16="http://schemas.microsoft.com/office/drawing/2014/main" xmlns="" id="{00000000-0008-0000-0500-000073000000}"/>
            </a:ext>
          </a:extLst>
        </xdr:cNvPr>
        <xdr:cNvSpPr txBox="1"/>
      </xdr:nvSpPr>
      <xdr:spPr>
        <a:xfrm>
          <a:off x="4622800" y="6989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314330</xdr:rowOff>
    </xdr:from>
    <xdr:to>
      <xdr:col>22</xdr:col>
      <xdr:colOff>114300</xdr:colOff>
      <xdr:row>35</xdr:row>
      <xdr:rowOff>333936</xdr:rowOff>
    </xdr:to>
    <xdr:cxnSp macro="">
      <xdr:nvCxnSpPr>
        <xdr:cNvPr id="116" name="直線コネクタ 115">
          <a:extLst>
            <a:ext uri="{FF2B5EF4-FFF2-40B4-BE49-F238E27FC236}">
              <a16:creationId xmlns:a16="http://schemas.microsoft.com/office/drawing/2014/main" xmlns="" id="{00000000-0008-0000-0500-000074000000}"/>
            </a:ext>
          </a:extLst>
        </xdr:cNvPr>
        <xdr:cNvCxnSpPr/>
      </xdr:nvCxnSpPr>
      <xdr:spPr bwMode="auto">
        <a:xfrm>
          <a:off x="3606800" y="6924680"/>
          <a:ext cx="698500" cy="19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288394</xdr:rowOff>
    </xdr:from>
    <xdr:to>
      <xdr:col>22</xdr:col>
      <xdr:colOff>165100</xdr:colOff>
      <xdr:row>36</xdr:row>
      <xdr:rowOff>47094</xdr:rowOff>
    </xdr:to>
    <xdr:sp macro="" textlink="">
      <xdr:nvSpPr>
        <xdr:cNvPr id="117" name="フローチャート: 判断 116">
          <a:extLst>
            <a:ext uri="{FF2B5EF4-FFF2-40B4-BE49-F238E27FC236}">
              <a16:creationId xmlns:a16="http://schemas.microsoft.com/office/drawing/2014/main" xmlns="" id="{00000000-0008-0000-0500-000075000000}"/>
            </a:ext>
          </a:extLst>
        </xdr:cNvPr>
        <xdr:cNvSpPr/>
      </xdr:nvSpPr>
      <xdr:spPr bwMode="auto">
        <a:xfrm>
          <a:off x="42545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31871</xdr:rowOff>
    </xdr:from>
    <xdr:ext cx="762000" cy="259045"/>
    <xdr:sp macro="" textlink="">
      <xdr:nvSpPr>
        <xdr:cNvPr id="118" name="テキスト ボックス 117">
          <a:extLst>
            <a:ext uri="{FF2B5EF4-FFF2-40B4-BE49-F238E27FC236}">
              <a16:creationId xmlns:a16="http://schemas.microsoft.com/office/drawing/2014/main" xmlns="" id="{00000000-0008-0000-0500-000076000000}"/>
            </a:ext>
          </a:extLst>
        </xdr:cNvPr>
        <xdr:cNvSpPr txBox="1"/>
      </xdr:nvSpPr>
      <xdr:spPr>
        <a:xfrm>
          <a:off x="3924300" y="6985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263101</xdr:rowOff>
    </xdr:from>
    <xdr:to>
      <xdr:col>18</xdr:col>
      <xdr:colOff>177800</xdr:colOff>
      <xdr:row>35</xdr:row>
      <xdr:rowOff>314330</xdr:rowOff>
    </xdr:to>
    <xdr:cxnSp macro="">
      <xdr:nvCxnSpPr>
        <xdr:cNvPr id="119" name="直線コネクタ 118">
          <a:extLst>
            <a:ext uri="{FF2B5EF4-FFF2-40B4-BE49-F238E27FC236}">
              <a16:creationId xmlns:a16="http://schemas.microsoft.com/office/drawing/2014/main" xmlns="" id="{00000000-0008-0000-0500-000077000000}"/>
            </a:ext>
          </a:extLst>
        </xdr:cNvPr>
        <xdr:cNvCxnSpPr/>
      </xdr:nvCxnSpPr>
      <xdr:spPr bwMode="auto">
        <a:xfrm>
          <a:off x="2908300" y="6873451"/>
          <a:ext cx="698500" cy="51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281856</xdr:rowOff>
    </xdr:from>
    <xdr:to>
      <xdr:col>19</xdr:col>
      <xdr:colOff>38100</xdr:colOff>
      <xdr:row>36</xdr:row>
      <xdr:rowOff>40556</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3556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25333</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3225800" y="697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265260</xdr:rowOff>
    </xdr:from>
    <xdr:to>
      <xdr:col>15</xdr:col>
      <xdr:colOff>101600</xdr:colOff>
      <xdr:row>36</xdr:row>
      <xdr:rowOff>23960</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2857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8737</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2527300" y="696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206723</xdr:rowOff>
    </xdr:from>
    <xdr:to>
      <xdr:col>29</xdr:col>
      <xdr:colOff>177800</xdr:colOff>
      <xdr:row>35</xdr:row>
      <xdr:rowOff>308323</xdr:rowOff>
    </xdr:to>
    <xdr:sp macro="" textlink="">
      <xdr:nvSpPr>
        <xdr:cNvPr id="129" name="楕円 128">
          <a:extLst>
            <a:ext uri="{FF2B5EF4-FFF2-40B4-BE49-F238E27FC236}">
              <a16:creationId xmlns:a16="http://schemas.microsoft.com/office/drawing/2014/main" xmlns="" id="{00000000-0008-0000-0500-000081000000}"/>
            </a:ext>
          </a:extLst>
        </xdr:cNvPr>
        <xdr:cNvSpPr/>
      </xdr:nvSpPr>
      <xdr:spPr bwMode="auto">
        <a:xfrm>
          <a:off x="5600700" y="6817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51800</xdr:rowOff>
    </xdr:from>
    <xdr:ext cx="762000" cy="259045"/>
    <xdr:sp macro="" textlink="">
      <xdr:nvSpPr>
        <xdr:cNvPr id="130" name="人口1人当たり決算額の推移該当値テキスト445">
          <a:extLst>
            <a:ext uri="{FF2B5EF4-FFF2-40B4-BE49-F238E27FC236}">
              <a16:creationId xmlns:a16="http://schemas.microsoft.com/office/drawing/2014/main" xmlns="" id="{00000000-0008-0000-0500-000082000000}"/>
            </a:ext>
          </a:extLst>
        </xdr:cNvPr>
        <xdr:cNvSpPr txBox="1"/>
      </xdr:nvSpPr>
      <xdr:spPr>
        <a:xfrm>
          <a:off x="5740400" y="6662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280835</xdr:rowOff>
    </xdr:from>
    <xdr:to>
      <xdr:col>26</xdr:col>
      <xdr:colOff>101600</xdr:colOff>
      <xdr:row>36</xdr:row>
      <xdr:rowOff>39535</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4953000" y="6891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49712</xdr:rowOff>
    </xdr:from>
    <xdr:ext cx="7366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4622800" y="6660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283136</xdr:rowOff>
    </xdr:from>
    <xdr:to>
      <xdr:col>22</xdr:col>
      <xdr:colOff>165100</xdr:colOff>
      <xdr:row>36</xdr:row>
      <xdr:rowOff>41836</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4254500" y="6893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52013</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3924300" y="666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263530</xdr:rowOff>
    </xdr:from>
    <xdr:to>
      <xdr:col>19</xdr:col>
      <xdr:colOff>38100</xdr:colOff>
      <xdr:row>36</xdr:row>
      <xdr:rowOff>22230</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3556000" y="6873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32407</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225800" y="664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212301</xdr:rowOff>
    </xdr:from>
    <xdr:to>
      <xdr:col>15</xdr:col>
      <xdr:colOff>101600</xdr:colOff>
      <xdr:row>35</xdr:row>
      <xdr:rowOff>313901</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2857500" y="6822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324078</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2527300" y="659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福岡県東峰村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2,082
2,070
51.97
5,252,208
5,030,800
91,893
1,398,839
3,515,148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xmlns=""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xmlns=""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xmlns=""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xmlns=""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xmlns=""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xmlns=""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xmlns=""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xmlns=""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xmlns=""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xmlns=""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xmlns=""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133208</xdr:rowOff>
    </xdr:from>
    <xdr:to>
      <xdr:col>24</xdr:col>
      <xdr:colOff>62865</xdr:colOff>
      <xdr:row>37</xdr:row>
      <xdr:rowOff>100459</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flipV="1">
          <a:off x="4633595" y="5276708"/>
          <a:ext cx="1270" cy="1167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104286</xdr:rowOff>
    </xdr:from>
    <xdr:ext cx="534377" cy="259045"/>
    <xdr:sp macro="" textlink="">
      <xdr:nvSpPr>
        <xdr:cNvPr id="54" name="人件費最小値テキスト">
          <a:extLst>
            <a:ext uri="{FF2B5EF4-FFF2-40B4-BE49-F238E27FC236}">
              <a16:creationId xmlns:a16="http://schemas.microsoft.com/office/drawing/2014/main" xmlns="" id="{00000000-0008-0000-0600-000036000000}"/>
            </a:ext>
          </a:extLst>
        </xdr:cNvPr>
        <xdr:cNvSpPr txBox="1"/>
      </xdr:nvSpPr>
      <xdr:spPr>
        <a:xfrm>
          <a:off x="4686300" y="644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100459</xdr:rowOff>
    </xdr:from>
    <xdr:to>
      <xdr:col>24</xdr:col>
      <xdr:colOff>152400</xdr:colOff>
      <xdr:row>37</xdr:row>
      <xdr:rowOff>100459</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4546600" y="644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79885</xdr:rowOff>
    </xdr:from>
    <xdr:ext cx="599010" cy="259045"/>
    <xdr:sp macro="" textlink="">
      <xdr:nvSpPr>
        <xdr:cNvPr id="56" name="人件費最大値テキスト">
          <a:extLst>
            <a:ext uri="{FF2B5EF4-FFF2-40B4-BE49-F238E27FC236}">
              <a16:creationId xmlns:a16="http://schemas.microsoft.com/office/drawing/2014/main" xmlns="" id="{00000000-0008-0000-0600-000038000000}"/>
            </a:ext>
          </a:extLst>
        </xdr:cNvPr>
        <xdr:cNvSpPr txBox="1"/>
      </xdr:nvSpPr>
      <xdr:spPr>
        <a:xfrm>
          <a:off x="4686300" y="505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133208</xdr:rowOff>
    </xdr:from>
    <xdr:to>
      <xdr:col>24</xdr:col>
      <xdr:colOff>152400</xdr:colOff>
      <xdr:row>30</xdr:row>
      <xdr:rowOff>133208</xdr:rowOff>
    </xdr:to>
    <xdr:cxnSp macro="">
      <xdr:nvCxnSpPr>
        <xdr:cNvPr id="57" name="直線コネクタ 56">
          <a:extLst>
            <a:ext uri="{FF2B5EF4-FFF2-40B4-BE49-F238E27FC236}">
              <a16:creationId xmlns:a16="http://schemas.microsoft.com/office/drawing/2014/main" xmlns="" id="{00000000-0008-0000-0600-000039000000}"/>
            </a:ext>
          </a:extLst>
        </xdr:cNvPr>
        <xdr:cNvCxnSpPr/>
      </xdr:nvCxnSpPr>
      <xdr:spPr>
        <a:xfrm>
          <a:off x="4546600" y="5276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132417</xdr:rowOff>
    </xdr:from>
    <xdr:to>
      <xdr:col>24</xdr:col>
      <xdr:colOff>63500</xdr:colOff>
      <xdr:row>34</xdr:row>
      <xdr:rowOff>159327</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3797300" y="5961717"/>
          <a:ext cx="838200" cy="2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16568</xdr:rowOff>
    </xdr:from>
    <xdr:ext cx="599010" cy="259045"/>
    <xdr:sp macro="" textlink="">
      <xdr:nvSpPr>
        <xdr:cNvPr id="59" name="人件費平均値テキスト">
          <a:extLst>
            <a:ext uri="{FF2B5EF4-FFF2-40B4-BE49-F238E27FC236}">
              <a16:creationId xmlns:a16="http://schemas.microsoft.com/office/drawing/2014/main" xmlns="" id="{00000000-0008-0000-0600-00003B000000}"/>
            </a:ext>
          </a:extLst>
        </xdr:cNvPr>
        <xdr:cNvSpPr txBox="1"/>
      </xdr:nvSpPr>
      <xdr:spPr>
        <a:xfrm>
          <a:off x="4686300" y="6188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38141</xdr:rowOff>
    </xdr:from>
    <xdr:to>
      <xdr:col>24</xdr:col>
      <xdr:colOff>114300</xdr:colOff>
      <xdr:row>36</xdr:row>
      <xdr:rowOff>139741</xdr:rowOff>
    </xdr:to>
    <xdr:sp macro="" textlink="">
      <xdr:nvSpPr>
        <xdr:cNvPr id="60" name="フローチャート: 判断 59">
          <a:extLst>
            <a:ext uri="{FF2B5EF4-FFF2-40B4-BE49-F238E27FC236}">
              <a16:creationId xmlns:a16="http://schemas.microsoft.com/office/drawing/2014/main" xmlns="" id="{00000000-0008-0000-0600-00003C000000}"/>
            </a:ext>
          </a:extLst>
        </xdr:cNvPr>
        <xdr:cNvSpPr/>
      </xdr:nvSpPr>
      <xdr:spPr>
        <a:xfrm>
          <a:off x="4584700" y="621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159327</xdr:rowOff>
    </xdr:from>
    <xdr:to>
      <xdr:col>19</xdr:col>
      <xdr:colOff>177800</xdr:colOff>
      <xdr:row>35</xdr:row>
      <xdr:rowOff>42390</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2908300" y="5988627"/>
          <a:ext cx="889000" cy="5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46541</xdr:rowOff>
    </xdr:from>
    <xdr:to>
      <xdr:col>20</xdr:col>
      <xdr:colOff>38100</xdr:colOff>
      <xdr:row>36</xdr:row>
      <xdr:rowOff>148141</xdr:rowOff>
    </xdr:to>
    <xdr:sp macro="" textlink="">
      <xdr:nvSpPr>
        <xdr:cNvPr id="62" name="フローチャート: 判断 61">
          <a:extLst>
            <a:ext uri="{FF2B5EF4-FFF2-40B4-BE49-F238E27FC236}">
              <a16:creationId xmlns:a16="http://schemas.microsoft.com/office/drawing/2014/main" xmlns="" id="{00000000-0008-0000-0600-00003E000000}"/>
            </a:ext>
          </a:extLst>
        </xdr:cNvPr>
        <xdr:cNvSpPr/>
      </xdr:nvSpPr>
      <xdr:spPr>
        <a:xfrm>
          <a:off x="3746500" y="621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139268</xdr:rowOff>
    </xdr:from>
    <xdr:ext cx="599010" cy="259045"/>
    <xdr:sp macro="" textlink="">
      <xdr:nvSpPr>
        <xdr:cNvPr id="63" name="テキスト ボックス 62">
          <a:extLst>
            <a:ext uri="{FF2B5EF4-FFF2-40B4-BE49-F238E27FC236}">
              <a16:creationId xmlns:a16="http://schemas.microsoft.com/office/drawing/2014/main" xmlns="" id="{00000000-0008-0000-0600-00003F000000}"/>
            </a:ext>
          </a:extLst>
        </xdr:cNvPr>
        <xdr:cNvSpPr txBox="1"/>
      </xdr:nvSpPr>
      <xdr:spPr>
        <a:xfrm>
          <a:off x="3497795" y="631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42390</xdr:rowOff>
    </xdr:from>
    <xdr:to>
      <xdr:col>15</xdr:col>
      <xdr:colOff>50800</xdr:colOff>
      <xdr:row>35</xdr:row>
      <xdr:rowOff>80408</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019300" y="6043140"/>
          <a:ext cx="889000" cy="3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57426</xdr:rowOff>
    </xdr:from>
    <xdr:to>
      <xdr:col>15</xdr:col>
      <xdr:colOff>101600</xdr:colOff>
      <xdr:row>36</xdr:row>
      <xdr:rowOff>159026</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2857500" y="622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150153</xdr:rowOff>
    </xdr:from>
    <xdr:ext cx="599010"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2608795" y="632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80408</xdr:rowOff>
    </xdr:from>
    <xdr:to>
      <xdr:col>10</xdr:col>
      <xdr:colOff>114300</xdr:colOff>
      <xdr:row>35</xdr:row>
      <xdr:rowOff>95283</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1130300" y="6081158"/>
          <a:ext cx="889000" cy="1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65366</xdr:rowOff>
    </xdr:from>
    <xdr:to>
      <xdr:col>10</xdr:col>
      <xdr:colOff>165100</xdr:colOff>
      <xdr:row>36</xdr:row>
      <xdr:rowOff>166966</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1968500" y="623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158093</xdr:rowOff>
    </xdr:from>
    <xdr:ext cx="599010"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1719795" y="6330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90930</xdr:rowOff>
    </xdr:from>
    <xdr:to>
      <xdr:col>6</xdr:col>
      <xdr:colOff>38100</xdr:colOff>
      <xdr:row>37</xdr:row>
      <xdr:rowOff>21080</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1079500" y="626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12207</xdr:rowOff>
    </xdr:from>
    <xdr:ext cx="599010"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830795" y="635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81617</xdr:rowOff>
    </xdr:from>
    <xdr:to>
      <xdr:col>24</xdr:col>
      <xdr:colOff>114300</xdr:colOff>
      <xdr:row>35</xdr:row>
      <xdr:rowOff>11767</xdr:rowOff>
    </xdr:to>
    <xdr:sp macro="" textlink="">
      <xdr:nvSpPr>
        <xdr:cNvPr id="77" name="楕円 76">
          <a:extLst>
            <a:ext uri="{FF2B5EF4-FFF2-40B4-BE49-F238E27FC236}">
              <a16:creationId xmlns:a16="http://schemas.microsoft.com/office/drawing/2014/main" xmlns="" id="{00000000-0008-0000-0600-00004D000000}"/>
            </a:ext>
          </a:extLst>
        </xdr:cNvPr>
        <xdr:cNvSpPr/>
      </xdr:nvSpPr>
      <xdr:spPr>
        <a:xfrm>
          <a:off x="4584700" y="591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104494</xdr:rowOff>
    </xdr:from>
    <xdr:ext cx="599010" cy="259045"/>
    <xdr:sp macro="" textlink="">
      <xdr:nvSpPr>
        <xdr:cNvPr id="78" name="人件費該当値テキスト">
          <a:extLst>
            <a:ext uri="{FF2B5EF4-FFF2-40B4-BE49-F238E27FC236}">
              <a16:creationId xmlns:a16="http://schemas.microsoft.com/office/drawing/2014/main" xmlns="" id="{00000000-0008-0000-0600-00004E000000}"/>
            </a:ext>
          </a:extLst>
        </xdr:cNvPr>
        <xdr:cNvSpPr txBox="1"/>
      </xdr:nvSpPr>
      <xdr:spPr>
        <a:xfrm>
          <a:off x="4686300" y="5762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108527</xdr:rowOff>
    </xdr:from>
    <xdr:to>
      <xdr:col>20</xdr:col>
      <xdr:colOff>38100</xdr:colOff>
      <xdr:row>35</xdr:row>
      <xdr:rowOff>38677</xdr:rowOff>
    </xdr:to>
    <xdr:sp macro="" textlink="">
      <xdr:nvSpPr>
        <xdr:cNvPr id="79" name="楕円 78">
          <a:extLst>
            <a:ext uri="{FF2B5EF4-FFF2-40B4-BE49-F238E27FC236}">
              <a16:creationId xmlns:a16="http://schemas.microsoft.com/office/drawing/2014/main" xmlns="" id="{00000000-0008-0000-0600-00004F000000}"/>
            </a:ext>
          </a:extLst>
        </xdr:cNvPr>
        <xdr:cNvSpPr/>
      </xdr:nvSpPr>
      <xdr:spPr>
        <a:xfrm>
          <a:off x="3746500" y="593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55204</xdr:rowOff>
    </xdr:from>
    <xdr:ext cx="59901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3497795" y="571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163040</xdr:rowOff>
    </xdr:from>
    <xdr:to>
      <xdr:col>15</xdr:col>
      <xdr:colOff>101600</xdr:colOff>
      <xdr:row>35</xdr:row>
      <xdr:rowOff>93190</xdr:rowOff>
    </xdr:to>
    <xdr:sp macro="" textlink="">
      <xdr:nvSpPr>
        <xdr:cNvPr id="81" name="楕円 80">
          <a:extLst>
            <a:ext uri="{FF2B5EF4-FFF2-40B4-BE49-F238E27FC236}">
              <a16:creationId xmlns:a16="http://schemas.microsoft.com/office/drawing/2014/main" xmlns="" id="{00000000-0008-0000-0600-000051000000}"/>
            </a:ext>
          </a:extLst>
        </xdr:cNvPr>
        <xdr:cNvSpPr/>
      </xdr:nvSpPr>
      <xdr:spPr>
        <a:xfrm>
          <a:off x="2857500" y="599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109717</xdr:rowOff>
    </xdr:from>
    <xdr:ext cx="599010" cy="259045"/>
    <xdr:sp macro="" textlink="">
      <xdr:nvSpPr>
        <xdr:cNvPr id="82" name="テキスト ボックス 81">
          <a:extLst>
            <a:ext uri="{FF2B5EF4-FFF2-40B4-BE49-F238E27FC236}">
              <a16:creationId xmlns:a16="http://schemas.microsoft.com/office/drawing/2014/main" xmlns="" id="{00000000-0008-0000-0600-000052000000}"/>
            </a:ext>
          </a:extLst>
        </xdr:cNvPr>
        <xdr:cNvSpPr txBox="1"/>
      </xdr:nvSpPr>
      <xdr:spPr>
        <a:xfrm>
          <a:off x="2608795" y="5767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29608</xdr:rowOff>
    </xdr:from>
    <xdr:to>
      <xdr:col>10</xdr:col>
      <xdr:colOff>165100</xdr:colOff>
      <xdr:row>35</xdr:row>
      <xdr:rowOff>131208</xdr:rowOff>
    </xdr:to>
    <xdr:sp macro="" textlink="">
      <xdr:nvSpPr>
        <xdr:cNvPr id="83" name="楕円 82">
          <a:extLst>
            <a:ext uri="{FF2B5EF4-FFF2-40B4-BE49-F238E27FC236}">
              <a16:creationId xmlns:a16="http://schemas.microsoft.com/office/drawing/2014/main" xmlns="" id="{00000000-0008-0000-0600-000053000000}"/>
            </a:ext>
          </a:extLst>
        </xdr:cNvPr>
        <xdr:cNvSpPr/>
      </xdr:nvSpPr>
      <xdr:spPr>
        <a:xfrm>
          <a:off x="1968500" y="603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147735</xdr:rowOff>
    </xdr:from>
    <xdr:ext cx="599010" cy="259045"/>
    <xdr:sp macro="" textlink="">
      <xdr:nvSpPr>
        <xdr:cNvPr id="84" name="テキスト ボックス 83">
          <a:extLst>
            <a:ext uri="{FF2B5EF4-FFF2-40B4-BE49-F238E27FC236}">
              <a16:creationId xmlns:a16="http://schemas.microsoft.com/office/drawing/2014/main" xmlns="" id="{00000000-0008-0000-0600-000054000000}"/>
            </a:ext>
          </a:extLst>
        </xdr:cNvPr>
        <xdr:cNvSpPr txBox="1"/>
      </xdr:nvSpPr>
      <xdr:spPr>
        <a:xfrm>
          <a:off x="1719795" y="5805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44483</xdr:rowOff>
    </xdr:from>
    <xdr:to>
      <xdr:col>6</xdr:col>
      <xdr:colOff>38100</xdr:colOff>
      <xdr:row>35</xdr:row>
      <xdr:rowOff>146083</xdr:rowOff>
    </xdr:to>
    <xdr:sp macro="" textlink="">
      <xdr:nvSpPr>
        <xdr:cNvPr id="85" name="楕円 84">
          <a:extLst>
            <a:ext uri="{FF2B5EF4-FFF2-40B4-BE49-F238E27FC236}">
              <a16:creationId xmlns:a16="http://schemas.microsoft.com/office/drawing/2014/main" xmlns="" id="{00000000-0008-0000-0600-000055000000}"/>
            </a:ext>
          </a:extLst>
        </xdr:cNvPr>
        <xdr:cNvSpPr/>
      </xdr:nvSpPr>
      <xdr:spPr>
        <a:xfrm>
          <a:off x="1079500" y="604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162610</xdr:rowOff>
    </xdr:from>
    <xdr:ext cx="599010" cy="259045"/>
    <xdr:sp macro="" textlink="">
      <xdr:nvSpPr>
        <xdr:cNvPr id="86" name="テキスト ボックス 85">
          <a:extLst>
            <a:ext uri="{FF2B5EF4-FFF2-40B4-BE49-F238E27FC236}">
              <a16:creationId xmlns:a16="http://schemas.microsoft.com/office/drawing/2014/main" xmlns="" id="{00000000-0008-0000-0600-000056000000}"/>
            </a:ext>
          </a:extLst>
        </xdr:cNvPr>
        <xdr:cNvSpPr txBox="1"/>
      </xdr:nvSpPr>
      <xdr:spPr>
        <a:xfrm>
          <a:off x="830795" y="5820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xmlns=""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xmlns=""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xmlns=""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xmlns=""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xmlns=""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xmlns="" id="{00000000-0008-0000-06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xmlns=""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50957</xdr:rowOff>
    </xdr:from>
    <xdr:to>
      <xdr:col>24</xdr:col>
      <xdr:colOff>62865</xdr:colOff>
      <xdr:row>58</xdr:row>
      <xdr:rowOff>61630</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flipV="1">
          <a:off x="4633595" y="8623457"/>
          <a:ext cx="1270" cy="1382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65457</xdr:rowOff>
    </xdr:from>
    <xdr:ext cx="534377" cy="259045"/>
    <xdr:sp macro="" textlink="">
      <xdr:nvSpPr>
        <xdr:cNvPr id="111" name="物件費最小値テキスト">
          <a:extLst>
            <a:ext uri="{FF2B5EF4-FFF2-40B4-BE49-F238E27FC236}">
              <a16:creationId xmlns:a16="http://schemas.microsoft.com/office/drawing/2014/main" xmlns="" id="{00000000-0008-0000-0600-00006F000000}"/>
            </a:ext>
          </a:extLst>
        </xdr:cNvPr>
        <xdr:cNvSpPr txBox="1"/>
      </xdr:nvSpPr>
      <xdr:spPr>
        <a:xfrm>
          <a:off x="4686300" y="1000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61630</xdr:rowOff>
    </xdr:from>
    <xdr:to>
      <xdr:col>24</xdr:col>
      <xdr:colOff>152400</xdr:colOff>
      <xdr:row>58</xdr:row>
      <xdr:rowOff>61630</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a:off x="4546600" y="1000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169084</xdr:rowOff>
    </xdr:from>
    <xdr:ext cx="599010" cy="259045"/>
    <xdr:sp macro="" textlink="">
      <xdr:nvSpPr>
        <xdr:cNvPr id="113" name="物件費最大値テキスト">
          <a:extLst>
            <a:ext uri="{FF2B5EF4-FFF2-40B4-BE49-F238E27FC236}">
              <a16:creationId xmlns:a16="http://schemas.microsoft.com/office/drawing/2014/main" xmlns="" id="{00000000-0008-0000-0600-000071000000}"/>
            </a:ext>
          </a:extLst>
        </xdr:cNvPr>
        <xdr:cNvSpPr txBox="1"/>
      </xdr:nvSpPr>
      <xdr:spPr>
        <a:xfrm>
          <a:off x="4686300" y="8398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50957</xdr:rowOff>
    </xdr:from>
    <xdr:to>
      <xdr:col>24</xdr:col>
      <xdr:colOff>152400</xdr:colOff>
      <xdr:row>50</xdr:row>
      <xdr:rowOff>50957</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a:off x="4546600" y="8623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33169</xdr:rowOff>
    </xdr:from>
    <xdr:to>
      <xdr:col>24</xdr:col>
      <xdr:colOff>63500</xdr:colOff>
      <xdr:row>56</xdr:row>
      <xdr:rowOff>17262</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flipV="1">
          <a:off x="3797300" y="9462919"/>
          <a:ext cx="838200" cy="15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126632</xdr:rowOff>
    </xdr:from>
    <xdr:ext cx="599010" cy="259045"/>
    <xdr:sp macro="" textlink="">
      <xdr:nvSpPr>
        <xdr:cNvPr id="116" name="物件費平均値テキスト">
          <a:extLst>
            <a:ext uri="{FF2B5EF4-FFF2-40B4-BE49-F238E27FC236}">
              <a16:creationId xmlns:a16="http://schemas.microsoft.com/office/drawing/2014/main" xmlns="" id="{00000000-0008-0000-0600-000074000000}"/>
            </a:ext>
          </a:extLst>
        </xdr:cNvPr>
        <xdr:cNvSpPr txBox="1"/>
      </xdr:nvSpPr>
      <xdr:spPr>
        <a:xfrm>
          <a:off x="4686300" y="9727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148205</xdr:rowOff>
    </xdr:from>
    <xdr:to>
      <xdr:col>24</xdr:col>
      <xdr:colOff>114300</xdr:colOff>
      <xdr:row>57</xdr:row>
      <xdr:rowOff>78355</xdr:rowOff>
    </xdr:to>
    <xdr:sp macro="" textlink="">
      <xdr:nvSpPr>
        <xdr:cNvPr id="117" name="フローチャート: 判断 116">
          <a:extLst>
            <a:ext uri="{FF2B5EF4-FFF2-40B4-BE49-F238E27FC236}">
              <a16:creationId xmlns:a16="http://schemas.microsoft.com/office/drawing/2014/main" xmlns="" id="{00000000-0008-0000-0600-000075000000}"/>
            </a:ext>
          </a:extLst>
        </xdr:cNvPr>
        <xdr:cNvSpPr/>
      </xdr:nvSpPr>
      <xdr:spPr>
        <a:xfrm>
          <a:off x="4584700" y="974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49906</xdr:rowOff>
    </xdr:from>
    <xdr:to>
      <xdr:col>19</xdr:col>
      <xdr:colOff>177800</xdr:colOff>
      <xdr:row>56</xdr:row>
      <xdr:rowOff>17262</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2908300" y="9479656"/>
          <a:ext cx="889000" cy="13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145142</xdr:rowOff>
    </xdr:from>
    <xdr:to>
      <xdr:col>20</xdr:col>
      <xdr:colOff>38100</xdr:colOff>
      <xdr:row>57</xdr:row>
      <xdr:rowOff>75292</xdr:rowOff>
    </xdr:to>
    <xdr:sp macro="" textlink="">
      <xdr:nvSpPr>
        <xdr:cNvPr id="119" name="フローチャート: 判断 118">
          <a:extLst>
            <a:ext uri="{FF2B5EF4-FFF2-40B4-BE49-F238E27FC236}">
              <a16:creationId xmlns:a16="http://schemas.microsoft.com/office/drawing/2014/main" xmlns="" id="{00000000-0008-0000-0600-000077000000}"/>
            </a:ext>
          </a:extLst>
        </xdr:cNvPr>
        <xdr:cNvSpPr/>
      </xdr:nvSpPr>
      <xdr:spPr>
        <a:xfrm>
          <a:off x="3746500" y="974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66419</xdr:rowOff>
    </xdr:from>
    <xdr:ext cx="599010" cy="259045"/>
    <xdr:sp macro="" textlink="">
      <xdr:nvSpPr>
        <xdr:cNvPr id="120" name="テキスト ボックス 119">
          <a:extLst>
            <a:ext uri="{FF2B5EF4-FFF2-40B4-BE49-F238E27FC236}">
              <a16:creationId xmlns:a16="http://schemas.microsoft.com/office/drawing/2014/main" xmlns="" id="{00000000-0008-0000-0600-000078000000}"/>
            </a:ext>
          </a:extLst>
        </xdr:cNvPr>
        <xdr:cNvSpPr txBox="1"/>
      </xdr:nvSpPr>
      <xdr:spPr>
        <a:xfrm>
          <a:off x="3497795" y="9839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49906</xdr:rowOff>
    </xdr:from>
    <xdr:to>
      <xdr:col>15</xdr:col>
      <xdr:colOff>50800</xdr:colOff>
      <xdr:row>56</xdr:row>
      <xdr:rowOff>68015</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flipV="1">
          <a:off x="2019300" y="9479656"/>
          <a:ext cx="889000" cy="18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165906</xdr:rowOff>
    </xdr:from>
    <xdr:to>
      <xdr:col>15</xdr:col>
      <xdr:colOff>101600</xdr:colOff>
      <xdr:row>57</xdr:row>
      <xdr:rowOff>96056</xdr:rowOff>
    </xdr:to>
    <xdr:sp macro="" textlink="">
      <xdr:nvSpPr>
        <xdr:cNvPr id="122" name="フローチャート: 判断 121">
          <a:extLst>
            <a:ext uri="{FF2B5EF4-FFF2-40B4-BE49-F238E27FC236}">
              <a16:creationId xmlns:a16="http://schemas.microsoft.com/office/drawing/2014/main" xmlns="" id="{00000000-0008-0000-0600-00007A000000}"/>
            </a:ext>
          </a:extLst>
        </xdr:cNvPr>
        <xdr:cNvSpPr/>
      </xdr:nvSpPr>
      <xdr:spPr>
        <a:xfrm>
          <a:off x="2857500" y="976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87183</xdr:rowOff>
    </xdr:from>
    <xdr:ext cx="599010" cy="259045"/>
    <xdr:sp macro="" textlink="">
      <xdr:nvSpPr>
        <xdr:cNvPr id="123" name="テキスト ボックス 122">
          <a:extLst>
            <a:ext uri="{FF2B5EF4-FFF2-40B4-BE49-F238E27FC236}">
              <a16:creationId xmlns:a16="http://schemas.microsoft.com/office/drawing/2014/main" xmlns="" id="{00000000-0008-0000-0600-00007B000000}"/>
            </a:ext>
          </a:extLst>
        </xdr:cNvPr>
        <xdr:cNvSpPr txBox="1"/>
      </xdr:nvSpPr>
      <xdr:spPr>
        <a:xfrm>
          <a:off x="2608795" y="985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68015</xdr:rowOff>
    </xdr:from>
    <xdr:to>
      <xdr:col>10</xdr:col>
      <xdr:colOff>114300</xdr:colOff>
      <xdr:row>57</xdr:row>
      <xdr:rowOff>1108</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flipV="1">
          <a:off x="1130300" y="9669215"/>
          <a:ext cx="889000" cy="10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10742</xdr:rowOff>
    </xdr:from>
    <xdr:to>
      <xdr:col>10</xdr:col>
      <xdr:colOff>165100</xdr:colOff>
      <xdr:row>57</xdr:row>
      <xdr:rowOff>112342</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1968500" y="9783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103469</xdr:rowOff>
    </xdr:from>
    <xdr:ext cx="599010"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1719795" y="9876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23894</xdr:rowOff>
    </xdr:from>
    <xdr:to>
      <xdr:col>6</xdr:col>
      <xdr:colOff>38100</xdr:colOff>
      <xdr:row>57</xdr:row>
      <xdr:rowOff>125494</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1079500" y="979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116621</xdr:rowOff>
    </xdr:from>
    <xdr:ext cx="599010"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830795" y="988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153819</xdr:rowOff>
    </xdr:from>
    <xdr:to>
      <xdr:col>24</xdr:col>
      <xdr:colOff>114300</xdr:colOff>
      <xdr:row>55</xdr:row>
      <xdr:rowOff>83969</xdr:rowOff>
    </xdr:to>
    <xdr:sp macro="" textlink="">
      <xdr:nvSpPr>
        <xdr:cNvPr id="134" name="楕円 133">
          <a:extLst>
            <a:ext uri="{FF2B5EF4-FFF2-40B4-BE49-F238E27FC236}">
              <a16:creationId xmlns:a16="http://schemas.microsoft.com/office/drawing/2014/main" xmlns="" id="{00000000-0008-0000-0600-000086000000}"/>
            </a:ext>
          </a:extLst>
        </xdr:cNvPr>
        <xdr:cNvSpPr/>
      </xdr:nvSpPr>
      <xdr:spPr>
        <a:xfrm>
          <a:off x="4584700" y="941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5246</xdr:rowOff>
    </xdr:from>
    <xdr:ext cx="599010" cy="259045"/>
    <xdr:sp macro="" textlink="">
      <xdr:nvSpPr>
        <xdr:cNvPr id="135" name="物件費該当値テキスト">
          <a:extLst>
            <a:ext uri="{FF2B5EF4-FFF2-40B4-BE49-F238E27FC236}">
              <a16:creationId xmlns:a16="http://schemas.microsoft.com/office/drawing/2014/main" xmlns="" id="{00000000-0008-0000-0600-000087000000}"/>
            </a:ext>
          </a:extLst>
        </xdr:cNvPr>
        <xdr:cNvSpPr txBox="1"/>
      </xdr:nvSpPr>
      <xdr:spPr>
        <a:xfrm>
          <a:off x="4686300" y="926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137912</xdr:rowOff>
    </xdr:from>
    <xdr:to>
      <xdr:col>20</xdr:col>
      <xdr:colOff>38100</xdr:colOff>
      <xdr:row>56</xdr:row>
      <xdr:rowOff>68062</xdr:rowOff>
    </xdr:to>
    <xdr:sp macro="" textlink="">
      <xdr:nvSpPr>
        <xdr:cNvPr id="136" name="楕円 135">
          <a:extLst>
            <a:ext uri="{FF2B5EF4-FFF2-40B4-BE49-F238E27FC236}">
              <a16:creationId xmlns:a16="http://schemas.microsoft.com/office/drawing/2014/main" xmlns="" id="{00000000-0008-0000-0600-000088000000}"/>
            </a:ext>
          </a:extLst>
        </xdr:cNvPr>
        <xdr:cNvSpPr/>
      </xdr:nvSpPr>
      <xdr:spPr>
        <a:xfrm>
          <a:off x="3746500" y="956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84589</xdr:rowOff>
    </xdr:from>
    <xdr:ext cx="59901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3497795" y="93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170556</xdr:rowOff>
    </xdr:from>
    <xdr:to>
      <xdr:col>15</xdr:col>
      <xdr:colOff>101600</xdr:colOff>
      <xdr:row>55</xdr:row>
      <xdr:rowOff>100706</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2857500" y="942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117233</xdr:rowOff>
    </xdr:from>
    <xdr:ext cx="59901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2608795" y="9204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17215</xdr:rowOff>
    </xdr:from>
    <xdr:to>
      <xdr:col>10</xdr:col>
      <xdr:colOff>165100</xdr:colOff>
      <xdr:row>56</xdr:row>
      <xdr:rowOff>118815</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1968500" y="961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135342</xdr:rowOff>
    </xdr:from>
    <xdr:ext cx="599010"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1719795" y="939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121758</xdr:rowOff>
    </xdr:from>
    <xdr:to>
      <xdr:col>6</xdr:col>
      <xdr:colOff>38100</xdr:colOff>
      <xdr:row>57</xdr:row>
      <xdr:rowOff>51908</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1079500" y="972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68435</xdr:rowOff>
    </xdr:from>
    <xdr:ext cx="599010"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830795" y="949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xmlns=""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xmlns=""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xmlns=""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xmlns=""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xmlns="" id="{00000000-0008-0000-06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xmlns="" id="{00000000-0008-0000-06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7" name="テキスト ボックス 156">
          <a:extLst>
            <a:ext uri="{FF2B5EF4-FFF2-40B4-BE49-F238E27FC236}">
              <a16:creationId xmlns:a16="http://schemas.microsoft.com/office/drawing/2014/main" xmlns="" id="{00000000-0008-0000-0600-00009D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xmlns=""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103745</xdr:rowOff>
    </xdr:from>
    <xdr:to>
      <xdr:col>24</xdr:col>
      <xdr:colOff>62865</xdr:colOff>
      <xdr:row>79</xdr:row>
      <xdr:rowOff>86942</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flipV="1">
          <a:off x="4633595" y="12105245"/>
          <a:ext cx="1270" cy="1526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90769</xdr:rowOff>
    </xdr:from>
    <xdr:ext cx="378565" cy="259045"/>
    <xdr:sp macro="" textlink="">
      <xdr:nvSpPr>
        <xdr:cNvPr id="170" name="維持補修費最小値テキスト">
          <a:extLst>
            <a:ext uri="{FF2B5EF4-FFF2-40B4-BE49-F238E27FC236}">
              <a16:creationId xmlns:a16="http://schemas.microsoft.com/office/drawing/2014/main" xmlns="" id="{00000000-0008-0000-0600-0000AA000000}"/>
            </a:ext>
          </a:extLst>
        </xdr:cNvPr>
        <xdr:cNvSpPr txBox="1"/>
      </xdr:nvSpPr>
      <xdr:spPr>
        <a:xfrm>
          <a:off x="4686300" y="13635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86942</xdr:rowOff>
    </xdr:from>
    <xdr:to>
      <xdr:col>24</xdr:col>
      <xdr:colOff>152400</xdr:colOff>
      <xdr:row>79</xdr:row>
      <xdr:rowOff>86942</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4546600" y="1363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50422</xdr:rowOff>
    </xdr:from>
    <xdr:ext cx="534377" cy="259045"/>
    <xdr:sp macro="" textlink="">
      <xdr:nvSpPr>
        <xdr:cNvPr id="172" name="維持補修費最大値テキスト">
          <a:extLst>
            <a:ext uri="{FF2B5EF4-FFF2-40B4-BE49-F238E27FC236}">
              <a16:creationId xmlns:a16="http://schemas.microsoft.com/office/drawing/2014/main" xmlns="" id="{00000000-0008-0000-0600-0000AC000000}"/>
            </a:ext>
          </a:extLst>
        </xdr:cNvPr>
        <xdr:cNvSpPr txBox="1"/>
      </xdr:nvSpPr>
      <xdr:spPr>
        <a:xfrm>
          <a:off x="4686300" y="1188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103745</xdr:rowOff>
    </xdr:from>
    <xdr:to>
      <xdr:col>24</xdr:col>
      <xdr:colOff>152400</xdr:colOff>
      <xdr:row>70</xdr:row>
      <xdr:rowOff>103745</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4546600" y="12105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64850</xdr:rowOff>
    </xdr:from>
    <xdr:to>
      <xdr:col>24</xdr:col>
      <xdr:colOff>63500</xdr:colOff>
      <xdr:row>79</xdr:row>
      <xdr:rowOff>86942</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3797300" y="13609400"/>
          <a:ext cx="838200" cy="2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106013</xdr:rowOff>
    </xdr:from>
    <xdr:ext cx="534377" cy="259045"/>
    <xdr:sp macro="" textlink="">
      <xdr:nvSpPr>
        <xdr:cNvPr id="175" name="維持補修費平均値テキスト">
          <a:extLst>
            <a:ext uri="{FF2B5EF4-FFF2-40B4-BE49-F238E27FC236}">
              <a16:creationId xmlns:a16="http://schemas.microsoft.com/office/drawing/2014/main" xmlns="" id="{00000000-0008-0000-0600-0000AF000000}"/>
            </a:ext>
          </a:extLst>
        </xdr:cNvPr>
        <xdr:cNvSpPr txBox="1"/>
      </xdr:nvSpPr>
      <xdr:spPr>
        <a:xfrm>
          <a:off x="4686300" y="13136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83136</xdr:rowOff>
    </xdr:from>
    <xdr:to>
      <xdr:col>24</xdr:col>
      <xdr:colOff>114300</xdr:colOff>
      <xdr:row>78</xdr:row>
      <xdr:rowOff>13286</xdr:rowOff>
    </xdr:to>
    <xdr:sp macro="" textlink="">
      <xdr:nvSpPr>
        <xdr:cNvPr id="176" name="フローチャート: 判断 175">
          <a:extLst>
            <a:ext uri="{FF2B5EF4-FFF2-40B4-BE49-F238E27FC236}">
              <a16:creationId xmlns:a16="http://schemas.microsoft.com/office/drawing/2014/main" xmlns="" id="{00000000-0008-0000-0600-0000B0000000}"/>
            </a:ext>
          </a:extLst>
        </xdr:cNvPr>
        <xdr:cNvSpPr/>
      </xdr:nvSpPr>
      <xdr:spPr>
        <a:xfrm>
          <a:off x="4584700" y="1328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64850</xdr:rowOff>
    </xdr:from>
    <xdr:to>
      <xdr:col>19</xdr:col>
      <xdr:colOff>177800</xdr:colOff>
      <xdr:row>79</xdr:row>
      <xdr:rowOff>80721</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flipV="1">
          <a:off x="2908300" y="13609400"/>
          <a:ext cx="889000" cy="1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51034</xdr:rowOff>
    </xdr:from>
    <xdr:to>
      <xdr:col>20</xdr:col>
      <xdr:colOff>38100</xdr:colOff>
      <xdr:row>77</xdr:row>
      <xdr:rowOff>152634</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3746500" y="1325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169161</xdr:rowOff>
    </xdr:from>
    <xdr:ext cx="534377" cy="259045"/>
    <xdr:sp macro="" textlink="">
      <xdr:nvSpPr>
        <xdr:cNvPr id="179" name="テキスト ボックス 178">
          <a:extLst>
            <a:ext uri="{FF2B5EF4-FFF2-40B4-BE49-F238E27FC236}">
              <a16:creationId xmlns:a16="http://schemas.microsoft.com/office/drawing/2014/main" xmlns="" id="{00000000-0008-0000-0600-0000B3000000}"/>
            </a:ext>
          </a:extLst>
        </xdr:cNvPr>
        <xdr:cNvSpPr txBox="1"/>
      </xdr:nvSpPr>
      <xdr:spPr>
        <a:xfrm>
          <a:off x="3530111" y="1302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80721</xdr:rowOff>
    </xdr:from>
    <xdr:to>
      <xdr:col>15</xdr:col>
      <xdr:colOff>50800</xdr:colOff>
      <xdr:row>79</xdr:row>
      <xdr:rowOff>91056</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flipV="1">
          <a:off x="2019300" y="13625271"/>
          <a:ext cx="889000" cy="1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11339</xdr:rowOff>
    </xdr:from>
    <xdr:to>
      <xdr:col>15</xdr:col>
      <xdr:colOff>101600</xdr:colOff>
      <xdr:row>77</xdr:row>
      <xdr:rowOff>112939</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2857500" y="1321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129466</xdr:rowOff>
    </xdr:from>
    <xdr:ext cx="534377"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2641111" y="1298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89588</xdr:rowOff>
    </xdr:from>
    <xdr:to>
      <xdr:col>10</xdr:col>
      <xdr:colOff>114300</xdr:colOff>
      <xdr:row>79</xdr:row>
      <xdr:rowOff>91056</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a:off x="1130300" y="13634138"/>
          <a:ext cx="889000" cy="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72245</xdr:rowOff>
    </xdr:from>
    <xdr:to>
      <xdr:col>10</xdr:col>
      <xdr:colOff>165100</xdr:colOff>
      <xdr:row>78</xdr:row>
      <xdr:rowOff>2395</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1968500" y="1327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18922</xdr:rowOff>
    </xdr:from>
    <xdr:ext cx="534377"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1752111" y="1304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135012</xdr:rowOff>
    </xdr:from>
    <xdr:to>
      <xdr:col>6</xdr:col>
      <xdr:colOff>38100</xdr:colOff>
      <xdr:row>78</xdr:row>
      <xdr:rowOff>65162</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1079500" y="1333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81689</xdr:rowOff>
    </xdr:from>
    <xdr:ext cx="534377"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863111" y="1311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36142</xdr:rowOff>
    </xdr:from>
    <xdr:to>
      <xdr:col>24</xdr:col>
      <xdr:colOff>114300</xdr:colOff>
      <xdr:row>79</xdr:row>
      <xdr:rowOff>137742</xdr:rowOff>
    </xdr:to>
    <xdr:sp macro="" textlink="">
      <xdr:nvSpPr>
        <xdr:cNvPr id="193" name="楕円 192">
          <a:extLst>
            <a:ext uri="{FF2B5EF4-FFF2-40B4-BE49-F238E27FC236}">
              <a16:creationId xmlns:a16="http://schemas.microsoft.com/office/drawing/2014/main" xmlns="" id="{00000000-0008-0000-0600-0000C1000000}"/>
            </a:ext>
          </a:extLst>
        </xdr:cNvPr>
        <xdr:cNvSpPr/>
      </xdr:nvSpPr>
      <xdr:spPr>
        <a:xfrm>
          <a:off x="4584700" y="1358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122519</xdr:rowOff>
    </xdr:from>
    <xdr:ext cx="378565" cy="259045"/>
    <xdr:sp macro="" textlink="">
      <xdr:nvSpPr>
        <xdr:cNvPr id="194" name="維持補修費該当値テキスト">
          <a:extLst>
            <a:ext uri="{FF2B5EF4-FFF2-40B4-BE49-F238E27FC236}">
              <a16:creationId xmlns:a16="http://schemas.microsoft.com/office/drawing/2014/main" xmlns="" id="{00000000-0008-0000-0600-0000C2000000}"/>
            </a:ext>
          </a:extLst>
        </xdr:cNvPr>
        <xdr:cNvSpPr txBox="1"/>
      </xdr:nvSpPr>
      <xdr:spPr>
        <a:xfrm>
          <a:off x="4686300" y="13495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14050</xdr:rowOff>
    </xdr:from>
    <xdr:to>
      <xdr:col>20</xdr:col>
      <xdr:colOff>38100</xdr:colOff>
      <xdr:row>79</xdr:row>
      <xdr:rowOff>115650</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3746500" y="1355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106777</xdr:rowOff>
    </xdr:from>
    <xdr:ext cx="469744"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3562428" y="1365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29921</xdr:rowOff>
    </xdr:from>
    <xdr:to>
      <xdr:col>15</xdr:col>
      <xdr:colOff>101600</xdr:colOff>
      <xdr:row>79</xdr:row>
      <xdr:rowOff>131521</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2857500" y="13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122648</xdr:rowOff>
    </xdr:from>
    <xdr:ext cx="469744"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2673428" y="13667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40256</xdr:rowOff>
    </xdr:from>
    <xdr:to>
      <xdr:col>10</xdr:col>
      <xdr:colOff>165100</xdr:colOff>
      <xdr:row>79</xdr:row>
      <xdr:rowOff>141856</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1968500" y="1358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132983</xdr:rowOff>
    </xdr:from>
    <xdr:ext cx="378565"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1830017" y="13677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38788</xdr:rowOff>
    </xdr:from>
    <xdr:to>
      <xdr:col>6</xdr:col>
      <xdr:colOff>38100</xdr:colOff>
      <xdr:row>79</xdr:row>
      <xdr:rowOff>140388</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1079500" y="1358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131515</xdr:rowOff>
    </xdr:from>
    <xdr:ext cx="378565"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941017" y="1367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xmlns=""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xmlns=""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xmlns=""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94374</xdr:rowOff>
    </xdr:from>
    <xdr:to>
      <xdr:col>24</xdr:col>
      <xdr:colOff>62865</xdr:colOff>
      <xdr:row>99</xdr:row>
      <xdr:rowOff>11392</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flipV="1">
          <a:off x="4633595" y="15524874"/>
          <a:ext cx="1270" cy="146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15219</xdr:rowOff>
    </xdr:from>
    <xdr:ext cx="534377" cy="259045"/>
    <xdr:sp macro="" textlink="">
      <xdr:nvSpPr>
        <xdr:cNvPr id="228" name="扶助費最小値テキスト">
          <a:extLst>
            <a:ext uri="{FF2B5EF4-FFF2-40B4-BE49-F238E27FC236}">
              <a16:creationId xmlns:a16="http://schemas.microsoft.com/office/drawing/2014/main" xmlns="" id="{00000000-0008-0000-0600-0000E4000000}"/>
            </a:ext>
          </a:extLst>
        </xdr:cNvPr>
        <xdr:cNvSpPr txBox="1"/>
      </xdr:nvSpPr>
      <xdr:spPr>
        <a:xfrm>
          <a:off x="4686300" y="1698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11392</xdr:rowOff>
    </xdr:from>
    <xdr:to>
      <xdr:col>24</xdr:col>
      <xdr:colOff>152400</xdr:colOff>
      <xdr:row>99</xdr:row>
      <xdr:rowOff>11392</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a:off x="4546600" y="16984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41051</xdr:rowOff>
    </xdr:from>
    <xdr:ext cx="599010" cy="259045"/>
    <xdr:sp macro="" textlink="">
      <xdr:nvSpPr>
        <xdr:cNvPr id="230" name="扶助費最大値テキスト">
          <a:extLst>
            <a:ext uri="{FF2B5EF4-FFF2-40B4-BE49-F238E27FC236}">
              <a16:creationId xmlns:a16="http://schemas.microsoft.com/office/drawing/2014/main" xmlns="" id="{00000000-0008-0000-0600-0000E6000000}"/>
            </a:ext>
          </a:extLst>
        </xdr:cNvPr>
        <xdr:cNvSpPr txBox="1"/>
      </xdr:nvSpPr>
      <xdr:spPr>
        <a:xfrm>
          <a:off x="4686300" y="15300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94374</xdr:rowOff>
    </xdr:from>
    <xdr:to>
      <xdr:col>24</xdr:col>
      <xdr:colOff>152400</xdr:colOff>
      <xdr:row>90</xdr:row>
      <xdr:rowOff>94374</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4546600" y="1552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99022</xdr:rowOff>
    </xdr:from>
    <xdr:to>
      <xdr:col>24</xdr:col>
      <xdr:colOff>63500</xdr:colOff>
      <xdr:row>95</xdr:row>
      <xdr:rowOff>123392</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flipV="1">
          <a:off x="3797300" y="16386772"/>
          <a:ext cx="838200" cy="2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11892</xdr:rowOff>
    </xdr:from>
    <xdr:ext cx="534377" cy="259045"/>
    <xdr:sp macro="" textlink="">
      <xdr:nvSpPr>
        <xdr:cNvPr id="233" name="扶助費平均値テキスト">
          <a:extLst>
            <a:ext uri="{FF2B5EF4-FFF2-40B4-BE49-F238E27FC236}">
              <a16:creationId xmlns:a16="http://schemas.microsoft.com/office/drawing/2014/main" xmlns="" id="{00000000-0008-0000-0600-0000E9000000}"/>
            </a:ext>
          </a:extLst>
        </xdr:cNvPr>
        <xdr:cNvSpPr txBox="1"/>
      </xdr:nvSpPr>
      <xdr:spPr>
        <a:xfrm>
          <a:off x="4686300" y="16471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33465</xdr:rowOff>
    </xdr:from>
    <xdr:to>
      <xdr:col>24</xdr:col>
      <xdr:colOff>114300</xdr:colOff>
      <xdr:row>96</xdr:row>
      <xdr:rowOff>135065</xdr:rowOff>
    </xdr:to>
    <xdr:sp macro="" textlink="">
      <xdr:nvSpPr>
        <xdr:cNvPr id="234" name="フローチャート: 判断 233">
          <a:extLst>
            <a:ext uri="{FF2B5EF4-FFF2-40B4-BE49-F238E27FC236}">
              <a16:creationId xmlns:a16="http://schemas.microsoft.com/office/drawing/2014/main" xmlns="" id="{00000000-0008-0000-0600-0000EA000000}"/>
            </a:ext>
          </a:extLst>
        </xdr:cNvPr>
        <xdr:cNvSpPr/>
      </xdr:nvSpPr>
      <xdr:spPr>
        <a:xfrm>
          <a:off x="45847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35065</xdr:rowOff>
    </xdr:from>
    <xdr:to>
      <xdr:col>19</xdr:col>
      <xdr:colOff>177800</xdr:colOff>
      <xdr:row>95</xdr:row>
      <xdr:rowOff>123392</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a:off x="2908300" y="16322815"/>
          <a:ext cx="889000" cy="8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104178</xdr:rowOff>
    </xdr:from>
    <xdr:to>
      <xdr:col>20</xdr:col>
      <xdr:colOff>38100</xdr:colOff>
      <xdr:row>97</xdr:row>
      <xdr:rowOff>34328</xdr:rowOff>
    </xdr:to>
    <xdr:sp macro="" textlink="">
      <xdr:nvSpPr>
        <xdr:cNvPr id="236" name="フローチャート: 判断 235">
          <a:extLst>
            <a:ext uri="{FF2B5EF4-FFF2-40B4-BE49-F238E27FC236}">
              <a16:creationId xmlns:a16="http://schemas.microsoft.com/office/drawing/2014/main" xmlns="" id="{00000000-0008-0000-0600-0000EC000000}"/>
            </a:ext>
          </a:extLst>
        </xdr:cNvPr>
        <xdr:cNvSpPr/>
      </xdr:nvSpPr>
      <xdr:spPr>
        <a:xfrm>
          <a:off x="3746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25455</xdr:rowOff>
    </xdr:from>
    <xdr:ext cx="534377" cy="259045"/>
    <xdr:sp macro="" textlink="">
      <xdr:nvSpPr>
        <xdr:cNvPr id="237" name="テキスト ボックス 236">
          <a:extLst>
            <a:ext uri="{FF2B5EF4-FFF2-40B4-BE49-F238E27FC236}">
              <a16:creationId xmlns:a16="http://schemas.microsoft.com/office/drawing/2014/main" xmlns="" id="{00000000-0008-0000-0600-0000ED000000}"/>
            </a:ext>
          </a:extLst>
        </xdr:cNvPr>
        <xdr:cNvSpPr txBox="1"/>
      </xdr:nvSpPr>
      <xdr:spPr>
        <a:xfrm>
          <a:off x="3530111" y="1665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35065</xdr:rowOff>
    </xdr:from>
    <xdr:to>
      <xdr:col>15</xdr:col>
      <xdr:colOff>50800</xdr:colOff>
      <xdr:row>95</xdr:row>
      <xdr:rowOff>155029</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flipV="1">
          <a:off x="2019300" y="16322815"/>
          <a:ext cx="889000" cy="11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112446</xdr:rowOff>
    </xdr:from>
    <xdr:to>
      <xdr:col>15</xdr:col>
      <xdr:colOff>101600</xdr:colOff>
      <xdr:row>97</xdr:row>
      <xdr:rowOff>42596</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2857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33723</xdr:rowOff>
    </xdr:from>
    <xdr:ext cx="534377" cy="259045"/>
    <xdr:sp macro="" textlink="">
      <xdr:nvSpPr>
        <xdr:cNvPr id="240" name="テキスト ボックス 239">
          <a:extLst>
            <a:ext uri="{FF2B5EF4-FFF2-40B4-BE49-F238E27FC236}">
              <a16:creationId xmlns:a16="http://schemas.microsoft.com/office/drawing/2014/main" xmlns="" id="{00000000-0008-0000-0600-0000F0000000}"/>
            </a:ext>
          </a:extLst>
        </xdr:cNvPr>
        <xdr:cNvSpPr txBox="1"/>
      </xdr:nvSpPr>
      <xdr:spPr>
        <a:xfrm>
          <a:off x="2641111" y="166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155029</xdr:rowOff>
    </xdr:from>
    <xdr:to>
      <xdr:col>10</xdr:col>
      <xdr:colOff>114300</xdr:colOff>
      <xdr:row>96</xdr:row>
      <xdr:rowOff>1676</xdr:rowOff>
    </xdr:to>
    <xdr:cxnSp macro="">
      <xdr:nvCxnSpPr>
        <xdr:cNvPr id="241" name="直線コネクタ 240">
          <a:extLst>
            <a:ext uri="{FF2B5EF4-FFF2-40B4-BE49-F238E27FC236}">
              <a16:creationId xmlns:a16="http://schemas.microsoft.com/office/drawing/2014/main" xmlns="" id="{00000000-0008-0000-0600-0000F1000000}"/>
            </a:ext>
          </a:extLst>
        </xdr:cNvPr>
        <xdr:cNvCxnSpPr/>
      </xdr:nvCxnSpPr>
      <xdr:spPr>
        <a:xfrm flipV="1">
          <a:off x="1130300" y="16442779"/>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58026</xdr:rowOff>
    </xdr:from>
    <xdr:to>
      <xdr:col>10</xdr:col>
      <xdr:colOff>165100</xdr:colOff>
      <xdr:row>96</xdr:row>
      <xdr:rowOff>159626</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1968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150753</xdr:rowOff>
    </xdr:from>
    <xdr:ext cx="534377"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1752111" y="1660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131775</xdr:rowOff>
    </xdr:from>
    <xdr:to>
      <xdr:col>6</xdr:col>
      <xdr:colOff>38100</xdr:colOff>
      <xdr:row>97</xdr:row>
      <xdr:rowOff>61925</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1079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53052</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863111" y="1668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48222</xdr:rowOff>
    </xdr:from>
    <xdr:to>
      <xdr:col>24</xdr:col>
      <xdr:colOff>114300</xdr:colOff>
      <xdr:row>95</xdr:row>
      <xdr:rowOff>149822</xdr:rowOff>
    </xdr:to>
    <xdr:sp macro="" textlink="">
      <xdr:nvSpPr>
        <xdr:cNvPr id="251" name="楕円 250">
          <a:extLst>
            <a:ext uri="{FF2B5EF4-FFF2-40B4-BE49-F238E27FC236}">
              <a16:creationId xmlns:a16="http://schemas.microsoft.com/office/drawing/2014/main" xmlns="" id="{00000000-0008-0000-0600-0000FB000000}"/>
            </a:ext>
          </a:extLst>
        </xdr:cNvPr>
        <xdr:cNvSpPr/>
      </xdr:nvSpPr>
      <xdr:spPr>
        <a:xfrm>
          <a:off x="4584700" y="1633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71099</xdr:rowOff>
    </xdr:from>
    <xdr:ext cx="534377" cy="259045"/>
    <xdr:sp macro="" textlink="">
      <xdr:nvSpPr>
        <xdr:cNvPr id="252" name="扶助費該当値テキスト">
          <a:extLst>
            <a:ext uri="{FF2B5EF4-FFF2-40B4-BE49-F238E27FC236}">
              <a16:creationId xmlns:a16="http://schemas.microsoft.com/office/drawing/2014/main" xmlns="" id="{00000000-0008-0000-0600-0000FC000000}"/>
            </a:ext>
          </a:extLst>
        </xdr:cNvPr>
        <xdr:cNvSpPr txBox="1"/>
      </xdr:nvSpPr>
      <xdr:spPr>
        <a:xfrm>
          <a:off x="4686300" y="1618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72592</xdr:rowOff>
    </xdr:from>
    <xdr:to>
      <xdr:col>20</xdr:col>
      <xdr:colOff>38100</xdr:colOff>
      <xdr:row>96</xdr:row>
      <xdr:rowOff>2742</xdr:rowOff>
    </xdr:to>
    <xdr:sp macro="" textlink="">
      <xdr:nvSpPr>
        <xdr:cNvPr id="253" name="楕円 252">
          <a:extLst>
            <a:ext uri="{FF2B5EF4-FFF2-40B4-BE49-F238E27FC236}">
              <a16:creationId xmlns:a16="http://schemas.microsoft.com/office/drawing/2014/main" xmlns="" id="{00000000-0008-0000-0600-0000FD000000}"/>
            </a:ext>
          </a:extLst>
        </xdr:cNvPr>
        <xdr:cNvSpPr/>
      </xdr:nvSpPr>
      <xdr:spPr>
        <a:xfrm>
          <a:off x="3746500" y="1636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19269</xdr:rowOff>
    </xdr:from>
    <xdr:ext cx="534377"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3530111" y="1613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155715</xdr:rowOff>
    </xdr:from>
    <xdr:to>
      <xdr:col>15</xdr:col>
      <xdr:colOff>101600</xdr:colOff>
      <xdr:row>95</xdr:row>
      <xdr:rowOff>85865</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2857500" y="1627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102392</xdr:rowOff>
    </xdr:from>
    <xdr:ext cx="534377"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2641111" y="1604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104229</xdr:rowOff>
    </xdr:from>
    <xdr:to>
      <xdr:col>10</xdr:col>
      <xdr:colOff>165100</xdr:colOff>
      <xdr:row>96</xdr:row>
      <xdr:rowOff>34379</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1968500" y="1639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50906</xdr:rowOff>
    </xdr:from>
    <xdr:ext cx="534377"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1752111" y="1616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122326</xdr:rowOff>
    </xdr:from>
    <xdr:to>
      <xdr:col>6</xdr:col>
      <xdr:colOff>38100</xdr:colOff>
      <xdr:row>96</xdr:row>
      <xdr:rowOff>52476</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1079500" y="1641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69003</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863111" y="1618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xmlns=""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xmlns="" id="{00000000-0008-0000-06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xmlns="" id="{00000000-0008-0000-06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xmlns=""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147960</xdr:rowOff>
    </xdr:from>
    <xdr:to>
      <xdr:col>54</xdr:col>
      <xdr:colOff>189865</xdr:colOff>
      <xdr:row>37</xdr:row>
      <xdr:rowOff>140999</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flipV="1">
          <a:off x="10475595" y="5120010"/>
          <a:ext cx="1270" cy="1364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144826</xdr:rowOff>
    </xdr:from>
    <xdr:ext cx="534377" cy="259045"/>
    <xdr:sp macro="" textlink="">
      <xdr:nvSpPr>
        <xdr:cNvPr id="285" name="補助費等最小値テキスト">
          <a:extLst>
            <a:ext uri="{FF2B5EF4-FFF2-40B4-BE49-F238E27FC236}">
              <a16:creationId xmlns:a16="http://schemas.microsoft.com/office/drawing/2014/main" xmlns="" id="{00000000-0008-0000-0600-00001D010000}"/>
            </a:ext>
          </a:extLst>
        </xdr:cNvPr>
        <xdr:cNvSpPr txBox="1"/>
      </xdr:nvSpPr>
      <xdr:spPr>
        <a:xfrm>
          <a:off x="10528300" y="648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140999</xdr:rowOff>
    </xdr:from>
    <xdr:to>
      <xdr:col>55</xdr:col>
      <xdr:colOff>88900</xdr:colOff>
      <xdr:row>37</xdr:row>
      <xdr:rowOff>140999</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10388600" y="648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94637</xdr:rowOff>
    </xdr:from>
    <xdr:ext cx="599010" cy="259045"/>
    <xdr:sp macro="" textlink="">
      <xdr:nvSpPr>
        <xdr:cNvPr id="287" name="補助費等最大値テキスト">
          <a:extLst>
            <a:ext uri="{FF2B5EF4-FFF2-40B4-BE49-F238E27FC236}">
              <a16:creationId xmlns:a16="http://schemas.microsoft.com/office/drawing/2014/main" xmlns="" id="{00000000-0008-0000-0600-00001F010000}"/>
            </a:ext>
          </a:extLst>
        </xdr:cNvPr>
        <xdr:cNvSpPr txBox="1"/>
      </xdr:nvSpPr>
      <xdr:spPr>
        <a:xfrm>
          <a:off x="10528300" y="489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147960</xdr:rowOff>
    </xdr:from>
    <xdr:to>
      <xdr:col>55</xdr:col>
      <xdr:colOff>88900</xdr:colOff>
      <xdr:row>29</xdr:row>
      <xdr:rowOff>147960</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10388600" y="512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113255</xdr:rowOff>
    </xdr:from>
    <xdr:to>
      <xdr:col>55</xdr:col>
      <xdr:colOff>0</xdr:colOff>
      <xdr:row>35</xdr:row>
      <xdr:rowOff>14244</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9639300" y="5942555"/>
          <a:ext cx="838200" cy="7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131152</xdr:rowOff>
    </xdr:from>
    <xdr:ext cx="599010" cy="259045"/>
    <xdr:sp macro="" textlink="">
      <xdr:nvSpPr>
        <xdr:cNvPr id="290" name="補助費等平均値テキスト">
          <a:extLst>
            <a:ext uri="{FF2B5EF4-FFF2-40B4-BE49-F238E27FC236}">
              <a16:creationId xmlns:a16="http://schemas.microsoft.com/office/drawing/2014/main" xmlns="" id="{00000000-0008-0000-0600-000022010000}"/>
            </a:ext>
          </a:extLst>
        </xdr:cNvPr>
        <xdr:cNvSpPr txBox="1"/>
      </xdr:nvSpPr>
      <xdr:spPr>
        <a:xfrm>
          <a:off x="10528300" y="6131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152725</xdr:rowOff>
    </xdr:from>
    <xdr:to>
      <xdr:col>55</xdr:col>
      <xdr:colOff>50800</xdr:colOff>
      <xdr:row>36</xdr:row>
      <xdr:rowOff>82875</xdr:rowOff>
    </xdr:to>
    <xdr:sp macro="" textlink="">
      <xdr:nvSpPr>
        <xdr:cNvPr id="291" name="フローチャート: 判断 290">
          <a:extLst>
            <a:ext uri="{FF2B5EF4-FFF2-40B4-BE49-F238E27FC236}">
              <a16:creationId xmlns:a16="http://schemas.microsoft.com/office/drawing/2014/main" xmlns="" id="{00000000-0008-0000-0600-000023010000}"/>
            </a:ext>
          </a:extLst>
        </xdr:cNvPr>
        <xdr:cNvSpPr/>
      </xdr:nvSpPr>
      <xdr:spPr>
        <a:xfrm>
          <a:off x="10426700" y="615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113255</xdr:rowOff>
    </xdr:from>
    <xdr:to>
      <xdr:col>50</xdr:col>
      <xdr:colOff>114300</xdr:colOff>
      <xdr:row>34</xdr:row>
      <xdr:rowOff>121290</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flipV="1">
          <a:off x="8750300" y="5942555"/>
          <a:ext cx="889000" cy="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120462</xdr:rowOff>
    </xdr:from>
    <xdr:to>
      <xdr:col>50</xdr:col>
      <xdr:colOff>165100</xdr:colOff>
      <xdr:row>36</xdr:row>
      <xdr:rowOff>50612</xdr:rowOff>
    </xdr:to>
    <xdr:sp macro="" textlink="">
      <xdr:nvSpPr>
        <xdr:cNvPr id="293" name="フローチャート: 判断 292">
          <a:extLst>
            <a:ext uri="{FF2B5EF4-FFF2-40B4-BE49-F238E27FC236}">
              <a16:creationId xmlns:a16="http://schemas.microsoft.com/office/drawing/2014/main" xmlns="" id="{00000000-0008-0000-0600-000025010000}"/>
            </a:ext>
          </a:extLst>
        </xdr:cNvPr>
        <xdr:cNvSpPr/>
      </xdr:nvSpPr>
      <xdr:spPr>
        <a:xfrm>
          <a:off x="9588500" y="612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41739</xdr:rowOff>
    </xdr:from>
    <xdr:ext cx="599010" cy="259045"/>
    <xdr:sp macro="" textlink="">
      <xdr:nvSpPr>
        <xdr:cNvPr id="294" name="テキスト ボックス 293">
          <a:extLst>
            <a:ext uri="{FF2B5EF4-FFF2-40B4-BE49-F238E27FC236}">
              <a16:creationId xmlns:a16="http://schemas.microsoft.com/office/drawing/2014/main" xmlns="" id="{00000000-0008-0000-0600-000026010000}"/>
            </a:ext>
          </a:extLst>
        </xdr:cNvPr>
        <xdr:cNvSpPr txBox="1"/>
      </xdr:nvSpPr>
      <xdr:spPr>
        <a:xfrm>
          <a:off x="9339795" y="6213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121290</xdr:rowOff>
    </xdr:from>
    <xdr:to>
      <xdr:col>45</xdr:col>
      <xdr:colOff>177800</xdr:colOff>
      <xdr:row>36</xdr:row>
      <xdr:rowOff>43497</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flipV="1">
          <a:off x="7861300" y="5950590"/>
          <a:ext cx="889000" cy="26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139535</xdr:rowOff>
    </xdr:from>
    <xdr:to>
      <xdr:col>46</xdr:col>
      <xdr:colOff>38100</xdr:colOff>
      <xdr:row>36</xdr:row>
      <xdr:rowOff>69685</xdr:rowOff>
    </xdr:to>
    <xdr:sp macro="" textlink="">
      <xdr:nvSpPr>
        <xdr:cNvPr id="296" name="フローチャート: 判断 295">
          <a:extLst>
            <a:ext uri="{FF2B5EF4-FFF2-40B4-BE49-F238E27FC236}">
              <a16:creationId xmlns:a16="http://schemas.microsoft.com/office/drawing/2014/main" xmlns="" id="{00000000-0008-0000-0600-000028010000}"/>
            </a:ext>
          </a:extLst>
        </xdr:cNvPr>
        <xdr:cNvSpPr/>
      </xdr:nvSpPr>
      <xdr:spPr>
        <a:xfrm>
          <a:off x="8699500" y="61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60812</xdr:rowOff>
    </xdr:from>
    <xdr:ext cx="599010" cy="259045"/>
    <xdr:sp macro="" textlink="">
      <xdr:nvSpPr>
        <xdr:cNvPr id="297" name="テキスト ボックス 296">
          <a:extLst>
            <a:ext uri="{FF2B5EF4-FFF2-40B4-BE49-F238E27FC236}">
              <a16:creationId xmlns:a16="http://schemas.microsoft.com/office/drawing/2014/main" xmlns="" id="{00000000-0008-0000-0600-000029010000}"/>
            </a:ext>
          </a:extLst>
        </xdr:cNvPr>
        <xdr:cNvSpPr txBox="1"/>
      </xdr:nvSpPr>
      <xdr:spPr>
        <a:xfrm>
          <a:off x="8450795" y="6233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43497</xdr:rowOff>
    </xdr:from>
    <xdr:to>
      <xdr:col>41</xdr:col>
      <xdr:colOff>50800</xdr:colOff>
      <xdr:row>36</xdr:row>
      <xdr:rowOff>80809</xdr:rowOff>
    </xdr:to>
    <xdr:cxnSp macro="">
      <xdr:nvCxnSpPr>
        <xdr:cNvPr id="298" name="直線コネクタ 297">
          <a:extLst>
            <a:ext uri="{FF2B5EF4-FFF2-40B4-BE49-F238E27FC236}">
              <a16:creationId xmlns:a16="http://schemas.microsoft.com/office/drawing/2014/main" xmlns="" id="{00000000-0008-0000-0600-00002A010000}"/>
            </a:ext>
          </a:extLst>
        </xdr:cNvPr>
        <xdr:cNvCxnSpPr/>
      </xdr:nvCxnSpPr>
      <xdr:spPr>
        <a:xfrm flipV="1">
          <a:off x="6972300" y="6215697"/>
          <a:ext cx="889000" cy="3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6162</xdr:rowOff>
    </xdr:from>
    <xdr:to>
      <xdr:col>41</xdr:col>
      <xdr:colOff>101600</xdr:colOff>
      <xdr:row>36</xdr:row>
      <xdr:rowOff>107762</xdr:rowOff>
    </xdr:to>
    <xdr:sp macro="" textlink="">
      <xdr:nvSpPr>
        <xdr:cNvPr id="299" name="フローチャート: 判断 298">
          <a:extLst>
            <a:ext uri="{FF2B5EF4-FFF2-40B4-BE49-F238E27FC236}">
              <a16:creationId xmlns:a16="http://schemas.microsoft.com/office/drawing/2014/main" xmlns="" id="{00000000-0008-0000-0600-00002B010000}"/>
            </a:ext>
          </a:extLst>
        </xdr:cNvPr>
        <xdr:cNvSpPr/>
      </xdr:nvSpPr>
      <xdr:spPr>
        <a:xfrm>
          <a:off x="7810500" y="617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98889</xdr:rowOff>
    </xdr:from>
    <xdr:ext cx="599010"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7561795" y="6271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17562</xdr:rowOff>
    </xdr:from>
    <xdr:to>
      <xdr:col>36</xdr:col>
      <xdr:colOff>165100</xdr:colOff>
      <xdr:row>36</xdr:row>
      <xdr:rowOff>119162</xdr:rowOff>
    </xdr:to>
    <xdr:sp macro="" textlink="">
      <xdr:nvSpPr>
        <xdr:cNvPr id="301" name="フローチャート: 判断 300">
          <a:extLst>
            <a:ext uri="{FF2B5EF4-FFF2-40B4-BE49-F238E27FC236}">
              <a16:creationId xmlns:a16="http://schemas.microsoft.com/office/drawing/2014/main" xmlns="" id="{00000000-0008-0000-0600-00002D010000}"/>
            </a:ext>
          </a:extLst>
        </xdr:cNvPr>
        <xdr:cNvSpPr/>
      </xdr:nvSpPr>
      <xdr:spPr>
        <a:xfrm>
          <a:off x="6921500" y="618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135689</xdr:rowOff>
    </xdr:from>
    <xdr:ext cx="59901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6672795" y="596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134894</xdr:rowOff>
    </xdr:from>
    <xdr:to>
      <xdr:col>55</xdr:col>
      <xdr:colOff>50800</xdr:colOff>
      <xdr:row>35</xdr:row>
      <xdr:rowOff>65044</xdr:rowOff>
    </xdr:to>
    <xdr:sp macro="" textlink="">
      <xdr:nvSpPr>
        <xdr:cNvPr id="308" name="楕円 307">
          <a:extLst>
            <a:ext uri="{FF2B5EF4-FFF2-40B4-BE49-F238E27FC236}">
              <a16:creationId xmlns:a16="http://schemas.microsoft.com/office/drawing/2014/main" xmlns="" id="{00000000-0008-0000-0600-000034010000}"/>
            </a:ext>
          </a:extLst>
        </xdr:cNvPr>
        <xdr:cNvSpPr/>
      </xdr:nvSpPr>
      <xdr:spPr>
        <a:xfrm>
          <a:off x="10426700" y="596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157771</xdr:rowOff>
    </xdr:from>
    <xdr:ext cx="599010" cy="259045"/>
    <xdr:sp macro="" textlink="">
      <xdr:nvSpPr>
        <xdr:cNvPr id="309" name="補助費等該当値テキスト">
          <a:extLst>
            <a:ext uri="{FF2B5EF4-FFF2-40B4-BE49-F238E27FC236}">
              <a16:creationId xmlns:a16="http://schemas.microsoft.com/office/drawing/2014/main" xmlns="" id="{00000000-0008-0000-0600-000035010000}"/>
            </a:ext>
          </a:extLst>
        </xdr:cNvPr>
        <xdr:cNvSpPr txBox="1"/>
      </xdr:nvSpPr>
      <xdr:spPr>
        <a:xfrm>
          <a:off x="10528300" y="581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62455</xdr:rowOff>
    </xdr:from>
    <xdr:to>
      <xdr:col>50</xdr:col>
      <xdr:colOff>165100</xdr:colOff>
      <xdr:row>34</xdr:row>
      <xdr:rowOff>164055</xdr:rowOff>
    </xdr:to>
    <xdr:sp macro="" textlink="">
      <xdr:nvSpPr>
        <xdr:cNvPr id="310" name="楕円 309">
          <a:extLst>
            <a:ext uri="{FF2B5EF4-FFF2-40B4-BE49-F238E27FC236}">
              <a16:creationId xmlns:a16="http://schemas.microsoft.com/office/drawing/2014/main" xmlns="" id="{00000000-0008-0000-0600-000036010000}"/>
            </a:ext>
          </a:extLst>
        </xdr:cNvPr>
        <xdr:cNvSpPr/>
      </xdr:nvSpPr>
      <xdr:spPr>
        <a:xfrm>
          <a:off x="9588500" y="589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9132</xdr:rowOff>
    </xdr:from>
    <xdr:ext cx="59901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9339795" y="5666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70490</xdr:rowOff>
    </xdr:from>
    <xdr:to>
      <xdr:col>46</xdr:col>
      <xdr:colOff>38100</xdr:colOff>
      <xdr:row>35</xdr:row>
      <xdr:rowOff>640</xdr:rowOff>
    </xdr:to>
    <xdr:sp macro="" textlink="">
      <xdr:nvSpPr>
        <xdr:cNvPr id="312" name="楕円 311">
          <a:extLst>
            <a:ext uri="{FF2B5EF4-FFF2-40B4-BE49-F238E27FC236}">
              <a16:creationId xmlns:a16="http://schemas.microsoft.com/office/drawing/2014/main" xmlns="" id="{00000000-0008-0000-0600-000038010000}"/>
            </a:ext>
          </a:extLst>
        </xdr:cNvPr>
        <xdr:cNvSpPr/>
      </xdr:nvSpPr>
      <xdr:spPr>
        <a:xfrm>
          <a:off x="8699500" y="589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17167</xdr:rowOff>
    </xdr:from>
    <xdr:ext cx="59901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8450795" y="5675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164147</xdr:rowOff>
    </xdr:from>
    <xdr:to>
      <xdr:col>41</xdr:col>
      <xdr:colOff>101600</xdr:colOff>
      <xdr:row>36</xdr:row>
      <xdr:rowOff>94297</xdr:rowOff>
    </xdr:to>
    <xdr:sp macro="" textlink="">
      <xdr:nvSpPr>
        <xdr:cNvPr id="314" name="楕円 313">
          <a:extLst>
            <a:ext uri="{FF2B5EF4-FFF2-40B4-BE49-F238E27FC236}">
              <a16:creationId xmlns:a16="http://schemas.microsoft.com/office/drawing/2014/main" xmlns="" id="{00000000-0008-0000-0600-00003A010000}"/>
            </a:ext>
          </a:extLst>
        </xdr:cNvPr>
        <xdr:cNvSpPr/>
      </xdr:nvSpPr>
      <xdr:spPr>
        <a:xfrm>
          <a:off x="7810500" y="616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110824</xdr:rowOff>
    </xdr:from>
    <xdr:ext cx="599010"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7561795" y="5940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30009</xdr:rowOff>
    </xdr:from>
    <xdr:to>
      <xdr:col>36</xdr:col>
      <xdr:colOff>165100</xdr:colOff>
      <xdr:row>36</xdr:row>
      <xdr:rowOff>131609</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6921500" y="620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122736</xdr:rowOff>
    </xdr:from>
    <xdr:ext cx="599010"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6672795" y="6294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xmlns=""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xmlns=""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xmlns=""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9" name="テキスト ボックス 328">
          <a:extLst>
            <a:ext uri="{FF2B5EF4-FFF2-40B4-BE49-F238E27FC236}">
              <a16:creationId xmlns:a16="http://schemas.microsoft.com/office/drawing/2014/main" xmlns="" id="{00000000-0008-0000-0600-000049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xmlns=""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56243</xdr:rowOff>
    </xdr:from>
    <xdr:to>
      <xdr:col>54</xdr:col>
      <xdr:colOff>189865</xdr:colOff>
      <xdr:row>58</xdr:row>
      <xdr:rowOff>2834</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flipV="1">
          <a:off x="10475595" y="8800193"/>
          <a:ext cx="1270" cy="114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6661</xdr:rowOff>
    </xdr:from>
    <xdr:ext cx="534377" cy="259045"/>
    <xdr:sp macro="" textlink="">
      <xdr:nvSpPr>
        <xdr:cNvPr id="338" name="普通建設事業費最小値テキスト">
          <a:extLst>
            <a:ext uri="{FF2B5EF4-FFF2-40B4-BE49-F238E27FC236}">
              <a16:creationId xmlns:a16="http://schemas.microsoft.com/office/drawing/2014/main" xmlns="" id="{00000000-0008-0000-0600-000052010000}"/>
            </a:ext>
          </a:extLst>
        </xdr:cNvPr>
        <xdr:cNvSpPr txBox="1"/>
      </xdr:nvSpPr>
      <xdr:spPr>
        <a:xfrm>
          <a:off x="10528300" y="995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2834</xdr:rowOff>
    </xdr:from>
    <xdr:to>
      <xdr:col>55</xdr:col>
      <xdr:colOff>88900</xdr:colOff>
      <xdr:row>58</xdr:row>
      <xdr:rowOff>2834</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10388600" y="9946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2920</xdr:rowOff>
    </xdr:from>
    <xdr:ext cx="690189" cy="259045"/>
    <xdr:sp macro="" textlink="">
      <xdr:nvSpPr>
        <xdr:cNvPr id="340" name="普通建設事業費最大値テキスト">
          <a:extLst>
            <a:ext uri="{FF2B5EF4-FFF2-40B4-BE49-F238E27FC236}">
              <a16:creationId xmlns:a16="http://schemas.microsoft.com/office/drawing/2014/main" xmlns="" id="{00000000-0008-0000-0600-000054010000}"/>
            </a:ext>
          </a:extLst>
        </xdr:cNvPr>
        <xdr:cNvSpPr txBox="1"/>
      </xdr:nvSpPr>
      <xdr:spPr>
        <a:xfrm>
          <a:off x="10528300" y="8575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56243</xdr:rowOff>
    </xdr:from>
    <xdr:to>
      <xdr:col>55</xdr:col>
      <xdr:colOff>88900</xdr:colOff>
      <xdr:row>51</xdr:row>
      <xdr:rowOff>56243</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10388600" y="8800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15576</xdr:rowOff>
    </xdr:from>
    <xdr:to>
      <xdr:col>55</xdr:col>
      <xdr:colOff>0</xdr:colOff>
      <xdr:row>57</xdr:row>
      <xdr:rowOff>78910</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flipV="1">
          <a:off x="9639300" y="9788226"/>
          <a:ext cx="838200" cy="6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144918</xdr:rowOff>
    </xdr:from>
    <xdr:ext cx="599010" cy="259045"/>
    <xdr:sp macro="" textlink="">
      <xdr:nvSpPr>
        <xdr:cNvPr id="343" name="普通建設事業費平均値テキスト">
          <a:extLst>
            <a:ext uri="{FF2B5EF4-FFF2-40B4-BE49-F238E27FC236}">
              <a16:creationId xmlns:a16="http://schemas.microsoft.com/office/drawing/2014/main" xmlns="" id="{00000000-0008-0000-0600-000057010000}"/>
            </a:ext>
          </a:extLst>
        </xdr:cNvPr>
        <xdr:cNvSpPr txBox="1"/>
      </xdr:nvSpPr>
      <xdr:spPr>
        <a:xfrm>
          <a:off x="10528300" y="9746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166491</xdr:rowOff>
    </xdr:from>
    <xdr:to>
      <xdr:col>55</xdr:col>
      <xdr:colOff>50800</xdr:colOff>
      <xdr:row>57</xdr:row>
      <xdr:rowOff>96641</xdr:rowOff>
    </xdr:to>
    <xdr:sp macro="" textlink="">
      <xdr:nvSpPr>
        <xdr:cNvPr id="344" name="フローチャート: 判断 343">
          <a:extLst>
            <a:ext uri="{FF2B5EF4-FFF2-40B4-BE49-F238E27FC236}">
              <a16:creationId xmlns:a16="http://schemas.microsoft.com/office/drawing/2014/main" xmlns="" id="{00000000-0008-0000-0600-000058010000}"/>
            </a:ext>
          </a:extLst>
        </xdr:cNvPr>
        <xdr:cNvSpPr/>
      </xdr:nvSpPr>
      <xdr:spPr>
        <a:xfrm>
          <a:off x="10426700" y="976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78910</xdr:rowOff>
    </xdr:from>
    <xdr:to>
      <xdr:col>50</xdr:col>
      <xdr:colOff>114300</xdr:colOff>
      <xdr:row>57</xdr:row>
      <xdr:rowOff>97806</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flipV="1">
          <a:off x="8750300" y="9851560"/>
          <a:ext cx="889000" cy="1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15625</xdr:rowOff>
    </xdr:from>
    <xdr:to>
      <xdr:col>50</xdr:col>
      <xdr:colOff>165100</xdr:colOff>
      <xdr:row>57</xdr:row>
      <xdr:rowOff>117225</xdr:rowOff>
    </xdr:to>
    <xdr:sp macro="" textlink="">
      <xdr:nvSpPr>
        <xdr:cNvPr id="346" name="フローチャート: 判断 345">
          <a:extLst>
            <a:ext uri="{FF2B5EF4-FFF2-40B4-BE49-F238E27FC236}">
              <a16:creationId xmlns:a16="http://schemas.microsoft.com/office/drawing/2014/main" xmlns="" id="{00000000-0008-0000-0600-00005A010000}"/>
            </a:ext>
          </a:extLst>
        </xdr:cNvPr>
        <xdr:cNvSpPr/>
      </xdr:nvSpPr>
      <xdr:spPr>
        <a:xfrm>
          <a:off x="95885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133752</xdr:rowOff>
    </xdr:from>
    <xdr:ext cx="599010" cy="259045"/>
    <xdr:sp macro="" textlink="">
      <xdr:nvSpPr>
        <xdr:cNvPr id="347" name="テキスト ボックス 346">
          <a:extLst>
            <a:ext uri="{FF2B5EF4-FFF2-40B4-BE49-F238E27FC236}">
              <a16:creationId xmlns:a16="http://schemas.microsoft.com/office/drawing/2014/main" xmlns="" id="{00000000-0008-0000-0600-00005B010000}"/>
            </a:ext>
          </a:extLst>
        </xdr:cNvPr>
        <xdr:cNvSpPr txBox="1"/>
      </xdr:nvSpPr>
      <xdr:spPr>
        <a:xfrm>
          <a:off x="9339795" y="9563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44355</xdr:rowOff>
    </xdr:from>
    <xdr:to>
      <xdr:col>45</xdr:col>
      <xdr:colOff>177800</xdr:colOff>
      <xdr:row>57</xdr:row>
      <xdr:rowOff>97806</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7861300" y="9817005"/>
          <a:ext cx="889000" cy="5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164389</xdr:rowOff>
    </xdr:from>
    <xdr:to>
      <xdr:col>46</xdr:col>
      <xdr:colOff>38100</xdr:colOff>
      <xdr:row>57</xdr:row>
      <xdr:rowOff>94539</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8699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111066</xdr:rowOff>
    </xdr:from>
    <xdr:ext cx="599010" cy="259045"/>
    <xdr:sp macro="" textlink="">
      <xdr:nvSpPr>
        <xdr:cNvPr id="350" name="テキスト ボックス 349">
          <a:extLst>
            <a:ext uri="{FF2B5EF4-FFF2-40B4-BE49-F238E27FC236}">
              <a16:creationId xmlns:a16="http://schemas.microsoft.com/office/drawing/2014/main" xmlns="" id="{00000000-0008-0000-0600-00005E010000}"/>
            </a:ext>
          </a:extLst>
        </xdr:cNvPr>
        <xdr:cNvSpPr txBox="1"/>
      </xdr:nvSpPr>
      <xdr:spPr>
        <a:xfrm>
          <a:off x="8450795" y="95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44355</xdr:rowOff>
    </xdr:from>
    <xdr:to>
      <xdr:col>41</xdr:col>
      <xdr:colOff>50800</xdr:colOff>
      <xdr:row>57</xdr:row>
      <xdr:rowOff>76844</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flipV="1">
          <a:off x="6972300" y="9817005"/>
          <a:ext cx="889000" cy="3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10037</xdr:rowOff>
    </xdr:from>
    <xdr:to>
      <xdr:col>41</xdr:col>
      <xdr:colOff>101600</xdr:colOff>
      <xdr:row>57</xdr:row>
      <xdr:rowOff>111637</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7810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102764</xdr:rowOff>
    </xdr:from>
    <xdr:ext cx="599010"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7561795" y="987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6010</xdr:rowOff>
    </xdr:from>
    <xdr:to>
      <xdr:col>36</xdr:col>
      <xdr:colOff>165100</xdr:colOff>
      <xdr:row>57</xdr:row>
      <xdr:rowOff>107610</xdr:rowOff>
    </xdr:to>
    <xdr:sp macro="" textlink="">
      <xdr:nvSpPr>
        <xdr:cNvPr id="354" name="フローチャート: 判断 353">
          <a:extLst>
            <a:ext uri="{FF2B5EF4-FFF2-40B4-BE49-F238E27FC236}">
              <a16:creationId xmlns:a16="http://schemas.microsoft.com/office/drawing/2014/main" xmlns="" id="{00000000-0008-0000-0600-000062010000}"/>
            </a:ext>
          </a:extLst>
        </xdr:cNvPr>
        <xdr:cNvSpPr/>
      </xdr:nvSpPr>
      <xdr:spPr>
        <a:xfrm>
          <a:off x="69215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124137</xdr:rowOff>
    </xdr:from>
    <xdr:ext cx="599010" cy="259045"/>
    <xdr:sp macro="" textlink="">
      <xdr:nvSpPr>
        <xdr:cNvPr id="355" name="テキスト ボックス 354">
          <a:extLst>
            <a:ext uri="{FF2B5EF4-FFF2-40B4-BE49-F238E27FC236}">
              <a16:creationId xmlns:a16="http://schemas.microsoft.com/office/drawing/2014/main" xmlns="" id="{00000000-0008-0000-0600-000063010000}"/>
            </a:ext>
          </a:extLst>
        </xdr:cNvPr>
        <xdr:cNvSpPr txBox="1"/>
      </xdr:nvSpPr>
      <xdr:spPr>
        <a:xfrm>
          <a:off x="6672795" y="955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136226</xdr:rowOff>
    </xdr:from>
    <xdr:to>
      <xdr:col>55</xdr:col>
      <xdr:colOff>50800</xdr:colOff>
      <xdr:row>57</xdr:row>
      <xdr:rowOff>66376</xdr:rowOff>
    </xdr:to>
    <xdr:sp macro="" textlink="">
      <xdr:nvSpPr>
        <xdr:cNvPr id="361" name="楕円 360">
          <a:extLst>
            <a:ext uri="{FF2B5EF4-FFF2-40B4-BE49-F238E27FC236}">
              <a16:creationId xmlns:a16="http://schemas.microsoft.com/office/drawing/2014/main" xmlns="" id="{00000000-0008-0000-0600-000069010000}"/>
            </a:ext>
          </a:extLst>
        </xdr:cNvPr>
        <xdr:cNvSpPr/>
      </xdr:nvSpPr>
      <xdr:spPr>
        <a:xfrm>
          <a:off x="10426700" y="973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159103</xdr:rowOff>
    </xdr:from>
    <xdr:ext cx="599010" cy="259045"/>
    <xdr:sp macro="" textlink="">
      <xdr:nvSpPr>
        <xdr:cNvPr id="362" name="普通建設事業費該当値テキスト">
          <a:extLst>
            <a:ext uri="{FF2B5EF4-FFF2-40B4-BE49-F238E27FC236}">
              <a16:creationId xmlns:a16="http://schemas.microsoft.com/office/drawing/2014/main" xmlns="" id="{00000000-0008-0000-0600-00006A010000}"/>
            </a:ext>
          </a:extLst>
        </xdr:cNvPr>
        <xdr:cNvSpPr txBox="1"/>
      </xdr:nvSpPr>
      <xdr:spPr>
        <a:xfrm>
          <a:off x="10528300" y="9588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28110</xdr:rowOff>
    </xdr:from>
    <xdr:to>
      <xdr:col>50</xdr:col>
      <xdr:colOff>165100</xdr:colOff>
      <xdr:row>57</xdr:row>
      <xdr:rowOff>129710</xdr:rowOff>
    </xdr:to>
    <xdr:sp macro="" textlink="">
      <xdr:nvSpPr>
        <xdr:cNvPr id="363" name="楕円 362">
          <a:extLst>
            <a:ext uri="{FF2B5EF4-FFF2-40B4-BE49-F238E27FC236}">
              <a16:creationId xmlns:a16="http://schemas.microsoft.com/office/drawing/2014/main" xmlns="" id="{00000000-0008-0000-0600-00006B010000}"/>
            </a:ext>
          </a:extLst>
        </xdr:cNvPr>
        <xdr:cNvSpPr/>
      </xdr:nvSpPr>
      <xdr:spPr>
        <a:xfrm>
          <a:off x="9588500" y="980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120837</xdr:rowOff>
    </xdr:from>
    <xdr:ext cx="59901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9339795" y="989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47006</xdr:rowOff>
    </xdr:from>
    <xdr:to>
      <xdr:col>46</xdr:col>
      <xdr:colOff>38100</xdr:colOff>
      <xdr:row>57</xdr:row>
      <xdr:rowOff>148606</xdr:rowOff>
    </xdr:to>
    <xdr:sp macro="" textlink="">
      <xdr:nvSpPr>
        <xdr:cNvPr id="365" name="楕円 364">
          <a:extLst>
            <a:ext uri="{FF2B5EF4-FFF2-40B4-BE49-F238E27FC236}">
              <a16:creationId xmlns:a16="http://schemas.microsoft.com/office/drawing/2014/main" xmlns="" id="{00000000-0008-0000-0600-00006D010000}"/>
            </a:ext>
          </a:extLst>
        </xdr:cNvPr>
        <xdr:cNvSpPr/>
      </xdr:nvSpPr>
      <xdr:spPr>
        <a:xfrm>
          <a:off x="8699500" y="981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139733</xdr:rowOff>
    </xdr:from>
    <xdr:ext cx="59901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8450795" y="9912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165005</xdr:rowOff>
    </xdr:from>
    <xdr:to>
      <xdr:col>41</xdr:col>
      <xdr:colOff>101600</xdr:colOff>
      <xdr:row>57</xdr:row>
      <xdr:rowOff>95155</xdr:rowOff>
    </xdr:to>
    <xdr:sp macro="" textlink="">
      <xdr:nvSpPr>
        <xdr:cNvPr id="367" name="楕円 366">
          <a:extLst>
            <a:ext uri="{FF2B5EF4-FFF2-40B4-BE49-F238E27FC236}">
              <a16:creationId xmlns:a16="http://schemas.microsoft.com/office/drawing/2014/main" xmlns="" id="{00000000-0008-0000-0600-00006F010000}"/>
            </a:ext>
          </a:extLst>
        </xdr:cNvPr>
        <xdr:cNvSpPr/>
      </xdr:nvSpPr>
      <xdr:spPr>
        <a:xfrm>
          <a:off x="7810500" y="97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111682</xdr:rowOff>
    </xdr:from>
    <xdr:ext cx="59901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7561795" y="9541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26044</xdr:rowOff>
    </xdr:from>
    <xdr:to>
      <xdr:col>36</xdr:col>
      <xdr:colOff>165100</xdr:colOff>
      <xdr:row>57</xdr:row>
      <xdr:rowOff>127644</xdr:rowOff>
    </xdr:to>
    <xdr:sp macro="" textlink="">
      <xdr:nvSpPr>
        <xdr:cNvPr id="369" name="楕円 368">
          <a:extLst>
            <a:ext uri="{FF2B5EF4-FFF2-40B4-BE49-F238E27FC236}">
              <a16:creationId xmlns:a16="http://schemas.microsoft.com/office/drawing/2014/main" xmlns="" id="{00000000-0008-0000-0600-000071010000}"/>
            </a:ext>
          </a:extLst>
        </xdr:cNvPr>
        <xdr:cNvSpPr/>
      </xdr:nvSpPr>
      <xdr:spPr>
        <a:xfrm>
          <a:off x="6921500" y="97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118771</xdr:rowOff>
    </xdr:from>
    <xdr:ext cx="599010"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6672795" y="9891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xmlns=""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xmlns=""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xmlns=""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xmlns=""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xmlns=""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xmlns=""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xmlns=""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4" name="テキスト ボックス 383">
          <a:extLst>
            <a:ext uri="{FF2B5EF4-FFF2-40B4-BE49-F238E27FC236}">
              <a16:creationId xmlns:a16="http://schemas.microsoft.com/office/drawing/2014/main" xmlns="" id="{00000000-0008-0000-0600-000080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xmlns=""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85685</xdr:rowOff>
    </xdr:from>
    <xdr:to>
      <xdr:col>54</xdr:col>
      <xdr:colOff>189865</xdr:colOff>
      <xdr:row>79</xdr:row>
      <xdr:rowOff>44450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flipV="1">
          <a:off x="10475595" y="12258635"/>
          <a:ext cx="1270" cy="1330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a:extLst>
            <a:ext uri="{FF2B5EF4-FFF2-40B4-BE49-F238E27FC236}">
              <a16:creationId xmlns:a16="http://schemas.microsoft.com/office/drawing/2014/main" xmlns="" id="{00000000-0008-0000-0600-00008B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32362</xdr:rowOff>
    </xdr:from>
    <xdr:ext cx="690189" cy="259045"/>
    <xdr:sp macro="" textlink="">
      <xdr:nvSpPr>
        <xdr:cNvPr id="397" name="普通建設事業費 （ うち新規整備　）最大値テキスト">
          <a:extLst>
            <a:ext uri="{FF2B5EF4-FFF2-40B4-BE49-F238E27FC236}">
              <a16:creationId xmlns:a16="http://schemas.microsoft.com/office/drawing/2014/main" xmlns="" id="{00000000-0008-0000-0600-00008D010000}"/>
            </a:ext>
          </a:extLst>
        </xdr:cNvPr>
        <xdr:cNvSpPr txBox="1"/>
      </xdr:nvSpPr>
      <xdr:spPr>
        <a:xfrm>
          <a:off x="10528300" y="120338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85685</xdr:rowOff>
    </xdr:from>
    <xdr:to>
      <xdr:col>55</xdr:col>
      <xdr:colOff>88900</xdr:colOff>
      <xdr:row>71</xdr:row>
      <xdr:rowOff>85685</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10388600" y="1225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65449</xdr:rowOff>
    </xdr:from>
    <xdr:to>
      <xdr:col>55</xdr:col>
      <xdr:colOff>0</xdr:colOff>
      <xdr:row>79</xdr:row>
      <xdr:rowOff>991</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flipV="1">
          <a:off x="9639300" y="13438549"/>
          <a:ext cx="838200" cy="10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49599</xdr:rowOff>
    </xdr:from>
    <xdr:ext cx="534377" cy="259045"/>
    <xdr:sp macro="" textlink="">
      <xdr:nvSpPr>
        <xdr:cNvPr id="400" name="普通建設事業費 （ うち新規整備　）平均値テキスト">
          <a:extLst>
            <a:ext uri="{FF2B5EF4-FFF2-40B4-BE49-F238E27FC236}">
              <a16:creationId xmlns:a16="http://schemas.microsoft.com/office/drawing/2014/main" xmlns="" id="{00000000-0008-0000-0600-000090010000}"/>
            </a:ext>
          </a:extLst>
        </xdr:cNvPr>
        <xdr:cNvSpPr txBox="1"/>
      </xdr:nvSpPr>
      <xdr:spPr>
        <a:xfrm>
          <a:off x="10528300" y="13422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71172</xdr:rowOff>
    </xdr:from>
    <xdr:to>
      <xdr:col>55</xdr:col>
      <xdr:colOff>50800</xdr:colOff>
      <xdr:row>79</xdr:row>
      <xdr:rowOff>1322</xdr:rowOff>
    </xdr:to>
    <xdr:sp macro="" textlink="">
      <xdr:nvSpPr>
        <xdr:cNvPr id="401" name="フローチャート: 判断 400">
          <a:extLst>
            <a:ext uri="{FF2B5EF4-FFF2-40B4-BE49-F238E27FC236}">
              <a16:creationId xmlns:a16="http://schemas.microsoft.com/office/drawing/2014/main" xmlns="" id="{00000000-0008-0000-0600-000091010000}"/>
            </a:ext>
          </a:extLst>
        </xdr:cNvPr>
        <xdr:cNvSpPr/>
      </xdr:nvSpPr>
      <xdr:spPr>
        <a:xfrm>
          <a:off x="104267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56003</xdr:rowOff>
    </xdr:from>
    <xdr:to>
      <xdr:col>50</xdr:col>
      <xdr:colOff>114300</xdr:colOff>
      <xdr:row>79</xdr:row>
      <xdr:rowOff>991</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a:off x="8750300" y="13429103"/>
          <a:ext cx="889000" cy="11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97365</xdr:rowOff>
    </xdr:from>
    <xdr:to>
      <xdr:col>50</xdr:col>
      <xdr:colOff>165100</xdr:colOff>
      <xdr:row>79</xdr:row>
      <xdr:rowOff>27515</xdr:rowOff>
    </xdr:to>
    <xdr:sp macro="" textlink="">
      <xdr:nvSpPr>
        <xdr:cNvPr id="403" name="フローチャート: 判断 402">
          <a:extLst>
            <a:ext uri="{FF2B5EF4-FFF2-40B4-BE49-F238E27FC236}">
              <a16:creationId xmlns:a16="http://schemas.microsoft.com/office/drawing/2014/main" xmlns="" id="{00000000-0008-0000-0600-000093010000}"/>
            </a:ext>
          </a:extLst>
        </xdr:cNvPr>
        <xdr:cNvSpPr/>
      </xdr:nvSpPr>
      <xdr:spPr>
        <a:xfrm>
          <a:off x="9588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44042</xdr:rowOff>
    </xdr:from>
    <xdr:ext cx="534377" cy="259045"/>
    <xdr:sp macro="" textlink="">
      <xdr:nvSpPr>
        <xdr:cNvPr id="404" name="テキスト ボックス 403">
          <a:extLst>
            <a:ext uri="{FF2B5EF4-FFF2-40B4-BE49-F238E27FC236}">
              <a16:creationId xmlns:a16="http://schemas.microsoft.com/office/drawing/2014/main" xmlns="" id="{00000000-0008-0000-0600-000094010000}"/>
            </a:ext>
          </a:extLst>
        </xdr:cNvPr>
        <xdr:cNvSpPr txBox="1"/>
      </xdr:nvSpPr>
      <xdr:spPr>
        <a:xfrm>
          <a:off x="9372111" y="132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125575</xdr:rowOff>
    </xdr:from>
    <xdr:to>
      <xdr:col>45</xdr:col>
      <xdr:colOff>177800</xdr:colOff>
      <xdr:row>78</xdr:row>
      <xdr:rowOff>56003</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7861300" y="13327225"/>
          <a:ext cx="889000" cy="10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33187</xdr:rowOff>
    </xdr:from>
    <xdr:to>
      <xdr:col>46</xdr:col>
      <xdr:colOff>38100</xdr:colOff>
      <xdr:row>78</xdr:row>
      <xdr:rowOff>134787</xdr:rowOff>
    </xdr:to>
    <xdr:sp macro="" textlink="">
      <xdr:nvSpPr>
        <xdr:cNvPr id="406" name="フローチャート: 判断 405">
          <a:extLst>
            <a:ext uri="{FF2B5EF4-FFF2-40B4-BE49-F238E27FC236}">
              <a16:creationId xmlns:a16="http://schemas.microsoft.com/office/drawing/2014/main" xmlns="" id="{00000000-0008-0000-0600-000096010000}"/>
            </a:ext>
          </a:extLst>
        </xdr:cNvPr>
        <xdr:cNvSpPr/>
      </xdr:nvSpPr>
      <xdr:spPr>
        <a:xfrm>
          <a:off x="8699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125914</xdr:rowOff>
    </xdr:from>
    <xdr:ext cx="599010" cy="259045"/>
    <xdr:sp macro="" textlink="">
      <xdr:nvSpPr>
        <xdr:cNvPr id="407" name="テキスト ボックス 406">
          <a:extLst>
            <a:ext uri="{FF2B5EF4-FFF2-40B4-BE49-F238E27FC236}">
              <a16:creationId xmlns:a16="http://schemas.microsoft.com/office/drawing/2014/main" xmlns="" id="{00000000-0008-0000-0600-000097010000}"/>
            </a:ext>
          </a:extLst>
        </xdr:cNvPr>
        <xdr:cNvSpPr txBox="1"/>
      </xdr:nvSpPr>
      <xdr:spPr>
        <a:xfrm>
          <a:off x="8450795" y="13499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125575</xdr:rowOff>
    </xdr:from>
    <xdr:to>
      <xdr:col>41</xdr:col>
      <xdr:colOff>50800</xdr:colOff>
      <xdr:row>77</xdr:row>
      <xdr:rowOff>162790</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flipV="1">
          <a:off x="6972300" y="13327225"/>
          <a:ext cx="889000" cy="3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76558</xdr:rowOff>
    </xdr:from>
    <xdr:to>
      <xdr:col>41</xdr:col>
      <xdr:colOff>101600</xdr:colOff>
      <xdr:row>79</xdr:row>
      <xdr:rowOff>6708</xdr:rowOff>
    </xdr:to>
    <xdr:sp macro="" textlink="">
      <xdr:nvSpPr>
        <xdr:cNvPr id="409" name="フローチャート: 判断 408">
          <a:extLst>
            <a:ext uri="{FF2B5EF4-FFF2-40B4-BE49-F238E27FC236}">
              <a16:creationId xmlns:a16="http://schemas.microsoft.com/office/drawing/2014/main" xmlns="" id="{00000000-0008-0000-0600-000099010000}"/>
            </a:ext>
          </a:extLst>
        </xdr:cNvPr>
        <xdr:cNvSpPr/>
      </xdr:nvSpPr>
      <xdr:spPr>
        <a:xfrm>
          <a:off x="7810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169285</xdr:rowOff>
    </xdr:from>
    <xdr:ext cx="534377"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7594111" y="135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33424</xdr:rowOff>
    </xdr:from>
    <xdr:to>
      <xdr:col>36</xdr:col>
      <xdr:colOff>165100</xdr:colOff>
      <xdr:row>78</xdr:row>
      <xdr:rowOff>135024</xdr:rowOff>
    </xdr:to>
    <xdr:sp macro="" textlink="">
      <xdr:nvSpPr>
        <xdr:cNvPr id="411" name="フローチャート: 判断 410">
          <a:extLst>
            <a:ext uri="{FF2B5EF4-FFF2-40B4-BE49-F238E27FC236}">
              <a16:creationId xmlns:a16="http://schemas.microsoft.com/office/drawing/2014/main" xmlns="" id="{00000000-0008-0000-0600-00009B010000}"/>
            </a:ext>
          </a:extLst>
        </xdr:cNvPr>
        <xdr:cNvSpPr/>
      </xdr:nvSpPr>
      <xdr:spPr>
        <a:xfrm>
          <a:off x="6921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126151</xdr:rowOff>
    </xdr:from>
    <xdr:ext cx="599010"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6672795" y="1349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14649</xdr:rowOff>
    </xdr:from>
    <xdr:to>
      <xdr:col>55</xdr:col>
      <xdr:colOff>50800</xdr:colOff>
      <xdr:row>78</xdr:row>
      <xdr:rowOff>116249</xdr:rowOff>
    </xdr:to>
    <xdr:sp macro="" textlink="">
      <xdr:nvSpPr>
        <xdr:cNvPr id="418" name="楕円 417">
          <a:extLst>
            <a:ext uri="{FF2B5EF4-FFF2-40B4-BE49-F238E27FC236}">
              <a16:creationId xmlns:a16="http://schemas.microsoft.com/office/drawing/2014/main" xmlns="" id="{00000000-0008-0000-0600-0000A2010000}"/>
            </a:ext>
          </a:extLst>
        </xdr:cNvPr>
        <xdr:cNvSpPr/>
      </xdr:nvSpPr>
      <xdr:spPr>
        <a:xfrm>
          <a:off x="10426700" y="1338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37526</xdr:rowOff>
    </xdr:from>
    <xdr:ext cx="599010" cy="259045"/>
    <xdr:sp macro="" textlink="">
      <xdr:nvSpPr>
        <xdr:cNvPr id="419" name="普通建設事業費 （ うち新規整備　）該当値テキスト">
          <a:extLst>
            <a:ext uri="{FF2B5EF4-FFF2-40B4-BE49-F238E27FC236}">
              <a16:creationId xmlns:a16="http://schemas.microsoft.com/office/drawing/2014/main" xmlns="" id="{00000000-0008-0000-0600-0000A3010000}"/>
            </a:ext>
          </a:extLst>
        </xdr:cNvPr>
        <xdr:cNvSpPr txBox="1"/>
      </xdr:nvSpPr>
      <xdr:spPr>
        <a:xfrm>
          <a:off x="10528300" y="13239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121641</xdr:rowOff>
    </xdr:from>
    <xdr:to>
      <xdr:col>50</xdr:col>
      <xdr:colOff>165100</xdr:colOff>
      <xdr:row>79</xdr:row>
      <xdr:rowOff>51791</xdr:rowOff>
    </xdr:to>
    <xdr:sp macro="" textlink="">
      <xdr:nvSpPr>
        <xdr:cNvPr id="420" name="楕円 419">
          <a:extLst>
            <a:ext uri="{FF2B5EF4-FFF2-40B4-BE49-F238E27FC236}">
              <a16:creationId xmlns:a16="http://schemas.microsoft.com/office/drawing/2014/main" xmlns="" id="{00000000-0008-0000-0600-0000A4010000}"/>
            </a:ext>
          </a:extLst>
        </xdr:cNvPr>
        <xdr:cNvSpPr/>
      </xdr:nvSpPr>
      <xdr:spPr>
        <a:xfrm>
          <a:off x="9588500" y="1349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42918</xdr:rowOff>
    </xdr:from>
    <xdr:ext cx="534377"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9372111" y="1358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5203</xdr:rowOff>
    </xdr:from>
    <xdr:to>
      <xdr:col>46</xdr:col>
      <xdr:colOff>38100</xdr:colOff>
      <xdr:row>78</xdr:row>
      <xdr:rowOff>106803</xdr:rowOff>
    </xdr:to>
    <xdr:sp macro="" textlink="">
      <xdr:nvSpPr>
        <xdr:cNvPr id="422" name="楕円 421">
          <a:extLst>
            <a:ext uri="{FF2B5EF4-FFF2-40B4-BE49-F238E27FC236}">
              <a16:creationId xmlns:a16="http://schemas.microsoft.com/office/drawing/2014/main" xmlns="" id="{00000000-0008-0000-0600-0000A6010000}"/>
            </a:ext>
          </a:extLst>
        </xdr:cNvPr>
        <xdr:cNvSpPr/>
      </xdr:nvSpPr>
      <xdr:spPr>
        <a:xfrm>
          <a:off x="8699500" y="1337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123330</xdr:rowOff>
    </xdr:from>
    <xdr:ext cx="59901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8450795" y="1315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74775</xdr:rowOff>
    </xdr:from>
    <xdr:to>
      <xdr:col>41</xdr:col>
      <xdr:colOff>101600</xdr:colOff>
      <xdr:row>78</xdr:row>
      <xdr:rowOff>4925</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7810500" y="1327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21452</xdr:rowOff>
    </xdr:from>
    <xdr:ext cx="599010"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7561795" y="13051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111990</xdr:rowOff>
    </xdr:from>
    <xdr:to>
      <xdr:col>36</xdr:col>
      <xdr:colOff>165100</xdr:colOff>
      <xdr:row>78</xdr:row>
      <xdr:rowOff>42140</xdr:rowOff>
    </xdr:to>
    <xdr:sp macro="" textlink="">
      <xdr:nvSpPr>
        <xdr:cNvPr id="426" name="楕円 425">
          <a:extLst>
            <a:ext uri="{FF2B5EF4-FFF2-40B4-BE49-F238E27FC236}">
              <a16:creationId xmlns:a16="http://schemas.microsoft.com/office/drawing/2014/main" xmlns="" id="{00000000-0008-0000-0600-0000AA010000}"/>
            </a:ext>
          </a:extLst>
        </xdr:cNvPr>
        <xdr:cNvSpPr/>
      </xdr:nvSpPr>
      <xdr:spPr>
        <a:xfrm>
          <a:off x="6921500" y="1331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58667</xdr:rowOff>
    </xdr:from>
    <xdr:ext cx="599010"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6672795" y="13088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xmlns=""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xmlns=""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xmlns=""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xmlns=""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xmlns="" id="{00000000-0008-0000-06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xmlns=""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57420</xdr:rowOff>
    </xdr:from>
    <xdr:to>
      <xdr:col>54</xdr:col>
      <xdr:colOff>189865</xdr:colOff>
      <xdr:row>99</xdr:row>
      <xdr:rowOff>35074</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flipV="1">
          <a:off x="10475595" y="15487920"/>
          <a:ext cx="1270" cy="152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38901</xdr:rowOff>
    </xdr:from>
    <xdr:ext cx="534377" cy="259045"/>
    <xdr:sp macro="" textlink="">
      <xdr:nvSpPr>
        <xdr:cNvPr id="452" name="普通建設事業費 （ うち更新整備　）最小値テキスト">
          <a:extLst>
            <a:ext uri="{FF2B5EF4-FFF2-40B4-BE49-F238E27FC236}">
              <a16:creationId xmlns:a16="http://schemas.microsoft.com/office/drawing/2014/main" xmlns="" id="{00000000-0008-0000-0600-0000C4010000}"/>
            </a:ext>
          </a:extLst>
        </xdr:cNvPr>
        <xdr:cNvSpPr txBox="1"/>
      </xdr:nvSpPr>
      <xdr:spPr>
        <a:xfrm>
          <a:off x="10528300" y="170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35074</xdr:rowOff>
    </xdr:from>
    <xdr:to>
      <xdr:col>55</xdr:col>
      <xdr:colOff>88900</xdr:colOff>
      <xdr:row>99</xdr:row>
      <xdr:rowOff>35074</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a:off x="10388600" y="1700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4097</xdr:rowOff>
    </xdr:from>
    <xdr:ext cx="690189" cy="259045"/>
    <xdr:sp macro="" textlink="">
      <xdr:nvSpPr>
        <xdr:cNvPr id="454" name="普通建設事業費 （ うち更新整備　）最大値テキスト">
          <a:extLst>
            <a:ext uri="{FF2B5EF4-FFF2-40B4-BE49-F238E27FC236}">
              <a16:creationId xmlns:a16="http://schemas.microsoft.com/office/drawing/2014/main" xmlns="" id="{00000000-0008-0000-0600-0000C6010000}"/>
            </a:ext>
          </a:extLst>
        </xdr:cNvPr>
        <xdr:cNvSpPr txBox="1"/>
      </xdr:nvSpPr>
      <xdr:spPr>
        <a:xfrm>
          <a:off x="10528300" y="152631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57420</xdr:rowOff>
    </xdr:from>
    <xdr:to>
      <xdr:col>55</xdr:col>
      <xdr:colOff>88900</xdr:colOff>
      <xdr:row>90</xdr:row>
      <xdr:rowOff>57420</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a:off x="10388600" y="1548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161553</xdr:rowOff>
    </xdr:from>
    <xdr:to>
      <xdr:col>55</xdr:col>
      <xdr:colOff>0</xdr:colOff>
      <xdr:row>99</xdr:row>
      <xdr:rowOff>6561</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flipV="1">
          <a:off x="9639300" y="16963653"/>
          <a:ext cx="838200" cy="1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59946</xdr:rowOff>
    </xdr:from>
    <xdr:ext cx="599010" cy="259045"/>
    <xdr:sp macro="" textlink="">
      <xdr:nvSpPr>
        <xdr:cNvPr id="457" name="普通建設事業費 （ うち更新整備　）平均値テキスト">
          <a:extLst>
            <a:ext uri="{FF2B5EF4-FFF2-40B4-BE49-F238E27FC236}">
              <a16:creationId xmlns:a16="http://schemas.microsoft.com/office/drawing/2014/main" xmlns="" id="{00000000-0008-0000-0600-0000C9010000}"/>
            </a:ext>
          </a:extLst>
        </xdr:cNvPr>
        <xdr:cNvSpPr txBox="1"/>
      </xdr:nvSpPr>
      <xdr:spPr>
        <a:xfrm>
          <a:off x="10528300" y="166905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37069</xdr:rowOff>
    </xdr:from>
    <xdr:to>
      <xdr:col>55</xdr:col>
      <xdr:colOff>50800</xdr:colOff>
      <xdr:row>98</xdr:row>
      <xdr:rowOff>138669</xdr:rowOff>
    </xdr:to>
    <xdr:sp macro="" textlink="">
      <xdr:nvSpPr>
        <xdr:cNvPr id="458" name="フローチャート: 判断 457">
          <a:extLst>
            <a:ext uri="{FF2B5EF4-FFF2-40B4-BE49-F238E27FC236}">
              <a16:creationId xmlns:a16="http://schemas.microsoft.com/office/drawing/2014/main" xmlns="" id="{00000000-0008-0000-0600-0000CA010000}"/>
            </a:ext>
          </a:extLst>
        </xdr:cNvPr>
        <xdr:cNvSpPr/>
      </xdr:nvSpPr>
      <xdr:spPr>
        <a:xfrm>
          <a:off x="10426700" y="1683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6561</xdr:rowOff>
    </xdr:from>
    <xdr:to>
      <xdr:col>50</xdr:col>
      <xdr:colOff>114300</xdr:colOff>
      <xdr:row>99</xdr:row>
      <xdr:rowOff>22256</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flipV="1">
          <a:off x="8750300" y="16980111"/>
          <a:ext cx="889000" cy="1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46324</xdr:rowOff>
    </xdr:from>
    <xdr:to>
      <xdr:col>50</xdr:col>
      <xdr:colOff>165100</xdr:colOff>
      <xdr:row>98</xdr:row>
      <xdr:rowOff>147924</xdr:rowOff>
    </xdr:to>
    <xdr:sp macro="" textlink="">
      <xdr:nvSpPr>
        <xdr:cNvPr id="460" name="フローチャート: 判断 459">
          <a:extLst>
            <a:ext uri="{FF2B5EF4-FFF2-40B4-BE49-F238E27FC236}">
              <a16:creationId xmlns:a16="http://schemas.microsoft.com/office/drawing/2014/main" xmlns="" id="{00000000-0008-0000-0600-0000CC010000}"/>
            </a:ext>
          </a:extLst>
        </xdr:cNvPr>
        <xdr:cNvSpPr/>
      </xdr:nvSpPr>
      <xdr:spPr>
        <a:xfrm>
          <a:off x="9588500" y="1684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164451</xdr:rowOff>
    </xdr:from>
    <xdr:ext cx="599010" cy="259045"/>
    <xdr:sp macro="" textlink="">
      <xdr:nvSpPr>
        <xdr:cNvPr id="461" name="テキスト ボックス 460">
          <a:extLst>
            <a:ext uri="{FF2B5EF4-FFF2-40B4-BE49-F238E27FC236}">
              <a16:creationId xmlns:a16="http://schemas.microsoft.com/office/drawing/2014/main" xmlns="" id="{00000000-0008-0000-0600-0000CD010000}"/>
            </a:ext>
          </a:extLst>
        </xdr:cNvPr>
        <xdr:cNvSpPr txBox="1"/>
      </xdr:nvSpPr>
      <xdr:spPr>
        <a:xfrm>
          <a:off x="9339795" y="16623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2628</xdr:rowOff>
    </xdr:from>
    <xdr:to>
      <xdr:col>45</xdr:col>
      <xdr:colOff>177800</xdr:colOff>
      <xdr:row>99</xdr:row>
      <xdr:rowOff>22256</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a:off x="7861300" y="16976178"/>
          <a:ext cx="889000" cy="1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58133</xdr:rowOff>
    </xdr:from>
    <xdr:to>
      <xdr:col>46</xdr:col>
      <xdr:colOff>38100</xdr:colOff>
      <xdr:row>98</xdr:row>
      <xdr:rowOff>159733</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8699500" y="16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4810</xdr:rowOff>
    </xdr:from>
    <xdr:ext cx="599010"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8450795" y="1663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2628</xdr:rowOff>
    </xdr:from>
    <xdr:to>
      <xdr:col>41</xdr:col>
      <xdr:colOff>50800</xdr:colOff>
      <xdr:row>99</xdr:row>
      <xdr:rowOff>23228</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flipV="1">
          <a:off x="6972300" y="16976178"/>
          <a:ext cx="889000" cy="2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53273</xdr:rowOff>
    </xdr:from>
    <xdr:to>
      <xdr:col>41</xdr:col>
      <xdr:colOff>101600</xdr:colOff>
      <xdr:row>98</xdr:row>
      <xdr:rowOff>154873</xdr:rowOff>
    </xdr:to>
    <xdr:sp macro="" textlink="">
      <xdr:nvSpPr>
        <xdr:cNvPr id="466" name="フローチャート: 判断 465">
          <a:extLst>
            <a:ext uri="{FF2B5EF4-FFF2-40B4-BE49-F238E27FC236}">
              <a16:creationId xmlns:a16="http://schemas.microsoft.com/office/drawing/2014/main" xmlns="" id="{00000000-0008-0000-0600-0000D2010000}"/>
            </a:ext>
          </a:extLst>
        </xdr:cNvPr>
        <xdr:cNvSpPr/>
      </xdr:nvSpPr>
      <xdr:spPr>
        <a:xfrm>
          <a:off x="7810500" y="1685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171400</xdr:rowOff>
    </xdr:from>
    <xdr:ext cx="599010"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7561795" y="16630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85872</xdr:rowOff>
    </xdr:from>
    <xdr:to>
      <xdr:col>36</xdr:col>
      <xdr:colOff>165100</xdr:colOff>
      <xdr:row>99</xdr:row>
      <xdr:rowOff>16022</xdr:rowOff>
    </xdr:to>
    <xdr:sp macro="" textlink="">
      <xdr:nvSpPr>
        <xdr:cNvPr id="468" name="フローチャート: 判断 467">
          <a:extLst>
            <a:ext uri="{FF2B5EF4-FFF2-40B4-BE49-F238E27FC236}">
              <a16:creationId xmlns:a16="http://schemas.microsoft.com/office/drawing/2014/main" xmlns="" id="{00000000-0008-0000-0600-0000D4010000}"/>
            </a:ext>
          </a:extLst>
        </xdr:cNvPr>
        <xdr:cNvSpPr/>
      </xdr:nvSpPr>
      <xdr:spPr>
        <a:xfrm>
          <a:off x="6921500" y="1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32549</xdr:rowOff>
    </xdr:from>
    <xdr:ext cx="599010"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6672795" y="1666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110753</xdr:rowOff>
    </xdr:from>
    <xdr:to>
      <xdr:col>55</xdr:col>
      <xdr:colOff>50800</xdr:colOff>
      <xdr:row>99</xdr:row>
      <xdr:rowOff>40903</xdr:rowOff>
    </xdr:to>
    <xdr:sp macro="" textlink="">
      <xdr:nvSpPr>
        <xdr:cNvPr id="475" name="楕円 474">
          <a:extLst>
            <a:ext uri="{FF2B5EF4-FFF2-40B4-BE49-F238E27FC236}">
              <a16:creationId xmlns:a16="http://schemas.microsoft.com/office/drawing/2014/main" xmlns="" id="{00000000-0008-0000-0600-0000DB010000}"/>
            </a:ext>
          </a:extLst>
        </xdr:cNvPr>
        <xdr:cNvSpPr/>
      </xdr:nvSpPr>
      <xdr:spPr>
        <a:xfrm>
          <a:off x="10426700" y="1691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25680</xdr:rowOff>
    </xdr:from>
    <xdr:ext cx="534377" cy="259045"/>
    <xdr:sp macro="" textlink="">
      <xdr:nvSpPr>
        <xdr:cNvPr id="476" name="普通建設事業費 （ うち更新整備　）該当値テキスト">
          <a:extLst>
            <a:ext uri="{FF2B5EF4-FFF2-40B4-BE49-F238E27FC236}">
              <a16:creationId xmlns:a16="http://schemas.microsoft.com/office/drawing/2014/main" xmlns="" id="{00000000-0008-0000-0600-0000DC010000}"/>
            </a:ext>
          </a:extLst>
        </xdr:cNvPr>
        <xdr:cNvSpPr txBox="1"/>
      </xdr:nvSpPr>
      <xdr:spPr>
        <a:xfrm>
          <a:off x="10528300" y="1682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127211</xdr:rowOff>
    </xdr:from>
    <xdr:to>
      <xdr:col>50</xdr:col>
      <xdr:colOff>165100</xdr:colOff>
      <xdr:row>99</xdr:row>
      <xdr:rowOff>57361</xdr:rowOff>
    </xdr:to>
    <xdr:sp macro="" textlink="">
      <xdr:nvSpPr>
        <xdr:cNvPr id="477" name="楕円 476">
          <a:extLst>
            <a:ext uri="{FF2B5EF4-FFF2-40B4-BE49-F238E27FC236}">
              <a16:creationId xmlns:a16="http://schemas.microsoft.com/office/drawing/2014/main" xmlns="" id="{00000000-0008-0000-0600-0000DD010000}"/>
            </a:ext>
          </a:extLst>
        </xdr:cNvPr>
        <xdr:cNvSpPr/>
      </xdr:nvSpPr>
      <xdr:spPr>
        <a:xfrm>
          <a:off x="9588500" y="169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48488</xdr:rowOff>
    </xdr:from>
    <xdr:ext cx="534377"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9372111" y="1702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142906</xdr:rowOff>
    </xdr:from>
    <xdr:to>
      <xdr:col>46</xdr:col>
      <xdr:colOff>38100</xdr:colOff>
      <xdr:row>99</xdr:row>
      <xdr:rowOff>73056</xdr:rowOff>
    </xdr:to>
    <xdr:sp macro="" textlink="">
      <xdr:nvSpPr>
        <xdr:cNvPr id="479" name="楕円 478">
          <a:extLst>
            <a:ext uri="{FF2B5EF4-FFF2-40B4-BE49-F238E27FC236}">
              <a16:creationId xmlns:a16="http://schemas.microsoft.com/office/drawing/2014/main" xmlns="" id="{00000000-0008-0000-0600-0000DF010000}"/>
            </a:ext>
          </a:extLst>
        </xdr:cNvPr>
        <xdr:cNvSpPr/>
      </xdr:nvSpPr>
      <xdr:spPr>
        <a:xfrm>
          <a:off x="8699500" y="1694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64183</xdr:rowOff>
    </xdr:from>
    <xdr:ext cx="534377"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8483111" y="1703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123278</xdr:rowOff>
    </xdr:from>
    <xdr:to>
      <xdr:col>41</xdr:col>
      <xdr:colOff>101600</xdr:colOff>
      <xdr:row>99</xdr:row>
      <xdr:rowOff>53428</xdr:rowOff>
    </xdr:to>
    <xdr:sp macro="" textlink="">
      <xdr:nvSpPr>
        <xdr:cNvPr id="481" name="楕円 480">
          <a:extLst>
            <a:ext uri="{FF2B5EF4-FFF2-40B4-BE49-F238E27FC236}">
              <a16:creationId xmlns:a16="http://schemas.microsoft.com/office/drawing/2014/main" xmlns="" id="{00000000-0008-0000-0600-0000E1010000}"/>
            </a:ext>
          </a:extLst>
        </xdr:cNvPr>
        <xdr:cNvSpPr/>
      </xdr:nvSpPr>
      <xdr:spPr>
        <a:xfrm>
          <a:off x="7810500" y="1692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44555</xdr:rowOff>
    </xdr:from>
    <xdr:ext cx="534377"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7594111" y="1701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143878</xdr:rowOff>
    </xdr:from>
    <xdr:to>
      <xdr:col>36</xdr:col>
      <xdr:colOff>165100</xdr:colOff>
      <xdr:row>99</xdr:row>
      <xdr:rowOff>74028</xdr:rowOff>
    </xdr:to>
    <xdr:sp macro="" textlink="">
      <xdr:nvSpPr>
        <xdr:cNvPr id="483" name="楕円 482">
          <a:extLst>
            <a:ext uri="{FF2B5EF4-FFF2-40B4-BE49-F238E27FC236}">
              <a16:creationId xmlns:a16="http://schemas.microsoft.com/office/drawing/2014/main" xmlns="" id="{00000000-0008-0000-0600-0000E3010000}"/>
            </a:ext>
          </a:extLst>
        </xdr:cNvPr>
        <xdr:cNvSpPr/>
      </xdr:nvSpPr>
      <xdr:spPr>
        <a:xfrm>
          <a:off x="6921500" y="1694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65155</xdr:rowOff>
    </xdr:from>
    <xdr:ext cx="534377"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6705111" y="1703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xmlns=""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xmlns=""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xmlns=""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xmlns="" id="{00000000-0008-0000-06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8" name="テキスト ボックス 497">
          <a:extLst>
            <a:ext uri="{FF2B5EF4-FFF2-40B4-BE49-F238E27FC236}">
              <a16:creationId xmlns:a16="http://schemas.microsoft.com/office/drawing/2014/main" xmlns="" id="{00000000-0008-0000-0600-0000F2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0" name="テキスト ボックス 499">
          <a:extLst>
            <a:ext uri="{FF2B5EF4-FFF2-40B4-BE49-F238E27FC236}">
              <a16:creationId xmlns:a16="http://schemas.microsoft.com/office/drawing/2014/main" xmlns="" id="{00000000-0008-0000-0600-0000F4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2" name="テキスト ボックス 501">
          <a:extLst>
            <a:ext uri="{FF2B5EF4-FFF2-40B4-BE49-F238E27FC236}">
              <a16:creationId xmlns:a16="http://schemas.microsoft.com/office/drawing/2014/main" xmlns="" id="{00000000-0008-0000-0600-0000F6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a16="http://schemas.microsoft.com/office/drawing/2014/main" xmlns="" id="{00000000-0008-0000-06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xmlns=""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98426</xdr:rowOff>
    </xdr:from>
    <xdr:to>
      <xdr:col>85</xdr:col>
      <xdr:colOff>126364</xdr:colOff>
      <xdr:row>39</xdr:row>
      <xdr:rowOff>98878</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flipV="1">
          <a:off x="16317595" y="5413376"/>
          <a:ext cx="1269" cy="1372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130560</xdr:rowOff>
    </xdr:from>
    <xdr:ext cx="249299" cy="259045"/>
    <xdr:sp macro="" textlink="">
      <xdr:nvSpPr>
        <xdr:cNvPr id="511" name="災害復旧事業費最小値テキスト">
          <a:extLst>
            <a:ext uri="{FF2B5EF4-FFF2-40B4-BE49-F238E27FC236}">
              <a16:creationId xmlns:a16="http://schemas.microsoft.com/office/drawing/2014/main" xmlns="" id="{00000000-0008-0000-0600-0000FF010000}"/>
            </a:ext>
          </a:extLst>
        </xdr:cNvPr>
        <xdr:cNvSpPr txBox="1"/>
      </xdr:nvSpPr>
      <xdr:spPr>
        <a:xfrm>
          <a:off x="16370300" y="6817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45103</xdr:rowOff>
    </xdr:from>
    <xdr:ext cx="599010" cy="259045"/>
    <xdr:sp macro="" textlink="">
      <xdr:nvSpPr>
        <xdr:cNvPr id="513" name="災害復旧事業費最大値テキスト">
          <a:extLst>
            <a:ext uri="{FF2B5EF4-FFF2-40B4-BE49-F238E27FC236}">
              <a16:creationId xmlns:a16="http://schemas.microsoft.com/office/drawing/2014/main" xmlns="" id="{00000000-0008-0000-0600-000001020000}"/>
            </a:ext>
          </a:extLst>
        </xdr:cNvPr>
        <xdr:cNvSpPr txBox="1"/>
      </xdr:nvSpPr>
      <xdr:spPr>
        <a:xfrm>
          <a:off x="16370300" y="518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98426</xdr:rowOff>
    </xdr:from>
    <xdr:to>
      <xdr:col>86</xdr:col>
      <xdr:colOff>25400</xdr:colOff>
      <xdr:row>31</xdr:row>
      <xdr:rowOff>98426</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a:off x="16230600" y="541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13764</xdr:rowOff>
    </xdr:from>
    <xdr:to>
      <xdr:col>85</xdr:col>
      <xdr:colOff>127000</xdr:colOff>
      <xdr:row>31</xdr:row>
      <xdr:rowOff>98426</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5481300" y="5328714"/>
          <a:ext cx="838200" cy="8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3560</xdr:rowOff>
    </xdr:from>
    <xdr:ext cx="534377" cy="259045"/>
    <xdr:sp macro="" textlink="">
      <xdr:nvSpPr>
        <xdr:cNvPr id="516" name="災害復旧事業費平均値テキスト">
          <a:extLst>
            <a:ext uri="{FF2B5EF4-FFF2-40B4-BE49-F238E27FC236}">
              <a16:creationId xmlns:a16="http://schemas.microsoft.com/office/drawing/2014/main" xmlns="" id="{00000000-0008-0000-0600-000004020000}"/>
            </a:ext>
          </a:extLst>
        </xdr:cNvPr>
        <xdr:cNvSpPr txBox="1"/>
      </xdr:nvSpPr>
      <xdr:spPr>
        <a:xfrm>
          <a:off x="16370300" y="6690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25133</xdr:rowOff>
    </xdr:from>
    <xdr:to>
      <xdr:col>85</xdr:col>
      <xdr:colOff>177800</xdr:colOff>
      <xdr:row>39</xdr:row>
      <xdr:rowOff>126733</xdr:rowOff>
    </xdr:to>
    <xdr:sp macro="" textlink="">
      <xdr:nvSpPr>
        <xdr:cNvPr id="517" name="フローチャート: 判断 516">
          <a:extLst>
            <a:ext uri="{FF2B5EF4-FFF2-40B4-BE49-F238E27FC236}">
              <a16:creationId xmlns:a16="http://schemas.microsoft.com/office/drawing/2014/main" xmlns="" id="{00000000-0008-0000-0600-000005020000}"/>
            </a:ext>
          </a:extLst>
        </xdr:cNvPr>
        <xdr:cNvSpPr/>
      </xdr:nvSpPr>
      <xdr:spPr>
        <a:xfrm>
          <a:off x="16268700" y="671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13764</xdr:rowOff>
    </xdr:from>
    <xdr:to>
      <xdr:col>81</xdr:col>
      <xdr:colOff>50800</xdr:colOff>
      <xdr:row>33</xdr:row>
      <xdr:rowOff>93956</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flipV="1">
          <a:off x="14592300" y="5328714"/>
          <a:ext cx="889000" cy="42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27942</xdr:rowOff>
    </xdr:from>
    <xdr:to>
      <xdr:col>81</xdr:col>
      <xdr:colOff>101600</xdr:colOff>
      <xdr:row>39</xdr:row>
      <xdr:rowOff>129542</xdr:rowOff>
    </xdr:to>
    <xdr:sp macro="" textlink="">
      <xdr:nvSpPr>
        <xdr:cNvPr id="519" name="フローチャート: 判断 518">
          <a:extLst>
            <a:ext uri="{FF2B5EF4-FFF2-40B4-BE49-F238E27FC236}">
              <a16:creationId xmlns:a16="http://schemas.microsoft.com/office/drawing/2014/main" xmlns="" id="{00000000-0008-0000-0600-000007020000}"/>
            </a:ext>
          </a:extLst>
        </xdr:cNvPr>
        <xdr:cNvSpPr/>
      </xdr:nvSpPr>
      <xdr:spPr>
        <a:xfrm>
          <a:off x="15430500" y="671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120669</xdr:rowOff>
    </xdr:from>
    <xdr:ext cx="534377"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5214111" y="680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93956</xdr:rowOff>
    </xdr:from>
    <xdr:to>
      <xdr:col>76</xdr:col>
      <xdr:colOff>114300</xdr:colOff>
      <xdr:row>39</xdr:row>
      <xdr:rowOff>98869</xdr:rowOff>
    </xdr:to>
    <xdr:cxnSp macro="">
      <xdr:nvCxnSpPr>
        <xdr:cNvPr id="521" name="直線コネクタ 520">
          <a:extLst>
            <a:ext uri="{FF2B5EF4-FFF2-40B4-BE49-F238E27FC236}">
              <a16:creationId xmlns:a16="http://schemas.microsoft.com/office/drawing/2014/main" xmlns="" id="{00000000-0008-0000-0600-000009020000}"/>
            </a:ext>
          </a:extLst>
        </xdr:cNvPr>
        <xdr:cNvCxnSpPr/>
      </xdr:nvCxnSpPr>
      <xdr:spPr>
        <a:xfrm flipV="1">
          <a:off x="13703300" y="5751806"/>
          <a:ext cx="889000" cy="103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30029</xdr:rowOff>
    </xdr:from>
    <xdr:to>
      <xdr:col>76</xdr:col>
      <xdr:colOff>165100</xdr:colOff>
      <xdr:row>39</xdr:row>
      <xdr:rowOff>131629</xdr:rowOff>
    </xdr:to>
    <xdr:sp macro="" textlink="">
      <xdr:nvSpPr>
        <xdr:cNvPr id="522" name="フローチャート: 判断 521">
          <a:extLst>
            <a:ext uri="{FF2B5EF4-FFF2-40B4-BE49-F238E27FC236}">
              <a16:creationId xmlns:a16="http://schemas.microsoft.com/office/drawing/2014/main" xmlns="" id="{00000000-0008-0000-0600-00000A020000}"/>
            </a:ext>
          </a:extLst>
        </xdr:cNvPr>
        <xdr:cNvSpPr/>
      </xdr:nvSpPr>
      <xdr:spPr>
        <a:xfrm>
          <a:off x="14541500" y="671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122756</xdr:rowOff>
    </xdr:from>
    <xdr:ext cx="534377"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4325111" y="680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88169</xdr:rowOff>
    </xdr:from>
    <xdr:to>
      <xdr:col>71</xdr:col>
      <xdr:colOff>177800</xdr:colOff>
      <xdr:row>39</xdr:row>
      <xdr:rowOff>98869</xdr:rowOff>
    </xdr:to>
    <xdr:cxnSp macro="">
      <xdr:nvCxnSpPr>
        <xdr:cNvPr id="524" name="直線コネクタ 523">
          <a:extLst>
            <a:ext uri="{FF2B5EF4-FFF2-40B4-BE49-F238E27FC236}">
              <a16:creationId xmlns:a16="http://schemas.microsoft.com/office/drawing/2014/main" xmlns="" id="{00000000-0008-0000-0600-00000C020000}"/>
            </a:ext>
          </a:extLst>
        </xdr:cNvPr>
        <xdr:cNvCxnSpPr/>
      </xdr:nvCxnSpPr>
      <xdr:spPr>
        <a:xfrm>
          <a:off x="12814300" y="6774719"/>
          <a:ext cx="889000" cy="1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33778</xdr:rowOff>
    </xdr:from>
    <xdr:to>
      <xdr:col>72</xdr:col>
      <xdr:colOff>38100</xdr:colOff>
      <xdr:row>39</xdr:row>
      <xdr:rowOff>135378</xdr:rowOff>
    </xdr:to>
    <xdr:sp macro="" textlink="">
      <xdr:nvSpPr>
        <xdr:cNvPr id="525" name="フローチャート: 判断 524">
          <a:extLst>
            <a:ext uri="{FF2B5EF4-FFF2-40B4-BE49-F238E27FC236}">
              <a16:creationId xmlns:a16="http://schemas.microsoft.com/office/drawing/2014/main" xmlns="" id="{00000000-0008-0000-0600-00000D020000}"/>
            </a:ext>
          </a:extLst>
        </xdr:cNvPr>
        <xdr:cNvSpPr/>
      </xdr:nvSpPr>
      <xdr:spPr>
        <a:xfrm>
          <a:off x="13652500" y="67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151905</xdr:rowOff>
    </xdr:from>
    <xdr:ext cx="469744"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3468428" y="649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28331</xdr:rowOff>
    </xdr:from>
    <xdr:to>
      <xdr:col>67</xdr:col>
      <xdr:colOff>101600</xdr:colOff>
      <xdr:row>39</xdr:row>
      <xdr:rowOff>129931</xdr:rowOff>
    </xdr:to>
    <xdr:sp macro="" textlink="">
      <xdr:nvSpPr>
        <xdr:cNvPr id="527" name="フローチャート: 判断 526">
          <a:extLst>
            <a:ext uri="{FF2B5EF4-FFF2-40B4-BE49-F238E27FC236}">
              <a16:creationId xmlns:a16="http://schemas.microsoft.com/office/drawing/2014/main" xmlns="" id="{00000000-0008-0000-0600-00000F020000}"/>
            </a:ext>
          </a:extLst>
        </xdr:cNvPr>
        <xdr:cNvSpPr/>
      </xdr:nvSpPr>
      <xdr:spPr>
        <a:xfrm>
          <a:off x="12763500" y="6714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146458</xdr:rowOff>
    </xdr:from>
    <xdr:ext cx="534377"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2547111" y="649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47626</xdr:rowOff>
    </xdr:from>
    <xdr:to>
      <xdr:col>85</xdr:col>
      <xdr:colOff>177800</xdr:colOff>
      <xdr:row>31</xdr:row>
      <xdr:rowOff>149226</xdr:rowOff>
    </xdr:to>
    <xdr:sp macro="" textlink="">
      <xdr:nvSpPr>
        <xdr:cNvPr id="534" name="楕円 533">
          <a:extLst>
            <a:ext uri="{FF2B5EF4-FFF2-40B4-BE49-F238E27FC236}">
              <a16:creationId xmlns:a16="http://schemas.microsoft.com/office/drawing/2014/main" xmlns="" id="{00000000-0008-0000-0600-000016020000}"/>
            </a:ext>
          </a:extLst>
        </xdr:cNvPr>
        <xdr:cNvSpPr/>
      </xdr:nvSpPr>
      <xdr:spPr>
        <a:xfrm>
          <a:off x="16268700" y="536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653</xdr:rowOff>
    </xdr:from>
    <xdr:ext cx="599010" cy="259045"/>
    <xdr:sp macro="" textlink="">
      <xdr:nvSpPr>
        <xdr:cNvPr id="535" name="災害復旧事業費該当値テキスト">
          <a:extLst>
            <a:ext uri="{FF2B5EF4-FFF2-40B4-BE49-F238E27FC236}">
              <a16:creationId xmlns:a16="http://schemas.microsoft.com/office/drawing/2014/main" xmlns="" id="{00000000-0008-0000-0600-000017020000}"/>
            </a:ext>
          </a:extLst>
        </xdr:cNvPr>
        <xdr:cNvSpPr txBox="1"/>
      </xdr:nvSpPr>
      <xdr:spPr>
        <a:xfrm>
          <a:off x="16370300" y="531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134414</xdr:rowOff>
    </xdr:from>
    <xdr:to>
      <xdr:col>81</xdr:col>
      <xdr:colOff>101600</xdr:colOff>
      <xdr:row>31</xdr:row>
      <xdr:rowOff>64564</xdr:rowOff>
    </xdr:to>
    <xdr:sp macro="" textlink="">
      <xdr:nvSpPr>
        <xdr:cNvPr id="536" name="楕円 535">
          <a:extLst>
            <a:ext uri="{FF2B5EF4-FFF2-40B4-BE49-F238E27FC236}">
              <a16:creationId xmlns:a16="http://schemas.microsoft.com/office/drawing/2014/main" xmlns="" id="{00000000-0008-0000-0600-000018020000}"/>
            </a:ext>
          </a:extLst>
        </xdr:cNvPr>
        <xdr:cNvSpPr/>
      </xdr:nvSpPr>
      <xdr:spPr>
        <a:xfrm>
          <a:off x="15430500" y="52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29</xdr:row>
      <xdr:rowOff>81091</xdr:rowOff>
    </xdr:from>
    <xdr:ext cx="599010"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5181795" y="5053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43156</xdr:rowOff>
    </xdr:from>
    <xdr:to>
      <xdr:col>76</xdr:col>
      <xdr:colOff>165100</xdr:colOff>
      <xdr:row>33</xdr:row>
      <xdr:rowOff>144756</xdr:rowOff>
    </xdr:to>
    <xdr:sp macro="" textlink="">
      <xdr:nvSpPr>
        <xdr:cNvPr id="538" name="楕円 537">
          <a:extLst>
            <a:ext uri="{FF2B5EF4-FFF2-40B4-BE49-F238E27FC236}">
              <a16:creationId xmlns:a16="http://schemas.microsoft.com/office/drawing/2014/main" xmlns="" id="{00000000-0008-0000-0600-00001A020000}"/>
            </a:ext>
          </a:extLst>
        </xdr:cNvPr>
        <xdr:cNvSpPr/>
      </xdr:nvSpPr>
      <xdr:spPr>
        <a:xfrm>
          <a:off x="14541500" y="570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31</xdr:row>
      <xdr:rowOff>161283</xdr:rowOff>
    </xdr:from>
    <xdr:ext cx="599010"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4292795" y="5476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48069</xdr:rowOff>
    </xdr:from>
    <xdr:to>
      <xdr:col>72</xdr:col>
      <xdr:colOff>38100</xdr:colOff>
      <xdr:row>39</xdr:row>
      <xdr:rowOff>149669</xdr:rowOff>
    </xdr:to>
    <xdr:sp macro="" textlink="">
      <xdr:nvSpPr>
        <xdr:cNvPr id="540" name="楕円 539">
          <a:extLst>
            <a:ext uri="{FF2B5EF4-FFF2-40B4-BE49-F238E27FC236}">
              <a16:creationId xmlns:a16="http://schemas.microsoft.com/office/drawing/2014/main" xmlns="" id="{00000000-0008-0000-0600-00001C020000}"/>
            </a:ext>
          </a:extLst>
        </xdr:cNvPr>
        <xdr:cNvSpPr/>
      </xdr:nvSpPr>
      <xdr:spPr>
        <a:xfrm>
          <a:off x="13652500" y="673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140796</xdr:rowOff>
    </xdr:from>
    <xdr:ext cx="249299" cy="259045"/>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3578650" y="68273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37369</xdr:rowOff>
    </xdr:from>
    <xdr:to>
      <xdr:col>67</xdr:col>
      <xdr:colOff>101600</xdr:colOff>
      <xdr:row>39</xdr:row>
      <xdr:rowOff>138969</xdr:rowOff>
    </xdr:to>
    <xdr:sp macro="" textlink="">
      <xdr:nvSpPr>
        <xdr:cNvPr id="542" name="楕円 541">
          <a:extLst>
            <a:ext uri="{FF2B5EF4-FFF2-40B4-BE49-F238E27FC236}">
              <a16:creationId xmlns:a16="http://schemas.microsoft.com/office/drawing/2014/main" xmlns="" id="{00000000-0008-0000-0600-00001E020000}"/>
            </a:ext>
          </a:extLst>
        </xdr:cNvPr>
        <xdr:cNvSpPr/>
      </xdr:nvSpPr>
      <xdr:spPr>
        <a:xfrm>
          <a:off x="12763500" y="672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130096</xdr:rowOff>
    </xdr:from>
    <xdr:ext cx="469744" cy="259045"/>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2579428" y="6816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xmlns=""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xmlns=""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xmlns=""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xmlns=""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xmlns=""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xmlns=""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xmlns=""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xmlns=""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xmlns=""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xmlns=""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xmlns=""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xmlns=""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xmlns=""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xmlns=""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xmlns=""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xmlns=""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xmlns=""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xmlns=""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xmlns=""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xmlns=""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xmlns=""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xmlns=""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4" name="テキスト ボックス 603">
          <a:extLst>
            <a:ext uri="{FF2B5EF4-FFF2-40B4-BE49-F238E27FC236}">
              <a16:creationId xmlns:a16="http://schemas.microsoft.com/office/drawing/2014/main" xmlns="" id="{00000000-0008-0000-0600-00005C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6" name="テキスト ボックス 605">
          <a:extLst>
            <a:ext uri="{FF2B5EF4-FFF2-40B4-BE49-F238E27FC236}">
              <a16:creationId xmlns:a16="http://schemas.microsoft.com/office/drawing/2014/main" xmlns="" id="{00000000-0008-0000-0600-00005E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xmlns=""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xmlns=""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80963</xdr:rowOff>
    </xdr:from>
    <xdr:to>
      <xdr:col>85</xdr:col>
      <xdr:colOff>126364</xdr:colOff>
      <xdr:row>79</xdr:row>
      <xdr:rowOff>96713</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flipV="1">
          <a:off x="16317595" y="12082463"/>
          <a:ext cx="1269" cy="155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100540</xdr:rowOff>
    </xdr:from>
    <xdr:ext cx="378565" cy="259045"/>
    <xdr:sp macro="" textlink="">
      <xdr:nvSpPr>
        <xdr:cNvPr id="619" name="公債費最小値テキスト">
          <a:extLst>
            <a:ext uri="{FF2B5EF4-FFF2-40B4-BE49-F238E27FC236}">
              <a16:creationId xmlns:a16="http://schemas.microsoft.com/office/drawing/2014/main" xmlns="" id="{00000000-0008-0000-0600-00006B020000}"/>
            </a:ext>
          </a:extLst>
        </xdr:cNvPr>
        <xdr:cNvSpPr txBox="1"/>
      </xdr:nvSpPr>
      <xdr:spPr>
        <a:xfrm>
          <a:off x="16370300" y="13645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96713</xdr:rowOff>
    </xdr:from>
    <xdr:to>
      <xdr:col>86</xdr:col>
      <xdr:colOff>25400</xdr:colOff>
      <xdr:row>79</xdr:row>
      <xdr:rowOff>96713</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a:off x="16230600" y="1364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27640</xdr:rowOff>
    </xdr:from>
    <xdr:ext cx="599010" cy="259045"/>
    <xdr:sp macro="" textlink="">
      <xdr:nvSpPr>
        <xdr:cNvPr id="621" name="公債費最大値テキスト">
          <a:extLst>
            <a:ext uri="{FF2B5EF4-FFF2-40B4-BE49-F238E27FC236}">
              <a16:creationId xmlns:a16="http://schemas.microsoft.com/office/drawing/2014/main" xmlns="" id="{00000000-0008-0000-0600-00006D020000}"/>
            </a:ext>
          </a:extLst>
        </xdr:cNvPr>
        <xdr:cNvSpPr txBox="1"/>
      </xdr:nvSpPr>
      <xdr:spPr>
        <a:xfrm>
          <a:off x="16370300" y="1185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80963</xdr:rowOff>
    </xdr:from>
    <xdr:to>
      <xdr:col>86</xdr:col>
      <xdr:colOff>25400</xdr:colOff>
      <xdr:row>70</xdr:row>
      <xdr:rowOff>80963</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a:off x="16230600" y="12082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40015</xdr:rowOff>
    </xdr:from>
    <xdr:to>
      <xdr:col>85</xdr:col>
      <xdr:colOff>127000</xdr:colOff>
      <xdr:row>77</xdr:row>
      <xdr:rowOff>103174</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flipV="1">
          <a:off x="15481300" y="13241665"/>
          <a:ext cx="838200" cy="6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165854</xdr:rowOff>
    </xdr:from>
    <xdr:ext cx="599010" cy="259045"/>
    <xdr:sp macro="" textlink="">
      <xdr:nvSpPr>
        <xdr:cNvPr id="624" name="公債費平均値テキスト">
          <a:extLst>
            <a:ext uri="{FF2B5EF4-FFF2-40B4-BE49-F238E27FC236}">
              <a16:creationId xmlns:a16="http://schemas.microsoft.com/office/drawing/2014/main" xmlns="" id="{00000000-0008-0000-0600-000070020000}"/>
            </a:ext>
          </a:extLst>
        </xdr:cNvPr>
        <xdr:cNvSpPr txBox="1"/>
      </xdr:nvSpPr>
      <xdr:spPr>
        <a:xfrm>
          <a:off x="16370300" y="13196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15977</xdr:rowOff>
    </xdr:from>
    <xdr:to>
      <xdr:col>85</xdr:col>
      <xdr:colOff>177800</xdr:colOff>
      <xdr:row>77</xdr:row>
      <xdr:rowOff>117577</xdr:rowOff>
    </xdr:to>
    <xdr:sp macro="" textlink="">
      <xdr:nvSpPr>
        <xdr:cNvPr id="625" name="フローチャート: 判断 624">
          <a:extLst>
            <a:ext uri="{FF2B5EF4-FFF2-40B4-BE49-F238E27FC236}">
              <a16:creationId xmlns:a16="http://schemas.microsoft.com/office/drawing/2014/main" xmlns="" id="{00000000-0008-0000-0600-000071020000}"/>
            </a:ext>
          </a:extLst>
        </xdr:cNvPr>
        <xdr:cNvSpPr/>
      </xdr:nvSpPr>
      <xdr:spPr>
        <a:xfrm>
          <a:off x="16268700" y="132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103174</xdr:rowOff>
    </xdr:from>
    <xdr:to>
      <xdr:col>81</xdr:col>
      <xdr:colOff>50800</xdr:colOff>
      <xdr:row>77</xdr:row>
      <xdr:rowOff>131601</xdr:rowOff>
    </xdr:to>
    <xdr:cxnSp macro="">
      <xdr:nvCxnSpPr>
        <xdr:cNvPr id="626" name="直線コネクタ 625">
          <a:extLst>
            <a:ext uri="{FF2B5EF4-FFF2-40B4-BE49-F238E27FC236}">
              <a16:creationId xmlns:a16="http://schemas.microsoft.com/office/drawing/2014/main" xmlns="" id="{00000000-0008-0000-0600-000072020000}"/>
            </a:ext>
          </a:extLst>
        </xdr:cNvPr>
        <xdr:cNvCxnSpPr/>
      </xdr:nvCxnSpPr>
      <xdr:spPr>
        <a:xfrm flipV="1">
          <a:off x="14592300" y="13304824"/>
          <a:ext cx="889000" cy="2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42935</xdr:rowOff>
    </xdr:from>
    <xdr:to>
      <xdr:col>81</xdr:col>
      <xdr:colOff>101600</xdr:colOff>
      <xdr:row>77</xdr:row>
      <xdr:rowOff>144535</xdr:rowOff>
    </xdr:to>
    <xdr:sp macro="" textlink="">
      <xdr:nvSpPr>
        <xdr:cNvPr id="627" name="フローチャート: 判断 626">
          <a:extLst>
            <a:ext uri="{FF2B5EF4-FFF2-40B4-BE49-F238E27FC236}">
              <a16:creationId xmlns:a16="http://schemas.microsoft.com/office/drawing/2014/main" xmlns="" id="{00000000-0008-0000-0600-000073020000}"/>
            </a:ext>
          </a:extLst>
        </xdr:cNvPr>
        <xdr:cNvSpPr/>
      </xdr:nvSpPr>
      <xdr:spPr>
        <a:xfrm>
          <a:off x="15430500" y="132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161062</xdr:rowOff>
    </xdr:from>
    <xdr:ext cx="599010" cy="259045"/>
    <xdr:sp macro="" textlink="">
      <xdr:nvSpPr>
        <xdr:cNvPr id="628" name="テキスト ボックス 627">
          <a:extLst>
            <a:ext uri="{FF2B5EF4-FFF2-40B4-BE49-F238E27FC236}">
              <a16:creationId xmlns:a16="http://schemas.microsoft.com/office/drawing/2014/main" xmlns="" id="{00000000-0008-0000-0600-000074020000}"/>
            </a:ext>
          </a:extLst>
        </xdr:cNvPr>
        <xdr:cNvSpPr txBox="1"/>
      </xdr:nvSpPr>
      <xdr:spPr>
        <a:xfrm>
          <a:off x="15181795" y="1301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76443</xdr:rowOff>
    </xdr:from>
    <xdr:to>
      <xdr:col>76</xdr:col>
      <xdr:colOff>114300</xdr:colOff>
      <xdr:row>77</xdr:row>
      <xdr:rowOff>131601</xdr:rowOff>
    </xdr:to>
    <xdr:cxnSp macro="">
      <xdr:nvCxnSpPr>
        <xdr:cNvPr id="629" name="直線コネクタ 628">
          <a:extLst>
            <a:ext uri="{FF2B5EF4-FFF2-40B4-BE49-F238E27FC236}">
              <a16:creationId xmlns:a16="http://schemas.microsoft.com/office/drawing/2014/main" xmlns="" id="{00000000-0008-0000-0600-000075020000}"/>
            </a:ext>
          </a:extLst>
        </xdr:cNvPr>
        <xdr:cNvCxnSpPr/>
      </xdr:nvCxnSpPr>
      <xdr:spPr>
        <a:xfrm>
          <a:off x="13703300" y="13278093"/>
          <a:ext cx="889000" cy="5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44914</xdr:rowOff>
    </xdr:from>
    <xdr:to>
      <xdr:col>76</xdr:col>
      <xdr:colOff>165100</xdr:colOff>
      <xdr:row>77</xdr:row>
      <xdr:rowOff>146514</xdr:rowOff>
    </xdr:to>
    <xdr:sp macro="" textlink="">
      <xdr:nvSpPr>
        <xdr:cNvPr id="630" name="フローチャート: 判断 629">
          <a:extLst>
            <a:ext uri="{FF2B5EF4-FFF2-40B4-BE49-F238E27FC236}">
              <a16:creationId xmlns:a16="http://schemas.microsoft.com/office/drawing/2014/main" xmlns="" id="{00000000-0008-0000-0600-000076020000}"/>
            </a:ext>
          </a:extLst>
        </xdr:cNvPr>
        <xdr:cNvSpPr/>
      </xdr:nvSpPr>
      <xdr:spPr>
        <a:xfrm>
          <a:off x="145415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163041</xdr:rowOff>
    </xdr:from>
    <xdr:ext cx="599010"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4292795" y="1302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144343</xdr:rowOff>
    </xdr:from>
    <xdr:to>
      <xdr:col>71</xdr:col>
      <xdr:colOff>177800</xdr:colOff>
      <xdr:row>77</xdr:row>
      <xdr:rowOff>76443</xdr:rowOff>
    </xdr:to>
    <xdr:cxnSp macro="">
      <xdr:nvCxnSpPr>
        <xdr:cNvPr id="632" name="直線コネクタ 631">
          <a:extLst>
            <a:ext uri="{FF2B5EF4-FFF2-40B4-BE49-F238E27FC236}">
              <a16:creationId xmlns:a16="http://schemas.microsoft.com/office/drawing/2014/main" xmlns="" id="{00000000-0008-0000-0600-000078020000}"/>
            </a:ext>
          </a:extLst>
        </xdr:cNvPr>
        <xdr:cNvCxnSpPr/>
      </xdr:nvCxnSpPr>
      <xdr:spPr>
        <a:xfrm>
          <a:off x="12814300" y="13174543"/>
          <a:ext cx="889000" cy="10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42971</xdr:rowOff>
    </xdr:from>
    <xdr:to>
      <xdr:col>72</xdr:col>
      <xdr:colOff>38100</xdr:colOff>
      <xdr:row>77</xdr:row>
      <xdr:rowOff>144571</xdr:rowOff>
    </xdr:to>
    <xdr:sp macro="" textlink="">
      <xdr:nvSpPr>
        <xdr:cNvPr id="633" name="フローチャート: 判断 632">
          <a:extLst>
            <a:ext uri="{FF2B5EF4-FFF2-40B4-BE49-F238E27FC236}">
              <a16:creationId xmlns:a16="http://schemas.microsoft.com/office/drawing/2014/main" xmlns="" id="{00000000-0008-0000-0600-000079020000}"/>
            </a:ext>
          </a:extLst>
        </xdr:cNvPr>
        <xdr:cNvSpPr/>
      </xdr:nvSpPr>
      <xdr:spPr>
        <a:xfrm>
          <a:off x="13652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135698</xdr:rowOff>
    </xdr:from>
    <xdr:ext cx="59901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3403795" y="13337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24746</xdr:rowOff>
    </xdr:from>
    <xdr:to>
      <xdr:col>67</xdr:col>
      <xdr:colOff>101600</xdr:colOff>
      <xdr:row>77</xdr:row>
      <xdr:rowOff>126346</xdr:rowOff>
    </xdr:to>
    <xdr:sp macro="" textlink="">
      <xdr:nvSpPr>
        <xdr:cNvPr id="635" name="フローチャート: 判断 634">
          <a:extLst>
            <a:ext uri="{FF2B5EF4-FFF2-40B4-BE49-F238E27FC236}">
              <a16:creationId xmlns:a16="http://schemas.microsoft.com/office/drawing/2014/main" xmlns="" id="{00000000-0008-0000-0600-00007B020000}"/>
            </a:ext>
          </a:extLst>
        </xdr:cNvPr>
        <xdr:cNvSpPr/>
      </xdr:nvSpPr>
      <xdr:spPr>
        <a:xfrm>
          <a:off x="12763500" y="1322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117473</xdr:rowOff>
    </xdr:from>
    <xdr:ext cx="59901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2514795" y="1331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160665</xdr:rowOff>
    </xdr:from>
    <xdr:to>
      <xdr:col>85</xdr:col>
      <xdr:colOff>177800</xdr:colOff>
      <xdr:row>77</xdr:row>
      <xdr:rowOff>90815</xdr:rowOff>
    </xdr:to>
    <xdr:sp macro="" textlink="">
      <xdr:nvSpPr>
        <xdr:cNvPr id="642" name="楕円 641">
          <a:extLst>
            <a:ext uri="{FF2B5EF4-FFF2-40B4-BE49-F238E27FC236}">
              <a16:creationId xmlns:a16="http://schemas.microsoft.com/office/drawing/2014/main" xmlns="" id="{00000000-0008-0000-0600-000082020000}"/>
            </a:ext>
          </a:extLst>
        </xdr:cNvPr>
        <xdr:cNvSpPr/>
      </xdr:nvSpPr>
      <xdr:spPr>
        <a:xfrm>
          <a:off x="16268700" y="1319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12092</xdr:rowOff>
    </xdr:from>
    <xdr:ext cx="599010" cy="259045"/>
    <xdr:sp macro="" textlink="">
      <xdr:nvSpPr>
        <xdr:cNvPr id="643" name="公債費該当値テキスト">
          <a:extLst>
            <a:ext uri="{FF2B5EF4-FFF2-40B4-BE49-F238E27FC236}">
              <a16:creationId xmlns:a16="http://schemas.microsoft.com/office/drawing/2014/main" xmlns="" id="{00000000-0008-0000-0600-000083020000}"/>
            </a:ext>
          </a:extLst>
        </xdr:cNvPr>
        <xdr:cNvSpPr txBox="1"/>
      </xdr:nvSpPr>
      <xdr:spPr>
        <a:xfrm>
          <a:off x="16370300" y="1304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52374</xdr:rowOff>
    </xdr:from>
    <xdr:to>
      <xdr:col>81</xdr:col>
      <xdr:colOff>101600</xdr:colOff>
      <xdr:row>77</xdr:row>
      <xdr:rowOff>153974</xdr:rowOff>
    </xdr:to>
    <xdr:sp macro="" textlink="">
      <xdr:nvSpPr>
        <xdr:cNvPr id="644" name="楕円 643">
          <a:extLst>
            <a:ext uri="{FF2B5EF4-FFF2-40B4-BE49-F238E27FC236}">
              <a16:creationId xmlns:a16="http://schemas.microsoft.com/office/drawing/2014/main" xmlns="" id="{00000000-0008-0000-0600-000084020000}"/>
            </a:ext>
          </a:extLst>
        </xdr:cNvPr>
        <xdr:cNvSpPr/>
      </xdr:nvSpPr>
      <xdr:spPr>
        <a:xfrm>
          <a:off x="15430500" y="1325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145101</xdr:rowOff>
    </xdr:from>
    <xdr:ext cx="599010"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5181795" y="13346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80801</xdr:rowOff>
    </xdr:from>
    <xdr:to>
      <xdr:col>76</xdr:col>
      <xdr:colOff>165100</xdr:colOff>
      <xdr:row>78</xdr:row>
      <xdr:rowOff>10951</xdr:rowOff>
    </xdr:to>
    <xdr:sp macro="" textlink="">
      <xdr:nvSpPr>
        <xdr:cNvPr id="646" name="楕円 645">
          <a:extLst>
            <a:ext uri="{FF2B5EF4-FFF2-40B4-BE49-F238E27FC236}">
              <a16:creationId xmlns:a16="http://schemas.microsoft.com/office/drawing/2014/main" xmlns="" id="{00000000-0008-0000-0600-000086020000}"/>
            </a:ext>
          </a:extLst>
        </xdr:cNvPr>
        <xdr:cNvSpPr/>
      </xdr:nvSpPr>
      <xdr:spPr>
        <a:xfrm>
          <a:off x="14541500" y="1328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2078</xdr:rowOff>
    </xdr:from>
    <xdr:ext cx="534377"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4325111" y="1337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25643</xdr:rowOff>
    </xdr:from>
    <xdr:to>
      <xdr:col>72</xdr:col>
      <xdr:colOff>38100</xdr:colOff>
      <xdr:row>77</xdr:row>
      <xdr:rowOff>127243</xdr:rowOff>
    </xdr:to>
    <xdr:sp macro="" textlink="">
      <xdr:nvSpPr>
        <xdr:cNvPr id="648" name="楕円 647">
          <a:extLst>
            <a:ext uri="{FF2B5EF4-FFF2-40B4-BE49-F238E27FC236}">
              <a16:creationId xmlns:a16="http://schemas.microsoft.com/office/drawing/2014/main" xmlns="" id="{00000000-0008-0000-0600-000088020000}"/>
            </a:ext>
          </a:extLst>
        </xdr:cNvPr>
        <xdr:cNvSpPr/>
      </xdr:nvSpPr>
      <xdr:spPr>
        <a:xfrm>
          <a:off x="13652500" y="1322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143770</xdr:rowOff>
    </xdr:from>
    <xdr:ext cx="599010"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3403795" y="13002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93543</xdr:rowOff>
    </xdr:from>
    <xdr:to>
      <xdr:col>67</xdr:col>
      <xdr:colOff>101600</xdr:colOff>
      <xdr:row>77</xdr:row>
      <xdr:rowOff>23693</xdr:rowOff>
    </xdr:to>
    <xdr:sp macro="" textlink="">
      <xdr:nvSpPr>
        <xdr:cNvPr id="650" name="楕円 649">
          <a:extLst>
            <a:ext uri="{FF2B5EF4-FFF2-40B4-BE49-F238E27FC236}">
              <a16:creationId xmlns:a16="http://schemas.microsoft.com/office/drawing/2014/main" xmlns="" id="{00000000-0008-0000-0600-00008A020000}"/>
            </a:ext>
          </a:extLst>
        </xdr:cNvPr>
        <xdr:cNvSpPr/>
      </xdr:nvSpPr>
      <xdr:spPr>
        <a:xfrm>
          <a:off x="12763500" y="1312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40221</xdr:rowOff>
    </xdr:from>
    <xdr:ext cx="599010" cy="259045"/>
    <xdr:sp macro="" textlink="">
      <xdr:nvSpPr>
        <xdr:cNvPr id="651" name="テキスト ボックス 650">
          <a:extLst>
            <a:ext uri="{FF2B5EF4-FFF2-40B4-BE49-F238E27FC236}">
              <a16:creationId xmlns:a16="http://schemas.microsoft.com/office/drawing/2014/main" xmlns="" id="{00000000-0008-0000-0600-00008B020000}"/>
            </a:ext>
          </a:extLst>
        </xdr:cNvPr>
        <xdr:cNvSpPr txBox="1"/>
      </xdr:nvSpPr>
      <xdr:spPr>
        <a:xfrm>
          <a:off x="12514795" y="12898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a:extLst>
            <a:ext uri="{FF2B5EF4-FFF2-40B4-BE49-F238E27FC236}">
              <a16:creationId xmlns:a16="http://schemas.microsoft.com/office/drawing/2014/main" xmlns="" id="{00000000-0008-0000-0600-00009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a:extLst>
            <a:ext uri="{FF2B5EF4-FFF2-40B4-BE49-F238E27FC236}">
              <a16:creationId xmlns:a16="http://schemas.microsoft.com/office/drawing/2014/main" xmlns="" id="{00000000-0008-0000-0600-00009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xmlns=""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73214</xdr:rowOff>
    </xdr:from>
    <xdr:to>
      <xdr:col>85</xdr:col>
      <xdr:colOff>126364</xdr:colOff>
      <xdr:row>98</xdr:row>
      <xdr:rowOff>133390</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flipV="1">
          <a:off x="16317595" y="15503714"/>
          <a:ext cx="1269" cy="143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137217</xdr:rowOff>
    </xdr:from>
    <xdr:ext cx="469744" cy="259045"/>
    <xdr:sp macro="" textlink="">
      <xdr:nvSpPr>
        <xdr:cNvPr id="674" name="積立金最小値テキスト">
          <a:extLst>
            <a:ext uri="{FF2B5EF4-FFF2-40B4-BE49-F238E27FC236}">
              <a16:creationId xmlns:a16="http://schemas.microsoft.com/office/drawing/2014/main" xmlns="" id="{00000000-0008-0000-0600-0000A2020000}"/>
            </a:ext>
          </a:extLst>
        </xdr:cNvPr>
        <xdr:cNvSpPr txBox="1"/>
      </xdr:nvSpPr>
      <xdr:spPr>
        <a:xfrm>
          <a:off x="16370300" y="16939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133390</xdr:rowOff>
    </xdr:from>
    <xdr:to>
      <xdr:col>86</xdr:col>
      <xdr:colOff>25400</xdr:colOff>
      <xdr:row>98</xdr:row>
      <xdr:rowOff>133390</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6230600" y="169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19891</xdr:rowOff>
    </xdr:from>
    <xdr:ext cx="599010" cy="259045"/>
    <xdr:sp macro="" textlink="">
      <xdr:nvSpPr>
        <xdr:cNvPr id="676" name="積立金最大値テキスト">
          <a:extLst>
            <a:ext uri="{FF2B5EF4-FFF2-40B4-BE49-F238E27FC236}">
              <a16:creationId xmlns:a16="http://schemas.microsoft.com/office/drawing/2014/main" xmlns="" id="{00000000-0008-0000-0600-0000A4020000}"/>
            </a:ext>
          </a:extLst>
        </xdr:cNvPr>
        <xdr:cNvSpPr txBox="1"/>
      </xdr:nvSpPr>
      <xdr:spPr>
        <a:xfrm>
          <a:off x="16370300" y="1527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73214</xdr:rowOff>
    </xdr:from>
    <xdr:to>
      <xdr:col>86</xdr:col>
      <xdr:colOff>25400</xdr:colOff>
      <xdr:row>90</xdr:row>
      <xdr:rowOff>73214</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6230600" y="1550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3107</xdr:rowOff>
    </xdr:from>
    <xdr:to>
      <xdr:col>85</xdr:col>
      <xdr:colOff>127000</xdr:colOff>
      <xdr:row>96</xdr:row>
      <xdr:rowOff>38709</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flipV="1">
          <a:off x="15481300" y="16462307"/>
          <a:ext cx="838200" cy="3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154195</xdr:rowOff>
    </xdr:from>
    <xdr:ext cx="534377" cy="259045"/>
    <xdr:sp macro="" textlink="">
      <xdr:nvSpPr>
        <xdr:cNvPr id="679" name="積立金平均値テキスト">
          <a:extLst>
            <a:ext uri="{FF2B5EF4-FFF2-40B4-BE49-F238E27FC236}">
              <a16:creationId xmlns:a16="http://schemas.microsoft.com/office/drawing/2014/main" xmlns="" id="{00000000-0008-0000-0600-0000A7020000}"/>
            </a:ext>
          </a:extLst>
        </xdr:cNvPr>
        <xdr:cNvSpPr txBox="1"/>
      </xdr:nvSpPr>
      <xdr:spPr>
        <a:xfrm>
          <a:off x="16370300" y="16613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4318</xdr:rowOff>
    </xdr:from>
    <xdr:to>
      <xdr:col>85</xdr:col>
      <xdr:colOff>177800</xdr:colOff>
      <xdr:row>97</xdr:row>
      <xdr:rowOff>105918</xdr:rowOff>
    </xdr:to>
    <xdr:sp macro="" textlink="">
      <xdr:nvSpPr>
        <xdr:cNvPr id="680" name="フローチャート: 判断 679">
          <a:extLst>
            <a:ext uri="{FF2B5EF4-FFF2-40B4-BE49-F238E27FC236}">
              <a16:creationId xmlns:a16="http://schemas.microsoft.com/office/drawing/2014/main" xmlns="" id="{00000000-0008-0000-0600-0000A8020000}"/>
            </a:ext>
          </a:extLst>
        </xdr:cNvPr>
        <xdr:cNvSpPr/>
      </xdr:nvSpPr>
      <xdr:spPr>
        <a:xfrm>
          <a:off x="16268700" y="1663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38709</xdr:rowOff>
    </xdr:from>
    <xdr:to>
      <xdr:col>81</xdr:col>
      <xdr:colOff>50800</xdr:colOff>
      <xdr:row>96</xdr:row>
      <xdr:rowOff>78257</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flipV="1">
          <a:off x="14592300" y="16497909"/>
          <a:ext cx="8890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5314</xdr:rowOff>
    </xdr:from>
    <xdr:to>
      <xdr:col>81</xdr:col>
      <xdr:colOff>101600</xdr:colOff>
      <xdr:row>96</xdr:row>
      <xdr:rowOff>106914</xdr:rowOff>
    </xdr:to>
    <xdr:sp macro="" textlink="">
      <xdr:nvSpPr>
        <xdr:cNvPr id="682" name="フローチャート: 判断 681">
          <a:extLst>
            <a:ext uri="{FF2B5EF4-FFF2-40B4-BE49-F238E27FC236}">
              <a16:creationId xmlns:a16="http://schemas.microsoft.com/office/drawing/2014/main" xmlns="" id="{00000000-0008-0000-0600-0000AA020000}"/>
            </a:ext>
          </a:extLst>
        </xdr:cNvPr>
        <xdr:cNvSpPr/>
      </xdr:nvSpPr>
      <xdr:spPr>
        <a:xfrm>
          <a:off x="15430500" y="1646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98041</xdr:rowOff>
    </xdr:from>
    <xdr:ext cx="534377" cy="259045"/>
    <xdr:sp macro="" textlink="">
      <xdr:nvSpPr>
        <xdr:cNvPr id="683" name="テキスト ボックス 682">
          <a:extLst>
            <a:ext uri="{FF2B5EF4-FFF2-40B4-BE49-F238E27FC236}">
              <a16:creationId xmlns:a16="http://schemas.microsoft.com/office/drawing/2014/main" xmlns="" id="{00000000-0008-0000-0600-0000AB020000}"/>
            </a:ext>
          </a:extLst>
        </xdr:cNvPr>
        <xdr:cNvSpPr txBox="1"/>
      </xdr:nvSpPr>
      <xdr:spPr>
        <a:xfrm>
          <a:off x="15214111" y="1655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8762</xdr:rowOff>
    </xdr:from>
    <xdr:to>
      <xdr:col>76</xdr:col>
      <xdr:colOff>114300</xdr:colOff>
      <xdr:row>96</xdr:row>
      <xdr:rowOff>78257</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a:off x="13703300" y="16296512"/>
          <a:ext cx="889000" cy="24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61367</xdr:rowOff>
    </xdr:from>
    <xdr:to>
      <xdr:col>76</xdr:col>
      <xdr:colOff>165100</xdr:colOff>
      <xdr:row>95</xdr:row>
      <xdr:rowOff>162967</xdr:rowOff>
    </xdr:to>
    <xdr:sp macro="" textlink="">
      <xdr:nvSpPr>
        <xdr:cNvPr id="685" name="フローチャート: 判断 684">
          <a:extLst>
            <a:ext uri="{FF2B5EF4-FFF2-40B4-BE49-F238E27FC236}">
              <a16:creationId xmlns:a16="http://schemas.microsoft.com/office/drawing/2014/main" xmlns="" id="{00000000-0008-0000-0600-0000AD020000}"/>
            </a:ext>
          </a:extLst>
        </xdr:cNvPr>
        <xdr:cNvSpPr/>
      </xdr:nvSpPr>
      <xdr:spPr>
        <a:xfrm>
          <a:off x="14541500" y="1634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8044</xdr:rowOff>
    </xdr:from>
    <xdr:ext cx="599010"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4292795" y="1612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62804</xdr:rowOff>
    </xdr:from>
    <xdr:to>
      <xdr:col>71</xdr:col>
      <xdr:colOff>177800</xdr:colOff>
      <xdr:row>95</xdr:row>
      <xdr:rowOff>8762</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a:off x="12814300" y="15836204"/>
          <a:ext cx="889000" cy="46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137303</xdr:rowOff>
    </xdr:from>
    <xdr:to>
      <xdr:col>72</xdr:col>
      <xdr:colOff>38100</xdr:colOff>
      <xdr:row>97</xdr:row>
      <xdr:rowOff>67453</xdr:rowOff>
    </xdr:to>
    <xdr:sp macro="" textlink="">
      <xdr:nvSpPr>
        <xdr:cNvPr id="688" name="フローチャート: 判断 687">
          <a:extLst>
            <a:ext uri="{FF2B5EF4-FFF2-40B4-BE49-F238E27FC236}">
              <a16:creationId xmlns:a16="http://schemas.microsoft.com/office/drawing/2014/main" xmlns="" id="{00000000-0008-0000-0600-0000B0020000}"/>
            </a:ext>
          </a:extLst>
        </xdr:cNvPr>
        <xdr:cNvSpPr/>
      </xdr:nvSpPr>
      <xdr:spPr>
        <a:xfrm>
          <a:off x="13652500" y="165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58580</xdr:rowOff>
    </xdr:from>
    <xdr:ext cx="534377"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3436111" y="1668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62171</xdr:rowOff>
    </xdr:from>
    <xdr:to>
      <xdr:col>67</xdr:col>
      <xdr:colOff>101600</xdr:colOff>
      <xdr:row>96</xdr:row>
      <xdr:rowOff>163771</xdr:rowOff>
    </xdr:to>
    <xdr:sp macro="" textlink="">
      <xdr:nvSpPr>
        <xdr:cNvPr id="690" name="フローチャート: 判断 689">
          <a:extLst>
            <a:ext uri="{FF2B5EF4-FFF2-40B4-BE49-F238E27FC236}">
              <a16:creationId xmlns:a16="http://schemas.microsoft.com/office/drawing/2014/main" xmlns="" id="{00000000-0008-0000-0600-0000B2020000}"/>
            </a:ext>
          </a:extLst>
        </xdr:cNvPr>
        <xdr:cNvSpPr/>
      </xdr:nvSpPr>
      <xdr:spPr>
        <a:xfrm>
          <a:off x="12763500" y="1652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154898</xdr:rowOff>
    </xdr:from>
    <xdr:ext cx="534377"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2547111" y="1661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123757</xdr:rowOff>
    </xdr:from>
    <xdr:to>
      <xdr:col>85</xdr:col>
      <xdr:colOff>177800</xdr:colOff>
      <xdr:row>96</xdr:row>
      <xdr:rowOff>53907</xdr:rowOff>
    </xdr:to>
    <xdr:sp macro="" textlink="">
      <xdr:nvSpPr>
        <xdr:cNvPr id="697" name="楕円 696">
          <a:extLst>
            <a:ext uri="{FF2B5EF4-FFF2-40B4-BE49-F238E27FC236}">
              <a16:creationId xmlns:a16="http://schemas.microsoft.com/office/drawing/2014/main" xmlns="" id="{00000000-0008-0000-0600-0000B9020000}"/>
            </a:ext>
          </a:extLst>
        </xdr:cNvPr>
        <xdr:cNvSpPr/>
      </xdr:nvSpPr>
      <xdr:spPr>
        <a:xfrm>
          <a:off x="16268700" y="1641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146634</xdr:rowOff>
    </xdr:from>
    <xdr:ext cx="599010" cy="259045"/>
    <xdr:sp macro="" textlink="">
      <xdr:nvSpPr>
        <xdr:cNvPr id="698" name="積立金該当値テキスト">
          <a:extLst>
            <a:ext uri="{FF2B5EF4-FFF2-40B4-BE49-F238E27FC236}">
              <a16:creationId xmlns:a16="http://schemas.microsoft.com/office/drawing/2014/main" xmlns="" id="{00000000-0008-0000-0600-0000BA020000}"/>
            </a:ext>
          </a:extLst>
        </xdr:cNvPr>
        <xdr:cNvSpPr txBox="1"/>
      </xdr:nvSpPr>
      <xdr:spPr>
        <a:xfrm>
          <a:off x="16370300" y="16262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159359</xdr:rowOff>
    </xdr:from>
    <xdr:to>
      <xdr:col>81</xdr:col>
      <xdr:colOff>101600</xdr:colOff>
      <xdr:row>96</xdr:row>
      <xdr:rowOff>89509</xdr:rowOff>
    </xdr:to>
    <xdr:sp macro="" textlink="">
      <xdr:nvSpPr>
        <xdr:cNvPr id="699" name="楕円 698">
          <a:extLst>
            <a:ext uri="{FF2B5EF4-FFF2-40B4-BE49-F238E27FC236}">
              <a16:creationId xmlns:a16="http://schemas.microsoft.com/office/drawing/2014/main" xmlns="" id="{00000000-0008-0000-0600-0000BB020000}"/>
            </a:ext>
          </a:extLst>
        </xdr:cNvPr>
        <xdr:cNvSpPr/>
      </xdr:nvSpPr>
      <xdr:spPr>
        <a:xfrm>
          <a:off x="15430500" y="1644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106036</xdr:rowOff>
    </xdr:from>
    <xdr:ext cx="534377"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5214111" y="1622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27457</xdr:rowOff>
    </xdr:from>
    <xdr:to>
      <xdr:col>76</xdr:col>
      <xdr:colOff>165100</xdr:colOff>
      <xdr:row>96</xdr:row>
      <xdr:rowOff>129057</xdr:rowOff>
    </xdr:to>
    <xdr:sp macro="" textlink="">
      <xdr:nvSpPr>
        <xdr:cNvPr id="701" name="楕円 700">
          <a:extLst>
            <a:ext uri="{FF2B5EF4-FFF2-40B4-BE49-F238E27FC236}">
              <a16:creationId xmlns:a16="http://schemas.microsoft.com/office/drawing/2014/main" xmlns="" id="{00000000-0008-0000-0600-0000BD020000}"/>
            </a:ext>
          </a:extLst>
        </xdr:cNvPr>
        <xdr:cNvSpPr/>
      </xdr:nvSpPr>
      <xdr:spPr>
        <a:xfrm>
          <a:off x="14541500" y="1648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120184</xdr:rowOff>
    </xdr:from>
    <xdr:ext cx="534377"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4325111" y="1657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129412</xdr:rowOff>
    </xdr:from>
    <xdr:to>
      <xdr:col>72</xdr:col>
      <xdr:colOff>38100</xdr:colOff>
      <xdr:row>95</xdr:row>
      <xdr:rowOff>59562</xdr:rowOff>
    </xdr:to>
    <xdr:sp macro="" textlink="">
      <xdr:nvSpPr>
        <xdr:cNvPr id="703" name="楕円 702">
          <a:extLst>
            <a:ext uri="{FF2B5EF4-FFF2-40B4-BE49-F238E27FC236}">
              <a16:creationId xmlns:a16="http://schemas.microsoft.com/office/drawing/2014/main" xmlns="" id="{00000000-0008-0000-0600-0000BF020000}"/>
            </a:ext>
          </a:extLst>
        </xdr:cNvPr>
        <xdr:cNvSpPr/>
      </xdr:nvSpPr>
      <xdr:spPr>
        <a:xfrm>
          <a:off x="13652500" y="1624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76089</xdr:rowOff>
    </xdr:from>
    <xdr:ext cx="599010"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3403795" y="1602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12004</xdr:rowOff>
    </xdr:from>
    <xdr:to>
      <xdr:col>67</xdr:col>
      <xdr:colOff>101600</xdr:colOff>
      <xdr:row>92</xdr:row>
      <xdr:rowOff>113604</xdr:rowOff>
    </xdr:to>
    <xdr:sp macro="" textlink="">
      <xdr:nvSpPr>
        <xdr:cNvPr id="705" name="楕円 704">
          <a:extLst>
            <a:ext uri="{FF2B5EF4-FFF2-40B4-BE49-F238E27FC236}">
              <a16:creationId xmlns:a16="http://schemas.microsoft.com/office/drawing/2014/main" xmlns="" id="{00000000-0008-0000-0600-0000C1020000}"/>
            </a:ext>
          </a:extLst>
        </xdr:cNvPr>
        <xdr:cNvSpPr/>
      </xdr:nvSpPr>
      <xdr:spPr>
        <a:xfrm>
          <a:off x="12763500" y="1578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130131</xdr:rowOff>
    </xdr:from>
    <xdr:ext cx="599010"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2514795" y="15560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a:extLst>
            <a:ext uri="{FF2B5EF4-FFF2-40B4-BE49-F238E27FC236}">
              <a16:creationId xmlns:a16="http://schemas.microsoft.com/office/drawing/2014/main" xmlns="" id="{00000000-0008-0000-0600-0000C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a:extLst>
            <a:ext uri="{FF2B5EF4-FFF2-40B4-BE49-F238E27FC236}">
              <a16:creationId xmlns:a16="http://schemas.microsoft.com/office/drawing/2014/main" xmlns="" id="{00000000-0008-0000-0600-0000C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0" name="テキスト ボックス 719">
          <a:extLst>
            <a:ext uri="{FF2B5EF4-FFF2-40B4-BE49-F238E27FC236}">
              <a16:creationId xmlns:a16="http://schemas.microsoft.com/office/drawing/2014/main" xmlns="" id="{00000000-0008-0000-0600-0000D0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2" name="テキスト ボックス 721">
          <a:extLst>
            <a:ext uri="{FF2B5EF4-FFF2-40B4-BE49-F238E27FC236}">
              <a16:creationId xmlns:a16="http://schemas.microsoft.com/office/drawing/2014/main" xmlns="" id="{00000000-0008-0000-0600-0000D2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8" name="テキスト ボックス 727">
          <a:extLst>
            <a:ext uri="{FF2B5EF4-FFF2-40B4-BE49-F238E27FC236}">
              <a16:creationId xmlns:a16="http://schemas.microsoft.com/office/drawing/2014/main" xmlns="" id="{00000000-0008-0000-0600-0000D8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a:extLst>
            <a:ext uri="{FF2B5EF4-FFF2-40B4-BE49-F238E27FC236}">
              <a16:creationId xmlns:a16="http://schemas.microsoft.com/office/drawing/2014/main" xmlns="" id="{00000000-0008-0000-0600-0000D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xmlns=""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37157</xdr:rowOff>
    </xdr:from>
    <xdr:to>
      <xdr:col>116</xdr:col>
      <xdr:colOff>62864</xdr:colOff>
      <xdr:row>39</xdr:row>
      <xdr:rowOff>98878</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flipV="1">
          <a:off x="22159595" y="5352107"/>
          <a:ext cx="1269"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3" name="投資及び出資金最小値テキスト">
          <a:extLst>
            <a:ext uri="{FF2B5EF4-FFF2-40B4-BE49-F238E27FC236}">
              <a16:creationId xmlns:a16="http://schemas.microsoft.com/office/drawing/2014/main" xmlns="" id="{00000000-0008-0000-0600-0000DD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155284</xdr:rowOff>
    </xdr:from>
    <xdr:ext cx="469744" cy="259045"/>
    <xdr:sp macro="" textlink="">
      <xdr:nvSpPr>
        <xdr:cNvPr id="735" name="投資及び出資金最大値テキスト">
          <a:extLst>
            <a:ext uri="{FF2B5EF4-FFF2-40B4-BE49-F238E27FC236}">
              <a16:creationId xmlns:a16="http://schemas.microsoft.com/office/drawing/2014/main" xmlns="" id="{00000000-0008-0000-0600-0000DF020000}"/>
            </a:ext>
          </a:extLst>
        </xdr:cNvPr>
        <xdr:cNvSpPr txBox="1"/>
      </xdr:nvSpPr>
      <xdr:spPr>
        <a:xfrm>
          <a:off x="22212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37157</xdr:rowOff>
    </xdr:from>
    <xdr:to>
      <xdr:col>116</xdr:col>
      <xdr:colOff>152400</xdr:colOff>
      <xdr:row>31</xdr:row>
      <xdr:rowOff>37157</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22072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169253</xdr:rowOff>
    </xdr:from>
    <xdr:ext cx="378565" cy="259045"/>
    <xdr:sp macro="" textlink="">
      <xdr:nvSpPr>
        <xdr:cNvPr id="738" name="投資及び出資金平均値テキスト">
          <a:extLst>
            <a:ext uri="{FF2B5EF4-FFF2-40B4-BE49-F238E27FC236}">
              <a16:creationId xmlns:a16="http://schemas.microsoft.com/office/drawing/2014/main" xmlns="" id="{00000000-0008-0000-0600-0000E2020000}"/>
            </a:ext>
          </a:extLst>
        </xdr:cNvPr>
        <xdr:cNvSpPr txBox="1"/>
      </xdr:nvSpPr>
      <xdr:spPr>
        <a:xfrm>
          <a:off x="22212300" y="65129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146376</xdr:rowOff>
    </xdr:from>
    <xdr:to>
      <xdr:col>116</xdr:col>
      <xdr:colOff>114300</xdr:colOff>
      <xdr:row>39</xdr:row>
      <xdr:rowOff>76526</xdr:rowOff>
    </xdr:to>
    <xdr:sp macro="" textlink="">
      <xdr:nvSpPr>
        <xdr:cNvPr id="739" name="フローチャート: 判断 738">
          <a:extLst>
            <a:ext uri="{FF2B5EF4-FFF2-40B4-BE49-F238E27FC236}">
              <a16:creationId xmlns:a16="http://schemas.microsoft.com/office/drawing/2014/main" xmlns="" id="{00000000-0008-0000-0600-0000E3020000}"/>
            </a:ext>
          </a:extLst>
        </xdr:cNvPr>
        <xdr:cNvSpPr/>
      </xdr:nvSpPr>
      <xdr:spPr>
        <a:xfrm>
          <a:off x="22110700" y="666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0" name="直線コネクタ 739">
          <a:extLst>
            <a:ext uri="{FF2B5EF4-FFF2-40B4-BE49-F238E27FC236}">
              <a16:creationId xmlns:a16="http://schemas.microsoft.com/office/drawing/2014/main" xmlns="" id="{00000000-0008-0000-0600-0000E4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169890</xdr:rowOff>
    </xdr:from>
    <xdr:to>
      <xdr:col>112</xdr:col>
      <xdr:colOff>38100</xdr:colOff>
      <xdr:row>39</xdr:row>
      <xdr:rowOff>100040</xdr:rowOff>
    </xdr:to>
    <xdr:sp macro="" textlink="">
      <xdr:nvSpPr>
        <xdr:cNvPr id="741" name="フローチャート: 判断 740">
          <a:extLst>
            <a:ext uri="{FF2B5EF4-FFF2-40B4-BE49-F238E27FC236}">
              <a16:creationId xmlns:a16="http://schemas.microsoft.com/office/drawing/2014/main" xmlns="" id="{00000000-0008-0000-0600-0000E5020000}"/>
            </a:ext>
          </a:extLst>
        </xdr:cNvPr>
        <xdr:cNvSpPr/>
      </xdr:nvSpPr>
      <xdr:spPr>
        <a:xfrm>
          <a:off x="21272500" y="668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116567</xdr:rowOff>
    </xdr:from>
    <xdr:ext cx="378565"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21134017" y="6460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3" name="直線コネクタ 742">
          <a:extLst>
            <a:ext uri="{FF2B5EF4-FFF2-40B4-BE49-F238E27FC236}">
              <a16:creationId xmlns:a16="http://schemas.microsoft.com/office/drawing/2014/main" xmlns="" id="{00000000-0008-0000-0600-0000E7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165644</xdr:rowOff>
    </xdr:from>
    <xdr:to>
      <xdr:col>107</xdr:col>
      <xdr:colOff>101600</xdr:colOff>
      <xdr:row>39</xdr:row>
      <xdr:rowOff>95794</xdr:rowOff>
    </xdr:to>
    <xdr:sp macro="" textlink="">
      <xdr:nvSpPr>
        <xdr:cNvPr id="744" name="フローチャート: 判断 743">
          <a:extLst>
            <a:ext uri="{FF2B5EF4-FFF2-40B4-BE49-F238E27FC236}">
              <a16:creationId xmlns:a16="http://schemas.microsoft.com/office/drawing/2014/main" xmlns="" id="{00000000-0008-0000-0600-0000E8020000}"/>
            </a:ext>
          </a:extLst>
        </xdr:cNvPr>
        <xdr:cNvSpPr/>
      </xdr:nvSpPr>
      <xdr:spPr>
        <a:xfrm>
          <a:off x="20383500" y="668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112321</xdr:rowOff>
    </xdr:from>
    <xdr:ext cx="378565"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20245017" y="6455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6" name="直線コネクタ 745">
          <a:extLst>
            <a:ext uri="{FF2B5EF4-FFF2-40B4-BE49-F238E27FC236}">
              <a16:creationId xmlns:a16="http://schemas.microsoft.com/office/drawing/2014/main" xmlns="" id="{00000000-0008-0000-0600-0000EA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61141</xdr:rowOff>
    </xdr:from>
    <xdr:to>
      <xdr:col>102</xdr:col>
      <xdr:colOff>165100</xdr:colOff>
      <xdr:row>38</xdr:row>
      <xdr:rowOff>162741</xdr:rowOff>
    </xdr:to>
    <xdr:sp macro="" textlink="">
      <xdr:nvSpPr>
        <xdr:cNvPr id="747" name="フローチャート: 判断 746">
          <a:extLst>
            <a:ext uri="{FF2B5EF4-FFF2-40B4-BE49-F238E27FC236}">
              <a16:creationId xmlns:a16="http://schemas.microsoft.com/office/drawing/2014/main" xmlns="" id="{00000000-0008-0000-0600-0000EB020000}"/>
            </a:ext>
          </a:extLst>
        </xdr:cNvPr>
        <xdr:cNvSpPr/>
      </xdr:nvSpPr>
      <xdr:spPr>
        <a:xfrm>
          <a:off x="19494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7819</xdr:rowOff>
    </xdr:from>
    <xdr:ext cx="378565"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19356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90860</xdr:rowOff>
    </xdr:from>
    <xdr:to>
      <xdr:col>98</xdr:col>
      <xdr:colOff>38100</xdr:colOff>
      <xdr:row>38</xdr:row>
      <xdr:rowOff>21010</xdr:rowOff>
    </xdr:to>
    <xdr:sp macro="" textlink="">
      <xdr:nvSpPr>
        <xdr:cNvPr id="749" name="フローチャート: 判断 748">
          <a:extLst>
            <a:ext uri="{FF2B5EF4-FFF2-40B4-BE49-F238E27FC236}">
              <a16:creationId xmlns:a16="http://schemas.microsoft.com/office/drawing/2014/main" xmlns="" id="{00000000-0008-0000-0600-0000ED020000}"/>
            </a:ext>
          </a:extLst>
        </xdr:cNvPr>
        <xdr:cNvSpPr/>
      </xdr:nvSpPr>
      <xdr:spPr>
        <a:xfrm>
          <a:off x="18605500" y="6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37537</xdr:rowOff>
    </xdr:from>
    <xdr:ext cx="378565"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18467017" y="6209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6" name="楕円 755">
          <a:extLst>
            <a:ext uri="{FF2B5EF4-FFF2-40B4-BE49-F238E27FC236}">
              <a16:creationId xmlns:a16="http://schemas.microsoft.com/office/drawing/2014/main" xmlns="" id="{00000000-0008-0000-0600-0000F4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7" name="投資及び出資金該当値テキスト">
          <a:extLst>
            <a:ext uri="{FF2B5EF4-FFF2-40B4-BE49-F238E27FC236}">
              <a16:creationId xmlns:a16="http://schemas.microsoft.com/office/drawing/2014/main" xmlns="" id="{00000000-0008-0000-0600-0000F5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8" name="楕円 757">
          <a:extLst>
            <a:ext uri="{FF2B5EF4-FFF2-40B4-BE49-F238E27FC236}">
              <a16:creationId xmlns:a16="http://schemas.microsoft.com/office/drawing/2014/main" xmlns="" id="{00000000-0008-0000-0600-0000F6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0" name="楕円 759">
          <a:extLst>
            <a:ext uri="{FF2B5EF4-FFF2-40B4-BE49-F238E27FC236}">
              <a16:creationId xmlns:a16="http://schemas.microsoft.com/office/drawing/2014/main" xmlns="" id="{00000000-0008-0000-0600-0000F8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2" name="楕円 761">
          <a:extLst>
            <a:ext uri="{FF2B5EF4-FFF2-40B4-BE49-F238E27FC236}">
              <a16:creationId xmlns:a16="http://schemas.microsoft.com/office/drawing/2014/main" xmlns="" id="{00000000-0008-0000-0600-0000FA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xmlns="" id="{00000000-0008-0000-0600-0000FB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4" name="楕円 763">
          <a:extLst>
            <a:ext uri="{FF2B5EF4-FFF2-40B4-BE49-F238E27FC236}">
              <a16:creationId xmlns:a16="http://schemas.microsoft.com/office/drawing/2014/main" xmlns="" id="{00000000-0008-0000-0600-0000FC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a:extLst>
            <a:ext uri="{FF2B5EF4-FFF2-40B4-BE49-F238E27FC236}">
              <a16:creationId xmlns:a16="http://schemas.microsoft.com/office/drawing/2014/main" xmlns="" id="{00000000-0008-0000-0600-000008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a:extLst>
            <a:ext uri="{FF2B5EF4-FFF2-40B4-BE49-F238E27FC236}">
              <a16:creationId xmlns:a16="http://schemas.microsoft.com/office/drawing/2014/main" xmlns="" id="{00000000-0008-0000-0600-000009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a:extLst>
            <a:ext uri="{FF2B5EF4-FFF2-40B4-BE49-F238E27FC236}">
              <a16:creationId xmlns:a16="http://schemas.microsoft.com/office/drawing/2014/main" xmlns="" id="{00000000-0008-0000-0600-00000B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3" name="テキスト ボックス 782">
          <a:extLst>
            <a:ext uri="{FF2B5EF4-FFF2-40B4-BE49-F238E27FC236}">
              <a16:creationId xmlns:a16="http://schemas.microsoft.com/office/drawing/2014/main" xmlns="" id="{00000000-0008-0000-0600-00000F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a:extLst>
            <a:ext uri="{FF2B5EF4-FFF2-40B4-BE49-F238E27FC236}">
              <a16:creationId xmlns:a16="http://schemas.microsoft.com/office/drawing/2014/main" xmlns="" id="{00000000-0008-0000-0600-00001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xmlns=""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27366</xdr:rowOff>
    </xdr:from>
    <xdr:to>
      <xdr:col>116</xdr:col>
      <xdr:colOff>62864</xdr:colOff>
      <xdr:row>58</xdr:row>
      <xdr:rowOff>139700</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flipV="1">
          <a:off x="22159595" y="8599866"/>
          <a:ext cx="1269" cy="148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a:extLst>
            <a:ext uri="{FF2B5EF4-FFF2-40B4-BE49-F238E27FC236}">
              <a16:creationId xmlns:a16="http://schemas.microsoft.com/office/drawing/2014/main" xmlns="" id="{00000000-0008-0000-0600-000014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145493</xdr:rowOff>
    </xdr:from>
    <xdr:ext cx="599010" cy="259045"/>
    <xdr:sp macro="" textlink="">
      <xdr:nvSpPr>
        <xdr:cNvPr id="790" name="貸付金最大値テキスト">
          <a:extLst>
            <a:ext uri="{FF2B5EF4-FFF2-40B4-BE49-F238E27FC236}">
              <a16:creationId xmlns:a16="http://schemas.microsoft.com/office/drawing/2014/main" xmlns="" id="{00000000-0008-0000-0600-000016030000}"/>
            </a:ext>
          </a:extLst>
        </xdr:cNvPr>
        <xdr:cNvSpPr txBox="1"/>
      </xdr:nvSpPr>
      <xdr:spPr>
        <a:xfrm>
          <a:off x="22212300" y="8375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27366</xdr:rowOff>
    </xdr:from>
    <xdr:to>
      <xdr:col>116</xdr:col>
      <xdr:colOff>152400</xdr:colOff>
      <xdr:row>50</xdr:row>
      <xdr:rowOff>27366</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22072600" y="8599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11714</xdr:rowOff>
    </xdr:from>
    <xdr:ext cx="534377" cy="259045"/>
    <xdr:sp macro="" textlink="">
      <xdr:nvSpPr>
        <xdr:cNvPr id="793" name="貸付金平均値テキスト">
          <a:extLst>
            <a:ext uri="{FF2B5EF4-FFF2-40B4-BE49-F238E27FC236}">
              <a16:creationId xmlns:a16="http://schemas.microsoft.com/office/drawing/2014/main" xmlns="" id="{00000000-0008-0000-0600-000019030000}"/>
            </a:ext>
          </a:extLst>
        </xdr:cNvPr>
        <xdr:cNvSpPr txBox="1"/>
      </xdr:nvSpPr>
      <xdr:spPr>
        <a:xfrm>
          <a:off x="22212300" y="9784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160287</xdr:rowOff>
    </xdr:from>
    <xdr:to>
      <xdr:col>116</xdr:col>
      <xdr:colOff>114300</xdr:colOff>
      <xdr:row>58</xdr:row>
      <xdr:rowOff>90437</xdr:rowOff>
    </xdr:to>
    <xdr:sp macro="" textlink="">
      <xdr:nvSpPr>
        <xdr:cNvPr id="794" name="フローチャート: 判断 793">
          <a:extLst>
            <a:ext uri="{FF2B5EF4-FFF2-40B4-BE49-F238E27FC236}">
              <a16:creationId xmlns:a16="http://schemas.microsoft.com/office/drawing/2014/main" xmlns="" id="{00000000-0008-0000-0600-00001A030000}"/>
            </a:ext>
          </a:extLst>
        </xdr:cNvPr>
        <xdr:cNvSpPr/>
      </xdr:nvSpPr>
      <xdr:spPr>
        <a:xfrm>
          <a:off x="22110700" y="993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124987</xdr:rowOff>
    </xdr:from>
    <xdr:to>
      <xdr:col>111</xdr:col>
      <xdr:colOff>177800</xdr:colOff>
      <xdr:row>58</xdr:row>
      <xdr:rowOff>139700</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a:off x="20434300" y="10069087"/>
          <a:ext cx="889000" cy="1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159748</xdr:rowOff>
    </xdr:from>
    <xdr:to>
      <xdr:col>112</xdr:col>
      <xdr:colOff>38100</xdr:colOff>
      <xdr:row>58</xdr:row>
      <xdr:rowOff>89898</xdr:rowOff>
    </xdr:to>
    <xdr:sp macro="" textlink="">
      <xdr:nvSpPr>
        <xdr:cNvPr id="796" name="フローチャート: 判断 795">
          <a:extLst>
            <a:ext uri="{FF2B5EF4-FFF2-40B4-BE49-F238E27FC236}">
              <a16:creationId xmlns:a16="http://schemas.microsoft.com/office/drawing/2014/main" xmlns="" id="{00000000-0008-0000-0600-00001C030000}"/>
            </a:ext>
          </a:extLst>
        </xdr:cNvPr>
        <xdr:cNvSpPr/>
      </xdr:nvSpPr>
      <xdr:spPr>
        <a:xfrm>
          <a:off x="212725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106425</xdr:rowOff>
    </xdr:from>
    <xdr:ext cx="534377"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21056111" y="970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124987</xdr:rowOff>
    </xdr:from>
    <xdr:to>
      <xdr:col>107</xdr:col>
      <xdr:colOff>50800</xdr:colOff>
      <xdr:row>58</xdr:row>
      <xdr:rowOff>139700</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flipV="1">
          <a:off x="19545300" y="10069087"/>
          <a:ext cx="889000" cy="1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162472</xdr:rowOff>
    </xdr:from>
    <xdr:to>
      <xdr:col>107</xdr:col>
      <xdr:colOff>101600</xdr:colOff>
      <xdr:row>58</xdr:row>
      <xdr:rowOff>92622</xdr:rowOff>
    </xdr:to>
    <xdr:sp macro="" textlink="">
      <xdr:nvSpPr>
        <xdr:cNvPr id="799" name="フローチャート: 判断 798">
          <a:extLst>
            <a:ext uri="{FF2B5EF4-FFF2-40B4-BE49-F238E27FC236}">
              <a16:creationId xmlns:a16="http://schemas.microsoft.com/office/drawing/2014/main" xmlns="" id="{00000000-0008-0000-0600-00001F030000}"/>
            </a:ext>
          </a:extLst>
        </xdr:cNvPr>
        <xdr:cNvSpPr/>
      </xdr:nvSpPr>
      <xdr:spPr>
        <a:xfrm>
          <a:off x="20383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109149</xdr:rowOff>
    </xdr:from>
    <xdr:ext cx="534377"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20167111" y="97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1" name="直線コネクタ 800">
          <a:extLst>
            <a:ext uri="{FF2B5EF4-FFF2-40B4-BE49-F238E27FC236}">
              <a16:creationId xmlns:a16="http://schemas.microsoft.com/office/drawing/2014/main" xmlns="" id="{00000000-0008-0000-0600-000021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37612</xdr:rowOff>
    </xdr:from>
    <xdr:to>
      <xdr:col>102</xdr:col>
      <xdr:colOff>165100</xdr:colOff>
      <xdr:row>58</xdr:row>
      <xdr:rowOff>139212</xdr:rowOff>
    </xdr:to>
    <xdr:sp macro="" textlink="">
      <xdr:nvSpPr>
        <xdr:cNvPr id="802" name="フローチャート: 判断 801">
          <a:extLst>
            <a:ext uri="{FF2B5EF4-FFF2-40B4-BE49-F238E27FC236}">
              <a16:creationId xmlns:a16="http://schemas.microsoft.com/office/drawing/2014/main" xmlns="" id="{00000000-0008-0000-0600-000022030000}"/>
            </a:ext>
          </a:extLst>
        </xdr:cNvPr>
        <xdr:cNvSpPr/>
      </xdr:nvSpPr>
      <xdr:spPr>
        <a:xfrm>
          <a:off x="19494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155739</xdr:rowOff>
    </xdr:from>
    <xdr:ext cx="469744"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19310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14989</xdr:rowOff>
    </xdr:from>
    <xdr:to>
      <xdr:col>98</xdr:col>
      <xdr:colOff>38100</xdr:colOff>
      <xdr:row>58</xdr:row>
      <xdr:rowOff>116589</xdr:rowOff>
    </xdr:to>
    <xdr:sp macro="" textlink="">
      <xdr:nvSpPr>
        <xdr:cNvPr id="804" name="フローチャート: 判断 803">
          <a:extLst>
            <a:ext uri="{FF2B5EF4-FFF2-40B4-BE49-F238E27FC236}">
              <a16:creationId xmlns:a16="http://schemas.microsoft.com/office/drawing/2014/main" xmlns="" id="{00000000-0008-0000-0600-000024030000}"/>
            </a:ext>
          </a:extLst>
        </xdr:cNvPr>
        <xdr:cNvSpPr/>
      </xdr:nvSpPr>
      <xdr:spPr>
        <a:xfrm>
          <a:off x="18605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133116</xdr:rowOff>
    </xdr:from>
    <xdr:ext cx="469744"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18421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1" name="楕円 810">
          <a:extLst>
            <a:ext uri="{FF2B5EF4-FFF2-40B4-BE49-F238E27FC236}">
              <a16:creationId xmlns:a16="http://schemas.microsoft.com/office/drawing/2014/main" xmlns="" id="{00000000-0008-0000-0600-00002B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2" name="貸付金該当値テキスト">
          <a:extLst>
            <a:ext uri="{FF2B5EF4-FFF2-40B4-BE49-F238E27FC236}">
              <a16:creationId xmlns:a16="http://schemas.microsoft.com/office/drawing/2014/main" xmlns="" id="{00000000-0008-0000-0600-00002C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3" name="楕円 812">
          <a:extLst>
            <a:ext uri="{FF2B5EF4-FFF2-40B4-BE49-F238E27FC236}">
              <a16:creationId xmlns:a16="http://schemas.microsoft.com/office/drawing/2014/main" xmlns="" id="{00000000-0008-0000-0600-00002D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74187</xdr:rowOff>
    </xdr:from>
    <xdr:to>
      <xdr:col>107</xdr:col>
      <xdr:colOff>101600</xdr:colOff>
      <xdr:row>59</xdr:row>
      <xdr:rowOff>4337</xdr:rowOff>
    </xdr:to>
    <xdr:sp macro="" textlink="">
      <xdr:nvSpPr>
        <xdr:cNvPr id="815" name="楕円 814">
          <a:extLst>
            <a:ext uri="{FF2B5EF4-FFF2-40B4-BE49-F238E27FC236}">
              <a16:creationId xmlns:a16="http://schemas.microsoft.com/office/drawing/2014/main" xmlns="" id="{00000000-0008-0000-0600-00002F030000}"/>
            </a:ext>
          </a:extLst>
        </xdr:cNvPr>
        <xdr:cNvSpPr/>
      </xdr:nvSpPr>
      <xdr:spPr>
        <a:xfrm>
          <a:off x="20383500" y="1001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166914</xdr:rowOff>
    </xdr:from>
    <xdr:ext cx="469744"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20199428" y="1011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7" name="楕円 816">
          <a:extLst>
            <a:ext uri="{FF2B5EF4-FFF2-40B4-BE49-F238E27FC236}">
              <a16:creationId xmlns:a16="http://schemas.microsoft.com/office/drawing/2014/main" xmlns="" id="{00000000-0008-0000-0600-000031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9" name="楕円 818">
          <a:extLst>
            <a:ext uri="{FF2B5EF4-FFF2-40B4-BE49-F238E27FC236}">
              <a16:creationId xmlns:a16="http://schemas.microsoft.com/office/drawing/2014/main" xmlns="" id="{00000000-0008-0000-0600-000033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xmlns=""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xmlns=""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95091</xdr:rowOff>
    </xdr:from>
    <xdr:to>
      <xdr:col>116</xdr:col>
      <xdr:colOff>62864</xdr:colOff>
      <xdr:row>78</xdr:row>
      <xdr:rowOff>1685</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flipV="1">
          <a:off x="22159595" y="12268041"/>
          <a:ext cx="1269" cy="1106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5512</xdr:rowOff>
    </xdr:from>
    <xdr:ext cx="534377" cy="259045"/>
    <xdr:sp macro="" textlink="">
      <xdr:nvSpPr>
        <xdr:cNvPr id="843" name="繰出金最小値テキスト">
          <a:extLst>
            <a:ext uri="{FF2B5EF4-FFF2-40B4-BE49-F238E27FC236}">
              <a16:creationId xmlns:a16="http://schemas.microsoft.com/office/drawing/2014/main" xmlns="" id="{00000000-0008-0000-0600-00004B030000}"/>
            </a:ext>
          </a:extLst>
        </xdr:cNvPr>
        <xdr:cNvSpPr txBox="1"/>
      </xdr:nvSpPr>
      <xdr:spPr>
        <a:xfrm>
          <a:off x="22212300" y="1337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1685</xdr:rowOff>
    </xdr:from>
    <xdr:to>
      <xdr:col>116</xdr:col>
      <xdr:colOff>152400</xdr:colOff>
      <xdr:row>78</xdr:row>
      <xdr:rowOff>1685</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22072600" y="1337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41768</xdr:rowOff>
    </xdr:from>
    <xdr:ext cx="599010" cy="259045"/>
    <xdr:sp macro="" textlink="">
      <xdr:nvSpPr>
        <xdr:cNvPr id="845" name="繰出金最大値テキスト">
          <a:extLst>
            <a:ext uri="{FF2B5EF4-FFF2-40B4-BE49-F238E27FC236}">
              <a16:creationId xmlns:a16="http://schemas.microsoft.com/office/drawing/2014/main" xmlns="" id="{00000000-0008-0000-0600-00004D030000}"/>
            </a:ext>
          </a:extLst>
        </xdr:cNvPr>
        <xdr:cNvSpPr txBox="1"/>
      </xdr:nvSpPr>
      <xdr:spPr>
        <a:xfrm>
          <a:off x="22212300" y="12043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95091</xdr:rowOff>
    </xdr:from>
    <xdr:to>
      <xdr:col>116</xdr:col>
      <xdr:colOff>152400</xdr:colOff>
      <xdr:row>71</xdr:row>
      <xdr:rowOff>95091</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22072600" y="1226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43464</xdr:rowOff>
    </xdr:from>
    <xdr:to>
      <xdr:col>116</xdr:col>
      <xdr:colOff>63500</xdr:colOff>
      <xdr:row>76</xdr:row>
      <xdr:rowOff>55150</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a:off x="21323300" y="13073664"/>
          <a:ext cx="838200" cy="1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134687</xdr:rowOff>
    </xdr:from>
    <xdr:ext cx="599010" cy="259045"/>
    <xdr:sp macro="" textlink="">
      <xdr:nvSpPr>
        <xdr:cNvPr id="848" name="繰出金平均値テキスト">
          <a:extLst>
            <a:ext uri="{FF2B5EF4-FFF2-40B4-BE49-F238E27FC236}">
              <a16:creationId xmlns:a16="http://schemas.microsoft.com/office/drawing/2014/main" xmlns="" id="{00000000-0008-0000-0600-000050030000}"/>
            </a:ext>
          </a:extLst>
        </xdr:cNvPr>
        <xdr:cNvSpPr txBox="1"/>
      </xdr:nvSpPr>
      <xdr:spPr>
        <a:xfrm>
          <a:off x="22212300" y="128219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111810</xdr:rowOff>
    </xdr:from>
    <xdr:to>
      <xdr:col>116</xdr:col>
      <xdr:colOff>114300</xdr:colOff>
      <xdr:row>76</xdr:row>
      <xdr:rowOff>41960</xdr:rowOff>
    </xdr:to>
    <xdr:sp macro="" textlink="">
      <xdr:nvSpPr>
        <xdr:cNvPr id="849" name="フローチャート: 判断 848">
          <a:extLst>
            <a:ext uri="{FF2B5EF4-FFF2-40B4-BE49-F238E27FC236}">
              <a16:creationId xmlns:a16="http://schemas.microsoft.com/office/drawing/2014/main" xmlns="" id="{00000000-0008-0000-0600-000051030000}"/>
            </a:ext>
          </a:extLst>
        </xdr:cNvPr>
        <xdr:cNvSpPr/>
      </xdr:nvSpPr>
      <xdr:spPr>
        <a:xfrm>
          <a:off x="221107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44666</xdr:rowOff>
    </xdr:from>
    <xdr:to>
      <xdr:col>111</xdr:col>
      <xdr:colOff>177800</xdr:colOff>
      <xdr:row>76</xdr:row>
      <xdr:rowOff>43464</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a:off x="20434300" y="12903416"/>
          <a:ext cx="889000" cy="17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111837</xdr:rowOff>
    </xdr:from>
    <xdr:to>
      <xdr:col>112</xdr:col>
      <xdr:colOff>38100</xdr:colOff>
      <xdr:row>76</xdr:row>
      <xdr:rowOff>41988</xdr:rowOff>
    </xdr:to>
    <xdr:sp macro="" textlink="">
      <xdr:nvSpPr>
        <xdr:cNvPr id="851" name="フローチャート: 判断 850">
          <a:extLst>
            <a:ext uri="{FF2B5EF4-FFF2-40B4-BE49-F238E27FC236}">
              <a16:creationId xmlns:a16="http://schemas.microsoft.com/office/drawing/2014/main" xmlns="" id="{00000000-0008-0000-0600-000053030000}"/>
            </a:ext>
          </a:extLst>
        </xdr:cNvPr>
        <xdr:cNvSpPr/>
      </xdr:nvSpPr>
      <xdr:spPr>
        <a:xfrm>
          <a:off x="21272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58514</xdr:rowOff>
    </xdr:from>
    <xdr:ext cx="599010" cy="259045"/>
    <xdr:sp macro="" textlink="">
      <xdr:nvSpPr>
        <xdr:cNvPr id="852" name="テキスト ボックス 851">
          <a:extLst>
            <a:ext uri="{FF2B5EF4-FFF2-40B4-BE49-F238E27FC236}">
              <a16:creationId xmlns:a16="http://schemas.microsoft.com/office/drawing/2014/main" xmlns="" id="{00000000-0008-0000-0600-000054030000}"/>
            </a:ext>
          </a:extLst>
        </xdr:cNvPr>
        <xdr:cNvSpPr txBox="1"/>
      </xdr:nvSpPr>
      <xdr:spPr>
        <a:xfrm>
          <a:off x="21023795" y="1274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161019</xdr:rowOff>
    </xdr:from>
    <xdr:to>
      <xdr:col>107</xdr:col>
      <xdr:colOff>50800</xdr:colOff>
      <xdr:row>75</xdr:row>
      <xdr:rowOff>44666</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a:off x="19545300" y="12676869"/>
          <a:ext cx="889000" cy="22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100444</xdr:rowOff>
    </xdr:from>
    <xdr:to>
      <xdr:col>107</xdr:col>
      <xdr:colOff>101600</xdr:colOff>
      <xdr:row>76</xdr:row>
      <xdr:rowOff>30593</xdr:rowOff>
    </xdr:to>
    <xdr:sp macro="" textlink="">
      <xdr:nvSpPr>
        <xdr:cNvPr id="854" name="フローチャート: 判断 853">
          <a:extLst>
            <a:ext uri="{FF2B5EF4-FFF2-40B4-BE49-F238E27FC236}">
              <a16:creationId xmlns:a16="http://schemas.microsoft.com/office/drawing/2014/main" xmlns="" id="{00000000-0008-0000-0600-000056030000}"/>
            </a:ext>
          </a:extLst>
        </xdr:cNvPr>
        <xdr:cNvSpPr/>
      </xdr:nvSpPr>
      <xdr:spPr>
        <a:xfrm>
          <a:off x="20383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21722</xdr:rowOff>
    </xdr:from>
    <xdr:ext cx="599010" cy="259045"/>
    <xdr:sp macro="" textlink="">
      <xdr:nvSpPr>
        <xdr:cNvPr id="855" name="テキスト ボックス 854">
          <a:extLst>
            <a:ext uri="{FF2B5EF4-FFF2-40B4-BE49-F238E27FC236}">
              <a16:creationId xmlns:a16="http://schemas.microsoft.com/office/drawing/2014/main" xmlns="" id="{00000000-0008-0000-0600-000057030000}"/>
            </a:ext>
          </a:extLst>
        </xdr:cNvPr>
        <xdr:cNvSpPr txBox="1"/>
      </xdr:nvSpPr>
      <xdr:spPr>
        <a:xfrm>
          <a:off x="20134795" y="1305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161019</xdr:rowOff>
    </xdr:from>
    <xdr:to>
      <xdr:col>102</xdr:col>
      <xdr:colOff>114300</xdr:colOff>
      <xdr:row>76</xdr:row>
      <xdr:rowOff>39106</xdr:rowOff>
    </xdr:to>
    <xdr:cxnSp macro="">
      <xdr:nvCxnSpPr>
        <xdr:cNvPr id="856" name="直線コネクタ 855">
          <a:extLst>
            <a:ext uri="{FF2B5EF4-FFF2-40B4-BE49-F238E27FC236}">
              <a16:creationId xmlns:a16="http://schemas.microsoft.com/office/drawing/2014/main" xmlns="" id="{00000000-0008-0000-0600-000058030000}"/>
            </a:ext>
          </a:extLst>
        </xdr:cNvPr>
        <xdr:cNvCxnSpPr/>
      </xdr:nvCxnSpPr>
      <xdr:spPr>
        <a:xfrm flipV="1">
          <a:off x="18656300" y="12676869"/>
          <a:ext cx="889000" cy="39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118833</xdr:rowOff>
    </xdr:from>
    <xdr:to>
      <xdr:col>102</xdr:col>
      <xdr:colOff>165100</xdr:colOff>
      <xdr:row>76</xdr:row>
      <xdr:rowOff>48983</xdr:rowOff>
    </xdr:to>
    <xdr:sp macro="" textlink="">
      <xdr:nvSpPr>
        <xdr:cNvPr id="857" name="フローチャート: 判断 856">
          <a:extLst>
            <a:ext uri="{FF2B5EF4-FFF2-40B4-BE49-F238E27FC236}">
              <a16:creationId xmlns:a16="http://schemas.microsoft.com/office/drawing/2014/main" xmlns="" id="{00000000-0008-0000-0600-000059030000}"/>
            </a:ext>
          </a:extLst>
        </xdr:cNvPr>
        <xdr:cNvSpPr/>
      </xdr:nvSpPr>
      <xdr:spPr>
        <a:xfrm>
          <a:off x="19494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40110</xdr:rowOff>
    </xdr:from>
    <xdr:ext cx="599010"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19245795" y="1307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129010</xdr:rowOff>
    </xdr:from>
    <xdr:to>
      <xdr:col>98</xdr:col>
      <xdr:colOff>38100</xdr:colOff>
      <xdr:row>76</xdr:row>
      <xdr:rowOff>59159</xdr:rowOff>
    </xdr:to>
    <xdr:sp macro="" textlink="">
      <xdr:nvSpPr>
        <xdr:cNvPr id="859" name="フローチャート: 判断 858">
          <a:extLst>
            <a:ext uri="{FF2B5EF4-FFF2-40B4-BE49-F238E27FC236}">
              <a16:creationId xmlns:a16="http://schemas.microsoft.com/office/drawing/2014/main" xmlns="" id="{00000000-0008-0000-0600-00005B030000}"/>
            </a:ext>
          </a:extLst>
        </xdr:cNvPr>
        <xdr:cNvSpPr/>
      </xdr:nvSpPr>
      <xdr:spPr>
        <a:xfrm>
          <a:off x="18605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75687</xdr:rowOff>
    </xdr:from>
    <xdr:ext cx="599010"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18356795" y="1276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4350</xdr:rowOff>
    </xdr:from>
    <xdr:to>
      <xdr:col>116</xdr:col>
      <xdr:colOff>114300</xdr:colOff>
      <xdr:row>76</xdr:row>
      <xdr:rowOff>105950</xdr:rowOff>
    </xdr:to>
    <xdr:sp macro="" textlink="">
      <xdr:nvSpPr>
        <xdr:cNvPr id="866" name="楕円 865">
          <a:extLst>
            <a:ext uri="{FF2B5EF4-FFF2-40B4-BE49-F238E27FC236}">
              <a16:creationId xmlns:a16="http://schemas.microsoft.com/office/drawing/2014/main" xmlns="" id="{00000000-0008-0000-0600-000062030000}"/>
            </a:ext>
          </a:extLst>
        </xdr:cNvPr>
        <xdr:cNvSpPr/>
      </xdr:nvSpPr>
      <xdr:spPr>
        <a:xfrm>
          <a:off x="22110700" y="130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154227</xdr:rowOff>
    </xdr:from>
    <xdr:ext cx="534377" cy="259045"/>
    <xdr:sp macro="" textlink="">
      <xdr:nvSpPr>
        <xdr:cNvPr id="867" name="繰出金該当値テキスト">
          <a:extLst>
            <a:ext uri="{FF2B5EF4-FFF2-40B4-BE49-F238E27FC236}">
              <a16:creationId xmlns:a16="http://schemas.microsoft.com/office/drawing/2014/main" xmlns="" id="{00000000-0008-0000-0600-000063030000}"/>
            </a:ext>
          </a:extLst>
        </xdr:cNvPr>
        <xdr:cNvSpPr txBox="1"/>
      </xdr:nvSpPr>
      <xdr:spPr>
        <a:xfrm>
          <a:off x="22212300" y="1301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164114</xdr:rowOff>
    </xdr:from>
    <xdr:to>
      <xdr:col>112</xdr:col>
      <xdr:colOff>38100</xdr:colOff>
      <xdr:row>76</xdr:row>
      <xdr:rowOff>94264</xdr:rowOff>
    </xdr:to>
    <xdr:sp macro="" textlink="">
      <xdr:nvSpPr>
        <xdr:cNvPr id="868" name="楕円 867">
          <a:extLst>
            <a:ext uri="{FF2B5EF4-FFF2-40B4-BE49-F238E27FC236}">
              <a16:creationId xmlns:a16="http://schemas.microsoft.com/office/drawing/2014/main" xmlns="" id="{00000000-0008-0000-0600-000064030000}"/>
            </a:ext>
          </a:extLst>
        </xdr:cNvPr>
        <xdr:cNvSpPr/>
      </xdr:nvSpPr>
      <xdr:spPr>
        <a:xfrm>
          <a:off x="21272500" y="1302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85391</xdr:rowOff>
    </xdr:from>
    <xdr:ext cx="534377"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21056111" y="1311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165316</xdr:rowOff>
    </xdr:from>
    <xdr:to>
      <xdr:col>107</xdr:col>
      <xdr:colOff>101600</xdr:colOff>
      <xdr:row>75</xdr:row>
      <xdr:rowOff>95466</xdr:rowOff>
    </xdr:to>
    <xdr:sp macro="" textlink="">
      <xdr:nvSpPr>
        <xdr:cNvPr id="870" name="楕円 869">
          <a:extLst>
            <a:ext uri="{FF2B5EF4-FFF2-40B4-BE49-F238E27FC236}">
              <a16:creationId xmlns:a16="http://schemas.microsoft.com/office/drawing/2014/main" xmlns="" id="{00000000-0008-0000-0600-000066030000}"/>
            </a:ext>
          </a:extLst>
        </xdr:cNvPr>
        <xdr:cNvSpPr/>
      </xdr:nvSpPr>
      <xdr:spPr>
        <a:xfrm>
          <a:off x="20383500" y="1285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111993</xdr:rowOff>
    </xdr:from>
    <xdr:ext cx="599010"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20134795" y="12627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110219</xdr:rowOff>
    </xdr:from>
    <xdr:to>
      <xdr:col>102</xdr:col>
      <xdr:colOff>165100</xdr:colOff>
      <xdr:row>74</xdr:row>
      <xdr:rowOff>40369</xdr:rowOff>
    </xdr:to>
    <xdr:sp macro="" textlink="">
      <xdr:nvSpPr>
        <xdr:cNvPr id="872" name="楕円 871">
          <a:extLst>
            <a:ext uri="{FF2B5EF4-FFF2-40B4-BE49-F238E27FC236}">
              <a16:creationId xmlns:a16="http://schemas.microsoft.com/office/drawing/2014/main" xmlns="" id="{00000000-0008-0000-0600-000068030000}"/>
            </a:ext>
          </a:extLst>
        </xdr:cNvPr>
        <xdr:cNvSpPr/>
      </xdr:nvSpPr>
      <xdr:spPr>
        <a:xfrm>
          <a:off x="19494500" y="1262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56896</xdr:rowOff>
    </xdr:from>
    <xdr:ext cx="599010"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19245795" y="12401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159756</xdr:rowOff>
    </xdr:from>
    <xdr:to>
      <xdr:col>98</xdr:col>
      <xdr:colOff>38100</xdr:colOff>
      <xdr:row>76</xdr:row>
      <xdr:rowOff>89906</xdr:rowOff>
    </xdr:to>
    <xdr:sp macro="" textlink="">
      <xdr:nvSpPr>
        <xdr:cNvPr id="874" name="楕円 873">
          <a:extLst>
            <a:ext uri="{FF2B5EF4-FFF2-40B4-BE49-F238E27FC236}">
              <a16:creationId xmlns:a16="http://schemas.microsoft.com/office/drawing/2014/main" xmlns="" id="{00000000-0008-0000-0600-00006A030000}"/>
            </a:ext>
          </a:extLst>
        </xdr:cNvPr>
        <xdr:cNvSpPr/>
      </xdr:nvSpPr>
      <xdr:spPr>
        <a:xfrm>
          <a:off x="18605500" y="1301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81033</xdr:rowOff>
    </xdr:from>
    <xdr:ext cx="534377"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18389111" y="1311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xmlns=""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xmlns=""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xmlns=""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xmlns=""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xmlns=""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xmlns=""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xmlns=""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xmlns=""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xmlns=""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xmlns=""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xmlns=""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xmlns=""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xmlns=""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xmlns=""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xmlns=""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xmlns=""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xmlns=""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xmlns=""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xmlns=""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xmlns=""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xmlns=""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xmlns=""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xmlns=""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xmlns=""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xmlns=""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xmlns=""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xmlns=""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baseline="0">
              <a:solidFill>
                <a:schemeClr val="dk1"/>
              </a:solidFill>
              <a:effectLst/>
              <a:latin typeface="+mn-lt"/>
              <a:ea typeface="+mn-ea"/>
              <a:cs typeface="+mn-cs"/>
            </a:rPr>
            <a:t>　歳出決算総額は、住民一人あたり</a:t>
          </a:r>
          <a:r>
            <a:rPr kumimoji="1" lang="en-US" altLang="ja-JP" sz="1000" baseline="0">
              <a:solidFill>
                <a:schemeClr val="dk1"/>
              </a:solidFill>
              <a:effectLst/>
              <a:latin typeface="+mn-lt"/>
              <a:ea typeface="+mn-ea"/>
              <a:cs typeface="+mn-cs"/>
            </a:rPr>
            <a:t>2,416</a:t>
          </a:r>
          <a:r>
            <a:rPr kumimoji="1" lang="ja-JP" altLang="ja-JP" sz="1000" baseline="0">
              <a:solidFill>
                <a:schemeClr val="dk1"/>
              </a:solidFill>
              <a:effectLst/>
              <a:latin typeface="+mn-lt"/>
              <a:ea typeface="+mn-ea"/>
              <a:cs typeface="+mn-cs"/>
            </a:rPr>
            <a:t>千円となっている。</a:t>
          </a:r>
          <a:endParaRPr lang="ja-JP" altLang="ja-JP" sz="1100">
            <a:effectLst/>
          </a:endParaRPr>
        </a:p>
        <a:p>
          <a:r>
            <a:rPr kumimoji="1" lang="ja-JP" altLang="ja-JP" sz="1000" baseline="0">
              <a:solidFill>
                <a:schemeClr val="dk1"/>
              </a:solidFill>
              <a:effectLst/>
              <a:latin typeface="+mn-lt"/>
              <a:ea typeface="+mn-ea"/>
              <a:cs typeface="+mn-cs"/>
            </a:rPr>
            <a:t>　主な構成項目の一つである人件費については住民一人あたり</a:t>
          </a:r>
          <a:r>
            <a:rPr kumimoji="1" lang="en-US" altLang="ja-JP" sz="1000" baseline="0">
              <a:solidFill>
                <a:schemeClr val="dk1"/>
              </a:solidFill>
              <a:effectLst/>
              <a:latin typeface="+mn-lt"/>
              <a:ea typeface="+mn-ea"/>
              <a:cs typeface="+mn-cs"/>
            </a:rPr>
            <a:t>303</a:t>
          </a:r>
          <a:r>
            <a:rPr kumimoji="1" lang="ja-JP" altLang="ja-JP" sz="1000" baseline="0">
              <a:solidFill>
                <a:schemeClr val="dk1"/>
              </a:solidFill>
              <a:effectLst/>
              <a:latin typeface="+mn-lt"/>
              <a:ea typeface="+mn-ea"/>
              <a:cs typeface="+mn-cs"/>
            </a:rPr>
            <a:t>千円となっている。</a:t>
          </a:r>
          <a:r>
            <a:rPr kumimoji="1" lang="ja-JP" altLang="ja-JP" sz="1000">
              <a:solidFill>
                <a:schemeClr val="dk1"/>
              </a:solidFill>
              <a:effectLst/>
              <a:latin typeface="+mn-lt"/>
              <a:ea typeface="+mn-ea"/>
              <a:cs typeface="+mn-cs"/>
            </a:rPr>
            <a:t>人件費については職員数の適正化に努め、平成</a:t>
          </a:r>
          <a:r>
            <a:rPr kumimoji="1" lang="en-US" altLang="ja-JP" sz="1000">
              <a:solidFill>
                <a:schemeClr val="dk1"/>
              </a:solidFill>
              <a:effectLst/>
              <a:latin typeface="+mn-lt"/>
              <a:ea typeface="+mn-ea"/>
              <a:cs typeface="+mn-cs"/>
            </a:rPr>
            <a:t>17</a:t>
          </a:r>
          <a:r>
            <a:rPr kumimoji="1" lang="ja-JP" altLang="ja-JP" sz="1000">
              <a:solidFill>
                <a:schemeClr val="dk1"/>
              </a:solidFill>
              <a:effectLst/>
              <a:latin typeface="+mn-lt"/>
              <a:ea typeface="+mn-ea"/>
              <a:cs typeface="+mn-cs"/>
            </a:rPr>
            <a:t>年度から</a:t>
          </a:r>
          <a:r>
            <a:rPr kumimoji="1" lang="ja-JP" altLang="en-US" sz="1000">
              <a:solidFill>
                <a:schemeClr val="dk1"/>
              </a:solidFill>
              <a:effectLst/>
              <a:latin typeface="+mn-lt"/>
              <a:ea typeface="+mn-ea"/>
              <a:cs typeface="+mn-cs"/>
            </a:rPr>
            <a:t>令和元</a:t>
          </a:r>
          <a:r>
            <a:rPr kumimoji="1" lang="ja-JP" altLang="ja-JP" sz="1000">
              <a:solidFill>
                <a:schemeClr val="dk1"/>
              </a:solidFill>
              <a:effectLst/>
              <a:latin typeface="+mn-lt"/>
              <a:ea typeface="+mn-ea"/>
              <a:cs typeface="+mn-cs"/>
            </a:rPr>
            <a:t>年度までの間に</a:t>
          </a:r>
          <a:r>
            <a:rPr kumimoji="1" lang="en-US" altLang="ja-JP" sz="1000">
              <a:solidFill>
                <a:schemeClr val="dk1"/>
              </a:solidFill>
              <a:effectLst/>
              <a:latin typeface="+mn-lt"/>
              <a:ea typeface="+mn-ea"/>
              <a:cs typeface="+mn-cs"/>
            </a:rPr>
            <a:t>8</a:t>
          </a:r>
          <a:r>
            <a:rPr kumimoji="1" lang="ja-JP" altLang="ja-JP" sz="1000">
              <a:solidFill>
                <a:schemeClr val="dk1"/>
              </a:solidFill>
              <a:effectLst/>
              <a:latin typeface="+mn-lt"/>
              <a:ea typeface="+mn-ea"/>
              <a:cs typeface="+mn-cs"/>
            </a:rPr>
            <a:t>名（</a:t>
          </a:r>
          <a:r>
            <a:rPr kumimoji="1" lang="en-US" altLang="ja-JP" sz="1000">
              <a:solidFill>
                <a:schemeClr val="dk1"/>
              </a:solidFill>
              <a:effectLst/>
              <a:latin typeface="+mn-lt"/>
              <a:ea typeface="+mn-ea"/>
              <a:cs typeface="+mn-cs"/>
            </a:rPr>
            <a:t>12.3</a:t>
          </a:r>
          <a:r>
            <a:rPr kumimoji="1" lang="ja-JP" altLang="ja-JP" sz="1000">
              <a:solidFill>
                <a:schemeClr val="dk1"/>
              </a:solidFill>
              <a:effectLst/>
              <a:latin typeface="+mn-lt"/>
              <a:ea typeface="+mn-ea"/>
              <a:cs typeface="+mn-cs"/>
            </a:rPr>
            <a:t>％）の職員の削減（再任用・任期付職員を含む）を行っているところだが、その一方で人口が年々減少していることが影響を及ぼしている。</a:t>
          </a:r>
          <a:endParaRPr lang="ja-JP" altLang="ja-JP" sz="1100">
            <a:effectLst/>
          </a:endParaRPr>
        </a:p>
        <a:p>
          <a:r>
            <a:rPr kumimoji="1" lang="ja-JP" altLang="ja-JP" sz="1000">
              <a:solidFill>
                <a:schemeClr val="dk1"/>
              </a:solidFill>
              <a:effectLst/>
              <a:latin typeface="+mn-lt"/>
              <a:ea typeface="+mn-ea"/>
              <a:cs typeface="+mn-cs"/>
            </a:rPr>
            <a:t>　物件費については、</a:t>
          </a:r>
          <a:r>
            <a:rPr kumimoji="1" lang="en-US" altLang="ja-JP" sz="1000">
              <a:solidFill>
                <a:schemeClr val="dk1"/>
              </a:solidFill>
              <a:effectLst/>
              <a:latin typeface="+mn-lt"/>
              <a:ea typeface="+mn-ea"/>
              <a:cs typeface="+mn-cs"/>
            </a:rPr>
            <a:t>H29</a:t>
          </a:r>
          <a:r>
            <a:rPr kumimoji="1" lang="ja-JP" altLang="ja-JP" sz="1000">
              <a:solidFill>
                <a:schemeClr val="dk1"/>
              </a:solidFill>
              <a:effectLst/>
              <a:latin typeface="+mn-lt"/>
              <a:ea typeface="+mn-ea"/>
              <a:cs typeface="+mn-cs"/>
            </a:rPr>
            <a:t>災害復旧関連の物件費</a:t>
          </a:r>
          <a:r>
            <a:rPr kumimoji="1" lang="ja-JP" altLang="en-US" sz="1000">
              <a:solidFill>
                <a:schemeClr val="dk1"/>
              </a:solidFill>
              <a:effectLst/>
              <a:latin typeface="+mn-lt"/>
              <a:ea typeface="+mn-ea"/>
              <a:cs typeface="+mn-cs"/>
            </a:rPr>
            <a:t>は</a:t>
          </a:r>
          <a:r>
            <a:rPr kumimoji="1" lang="ja-JP" altLang="ja-JP" sz="1000">
              <a:solidFill>
                <a:schemeClr val="dk1"/>
              </a:solidFill>
              <a:effectLst/>
              <a:latin typeface="+mn-lt"/>
              <a:ea typeface="+mn-ea"/>
              <a:cs typeface="+mn-cs"/>
            </a:rPr>
            <a:t>減少</a:t>
          </a:r>
          <a:r>
            <a:rPr kumimoji="1" lang="ja-JP" altLang="en-US" sz="1000">
              <a:solidFill>
                <a:schemeClr val="dk1"/>
              </a:solidFill>
              <a:effectLst/>
              <a:latin typeface="+mn-lt"/>
              <a:ea typeface="+mn-ea"/>
              <a:cs typeface="+mn-cs"/>
            </a:rPr>
            <a:t>したものの</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荒廃森林再生事業の増など、</a:t>
          </a:r>
          <a:r>
            <a:rPr kumimoji="1" lang="ja-JP" altLang="ja-JP" sz="1000">
              <a:solidFill>
                <a:schemeClr val="dk1"/>
              </a:solidFill>
              <a:effectLst/>
              <a:latin typeface="+mn-lt"/>
              <a:ea typeface="+mn-ea"/>
              <a:cs typeface="+mn-cs"/>
            </a:rPr>
            <a:t>依然として増加傾向にある。今後については、公共施設等総合管理計画による適正な維持管理の実施や、各種施設照明のＬＥＤ化により、需用費や委託料等の削減に取り組む。</a:t>
          </a:r>
          <a:endParaRPr lang="ja-JP" altLang="ja-JP" sz="1100">
            <a:effectLst/>
          </a:endParaRPr>
        </a:p>
        <a:p>
          <a:r>
            <a:rPr kumimoji="1" lang="ja-JP" altLang="ja-JP" sz="1000">
              <a:solidFill>
                <a:schemeClr val="dk1"/>
              </a:solidFill>
              <a:effectLst/>
              <a:latin typeface="+mn-lt"/>
              <a:ea typeface="+mn-ea"/>
              <a:cs typeface="+mn-cs"/>
            </a:rPr>
            <a:t>　扶助費については、</a:t>
          </a:r>
          <a:r>
            <a:rPr kumimoji="1" lang="en-US" altLang="ja-JP" sz="1000">
              <a:solidFill>
                <a:schemeClr val="dk1"/>
              </a:solidFill>
              <a:effectLst/>
              <a:latin typeface="+mn-lt"/>
              <a:ea typeface="+mn-ea"/>
              <a:cs typeface="+mn-cs"/>
            </a:rPr>
            <a:t>H29</a:t>
          </a:r>
          <a:r>
            <a:rPr kumimoji="1" lang="ja-JP" altLang="ja-JP" sz="1000">
              <a:solidFill>
                <a:schemeClr val="dk1"/>
              </a:solidFill>
              <a:effectLst/>
              <a:latin typeface="+mn-lt"/>
              <a:ea typeface="+mn-ea"/>
              <a:cs typeface="+mn-cs"/>
            </a:rPr>
            <a:t>災害援助費</a:t>
          </a:r>
          <a:r>
            <a:rPr kumimoji="1" lang="ja-JP" altLang="en-US" sz="1000">
              <a:solidFill>
                <a:schemeClr val="dk1"/>
              </a:solidFill>
              <a:effectLst/>
              <a:latin typeface="+mn-lt"/>
              <a:ea typeface="+mn-ea"/>
              <a:cs typeface="+mn-cs"/>
            </a:rPr>
            <a:t>は</a:t>
          </a:r>
          <a:r>
            <a:rPr kumimoji="1" lang="ja-JP" altLang="ja-JP" sz="1000">
              <a:solidFill>
                <a:schemeClr val="dk1"/>
              </a:solidFill>
              <a:effectLst/>
              <a:latin typeface="+mn-lt"/>
              <a:ea typeface="+mn-ea"/>
              <a:cs typeface="+mn-cs"/>
            </a:rPr>
            <a:t>減少</a:t>
          </a:r>
          <a:r>
            <a:rPr kumimoji="1" lang="ja-JP" altLang="en-US" sz="1000">
              <a:solidFill>
                <a:schemeClr val="dk1"/>
              </a:solidFill>
              <a:effectLst/>
              <a:latin typeface="+mn-lt"/>
              <a:ea typeface="+mn-ea"/>
              <a:cs typeface="+mn-cs"/>
            </a:rPr>
            <a:t>したものの</a:t>
          </a:r>
          <a:r>
            <a:rPr kumimoji="1" lang="ja-JP" altLang="ja-JP" sz="1000">
              <a:solidFill>
                <a:schemeClr val="dk1"/>
              </a:solidFill>
              <a:effectLst/>
              <a:latin typeface="+mn-lt"/>
              <a:ea typeface="+mn-ea"/>
              <a:cs typeface="+mn-cs"/>
            </a:rPr>
            <a:t>、依然として児童数の減少による保育所運営費の減や高齢化の進行による高齢者福祉費の増、障害者福祉費の受給者増による上昇がみられる。今後も社会保障費は増加の傾向にあると見込まれるため、財源の確保についての検討が求められる。</a:t>
          </a:r>
          <a:endParaRPr lang="ja-JP" altLang="ja-JP" sz="1100">
            <a:effectLst/>
          </a:endParaRPr>
        </a:p>
        <a:p>
          <a:r>
            <a:rPr lang="ja-JP" altLang="ja-JP" sz="1000">
              <a:solidFill>
                <a:schemeClr val="dk1"/>
              </a:solidFill>
              <a:effectLst/>
              <a:latin typeface="+mn-lt"/>
              <a:ea typeface="+mn-ea"/>
              <a:cs typeface="+mn-cs"/>
            </a:rPr>
            <a:t>　公債費については、償還期間が短い</a:t>
          </a:r>
          <a:r>
            <a:rPr lang="ja-JP" altLang="en-US" sz="1000">
              <a:solidFill>
                <a:schemeClr val="dk1"/>
              </a:solidFill>
              <a:effectLst/>
              <a:latin typeface="+mn-lt"/>
              <a:ea typeface="+mn-ea"/>
              <a:cs typeface="+mn-cs"/>
            </a:rPr>
            <a:t>旧</a:t>
          </a:r>
          <a:r>
            <a:rPr lang="ja-JP" altLang="ja-JP" sz="1000">
              <a:solidFill>
                <a:schemeClr val="dk1"/>
              </a:solidFill>
              <a:effectLst/>
              <a:latin typeface="+mn-lt"/>
              <a:ea typeface="+mn-ea"/>
              <a:cs typeface="+mn-cs"/>
            </a:rPr>
            <a:t>合併特例事業債及び過疎対策事業債の残高が全体の</a:t>
          </a:r>
          <a:r>
            <a:rPr lang="en-US" altLang="ja-JP" sz="1000">
              <a:solidFill>
                <a:schemeClr val="dk1"/>
              </a:solidFill>
              <a:effectLst/>
              <a:latin typeface="+mn-lt"/>
              <a:ea typeface="+mn-ea"/>
              <a:cs typeface="+mn-cs"/>
            </a:rPr>
            <a:t>44.5</a:t>
          </a:r>
          <a:r>
            <a:rPr lang="ja-JP" altLang="ja-JP" sz="1000">
              <a:solidFill>
                <a:schemeClr val="dk1"/>
              </a:solidFill>
              <a:effectLst/>
              <a:latin typeface="+mn-lt"/>
              <a:ea typeface="+mn-ea"/>
              <a:cs typeface="+mn-cs"/>
            </a:rPr>
            <a:t>％を占め、単年度における償還額が高額になり実質公債費比率を高める要因となっている。元利償還額は年々減少傾向にあったが、</a:t>
          </a:r>
          <a:r>
            <a:rPr lang="en-US" altLang="ja-JP" sz="1000">
              <a:solidFill>
                <a:schemeClr val="dk1"/>
              </a:solidFill>
              <a:effectLst/>
              <a:latin typeface="+mn-lt"/>
              <a:ea typeface="+mn-ea"/>
              <a:cs typeface="+mn-cs"/>
            </a:rPr>
            <a:t>H28</a:t>
          </a:r>
          <a:r>
            <a:rPr lang="ja-JP" altLang="ja-JP" sz="1000">
              <a:solidFill>
                <a:schemeClr val="dk1"/>
              </a:solidFill>
              <a:effectLst/>
              <a:latin typeface="+mn-lt"/>
              <a:ea typeface="+mn-ea"/>
              <a:cs typeface="+mn-cs"/>
            </a:rPr>
            <a:t>許可から</a:t>
          </a:r>
          <a:r>
            <a:rPr lang="en-US" altLang="ja-JP" sz="1000">
              <a:solidFill>
                <a:schemeClr val="dk1"/>
              </a:solidFill>
              <a:effectLst/>
              <a:latin typeface="+mn-lt"/>
              <a:ea typeface="+mn-ea"/>
              <a:cs typeface="+mn-cs"/>
            </a:rPr>
            <a:t>H29</a:t>
          </a:r>
          <a:r>
            <a:rPr lang="ja-JP" altLang="ja-JP" sz="1000">
              <a:solidFill>
                <a:schemeClr val="dk1"/>
              </a:solidFill>
              <a:effectLst/>
              <a:latin typeface="+mn-lt"/>
              <a:ea typeface="+mn-ea"/>
              <a:cs typeface="+mn-cs"/>
            </a:rPr>
            <a:t>許可</a:t>
          </a:r>
          <a:r>
            <a:rPr lang="ja-JP" altLang="en-US" sz="1000">
              <a:solidFill>
                <a:schemeClr val="dk1"/>
              </a:solidFill>
              <a:effectLst/>
              <a:latin typeface="+mn-lt"/>
              <a:ea typeface="+mn-ea"/>
              <a:cs typeface="+mn-cs"/>
            </a:rPr>
            <a:t>の旧合併特例</a:t>
          </a:r>
          <a:r>
            <a:rPr lang="ja-JP" altLang="ja-JP" sz="1000">
              <a:solidFill>
                <a:schemeClr val="dk1"/>
              </a:solidFill>
              <a:effectLst/>
              <a:latin typeface="+mn-lt"/>
              <a:ea typeface="+mn-ea"/>
              <a:cs typeface="+mn-cs"/>
            </a:rPr>
            <a:t>事業債等の元利償還開始に伴い増加に転じている。類似団体内順位は依然として高い傾向にあるため、今後も新たな起債を抑制することにより、適正な水準を目指す。</a:t>
          </a:r>
          <a:endParaRPr lang="ja-JP" altLang="ja-JP" sz="11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福岡県東峰村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2,082
2,070
51.97
5,252,208
5,030,800
91,893
1,398,839
3,515,148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xmlns=""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xmlns=""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xmlns=""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xmlns=""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xmlns=""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xmlns=""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xmlns=""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xmlns=""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xmlns=""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xmlns=""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xmlns=""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xmlns=""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xmlns=""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xmlns=""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xmlns=""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53877</xdr:rowOff>
    </xdr:from>
    <xdr:to>
      <xdr:col>24</xdr:col>
      <xdr:colOff>62865</xdr:colOff>
      <xdr:row>38</xdr:row>
      <xdr:rowOff>142018</xdr:rowOff>
    </xdr:to>
    <xdr:cxnSp macro="">
      <xdr:nvCxnSpPr>
        <xdr:cNvPr id="57" name="直線コネクタ 56">
          <a:extLst>
            <a:ext uri="{FF2B5EF4-FFF2-40B4-BE49-F238E27FC236}">
              <a16:creationId xmlns:a16="http://schemas.microsoft.com/office/drawing/2014/main" xmlns="" id="{00000000-0008-0000-0700-000039000000}"/>
            </a:ext>
          </a:extLst>
        </xdr:cNvPr>
        <xdr:cNvCxnSpPr/>
      </xdr:nvCxnSpPr>
      <xdr:spPr>
        <a:xfrm flipV="1">
          <a:off x="4633595" y="5368827"/>
          <a:ext cx="1270" cy="128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145845</xdr:rowOff>
    </xdr:from>
    <xdr:ext cx="469744" cy="259045"/>
    <xdr:sp macro="" textlink="">
      <xdr:nvSpPr>
        <xdr:cNvPr id="58" name="議会費最小値テキスト">
          <a:extLst>
            <a:ext uri="{FF2B5EF4-FFF2-40B4-BE49-F238E27FC236}">
              <a16:creationId xmlns:a16="http://schemas.microsoft.com/office/drawing/2014/main" xmlns="" id="{00000000-0008-0000-0700-00003A000000}"/>
            </a:ext>
          </a:extLst>
        </xdr:cNvPr>
        <xdr:cNvSpPr txBox="1"/>
      </xdr:nvSpPr>
      <xdr:spPr>
        <a:xfrm>
          <a:off x="4686300" y="6660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142018</xdr:rowOff>
    </xdr:from>
    <xdr:to>
      <xdr:col>24</xdr:col>
      <xdr:colOff>152400</xdr:colOff>
      <xdr:row>38</xdr:row>
      <xdr:rowOff>142018</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a:off x="4546600" y="665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554</xdr:rowOff>
    </xdr:from>
    <xdr:ext cx="534377" cy="259045"/>
    <xdr:sp macro="" textlink="">
      <xdr:nvSpPr>
        <xdr:cNvPr id="60" name="議会費最大値テキスト">
          <a:extLst>
            <a:ext uri="{FF2B5EF4-FFF2-40B4-BE49-F238E27FC236}">
              <a16:creationId xmlns:a16="http://schemas.microsoft.com/office/drawing/2014/main" xmlns="" id="{00000000-0008-0000-0700-00003C000000}"/>
            </a:ext>
          </a:extLst>
        </xdr:cNvPr>
        <xdr:cNvSpPr txBox="1"/>
      </xdr:nvSpPr>
      <xdr:spPr>
        <a:xfrm>
          <a:off x="4686300" y="514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86,756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53877</xdr:rowOff>
    </xdr:from>
    <xdr:to>
      <xdr:col>24</xdr:col>
      <xdr:colOff>152400</xdr:colOff>
      <xdr:row>31</xdr:row>
      <xdr:rowOff>53877</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4546600" y="5368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2818</xdr:rowOff>
    </xdr:from>
    <xdr:to>
      <xdr:col>24</xdr:col>
      <xdr:colOff>63500</xdr:colOff>
      <xdr:row>37</xdr:row>
      <xdr:rowOff>7406</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flipV="1">
          <a:off x="3797300" y="6346468"/>
          <a:ext cx="838200" cy="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92048</xdr:rowOff>
    </xdr:from>
    <xdr:ext cx="534377" cy="259045"/>
    <xdr:sp macro="" textlink="">
      <xdr:nvSpPr>
        <xdr:cNvPr id="63" name="議会費平均値テキスト">
          <a:extLst>
            <a:ext uri="{FF2B5EF4-FFF2-40B4-BE49-F238E27FC236}">
              <a16:creationId xmlns:a16="http://schemas.microsoft.com/office/drawing/2014/main" xmlns="" id="{00000000-0008-0000-0700-00003F000000}"/>
            </a:ext>
          </a:extLst>
        </xdr:cNvPr>
        <xdr:cNvSpPr txBox="1"/>
      </xdr:nvSpPr>
      <xdr:spPr>
        <a:xfrm>
          <a:off x="4686300" y="643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113621</xdr:rowOff>
    </xdr:from>
    <xdr:to>
      <xdr:col>24</xdr:col>
      <xdr:colOff>114300</xdr:colOff>
      <xdr:row>38</xdr:row>
      <xdr:rowOff>43771</xdr:rowOff>
    </xdr:to>
    <xdr:sp macro="" textlink="">
      <xdr:nvSpPr>
        <xdr:cNvPr id="64" name="フローチャート: 判断 63">
          <a:extLst>
            <a:ext uri="{FF2B5EF4-FFF2-40B4-BE49-F238E27FC236}">
              <a16:creationId xmlns:a16="http://schemas.microsoft.com/office/drawing/2014/main" xmlns="" id="{00000000-0008-0000-0700-000040000000}"/>
            </a:ext>
          </a:extLst>
        </xdr:cNvPr>
        <xdr:cNvSpPr/>
      </xdr:nvSpPr>
      <xdr:spPr>
        <a:xfrm>
          <a:off x="45847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7406</xdr:rowOff>
    </xdr:from>
    <xdr:to>
      <xdr:col>19</xdr:col>
      <xdr:colOff>177800</xdr:colOff>
      <xdr:row>37</xdr:row>
      <xdr:rowOff>19195</xdr:rowOff>
    </xdr:to>
    <xdr:cxnSp macro="">
      <xdr:nvCxnSpPr>
        <xdr:cNvPr id="65" name="直線コネクタ 64">
          <a:extLst>
            <a:ext uri="{FF2B5EF4-FFF2-40B4-BE49-F238E27FC236}">
              <a16:creationId xmlns:a16="http://schemas.microsoft.com/office/drawing/2014/main" xmlns="" id="{00000000-0008-0000-0700-000041000000}"/>
            </a:ext>
          </a:extLst>
        </xdr:cNvPr>
        <xdr:cNvCxnSpPr/>
      </xdr:nvCxnSpPr>
      <xdr:spPr>
        <a:xfrm flipV="1">
          <a:off x="2908300" y="6351056"/>
          <a:ext cx="889000" cy="1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118242</xdr:rowOff>
    </xdr:from>
    <xdr:to>
      <xdr:col>20</xdr:col>
      <xdr:colOff>38100</xdr:colOff>
      <xdr:row>38</xdr:row>
      <xdr:rowOff>48392</xdr:rowOff>
    </xdr:to>
    <xdr:sp macro="" textlink="">
      <xdr:nvSpPr>
        <xdr:cNvPr id="66" name="フローチャート: 判断 65">
          <a:extLst>
            <a:ext uri="{FF2B5EF4-FFF2-40B4-BE49-F238E27FC236}">
              <a16:creationId xmlns:a16="http://schemas.microsoft.com/office/drawing/2014/main" xmlns="" id="{00000000-0008-0000-0700-000042000000}"/>
            </a:ext>
          </a:extLst>
        </xdr:cNvPr>
        <xdr:cNvSpPr/>
      </xdr:nvSpPr>
      <xdr:spPr>
        <a:xfrm>
          <a:off x="3746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39519</xdr:rowOff>
    </xdr:from>
    <xdr:ext cx="534377" cy="259045"/>
    <xdr:sp macro="" textlink="">
      <xdr:nvSpPr>
        <xdr:cNvPr id="67" name="テキスト ボックス 66">
          <a:extLst>
            <a:ext uri="{FF2B5EF4-FFF2-40B4-BE49-F238E27FC236}">
              <a16:creationId xmlns:a16="http://schemas.microsoft.com/office/drawing/2014/main" xmlns="" id="{00000000-0008-0000-0700-000043000000}"/>
            </a:ext>
          </a:extLst>
        </xdr:cNvPr>
        <xdr:cNvSpPr txBox="1"/>
      </xdr:nvSpPr>
      <xdr:spPr>
        <a:xfrm>
          <a:off x="3530111" y="655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17807</xdr:rowOff>
    </xdr:from>
    <xdr:to>
      <xdr:col>15</xdr:col>
      <xdr:colOff>50800</xdr:colOff>
      <xdr:row>37</xdr:row>
      <xdr:rowOff>19195</xdr:rowOff>
    </xdr:to>
    <xdr:cxnSp macro="">
      <xdr:nvCxnSpPr>
        <xdr:cNvPr id="68" name="直線コネクタ 67">
          <a:extLst>
            <a:ext uri="{FF2B5EF4-FFF2-40B4-BE49-F238E27FC236}">
              <a16:creationId xmlns:a16="http://schemas.microsoft.com/office/drawing/2014/main" xmlns="" id="{00000000-0008-0000-0700-000044000000}"/>
            </a:ext>
          </a:extLst>
        </xdr:cNvPr>
        <xdr:cNvCxnSpPr/>
      </xdr:nvCxnSpPr>
      <xdr:spPr>
        <a:xfrm>
          <a:off x="2019300" y="6361457"/>
          <a:ext cx="889000" cy="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125215</xdr:rowOff>
    </xdr:from>
    <xdr:to>
      <xdr:col>15</xdr:col>
      <xdr:colOff>101600</xdr:colOff>
      <xdr:row>38</xdr:row>
      <xdr:rowOff>55365</xdr:rowOff>
    </xdr:to>
    <xdr:sp macro="" textlink="">
      <xdr:nvSpPr>
        <xdr:cNvPr id="69" name="フローチャート: 判断 68">
          <a:extLst>
            <a:ext uri="{FF2B5EF4-FFF2-40B4-BE49-F238E27FC236}">
              <a16:creationId xmlns:a16="http://schemas.microsoft.com/office/drawing/2014/main" xmlns="" id="{00000000-0008-0000-0700-000045000000}"/>
            </a:ext>
          </a:extLst>
        </xdr:cNvPr>
        <xdr:cNvSpPr/>
      </xdr:nvSpPr>
      <xdr:spPr>
        <a:xfrm>
          <a:off x="2857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46492</xdr:rowOff>
    </xdr:from>
    <xdr:ext cx="534377" cy="259045"/>
    <xdr:sp macro="" textlink="">
      <xdr:nvSpPr>
        <xdr:cNvPr id="70" name="テキスト ボックス 69">
          <a:extLst>
            <a:ext uri="{FF2B5EF4-FFF2-40B4-BE49-F238E27FC236}">
              <a16:creationId xmlns:a16="http://schemas.microsoft.com/office/drawing/2014/main" xmlns="" id="{00000000-0008-0000-0700-000046000000}"/>
            </a:ext>
          </a:extLst>
        </xdr:cNvPr>
        <xdr:cNvSpPr txBox="1"/>
      </xdr:nvSpPr>
      <xdr:spPr>
        <a:xfrm>
          <a:off x="2641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162217</xdr:rowOff>
    </xdr:from>
    <xdr:to>
      <xdr:col>10</xdr:col>
      <xdr:colOff>114300</xdr:colOff>
      <xdr:row>37</xdr:row>
      <xdr:rowOff>17807</xdr:rowOff>
    </xdr:to>
    <xdr:cxnSp macro="">
      <xdr:nvCxnSpPr>
        <xdr:cNvPr id="71" name="直線コネクタ 70">
          <a:extLst>
            <a:ext uri="{FF2B5EF4-FFF2-40B4-BE49-F238E27FC236}">
              <a16:creationId xmlns:a16="http://schemas.microsoft.com/office/drawing/2014/main" xmlns="" id="{00000000-0008-0000-0700-000047000000}"/>
            </a:ext>
          </a:extLst>
        </xdr:cNvPr>
        <xdr:cNvCxnSpPr/>
      </xdr:nvCxnSpPr>
      <xdr:spPr>
        <a:xfrm>
          <a:off x="1130300" y="6334417"/>
          <a:ext cx="889000" cy="2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129297</xdr:rowOff>
    </xdr:from>
    <xdr:to>
      <xdr:col>10</xdr:col>
      <xdr:colOff>165100</xdr:colOff>
      <xdr:row>38</xdr:row>
      <xdr:rowOff>59447</xdr:rowOff>
    </xdr:to>
    <xdr:sp macro="" textlink="">
      <xdr:nvSpPr>
        <xdr:cNvPr id="72" name="フローチャート: 判断 71">
          <a:extLst>
            <a:ext uri="{FF2B5EF4-FFF2-40B4-BE49-F238E27FC236}">
              <a16:creationId xmlns:a16="http://schemas.microsoft.com/office/drawing/2014/main" xmlns="" id="{00000000-0008-0000-0700-000048000000}"/>
            </a:ext>
          </a:extLst>
        </xdr:cNvPr>
        <xdr:cNvSpPr/>
      </xdr:nvSpPr>
      <xdr:spPr>
        <a:xfrm>
          <a:off x="1968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50574</xdr:rowOff>
    </xdr:from>
    <xdr:ext cx="534377"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1752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127746</xdr:rowOff>
    </xdr:from>
    <xdr:to>
      <xdr:col>6</xdr:col>
      <xdr:colOff>38100</xdr:colOff>
      <xdr:row>38</xdr:row>
      <xdr:rowOff>57896</xdr:rowOff>
    </xdr:to>
    <xdr:sp macro="" textlink="">
      <xdr:nvSpPr>
        <xdr:cNvPr id="74" name="フローチャート: 判断 73">
          <a:extLst>
            <a:ext uri="{FF2B5EF4-FFF2-40B4-BE49-F238E27FC236}">
              <a16:creationId xmlns:a16="http://schemas.microsoft.com/office/drawing/2014/main" xmlns="" id="{00000000-0008-0000-0700-00004A000000}"/>
            </a:ext>
          </a:extLst>
        </xdr:cNvPr>
        <xdr:cNvSpPr/>
      </xdr:nvSpPr>
      <xdr:spPr>
        <a:xfrm>
          <a:off x="1079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49023</xdr:rowOff>
    </xdr:from>
    <xdr:ext cx="534377"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863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123468</xdr:rowOff>
    </xdr:from>
    <xdr:to>
      <xdr:col>24</xdr:col>
      <xdr:colOff>114300</xdr:colOff>
      <xdr:row>37</xdr:row>
      <xdr:rowOff>53618</xdr:rowOff>
    </xdr:to>
    <xdr:sp macro="" textlink="">
      <xdr:nvSpPr>
        <xdr:cNvPr id="81" name="楕円 80">
          <a:extLst>
            <a:ext uri="{FF2B5EF4-FFF2-40B4-BE49-F238E27FC236}">
              <a16:creationId xmlns:a16="http://schemas.microsoft.com/office/drawing/2014/main" xmlns="" id="{00000000-0008-0000-0700-000051000000}"/>
            </a:ext>
          </a:extLst>
        </xdr:cNvPr>
        <xdr:cNvSpPr/>
      </xdr:nvSpPr>
      <xdr:spPr>
        <a:xfrm>
          <a:off x="4584700" y="629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146345</xdr:rowOff>
    </xdr:from>
    <xdr:ext cx="534377" cy="259045"/>
    <xdr:sp macro="" textlink="">
      <xdr:nvSpPr>
        <xdr:cNvPr id="82" name="議会費該当値テキスト">
          <a:extLst>
            <a:ext uri="{FF2B5EF4-FFF2-40B4-BE49-F238E27FC236}">
              <a16:creationId xmlns:a16="http://schemas.microsoft.com/office/drawing/2014/main" xmlns="" id="{00000000-0008-0000-0700-000052000000}"/>
            </a:ext>
          </a:extLst>
        </xdr:cNvPr>
        <xdr:cNvSpPr txBox="1"/>
      </xdr:nvSpPr>
      <xdr:spPr>
        <a:xfrm>
          <a:off x="4686300" y="614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128056</xdr:rowOff>
    </xdr:from>
    <xdr:to>
      <xdr:col>20</xdr:col>
      <xdr:colOff>38100</xdr:colOff>
      <xdr:row>37</xdr:row>
      <xdr:rowOff>58206</xdr:rowOff>
    </xdr:to>
    <xdr:sp macro="" textlink="">
      <xdr:nvSpPr>
        <xdr:cNvPr id="83" name="楕円 82">
          <a:extLst>
            <a:ext uri="{FF2B5EF4-FFF2-40B4-BE49-F238E27FC236}">
              <a16:creationId xmlns:a16="http://schemas.microsoft.com/office/drawing/2014/main" xmlns="" id="{00000000-0008-0000-0700-000053000000}"/>
            </a:ext>
          </a:extLst>
        </xdr:cNvPr>
        <xdr:cNvSpPr/>
      </xdr:nvSpPr>
      <xdr:spPr>
        <a:xfrm>
          <a:off x="3746500" y="630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74733</xdr:rowOff>
    </xdr:from>
    <xdr:ext cx="534377" cy="259045"/>
    <xdr:sp macro="" textlink="">
      <xdr:nvSpPr>
        <xdr:cNvPr id="84" name="テキスト ボックス 83">
          <a:extLst>
            <a:ext uri="{FF2B5EF4-FFF2-40B4-BE49-F238E27FC236}">
              <a16:creationId xmlns:a16="http://schemas.microsoft.com/office/drawing/2014/main" xmlns="" id="{00000000-0008-0000-0700-000054000000}"/>
            </a:ext>
          </a:extLst>
        </xdr:cNvPr>
        <xdr:cNvSpPr txBox="1"/>
      </xdr:nvSpPr>
      <xdr:spPr>
        <a:xfrm>
          <a:off x="3530111" y="607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139845</xdr:rowOff>
    </xdr:from>
    <xdr:to>
      <xdr:col>15</xdr:col>
      <xdr:colOff>101600</xdr:colOff>
      <xdr:row>37</xdr:row>
      <xdr:rowOff>69995</xdr:rowOff>
    </xdr:to>
    <xdr:sp macro="" textlink="">
      <xdr:nvSpPr>
        <xdr:cNvPr id="85" name="楕円 84">
          <a:extLst>
            <a:ext uri="{FF2B5EF4-FFF2-40B4-BE49-F238E27FC236}">
              <a16:creationId xmlns:a16="http://schemas.microsoft.com/office/drawing/2014/main" xmlns="" id="{00000000-0008-0000-0700-000055000000}"/>
            </a:ext>
          </a:extLst>
        </xdr:cNvPr>
        <xdr:cNvSpPr/>
      </xdr:nvSpPr>
      <xdr:spPr>
        <a:xfrm>
          <a:off x="2857500" y="631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86522</xdr:rowOff>
    </xdr:from>
    <xdr:ext cx="534377" cy="259045"/>
    <xdr:sp macro="" textlink="">
      <xdr:nvSpPr>
        <xdr:cNvPr id="86" name="テキスト ボックス 85">
          <a:extLst>
            <a:ext uri="{FF2B5EF4-FFF2-40B4-BE49-F238E27FC236}">
              <a16:creationId xmlns:a16="http://schemas.microsoft.com/office/drawing/2014/main" xmlns="" id="{00000000-0008-0000-0700-000056000000}"/>
            </a:ext>
          </a:extLst>
        </xdr:cNvPr>
        <xdr:cNvSpPr txBox="1"/>
      </xdr:nvSpPr>
      <xdr:spPr>
        <a:xfrm>
          <a:off x="2641111" y="608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138457</xdr:rowOff>
    </xdr:from>
    <xdr:to>
      <xdr:col>10</xdr:col>
      <xdr:colOff>165100</xdr:colOff>
      <xdr:row>37</xdr:row>
      <xdr:rowOff>68607</xdr:rowOff>
    </xdr:to>
    <xdr:sp macro="" textlink="">
      <xdr:nvSpPr>
        <xdr:cNvPr id="87" name="楕円 86">
          <a:extLst>
            <a:ext uri="{FF2B5EF4-FFF2-40B4-BE49-F238E27FC236}">
              <a16:creationId xmlns:a16="http://schemas.microsoft.com/office/drawing/2014/main" xmlns="" id="{00000000-0008-0000-0700-000057000000}"/>
            </a:ext>
          </a:extLst>
        </xdr:cNvPr>
        <xdr:cNvSpPr/>
      </xdr:nvSpPr>
      <xdr:spPr>
        <a:xfrm>
          <a:off x="1968500" y="631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85134</xdr:rowOff>
    </xdr:from>
    <xdr:ext cx="534377" cy="259045"/>
    <xdr:sp macro="" textlink="">
      <xdr:nvSpPr>
        <xdr:cNvPr id="88" name="テキスト ボックス 87">
          <a:extLst>
            <a:ext uri="{FF2B5EF4-FFF2-40B4-BE49-F238E27FC236}">
              <a16:creationId xmlns:a16="http://schemas.microsoft.com/office/drawing/2014/main" xmlns="" id="{00000000-0008-0000-0700-000058000000}"/>
            </a:ext>
          </a:extLst>
        </xdr:cNvPr>
        <xdr:cNvSpPr txBox="1"/>
      </xdr:nvSpPr>
      <xdr:spPr>
        <a:xfrm>
          <a:off x="1752111" y="608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111417</xdr:rowOff>
    </xdr:from>
    <xdr:to>
      <xdr:col>6</xdr:col>
      <xdr:colOff>38100</xdr:colOff>
      <xdr:row>37</xdr:row>
      <xdr:rowOff>41567</xdr:rowOff>
    </xdr:to>
    <xdr:sp macro="" textlink="">
      <xdr:nvSpPr>
        <xdr:cNvPr id="89" name="楕円 88">
          <a:extLst>
            <a:ext uri="{FF2B5EF4-FFF2-40B4-BE49-F238E27FC236}">
              <a16:creationId xmlns:a16="http://schemas.microsoft.com/office/drawing/2014/main" xmlns="" id="{00000000-0008-0000-0700-000059000000}"/>
            </a:ext>
          </a:extLst>
        </xdr:cNvPr>
        <xdr:cNvSpPr/>
      </xdr:nvSpPr>
      <xdr:spPr>
        <a:xfrm>
          <a:off x="1079500" y="628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58094</xdr:rowOff>
    </xdr:from>
    <xdr:ext cx="534377" cy="259045"/>
    <xdr:sp macro="" textlink="">
      <xdr:nvSpPr>
        <xdr:cNvPr id="90" name="テキスト ボックス 89">
          <a:extLst>
            <a:ext uri="{FF2B5EF4-FFF2-40B4-BE49-F238E27FC236}">
              <a16:creationId xmlns:a16="http://schemas.microsoft.com/office/drawing/2014/main" xmlns="" id="{00000000-0008-0000-0700-00005A000000}"/>
            </a:ext>
          </a:extLst>
        </xdr:cNvPr>
        <xdr:cNvSpPr txBox="1"/>
      </xdr:nvSpPr>
      <xdr:spPr>
        <a:xfrm>
          <a:off x="863111" y="605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xmlns=""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xmlns=""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xmlns=""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xmlns=""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86121</xdr:rowOff>
    </xdr:from>
    <xdr:to>
      <xdr:col>24</xdr:col>
      <xdr:colOff>62865</xdr:colOff>
      <xdr:row>58</xdr:row>
      <xdr:rowOff>104815</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flipV="1">
          <a:off x="4633595" y="8658621"/>
          <a:ext cx="1270" cy="1390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108642</xdr:rowOff>
    </xdr:from>
    <xdr:ext cx="534377" cy="259045"/>
    <xdr:sp macro="" textlink="">
      <xdr:nvSpPr>
        <xdr:cNvPr id="115" name="総務費最小値テキスト">
          <a:extLst>
            <a:ext uri="{FF2B5EF4-FFF2-40B4-BE49-F238E27FC236}">
              <a16:creationId xmlns:a16="http://schemas.microsoft.com/office/drawing/2014/main" xmlns="" id="{00000000-0008-0000-0700-000073000000}"/>
            </a:ext>
          </a:extLst>
        </xdr:cNvPr>
        <xdr:cNvSpPr txBox="1"/>
      </xdr:nvSpPr>
      <xdr:spPr>
        <a:xfrm>
          <a:off x="4686300" y="100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104815</xdr:rowOff>
    </xdr:from>
    <xdr:to>
      <xdr:col>24</xdr:col>
      <xdr:colOff>152400</xdr:colOff>
      <xdr:row>58</xdr:row>
      <xdr:rowOff>104815</xdr:rowOff>
    </xdr:to>
    <xdr:cxnSp macro="">
      <xdr:nvCxnSpPr>
        <xdr:cNvPr id="116" name="直線コネクタ 115">
          <a:extLst>
            <a:ext uri="{FF2B5EF4-FFF2-40B4-BE49-F238E27FC236}">
              <a16:creationId xmlns:a16="http://schemas.microsoft.com/office/drawing/2014/main" xmlns="" id="{00000000-0008-0000-0700-000074000000}"/>
            </a:ext>
          </a:extLst>
        </xdr:cNvPr>
        <xdr:cNvCxnSpPr/>
      </xdr:nvCxnSpPr>
      <xdr:spPr>
        <a:xfrm>
          <a:off x="4546600" y="10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32798</xdr:rowOff>
    </xdr:from>
    <xdr:ext cx="690189" cy="259045"/>
    <xdr:sp macro="" textlink="">
      <xdr:nvSpPr>
        <xdr:cNvPr id="117" name="総務費最大値テキスト">
          <a:extLst>
            <a:ext uri="{FF2B5EF4-FFF2-40B4-BE49-F238E27FC236}">
              <a16:creationId xmlns:a16="http://schemas.microsoft.com/office/drawing/2014/main" xmlns="" id="{00000000-0008-0000-0700-000075000000}"/>
            </a:ext>
          </a:extLst>
        </xdr:cNvPr>
        <xdr:cNvSpPr txBox="1"/>
      </xdr:nvSpPr>
      <xdr:spPr>
        <a:xfrm>
          <a:off x="4686300" y="84338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1,182,188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86121</xdr:rowOff>
    </xdr:from>
    <xdr:to>
      <xdr:col>24</xdr:col>
      <xdr:colOff>152400</xdr:colOff>
      <xdr:row>50</xdr:row>
      <xdr:rowOff>86121</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a:off x="4546600" y="865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43941</xdr:rowOff>
    </xdr:from>
    <xdr:to>
      <xdr:col>24</xdr:col>
      <xdr:colOff>63500</xdr:colOff>
      <xdr:row>56</xdr:row>
      <xdr:rowOff>159851</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flipV="1">
          <a:off x="3797300" y="9645141"/>
          <a:ext cx="838200" cy="11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6006</xdr:rowOff>
    </xdr:from>
    <xdr:ext cx="599010" cy="259045"/>
    <xdr:sp macro="" textlink="">
      <xdr:nvSpPr>
        <xdr:cNvPr id="120" name="総務費平均値テキスト">
          <a:extLst>
            <a:ext uri="{FF2B5EF4-FFF2-40B4-BE49-F238E27FC236}">
              <a16:creationId xmlns:a16="http://schemas.microsoft.com/office/drawing/2014/main" xmlns="" id="{00000000-0008-0000-0700-000078000000}"/>
            </a:ext>
          </a:extLst>
        </xdr:cNvPr>
        <xdr:cNvSpPr txBox="1"/>
      </xdr:nvSpPr>
      <xdr:spPr>
        <a:xfrm>
          <a:off x="4686300" y="9778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27579</xdr:rowOff>
    </xdr:from>
    <xdr:to>
      <xdr:col>24</xdr:col>
      <xdr:colOff>114300</xdr:colOff>
      <xdr:row>57</xdr:row>
      <xdr:rowOff>129179</xdr:rowOff>
    </xdr:to>
    <xdr:sp macro="" textlink="">
      <xdr:nvSpPr>
        <xdr:cNvPr id="121" name="フローチャート: 判断 120">
          <a:extLst>
            <a:ext uri="{FF2B5EF4-FFF2-40B4-BE49-F238E27FC236}">
              <a16:creationId xmlns:a16="http://schemas.microsoft.com/office/drawing/2014/main" xmlns="" id="{00000000-0008-0000-0700-000079000000}"/>
            </a:ext>
          </a:extLst>
        </xdr:cNvPr>
        <xdr:cNvSpPr/>
      </xdr:nvSpPr>
      <xdr:spPr>
        <a:xfrm>
          <a:off x="4584700" y="980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159851</xdr:rowOff>
    </xdr:from>
    <xdr:to>
      <xdr:col>19</xdr:col>
      <xdr:colOff>177800</xdr:colOff>
      <xdr:row>57</xdr:row>
      <xdr:rowOff>36806</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flipV="1">
          <a:off x="2908300" y="9761051"/>
          <a:ext cx="889000" cy="4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137440</xdr:rowOff>
    </xdr:from>
    <xdr:to>
      <xdr:col>20</xdr:col>
      <xdr:colOff>38100</xdr:colOff>
      <xdr:row>57</xdr:row>
      <xdr:rowOff>67590</xdr:rowOff>
    </xdr:to>
    <xdr:sp macro="" textlink="">
      <xdr:nvSpPr>
        <xdr:cNvPr id="123" name="フローチャート: 判断 122">
          <a:extLst>
            <a:ext uri="{FF2B5EF4-FFF2-40B4-BE49-F238E27FC236}">
              <a16:creationId xmlns:a16="http://schemas.microsoft.com/office/drawing/2014/main" xmlns="" id="{00000000-0008-0000-0700-00007B000000}"/>
            </a:ext>
          </a:extLst>
        </xdr:cNvPr>
        <xdr:cNvSpPr/>
      </xdr:nvSpPr>
      <xdr:spPr>
        <a:xfrm>
          <a:off x="3746500" y="973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58717</xdr:rowOff>
    </xdr:from>
    <xdr:ext cx="599010" cy="259045"/>
    <xdr:sp macro="" textlink="">
      <xdr:nvSpPr>
        <xdr:cNvPr id="124" name="テキスト ボックス 123">
          <a:extLst>
            <a:ext uri="{FF2B5EF4-FFF2-40B4-BE49-F238E27FC236}">
              <a16:creationId xmlns:a16="http://schemas.microsoft.com/office/drawing/2014/main" xmlns="" id="{00000000-0008-0000-0700-00007C000000}"/>
            </a:ext>
          </a:extLst>
        </xdr:cNvPr>
        <xdr:cNvSpPr txBox="1"/>
      </xdr:nvSpPr>
      <xdr:spPr>
        <a:xfrm>
          <a:off x="3497795" y="9831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36806</xdr:rowOff>
    </xdr:from>
    <xdr:to>
      <xdr:col>15</xdr:col>
      <xdr:colOff>50800</xdr:colOff>
      <xdr:row>57</xdr:row>
      <xdr:rowOff>74795</xdr:rowOff>
    </xdr:to>
    <xdr:cxnSp macro="">
      <xdr:nvCxnSpPr>
        <xdr:cNvPr id="125" name="直線コネクタ 124">
          <a:extLst>
            <a:ext uri="{FF2B5EF4-FFF2-40B4-BE49-F238E27FC236}">
              <a16:creationId xmlns:a16="http://schemas.microsoft.com/office/drawing/2014/main" xmlns="" id="{00000000-0008-0000-0700-00007D000000}"/>
            </a:ext>
          </a:extLst>
        </xdr:cNvPr>
        <xdr:cNvCxnSpPr/>
      </xdr:nvCxnSpPr>
      <xdr:spPr>
        <a:xfrm flipV="1">
          <a:off x="2019300" y="9809456"/>
          <a:ext cx="889000" cy="3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135290</xdr:rowOff>
    </xdr:from>
    <xdr:to>
      <xdr:col>15</xdr:col>
      <xdr:colOff>101600</xdr:colOff>
      <xdr:row>57</xdr:row>
      <xdr:rowOff>65440</xdr:rowOff>
    </xdr:to>
    <xdr:sp macro="" textlink="">
      <xdr:nvSpPr>
        <xdr:cNvPr id="126" name="フローチャート: 判断 125">
          <a:extLst>
            <a:ext uri="{FF2B5EF4-FFF2-40B4-BE49-F238E27FC236}">
              <a16:creationId xmlns:a16="http://schemas.microsoft.com/office/drawing/2014/main" xmlns="" id="{00000000-0008-0000-0700-00007E000000}"/>
            </a:ext>
          </a:extLst>
        </xdr:cNvPr>
        <xdr:cNvSpPr/>
      </xdr:nvSpPr>
      <xdr:spPr>
        <a:xfrm>
          <a:off x="2857500" y="973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81967</xdr:rowOff>
    </xdr:from>
    <xdr:ext cx="599010"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2608795" y="9511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152879</xdr:rowOff>
    </xdr:from>
    <xdr:to>
      <xdr:col>10</xdr:col>
      <xdr:colOff>114300</xdr:colOff>
      <xdr:row>57</xdr:row>
      <xdr:rowOff>74795</xdr:rowOff>
    </xdr:to>
    <xdr:cxnSp macro="">
      <xdr:nvCxnSpPr>
        <xdr:cNvPr id="128" name="直線コネクタ 127">
          <a:extLst>
            <a:ext uri="{FF2B5EF4-FFF2-40B4-BE49-F238E27FC236}">
              <a16:creationId xmlns:a16="http://schemas.microsoft.com/office/drawing/2014/main" xmlns="" id="{00000000-0008-0000-0700-000080000000}"/>
            </a:ext>
          </a:extLst>
        </xdr:cNvPr>
        <xdr:cNvCxnSpPr/>
      </xdr:nvCxnSpPr>
      <xdr:spPr>
        <a:xfrm>
          <a:off x="1130300" y="9754079"/>
          <a:ext cx="889000" cy="9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36900</xdr:rowOff>
    </xdr:from>
    <xdr:to>
      <xdr:col>10</xdr:col>
      <xdr:colOff>165100</xdr:colOff>
      <xdr:row>57</xdr:row>
      <xdr:rowOff>138500</xdr:rowOff>
    </xdr:to>
    <xdr:sp macro="" textlink="">
      <xdr:nvSpPr>
        <xdr:cNvPr id="129" name="フローチャート: 判断 128">
          <a:extLst>
            <a:ext uri="{FF2B5EF4-FFF2-40B4-BE49-F238E27FC236}">
              <a16:creationId xmlns:a16="http://schemas.microsoft.com/office/drawing/2014/main" xmlns="" id="{00000000-0008-0000-0700-000081000000}"/>
            </a:ext>
          </a:extLst>
        </xdr:cNvPr>
        <xdr:cNvSpPr/>
      </xdr:nvSpPr>
      <xdr:spPr>
        <a:xfrm>
          <a:off x="1968500" y="98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129627</xdr:rowOff>
    </xdr:from>
    <xdr:ext cx="59901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1719795" y="9902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47158</xdr:rowOff>
    </xdr:from>
    <xdr:to>
      <xdr:col>6</xdr:col>
      <xdr:colOff>38100</xdr:colOff>
      <xdr:row>57</xdr:row>
      <xdr:rowOff>148758</xdr:rowOff>
    </xdr:to>
    <xdr:sp macro="" textlink="">
      <xdr:nvSpPr>
        <xdr:cNvPr id="131" name="フローチャート: 判断 130">
          <a:extLst>
            <a:ext uri="{FF2B5EF4-FFF2-40B4-BE49-F238E27FC236}">
              <a16:creationId xmlns:a16="http://schemas.microsoft.com/office/drawing/2014/main" xmlns="" id="{00000000-0008-0000-0700-000083000000}"/>
            </a:ext>
          </a:extLst>
        </xdr:cNvPr>
        <xdr:cNvSpPr/>
      </xdr:nvSpPr>
      <xdr:spPr>
        <a:xfrm>
          <a:off x="1079500" y="981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139885</xdr:rowOff>
    </xdr:from>
    <xdr:ext cx="59901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830795" y="9912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164591</xdr:rowOff>
    </xdr:from>
    <xdr:to>
      <xdr:col>24</xdr:col>
      <xdr:colOff>114300</xdr:colOff>
      <xdr:row>56</xdr:row>
      <xdr:rowOff>94741</xdr:rowOff>
    </xdr:to>
    <xdr:sp macro="" textlink="">
      <xdr:nvSpPr>
        <xdr:cNvPr id="138" name="楕円 137">
          <a:extLst>
            <a:ext uri="{FF2B5EF4-FFF2-40B4-BE49-F238E27FC236}">
              <a16:creationId xmlns:a16="http://schemas.microsoft.com/office/drawing/2014/main" xmlns="" id="{00000000-0008-0000-0700-00008A000000}"/>
            </a:ext>
          </a:extLst>
        </xdr:cNvPr>
        <xdr:cNvSpPr/>
      </xdr:nvSpPr>
      <xdr:spPr>
        <a:xfrm>
          <a:off x="4584700" y="959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16018</xdr:rowOff>
    </xdr:from>
    <xdr:ext cx="599010" cy="259045"/>
    <xdr:sp macro="" textlink="">
      <xdr:nvSpPr>
        <xdr:cNvPr id="139" name="総務費該当値テキスト">
          <a:extLst>
            <a:ext uri="{FF2B5EF4-FFF2-40B4-BE49-F238E27FC236}">
              <a16:creationId xmlns:a16="http://schemas.microsoft.com/office/drawing/2014/main" xmlns="" id="{00000000-0008-0000-0700-00008B000000}"/>
            </a:ext>
          </a:extLst>
        </xdr:cNvPr>
        <xdr:cNvSpPr txBox="1"/>
      </xdr:nvSpPr>
      <xdr:spPr>
        <a:xfrm>
          <a:off x="4686300" y="944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109051</xdr:rowOff>
    </xdr:from>
    <xdr:to>
      <xdr:col>20</xdr:col>
      <xdr:colOff>38100</xdr:colOff>
      <xdr:row>57</xdr:row>
      <xdr:rowOff>39201</xdr:rowOff>
    </xdr:to>
    <xdr:sp macro="" textlink="">
      <xdr:nvSpPr>
        <xdr:cNvPr id="140" name="楕円 139">
          <a:extLst>
            <a:ext uri="{FF2B5EF4-FFF2-40B4-BE49-F238E27FC236}">
              <a16:creationId xmlns:a16="http://schemas.microsoft.com/office/drawing/2014/main" xmlns="" id="{00000000-0008-0000-0700-00008C000000}"/>
            </a:ext>
          </a:extLst>
        </xdr:cNvPr>
        <xdr:cNvSpPr/>
      </xdr:nvSpPr>
      <xdr:spPr>
        <a:xfrm>
          <a:off x="3746500" y="971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55728</xdr:rowOff>
    </xdr:from>
    <xdr:ext cx="599010"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3497795" y="9485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157456</xdr:rowOff>
    </xdr:from>
    <xdr:to>
      <xdr:col>15</xdr:col>
      <xdr:colOff>101600</xdr:colOff>
      <xdr:row>57</xdr:row>
      <xdr:rowOff>87606</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2857500" y="975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78733</xdr:rowOff>
    </xdr:from>
    <xdr:ext cx="599010"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2608795" y="985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23995</xdr:rowOff>
    </xdr:from>
    <xdr:to>
      <xdr:col>10</xdr:col>
      <xdr:colOff>165100</xdr:colOff>
      <xdr:row>57</xdr:row>
      <xdr:rowOff>125595</xdr:rowOff>
    </xdr:to>
    <xdr:sp macro="" textlink="">
      <xdr:nvSpPr>
        <xdr:cNvPr id="144" name="楕円 143">
          <a:extLst>
            <a:ext uri="{FF2B5EF4-FFF2-40B4-BE49-F238E27FC236}">
              <a16:creationId xmlns:a16="http://schemas.microsoft.com/office/drawing/2014/main" xmlns="" id="{00000000-0008-0000-0700-000090000000}"/>
            </a:ext>
          </a:extLst>
        </xdr:cNvPr>
        <xdr:cNvSpPr/>
      </xdr:nvSpPr>
      <xdr:spPr>
        <a:xfrm>
          <a:off x="1968500" y="97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142122</xdr:rowOff>
    </xdr:from>
    <xdr:ext cx="599010" cy="259045"/>
    <xdr:sp macro="" textlink="">
      <xdr:nvSpPr>
        <xdr:cNvPr id="145" name="テキスト ボックス 144">
          <a:extLst>
            <a:ext uri="{FF2B5EF4-FFF2-40B4-BE49-F238E27FC236}">
              <a16:creationId xmlns:a16="http://schemas.microsoft.com/office/drawing/2014/main" xmlns="" id="{00000000-0008-0000-0700-000091000000}"/>
            </a:ext>
          </a:extLst>
        </xdr:cNvPr>
        <xdr:cNvSpPr txBox="1"/>
      </xdr:nvSpPr>
      <xdr:spPr>
        <a:xfrm>
          <a:off x="1719795" y="9571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102079</xdr:rowOff>
    </xdr:from>
    <xdr:to>
      <xdr:col>6</xdr:col>
      <xdr:colOff>38100</xdr:colOff>
      <xdr:row>57</xdr:row>
      <xdr:rowOff>32229</xdr:rowOff>
    </xdr:to>
    <xdr:sp macro="" textlink="">
      <xdr:nvSpPr>
        <xdr:cNvPr id="146" name="楕円 145">
          <a:extLst>
            <a:ext uri="{FF2B5EF4-FFF2-40B4-BE49-F238E27FC236}">
              <a16:creationId xmlns:a16="http://schemas.microsoft.com/office/drawing/2014/main" xmlns="" id="{00000000-0008-0000-0700-000092000000}"/>
            </a:ext>
          </a:extLst>
        </xdr:cNvPr>
        <xdr:cNvSpPr/>
      </xdr:nvSpPr>
      <xdr:spPr>
        <a:xfrm>
          <a:off x="1079500" y="970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48756</xdr:rowOff>
    </xdr:from>
    <xdr:ext cx="599010" cy="259045"/>
    <xdr:sp macro="" textlink="">
      <xdr:nvSpPr>
        <xdr:cNvPr id="147" name="テキスト ボックス 146">
          <a:extLst>
            <a:ext uri="{FF2B5EF4-FFF2-40B4-BE49-F238E27FC236}">
              <a16:creationId xmlns:a16="http://schemas.microsoft.com/office/drawing/2014/main" xmlns="" id="{00000000-0008-0000-0700-000093000000}"/>
            </a:ext>
          </a:extLst>
        </xdr:cNvPr>
        <xdr:cNvSpPr txBox="1"/>
      </xdr:nvSpPr>
      <xdr:spPr>
        <a:xfrm>
          <a:off x="830795" y="947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xmlns=""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xmlns=""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xmlns=""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xmlns=""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xmlns=""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xmlns=""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xmlns=""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xmlns=""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xmlns=""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xmlns=""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xmlns=""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xmlns=""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xmlns=""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xmlns=""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xmlns=""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26667</xdr:rowOff>
    </xdr:from>
    <xdr:to>
      <xdr:col>24</xdr:col>
      <xdr:colOff>62865</xdr:colOff>
      <xdr:row>78</xdr:row>
      <xdr:rowOff>69233</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flipV="1">
          <a:off x="4633595" y="12199617"/>
          <a:ext cx="1270" cy="1242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73060</xdr:rowOff>
    </xdr:from>
    <xdr:ext cx="599010" cy="259045"/>
    <xdr:sp macro="" textlink="">
      <xdr:nvSpPr>
        <xdr:cNvPr id="175" name="民生費最小値テキスト">
          <a:extLst>
            <a:ext uri="{FF2B5EF4-FFF2-40B4-BE49-F238E27FC236}">
              <a16:creationId xmlns:a16="http://schemas.microsoft.com/office/drawing/2014/main" xmlns="" id="{00000000-0008-0000-0700-0000AF000000}"/>
            </a:ext>
          </a:extLst>
        </xdr:cNvPr>
        <xdr:cNvSpPr txBox="1"/>
      </xdr:nvSpPr>
      <xdr:spPr>
        <a:xfrm>
          <a:off x="4686300" y="13446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69233</xdr:rowOff>
    </xdr:from>
    <xdr:to>
      <xdr:col>24</xdr:col>
      <xdr:colOff>152400</xdr:colOff>
      <xdr:row>78</xdr:row>
      <xdr:rowOff>69233</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a:off x="4546600" y="13442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144794</xdr:rowOff>
    </xdr:from>
    <xdr:ext cx="599010" cy="259045"/>
    <xdr:sp macro="" textlink="">
      <xdr:nvSpPr>
        <xdr:cNvPr id="177" name="民生費最大値テキスト">
          <a:extLst>
            <a:ext uri="{FF2B5EF4-FFF2-40B4-BE49-F238E27FC236}">
              <a16:creationId xmlns:a16="http://schemas.microsoft.com/office/drawing/2014/main" xmlns="" id="{00000000-0008-0000-0700-0000B1000000}"/>
            </a:ext>
          </a:extLst>
        </xdr:cNvPr>
        <xdr:cNvSpPr txBox="1"/>
      </xdr:nvSpPr>
      <xdr:spPr>
        <a:xfrm>
          <a:off x="4686300" y="119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26667</xdr:rowOff>
    </xdr:from>
    <xdr:to>
      <xdr:col>24</xdr:col>
      <xdr:colOff>152400</xdr:colOff>
      <xdr:row>71</xdr:row>
      <xdr:rowOff>26667</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a:off x="4546600" y="1219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130876</xdr:rowOff>
    </xdr:from>
    <xdr:to>
      <xdr:col>24</xdr:col>
      <xdr:colOff>63500</xdr:colOff>
      <xdr:row>73</xdr:row>
      <xdr:rowOff>67384</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a:off x="3797300" y="12475276"/>
          <a:ext cx="838200" cy="10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26943</xdr:rowOff>
    </xdr:from>
    <xdr:ext cx="599010" cy="259045"/>
    <xdr:sp macro="" textlink="">
      <xdr:nvSpPr>
        <xdr:cNvPr id="180" name="民生費平均値テキスト">
          <a:extLst>
            <a:ext uri="{FF2B5EF4-FFF2-40B4-BE49-F238E27FC236}">
              <a16:creationId xmlns:a16="http://schemas.microsoft.com/office/drawing/2014/main" xmlns="" id="{00000000-0008-0000-0700-0000B4000000}"/>
            </a:ext>
          </a:extLst>
        </xdr:cNvPr>
        <xdr:cNvSpPr txBox="1"/>
      </xdr:nvSpPr>
      <xdr:spPr>
        <a:xfrm>
          <a:off x="4686300" y="1288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48516</xdr:rowOff>
    </xdr:from>
    <xdr:to>
      <xdr:col>24</xdr:col>
      <xdr:colOff>114300</xdr:colOff>
      <xdr:row>75</xdr:row>
      <xdr:rowOff>150116</xdr:rowOff>
    </xdr:to>
    <xdr:sp macro="" textlink="">
      <xdr:nvSpPr>
        <xdr:cNvPr id="181" name="フローチャート: 判断 180">
          <a:extLst>
            <a:ext uri="{FF2B5EF4-FFF2-40B4-BE49-F238E27FC236}">
              <a16:creationId xmlns:a16="http://schemas.microsoft.com/office/drawing/2014/main" xmlns="" id="{00000000-0008-0000-0700-0000B5000000}"/>
            </a:ext>
          </a:extLst>
        </xdr:cNvPr>
        <xdr:cNvSpPr/>
      </xdr:nvSpPr>
      <xdr:spPr>
        <a:xfrm>
          <a:off x="4584700" y="129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90969</xdr:rowOff>
    </xdr:from>
    <xdr:to>
      <xdr:col>19</xdr:col>
      <xdr:colOff>177800</xdr:colOff>
      <xdr:row>72</xdr:row>
      <xdr:rowOff>130876</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a:off x="2908300" y="12435369"/>
          <a:ext cx="889000" cy="3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164364</xdr:rowOff>
    </xdr:from>
    <xdr:to>
      <xdr:col>20</xdr:col>
      <xdr:colOff>38100</xdr:colOff>
      <xdr:row>76</xdr:row>
      <xdr:rowOff>94514</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3746500" y="1302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85641</xdr:rowOff>
    </xdr:from>
    <xdr:ext cx="59901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3497795" y="13115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90969</xdr:rowOff>
    </xdr:from>
    <xdr:to>
      <xdr:col>15</xdr:col>
      <xdr:colOff>50800</xdr:colOff>
      <xdr:row>74</xdr:row>
      <xdr:rowOff>96684</xdr:rowOff>
    </xdr:to>
    <xdr:cxnSp macro="">
      <xdr:nvCxnSpPr>
        <xdr:cNvPr id="185" name="直線コネクタ 184">
          <a:extLst>
            <a:ext uri="{FF2B5EF4-FFF2-40B4-BE49-F238E27FC236}">
              <a16:creationId xmlns:a16="http://schemas.microsoft.com/office/drawing/2014/main" xmlns="" id="{00000000-0008-0000-0700-0000B9000000}"/>
            </a:ext>
          </a:extLst>
        </xdr:cNvPr>
        <xdr:cNvCxnSpPr/>
      </xdr:nvCxnSpPr>
      <xdr:spPr>
        <a:xfrm flipV="1">
          <a:off x="2019300" y="12435369"/>
          <a:ext cx="889000" cy="34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106339</xdr:rowOff>
    </xdr:from>
    <xdr:to>
      <xdr:col>15</xdr:col>
      <xdr:colOff>101600</xdr:colOff>
      <xdr:row>76</xdr:row>
      <xdr:rowOff>36489</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2857500" y="1296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27616</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2608795" y="13057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47202</xdr:rowOff>
    </xdr:from>
    <xdr:to>
      <xdr:col>10</xdr:col>
      <xdr:colOff>114300</xdr:colOff>
      <xdr:row>74</xdr:row>
      <xdr:rowOff>96684</xdr:rowOff>
    </xdr:to>
    <xdr:cxnSp macro="">
      <xdr:nvCxnSpPr>
        <xdr:cNvPr id="188" name="直線コネクタ 187">
          <a:extLst>
            <a:ext uri="{FF2B5EF4-FFF2-40B4-BE49-F238E27FC236}">
              <a16:creationId xmlns:a16="http://schemas.microsoft.com/office/drawing/2014/main" xmlns="" id="{00000000-0008-0000-0700-0000BC000000}"/>
            </a:ext>
          </a:extLst>
        </xdr:cNvPr>
        <xdr:cNvCxnSpPr/>
      </xdr:nvCxnSpPr>
      <xdr:spPr>
        <a:xfrm>
          <a:off x="1130300" y="12734502"/>
          <a:ext cx="889000" cy="4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139943</xdr:rowOff>
    </xdr:from>
    <xdr:to>
      <xdr:col>10</xdr:col>
      <xdr:colOff>165100</xdr:colOff>
      <xdr:row>76</xdr:row>
      <xdr:rowOff>70093</xdr:rowOff>
    </xdr:to>
    <xdr:sp macro="" textlink="">
      <xdr:nvSpPr>
        <xdr:cNvPr id="189" name="フローチャート: 判断 188">
          <a:extLst>
            <a:ext uri="{FF2B5EF4-FFF2-40B4-BE49-F238E27FC236}">
              <a16:creationId xmlns:a16="http://schemas.microsoft.com/office/drawing/2014/main" xmlns="" id="{00000000-0008-0000-0700-0000BD000000}"/>
            </a:ext>
          </a:extLst>
        </xdr:cNvPr>
        <xdr:cNvSpPr/>
      </xdr:nvSpPr>
      <xdr:spPr>
        <a:xfrm>
          <a:off x="1968500" y="1299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61220</xdr:rowOff>
    </xdr:from>
    <xdr:ext cx="59901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1719795" y="1309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16120</xdr:rowOff>
    </xdr:from>
    <xdr:to>
      <xdr:col>6</xdr:col>
      <xdr:colOff>38100</xdr:colOff>
      <xdr:row>76</xdr:row>
      <xdr:rowOff>117720</xdr:rowOff>
    </xdr:to>
    <xdr:sp macro="" textlink="">
      <xdr:nvSpPr>
        <xdr:cNvPr id="191" name="フローチャート: 判断 190">
          <a:extLst>
            <a:ext uri="{FF2B5EF4-FFF2-40B4-BE49-F238E27FC236}">
              <a16:creationId xmlns:a16="http://schemas.microsoft.com/office/drawing/2014/main" xmlns="" id="{00000000-0008-0000-0700-0000BF000000}"/>
            </a:ext>
          </a:extLst>
        </xdr:cNvPr>
        <xdr:cNvSpPr/>
      </xdr:nvSpPr>
      <xdr:spPr>
        <a:xfrm>
          <a:off x="1079500" y="1304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108847</xdr:rowOff>
    </xdr:from>
    <xdr:ext cx="59901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830795" y="13139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16584</xdr:rowOff>
    </xdr:from>
    <xdr:to>
      <xdr:col>24</xdr:col>
      <xdr:colOff>114300</xdr:colOff>
      <xdr:row>73</xdr:row>
      <xdr:rowOff>118184</xdr:rowOff>
    </xdr:to>
    <xdr:sp macro="" textlink="">
      <xdr:nvSpPr>
        <xdr:cNvPr id="198" name="楕円 197">
          <a:extLst>
            <a:ext uri="{FF2B5EF4-FFF2-40B4-BE49-F238E27FC236}">
              <a16:creationId xmlns:a16="http://schemas.microsoft.com/office/drawing/2014/main" xmlns="" id="{00000000-0008-0000-0700-0000C6000000}"/>
            </a:ext>
          </a:extLst>
        </xdr:cNvPr>
        <xdr:cNvSpPr/>
      </xdr:nvSpPr>
      <xdr:spPr>
        <a:xfrm>
          <a:off x="4584700" y="1253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39461</xdr:rowOff>
    </xdr:from>
    <xdr:ext cx="599010" cy="259045"/>
    <xdr:sp macro="" textlink="">
      <xdr:nvSpPr>
        <xdr:cNvPr id="199" name="民生費該当値テキスト">
          <a:extLst>
            <a:ext uri="{FF2B5EF4-FFF2-40B4-BE49-F238E27FC236}">
              <a16:creationId xmlns:a16="http://schemas.microsoft.com/office/drawing/2014/main" xmlns="" id="{00000000-0008-0000-0700-0000C7000000}"/>
            </a:ext>
          </a:extLst>
        </xdr:cNvPr>
        <xdr:cNvSpPr txBox="1"/>
      </xdr:nvSpPr>
      <xdr:spPr>
        <a:xfrm>
          <a:off x="4686300" y="12383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80076</xdr:rowOff>
    </xdr:from>
    <xdr:to>
      <xdr:col>20</xdr:col>
      <xdr:colOff>38100</xdr:colOff>
      <xdr:row>73</xdr:row>
      <xdr:rowOff>10226</xdr:rowOff>
    </xdr:to>
    <xdr:sp macro="" textlink="">
      <xdr:nvSpPr>
        <xdr:cNvPr id="200" name="楕円 199">
          <a:extLst>
            <a:ext uri="{FF2B5EF4-FFF2-40B4-BE49-F238E27FC236}">
              <a16:creationId xmlns:a16="http://schemas.microsoft.com/office/drawing/2014/main" xmlns="" id="{00000000-0008-0000-0700-0000C8000000}"/>
            </a:ext>
          </a:extLst>
        </xdr:cNvPr>
        <xdr:cNvSpPr/>
      </xdr:nvSpPr>
      <xdr:spPr>
        <a:xfrm>
          <a:off x="3746500" y="1242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26753</xdr:rowOff>
    </xdr:from>
    <xdr:ext cx="599010" cy="259045"/>
    <xdr:sp macro="" textlink="">
      <xdr:nvSpPr>
        <xdr:cNvPr id="201" name="テキスト ボックス 200">
          <a:extLst>
            <a:ext uri="{FF2B5EF4-FFF2-40B4-BE49-F238E27FC236}">
              <a16:creationId xmlns:a16="http://schemas.microsoft.com/office/drawing/2014/main" xmlns="" id="{00000000-0008-0000-0700-0000C9000000}"/>
            </a:ext>
          </a:extLst>
        </xdr:cNvPr>
        <xdr:cNvSpPr txBox="1"/>
      </xdr:nvSpPr>
      <xdr:spPr>
        <a:xfrm>
          <a:off x="3497795" y="12199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40169</xdr:rowOff>
    </xdr:from>
    <xdr:to>
      <xdr:col>15</xdr:col>
      <xdr:colOff>101600</xdr:colOff>
      <xdr:row>72</xdr:row>
      <xdr:rowOff>141769</xdr:rowOff>
    </xdr:to>
    <xdr:sp macro="" textlink="">
      <xdr:nvSpPr>
        <xdr:cNvPr id="202" name="楕円 201">
          <a:extLst>
            <a:ext uri="{FF2B5EF4-FFF2-40B4-BE49-F238E27FC236}">
              <a16:creationId xmlns:a16="http://schemas.microsoft.com/office/drawing/2014/main" xmlns="" id="{00000000-0008-0000-0700-0000CA000000}"/>
            </a:ext>
          </a:extLst>
        </xdr:cNvPr>
        <xdr:cNvSpPr/>
      </xdr:nvSpPr>
      <xdr:spPr>
        <a:xfrm>
          <a:off x="2857500" y="1238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158296</xdr:rowOff>
    </xdr:from>
    <xdr:ext cx="599010" cy="259045"/>
    <xdr:sp macro="" textlink="">
      <xdr:nvSpPr>
        <xdr:cNvPr id="203" name="テキスト ボックス 202">
          <a:extLst>
            <a:ext uri="{FF2B5EF4-FFF2-40B4-BE49-F238E27FC236}">
              <a16:creationId xmlns:a16="http://schemas.microsoft.com/office/drawing/2014/main" xmlns="" id="{00000000-0008-0000-0700-0000CB000000}"/>
            </a:ext>
          </a:extLst>
        </xdr:cNvPr>
        <xdr:cNvSpPr txBox="1"/>
      </xdr:nvSpPr>
      <xdr:spPr>
        <a:xfrm>
          <a:off x="2608795" y="1215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45884</xdr:rowOff>
    </xdr:from>
    <xdr:to>
      <xdr:col>10</xdr:col>
      <xdr:colOff>165100</xdr:colOff>
      <xdr:row>74</xdr:row>
      <xdr:rowOff>147484</xdr:rowOff>
    </xdr:to>
    <xdr:sp macro="" textlink="">
      <xdr:nvSpPr>
        <xdr:cNvPr id="204" name="楕円 203">
          <a:extLst>
            <a:ext uri="{FF2B5EF4-FFF2-40B4-BE49-F238E27FC236}">
              <a16:creationId xmlns:a16="http://schemas.microsoft.com/office/drawing/2014/main" xmlns="" id="{00000000-0008-0000-0700-0000CC000000}"/>
            </a:ext>
          </a:extLst>
        </xdr:cNvPr>
        <xdr:cNvSpPr/>
      </xdr:nvSpPr>
      <xdr:spPr>
        <a:xfrm>
          <a:off x="1968500" y="1273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164011</xdr:rowOff>
    </xdr:from>
    <xdr:ext cx="599010" cy="259045"/>
    <xdr:sp macro="" textlink="">
      <xdr:nvSpPr>
        <xdr:cNvPr id="205" name="テキスト ボックス 204">
          <a:extLst>
            <a:ext uri="{FF2B5EF4-FFF2-40B4-BE49-F238E27FC236}">
              <a16:creationId xmlns:a16="http://schemas.microsoft.com/office/drawing/2014/main" xmlns="" id="{00000000-0008-0000-0700-0000CD000000}"/>
            </a:ext>
          </a:extLst>
        </xdr:cNvPr>
        <xdr:cNvSpPr txBox="1"/>
      </xdr:nvSpPr>
      <xdr:spPr>
        <a:xfrm>
          <a:off x="1719795" y="12508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167852</xdr:rowOff>
    </xdr:from>
    <xdr:to>
      <xdr:col>6</xdr:col>
      <xdr:colOff>38100</xdr:colOff>
      <xdr:row>74</xdr:row>
      <xdr:rowOff>98002</xdr:rowOff>
    </xdr:to>
    <xdr:sp macro="" textlink="">
      <xdr:nvSpPr>
        <xdr:cNvPr id="206" name="楕円 205">
          <a:extLst>
            <a:ext uri="{FF2B5EF4-FFF2-40B4-BE49-F238E27FC236}">
              <a16:creationId xmlns:a16="http://schemas.microsoft.com/office/drawing/2014/main" xmlns="" id="{00000000-0008-0000-0700-0000CE000000}"/>
            </a:ext>
          </a:extLst>
        </xdr:cNvPr>
        <xdr:cNvSpPr/>
      </xdr:nvSpPr>
      <xdr:spPr>
        <a:xfrm>
          <a:off x="1079500" y="1268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114529</xdr:rowOff>
    </xdr:from>
    <xdr:ext cx="599010" cy="259045"/>
    <xdr:sp macro="" textlink="">
      <xdr:nvSpPr>
        <xdr:cNvPr id="207" name="テキスト ボックス 206">
          <a:extLst>
            <a:ext uri="{FF2B5EF4-FFF2-40B4-BE49-F238E27FC236}">
              <a16:creationId xmlns:a16="http://schemas.microsoft.com/office/drawing/2014/main" xmlns="" id="{00000000-0008-0000-0700-0000CF000000}"/>
            </a:ext>
          </a:extLst>
        </xdr:cNvPr>
        <xdr:cNvSpPr txBox="1"/>
      </xdr:nvSpPr>
      <xdr:spPr>
        <a:xfrm>
          <a:off x="830795" y="12458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xmlns=""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xmlns="" id="{00000000-0008-0000-07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xmlns="" id="{00000000-0008-0000-07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xmlns="" id="{00000000-0008-0000-07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7" name="テキスト ボックス 226">
          <a:extLst>
            <a:ext uri="{FF2B5EF4-FFF2-40B4-BE49-F238E27FC236}">
              <a16:creationId xmlns:a16="http://schemas.microsoft.com/office/drawing/2014/main" xmlns="" id="{00000000-0008-0000-0700-0000E3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xmlns=""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xmlns=""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37667</xdr:rowOff>
    </xdr:from>
    <xdr:to>
      <xdr:col>24</xdr:col>
      <xdr:colOff>62865</xdr:colOff>
      <xdr:row>99</xdr:row>
      <xdr:rowOff>2305</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flipV="1">
          <a:off x="4633595" y="15639617"/>
          <a:ext cx="1270" cy="1336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6132</xdr:rowOff>
    </xdr:from>
    <xdr:ext cx="534377" cy="259045"/>
    <xdr:sp macro="" textlink="">
      <xdr:nvSpPr>
        <xdr:cNvPr id="232" name="衛生費最小値テキスト">
          <a:extLst>
            <a:ext uri="{FF2B5EF4-FFF2-40B4-BE49-F238E27FC236}">
              <a16:creationId xmlns:a16="http://schemas.microsoft.com/office/drawing/2014/main" xmlns="" id="{00000000-0008-0000-0700-0000E8000000}"/>
            </a:ext>
          </a:extLst>
        </xdr:cNvPr>
        <xdr:cNvSpPr txBox="1"/>
      </xdr:nvSpPr>
      <xdr:spPr>
        <a:xfrm>
          <a:off x="4686300" y="1697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2305</xdr:rowOff>
    </xdr:from>
    <xdr:to>
      <xdr:col>24</xdr:col>
      <xdr:colOff>152400</xdr:colOff>
      <xdr:row>99</xdr:row>
      <xdr:rowOff>2305</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a:off x="4546600" y="16975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155794</xdr:rowOff>
    </xdr:from>
    <xdr:ext cx="690189" cy="259045"/>
    <xdr:sp macro="" textlink="">
      <xdr:nvSpPr>
        <xdr:cNvPr id="234" name="衛生費最大値テキスト">
          <a:extLst>
            <a:ext uri="{FF2B5EF4-FFF2-40B4-BE49-F238E27FC236}">
              <a16:creationId xmlns:a16="http://schemas.microsoft.com/office/drawing/2014/main" xmlns="" id="{00000000-0008-0000-0700-0000EA000000}"/>
            </a:ext>
          </a:extLst>
        </xdr:cNvPr>
        <xdr:cNvSpPr txBox="1"/>
      </xdr:nvSpPr>
      <xdr:spPr>
        <a:xfrm>
          <a:off x="4686300" y="154148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37667</xdr:rowOff>
    </xdr:from>
    <xdr:to>
      <xdr:col>24</xdr:col>
      <xdr:colOff>152400</xdr:colOff>
      <xdr:row>91</xdr:row>
      <xdr:rowOff>37667</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a:off x="4546600" y="1563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82018</xdr:rowOff>
    </xdr:from>
    <xdr:to>
      <xdr:col>24</xdr:col>
      <xdr:colOff>63500</xdr:colOff>
      <xdr:row>98</xdr:row>
      <xdr:rowOff>98865</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flipV="1">
          <a:off x="3797300" y="16884118"/>
          <a:ext cx="838200" cy="1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25861</xdr:rowOff>
    </xdr:from>
    <xdr:ext cx="534377" cy="259045"/>
    <xdr:sp macro="" textlink="">
      <xdr:nvSpPr>
        <xdr:cNvPr id="237" name="衛生費平均値テキスト">
          <a:extLst>
            <a:ext uri="{FF2B5EF4-FFF2-40B4-BE49-F238E27FC236}">
              <a16:creationId xmlns:a16="http://schemas.microsoft.com/office/drawing/2014/main" xmlns="" id="{00000000-0008-0000-0700-0000ED000000}"/>
            </a:ext>
          </a:extLst>
        </xdr:cNvPr>
        <xdr:cNvSpPr txBox="1"/>
      </xdr:nvSpPr>
      <xdr:spPr>
        <a:xfrm>
          <a:off x="4686300" y="16827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47434</xdr:rowOff>
    </xdr:from>
    <xdr:to>
      <xdr:col>24</xdr:col>
      <xdr:colOff>114300</xdr:colOff>
      <xdr:row>98</xdr:row>
      <xdr:rowOff>149034</xdr:rowOff>
    </xdr:to>
    <xdr:sp macro="" textlink="">
      <xdr:nvSpPr>
        <xdr:cNvPr id="238" name="フローチャート: 判断 237">
          <a:extLst>
            <a:ext uri="{FF2B5EF4-FFF2-40B4-BE49-F238E27FC236}">
              <a16:creationId xmlns:a16="http://schemas.microsoft.com/office/drawing/2014/main" xmlns="" id="{00000000-0008-0000-0700-0000EE000000}"/>
            </a:ext>
          </a:extLst>
        </xdr:cNvPr>
        <xdr:cNvSpPr/>
      </xdr:nvSpPr>
      <xdr:spPr>
        <a:xfrm>
          <a:off x="4584700" y="1684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79364</xdr:rowOff>
    </xdr:from>
    <xdr:to>
      <xdr:col>19</xdr:col>
      <xdr:colOff>177800</xdr:colOff>
      <xdr:row>98</xdr:row>
      <xdr:rowOff>98865</xdr:rowOff>
    </xdr:to>
    <xdr:cxnSp macro="">
      <xdr:nvCxnSpPr>
        <xdr:cNvPr id="239" name="直線コネクタ 238">
          <a:extLst>
            <a:ext uri="{FF2B5EF4-FFF2-40B4-BE49-F238E27FC236}">
              <a16:creationId xmlns:a16="http://schemas.microsoft.com/office/drawing/2014/main" xmlns="" id="{00000000-0008-0000-0700-0000EF000000}"/>
            </a:ext>
          </a:extLst>
        </xdr:cNvPr>
        <xdr:cNvCxnSpPr/>
      </xdr:nvCxnSpPr>
      <xdr:spPr>
        <a:xfrm>
          <a:off x="2908300" y="16710014"/>
          <a:ext cx="889000" cy="19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58227</xdr:rowOff>
    </xdr:from>
    <xdr:to>
      <xdr:col>20</xdr:col>
      <xdr:colOff>38100</xdr:colOff>
      <xdr:row>98</xdr:row>
      <xdr:rowOff>159827</xdr:rowOff>
    </xdr:to>
    <xdr:sp macro="" textlink="">
      <xdr:nvSpPr>
        <xdr:cNvPr id="240" name="フローチャート: 判断 239">
          <a:extLst>
            <a:ext uri="{FF2B5EF4-FFF2-40B4-BE49-F238E27FC236}">
              <a16:creationId xmlns:a16="http://schemas.microsoft.com/office/drawing/2014/main" xmlns="" id="{00000000-0008-0000-0700-0000F0000000}"/>
            </a:ext>
          </a:extLst>
        </xdr:cNvPr>
        <xdr:cNvSpPr/>
      </xdr:nvSpPr>
      <xdr:spPr>
        <a:xfrm>
          <a:off x="3746500" y="1686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150954</xdr:rowOff>
    </xdr:from>
    <xdr:ext cx="534377" cy="259045"/>
    <xdr:sp macro="" textlink="">
      <xdr:nvSpPr>
        <xdr:cNvPr id="241" name="テキスト ボックス 240">
          <a:extLst>
            <a:ext uri="{FF2B5EF4-FFF2-40B4-BE49-F238E27FC236}">
              <a16:creationId xmlns:a16="http://schemas.microsoft.com/office/drawing/2014/main" xmlns="" id="{00000000-0008-0000-0700-0000F1000000}"/>
            </a:ext>
          </a:extLst>
        </xdr:cNvPr>
        <xdr:cNvSpPr txBox="1"/>
      </xdr:nvSpPr>
      <xdr:spPr>
        <a:xfrm>
          <a:off x="3530111" y="1695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79364</xdr:rowOff>
    </xdr:from>
    <xdr:to>
      <xdr:col>15</xdr:col>
      <xdr:colOff>50800</xdr:colOff>
      <xdr:row>97</xdr:row>
      <xdr:rowOff>133226</xdr:rowOff>
    </xdr:to>
    <xdr:cxnSp macro="">
      <xdr:nvCxnSpPr>
        <xdr:cNvPr id="242" name="直線コネクタ 241">
          <a:extLst>
            <a:ext uri="{FF2B5EF4-FFF2-40B4-BE49-F238E27FC236}">
              <a16:creationId xmlns:a16="http://schemas.microsoft.com/office/drawing/2014/main" xmlns="" id="{00000000-0008-0000-0700-0000F2000000}"/>
            </a:ext>
          </a:extLst>
        </xdr:cNvPr>
        <xdr:cNvCxnSpPr/>
      </xdr:nvCxnSpPr>
      <xdr:spPr>
        <a:xfrm flipV="1">
          <a:off x="2019300" y="16710014"/>
          <a:ext cx="889000" cy="5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58606</xdr:rowOff>
    </xdr:from>
    <xdr:to>
      <xdr:col>15</xdr:col>
      <xdr:colOff>101600</xdr:colOff>
      <xdr:row>98</xdr:row>
      <xdr:rowOff>160206</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2857500" y="1686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151333</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2641111" y="1695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133226</xdr:rowOff>
    </xdr:from>
    <xdr:to>
      <xdr:col>10</xdr:col>
      <xdr:colOff>114300</xdr:colOff>
      <xdr:row>98</xdr:row>
      <xdr:rowOff>79569</xdr:rowOff>
    </xdr:to>
    <xdr:cxnSp macro="">
      <xdr:nvCxnSpPr>
        <xdr:cNvPr id="245" name="直線コネクタ 244">
          <a:extLst>
            <a:ext uri="{FF2B5EF4-FFF2-40B4-BE49-F238E27FC236}">
              <a16:creationId xmlns:a16="http://schemas.microsoft.com/office/drawing/2014/main" xmlns="" id="{00000000-0008-0000-0700-0000F5000000}"/>
            </a:ext>
          </a:extLst>
        </xdr:cNvPr>
        <xdr:cNvCxnSpPr/>
      </xdr:nvCxnSpPr>
      <xdr:spPr>
        <a:xfrm flipV="1">
          <a:off x="1130300" y="16763876"/>
          <a:ext cx="889000" cy="11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55919</xdr:rowOff>
    </xdr:from>
    <xdr:to>
      <xdr:col>10</xdr:col>
      <xdr:colOff>165100</xdr:colOff>
      <xdr:row>98</xdr:row>
      <xdr:rowOff>157519</xdr:rowOff>
    </xdr:to>
    <xdr:sp macro="" textlink="">
      <xdr:nvSpPr>
        <xdr:cNvPr id="246" name="フローチャート: 判断 245">
          <a:extLst>
            <a:ext uri="{FF2B5EF4-FFF2-40B4-BE49-F238E27FC236}">
              <a16:creationId xmlns:a16="http://schemas.microsoft.com/office/drawing/2014/main" xmlns="" id="{00000000-0008-0000-0700-0000F6000000}"/>
            </a:ext>
          </a:extLst>
        </xdr:cNvPr>
        <xdr:cNvSpPr/>
      </xdr:nvSpPr>
      <xdr:spPr>
        <a:xfrm>
          <a:off x="1968500" y="1685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148646</xdr:rowOff>
    </xdr:from>
    <xdr:ext cx="534377"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1752111" y="1695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58680</xdr:rowOff>
    </xdr:from>
    <xdr:to>
      <xdr:col>6</xdr:col>
      <xdr:colOff>38100</xdr:colOff>
      <xdr:row>98</xdr:row>
      <xdr:rowOff>160280</xdr:rowOff>
    </xdr:to>
    <xdr:sp macro="" textlink="">
      <xdr:nvSpPr>
        <xdr:cNvPr id="248" name="フローチャート: 判断 247">
          <a:extLst>
            <a:ext uri="{FF2B5EF4-FFF2-40B4-BE49-F238E27FC236}">
              <a16:creationId xmlns:a16="http://schemas.microsoft.com/office/drawing/2014/main" xmlns="" id="{00000000-0008-0000-0700-0000F8000000}"/>
            </a:ext>
          </a:extLst>
        </xdr:cNvPr>
        <xdr:cNvSpPr/>
      </xdr:nvSpPr>
      <xdr:spPr>
        <a:xfrm>
          <a:off x="1079500" y="1686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151407</xdr:rowOff>
    </xdr:from>
    <xdr:ext cx="534377"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863111" y="1695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31218</xdr:rowOff>
    </xdr:from>
    <xdr:to>
      <xdr:col>24</xdr:col>
      <xdr:colOff>114300</xdr:colOff>
      <xdr:row>98</xdr:row>
      <xdr:rowOff>132818</xdr:rowOff>
    </xdr:to>
    <xdr:sp macro="" textlink="">
      <xdr:nvSpPr>
        <xdr:cNvPr id="255" name="楕円 254">
          <a:extLst>
            <a:ext uri="{FF2B5EF4-FFF2-40B4-BE49-F238E27FC236}">
              <a16:creationId xmlns:a16="http://schemas.microsoft.com/office/drawing/2014/main" xmlns="" id="{00000000-0008-0000-0700-0000FF000000}"/>
            </a:ext>
          </a:extLst>
        </xdr:cNvPr>
        <xdr:cNvSpPr/>
      </xdr:nvSpPr>
      <xdr:spPr>
        <a:xfrm>
          <a:off x="4584700" y="1683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162045</xdr:rowOff>
    </xdr:from>
    <xdr:ext cx="599010" cy="259045"/>
    <xdr:sp macro="" textlink="">
      <xdr:nvSpPr>
        <xdr:cNvPr id="256" name="衛生費該当値テキスト">
          <a:extLst>
            <a:ext uri="{FF2B5EF4-FFF2-40B4-BE49-F238E27FC236}">
              <a16:creationId xmlns:a16="http://schemas.microsoft.com/office/drawing/2014/main" xmlns="" id="{00000000-0008-0000-0700-000000010000}"/>
            </a:ext>
          </a:extLst>
        </xdr:cNvPr>
        <xdr:cNvSpPr txBox="1"/>
      </xdr:nvSpPr>
      <xdr:spPr>
        <a:xfrm>
          <a:off x="4686300" y="16621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48065</xdr:rowOff>
    </xdr:from>
    <xdr:to>
      <xdr:col>20</xdr:col>
      <xdr:colOff>38100</xdr:colOff>
      <xdr:row>98</xdr:row>
      <xdr:rowOff>149665</xdr:rowOff>
    </xdr:to>
    <xdr:sp macro="" textlink="">
      <xdr:nvSpPr>
        <xdr:cNvPr id="257" name="楕円 256">
          <a:extLst>
            <a:ext uri="{FF2B5EF4-FFF2-40B4-BE49-F238E27FC236}">
              <a16:creationId xmlns:a16="http://schemas.microsoft.com/office/drawing/2014/main" xmlns="" id="{00000000-0008-0000-0700-000001010000}"/>
            </a:ext>
          </a:extLst>
        </xdr:cNvPr>
        <xdr:cNvSpPr/>
      </xdr:nvSpPr>
      <xdr:spPr>
        <a:xfrm>
          <a:off x="3746500" y="1685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166192</xdr:rowOff>
    </xdr:from>
    <xdr:ext cx="534377"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3530111" y="1662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28564</xdr:rowOff>
    </xdr:from>
    <xdr:to>
      <xdr:col>15</xdr:col>
      <xdr:colOff>101600</xdr:colOff>
      <xdr:row>97</xdr:row>
      <xdr:rowOff>130164</xdr:rowOff>
    </xdr:to>
    <xdr:sp macro="" textlink="">
      <xdr:nvSpPr>
        <xdr:cNvPr id="259" name="楕円 258">
          <a:extLst>
            <a:ext uri="{FF2B5EF4-FFF2-40B4-BE49-F238E27FC236}">
              <a16:creationId xmlns:a16="http://schemas.microsoft.com/office/drawing/2014/main" xmlns="" id="{00000000-0008-0000-0700-000003010000}"/>
            </a:ext>
          </a:extLst>
        </xdr:cNvPr>
        <xdr:cNvSpPr/>
      </xdr:nvSpPr>
      <xdr:spPr>
        <a:xfrm>
          <a:off x="2857500" y="1665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146691</xdr:rowOff>
    </xdr:from>
    <xdr:ext cx="599010" cy="259045"/>
    <xdr:sp macro="" textlink="">
      <xdr:nvSpPr>
        <xdr:cNvPr id="260" name="テキスト ボックス 259">
          <a:extLst>
            <a:ext uri="{FF2B5EF4-FFF2-40B4-BE49-F238E27FC236}">
              <a16:creationId xmlns:a16="http://schemas.microsoft.com/office/drawing/2014/main" xmlns="" id="{00000000-0008-0000-0700-000004010000}"/>
            </a:ext>
          </a:extLst>
        </xdr:cNvPr>
        <xdr:cNvSpPr txBox="1"/>
      </xdr:nvSpPr>
      <xdr:spPr>
        <a:xfrm>
          <a:off x="2608795" y="16434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82426</xdr:rowOff>
    </xdr:from>
    <xdr:to>
      <xdr:col>10</xdr:col>
      <xdr:colOff>165100</xdr:colOff>
      <xdr:row>98</xdr:row>
      <xdr:rowOff>12576</xdr:rowOff>
    </xdr:to>
    <xdr:sp macro="" textlink="">
      <xdr:nvSpPr>
        <xdr:cNvPr id="261" name="楕円 260">
          <a:extLst>
            <a:ext uri="{FF2B5EF4-FFF2-40B4-BE49-F238E27FC236}">
              <a16:creationId xmlns:a16="http://schemas.microsoft.com/office/drawing/2014/main" xmlns="" id="{00000000-0008-0000-0700-000005010000}"/>
            </a:ext>
          </a:extLst>
        </xdr:cNvPr>
        <xdr:cNvSpPr/>
      </xdr:nvSpPr>
      <xdr:spPr>
        <a:xfrm>
          <a:off x="1968500" y="1671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29103</xdr:rowOff>
    </xdr:from>
    <xdr:ext cx="599010" cy="259045"/>
    <xdr:sp macro="" textlink="">
      <xdr:nvSpPr>
        <xdr:cNvPr id="262" name="テキスト ボックス 261">
          <a:extLst>
            <a:ext uri="{FF2B5EF4-FFF2-40B4-BE49-F238E27FC236}">
              <a16:creationId xmlns:a16="http://schemas.microsoft.com/office/drawing/2014/main" xmlns="" id="{00000000-0008-0000-0700-000006010000}"/>
            </a:ext>
          </a:extLst>
        </xdr:cNvPr>
        <xdr:cNvSpPr txBox="1"/>
      </xdr:nvSpPr>
      <xdr:spPr>
        <a:xfrm>
          <a:off x="1719795" y="16488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28769</xdr:rowOff>
    </xdr:from>
    <xdr:to>
      <xdr:col>6</xdr:col>
      <xdr:colOff>38100</xdr:colOff>
      <xdr:row>98</xdr:row>
      <xdr:rowOff>130369</xdr:rowOff>
    </xdr:to>
    <xdr:sp macro="" textlink="">
      <xdr:nvSpPr>
        <xdr:cNvPr id="263" name="楕円 262">
          <a:extLst>
            <a:ext uri="{FF2B5EF4-FFF2-40B4-BE49-F238E27FC236}">
              <a16:creationId xmlns:a16="http://schemas.microsoft.com/office/drawing/2014/main" xmlns="" id="{00000000-0008-0000-0700-000007010000}"/>
            </a:ext>
          </a:extLst>
        </xdr:cNvPr>
        <xdr:cNvSpPr/>
      </xdr:nvSpPr>
      <xdr:spPr>
        <a:xfrm>
          <a:off x="1079500" y="1683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146896</xdr:rowOff>
    </xdr:from>
    <xdr:ext cx="599010" cy="259045"/>
    <xdr:sp macro="" textlink="">
      <xdr:nvSpPr>
        <xdr:cNvPr id="264" name="テキスト ボックス 263">
          <a:extLst>
            <a:ext uri="{FF2B5EF4-FFF2-40B4-BE49-F238E27FC236}">
              <a16:creationId xmlns:a16="http://schemas.microsoft.com/office/drawing/2014/main" xmlns="" id="{00000000-0008-0000-0700-000008010000}"/>
            </a:ext>
          </a:extLst>
        </xdr:cNvPr>
        <xdr:cNvSpPr txBox="1"/>
      </xdr:nvSpPr>
      <xdr:spPr>
        <a:xfrm>
          <a:off x="830795" y="16606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xmlns=""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xmlns=""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xmlns=""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xmlns=""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xmlns=""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xmlns=""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114808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flipV="1">
          <a:off x="10475595" y="5429758"/>
          <a:ext cx="1270" cy="1301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xmlns=""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61485</xdr:rowOff>
    </xdr:from>
    <xdr:ext cx="534377" cy="259045"/>
    <xdr:sp macro="" textlink="">
      <xdr:nvSpPr>
        <xdr:cNvPr id="291" name="労働費最大値テキスト">
          <a:extLst>
            <a:ext uri="{FF2B5EF4-FFF2-40B4-BE49-F238E27FC236}">
              <a16:creationId xmlns:a16="http://schemas.microsoft.com/office/drawing/2014/main" xmlns="" id="{00000000-0008-0000-0700-000023010000}"/>
            </a:ext>
          </a:extLst>
        </xdr:cNvPr>
        <xdr:cNvSpPr txBox="1"/>
      </xdr:nvSpPr>
      <xdr:spPr>
        <a:xfrm>
          <a:off x="10528300" y="520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114808</xdr:rowOff>
    </xdr:from>
    <xdr:to>
      <xdr:col>55</xdr:col>
      <xdr:colOff>88900</xdr:colOff>
      <xdr:row>31</xdr:row>
      <xdr:rowOff>114808</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10388600" y="54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54754</xdr:rowOff>
    </xdr:from>
    <xdr:ext cx="469744" cy="259045"/>
    <xdr:sp macro="" textlink="">
      <xdr:nvSpPr>
        <xdr:cNvPr id="294" name="労働費平均値テキスト">
          <a:extLst>
            <a:ext uri="{FF2B5EF4-FFF2-40B4-BE49-F238E27FC236}">
              <a16:creationId xmlns:a16="http://schemas.microsoft.com/office/drawing/2014/main" xmlns="" id="{00000000-0008-0000-0700-000026010000}"/>
            </a:ext>
          </a:extLst>
        </xdr:cNvPr>
        <xdr:cNvSpPr txBox="1"/>
      </xdr:nvSpPr>
      <xdr:spPr>
        <a:xfrm>
          <a:off x="10528300" y="6398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31877</xdr:rowOff>
    </xdr:from>
    <xdr:to>
      <xdr:col>55</xdr:col>
      <xdr:colOff>50800</xdr:colOff>
      <xdr:row>38</xdr:row>
      <xdr:rowOff>133477</xdr:rowOff>
    </xdr:to>
    <xdr:sp macro="" textlink="">
      <xdr:nvSpPr>
        <xdr:cNvPr id="295" name="フローチャート: 判断 294">
          <a:extLst>
            <a:ext uri="{FF2B5EF4-FFF2-40B4-BE49-F238E27FC236}">
              <a16:creationId xmlns:a16="http://schemas.microsoft.com/office/drawing/2014/main" xmlns="" id="{00000000-0008-0000-0700-000027010000}"/>
            </a:ext>
          </a:extLst>
        </xdr:cNvPr>
        <xdr:cNvSpPr/>
      </xdr:nvSpPr>
      <xdr:spPr>
        <a:xfrm>
          <a:off x="104267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a:extLst>
            <a:ext uri="{FF2B5EF4-FFF2-40B4-BE49-F238E27FC236}">
              <a16:creationId xmlns:a16="http://schemas.microsoft.com/office/drawing/2014/main" xmlns="" id="{00000000-0008-0000-0700-000028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32893</xdr:rowOff>
    </xdr:from>
    <xdr:to>
      <xdr:col>50</xdr:col>
      <xdr:colOff>165100</xdr:colOff>
      <xdr:row>38</xdr:row>
      <xdr:rowOff>134493</xdr:rowOff>
    </xdr:to>
    <xdr:sp macro="" textlink="">
      <xdr:nvSpPr>
        <xdr:cNvPr id="297" name="フローチャート: 判断 296">
          <a:extLst>
            <a:ext uri="{FF2B5EF4-FFF2-40B4-BE49-F238E27FC236}">
              <a16:creationId xmlns:a16="http://schemas.microsoft.com/office/drawing/2014/main" xmlns="" id="{00000000-0008-0000-0700-000029010000}"/>
            </a:ext>
          </a:extLst>
        </xdr:cNvPr>
        <xdr:cNvSpPr/>
      </xdr:nvSpPr>
      <xdr:spPr>
        <a:xfrm>
          <a:off x="9588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151020</xdr:rowOff>
    </xdr:from>
    <xdr:ext cx="469744" cy="259045"/>
    <xdr:sp macro="" textlink="">
      <xdr:nvSpPr>
        <xdr:cNvPr id="298" name="テキスト ボックス 297">
          <a:extLst>
            <a:ext uri="{FF2B5EF4-FFF2-40B4-BE49-F238E27FC236}">
              <a16:creationId xmlns:a16="http://schemas.microsoft.com/office/drawing/2014/main" xmlns="" id="{00000000-0008-0000-0700-00002A010000}"/>
            </a:ext>
          </a:extLst>
        </xdr:cNvPr>
        <xdr:cNvSpPr txBox="1"/>
      </xdr:nvSpPr>
      <xdr:spPr>
        <a:xfrm>
          <a:off x="9404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a:extLst>
            <a:ext uri="{FF2B5EF4-FFF2-40B4-BE49-F238E27FC236}">
              <a16:creationId xmlns:a16="http://schemas.microsoft.com/office/drawing/2014/main" xmlns="" id="{00000000-0008-0000-0700-00002B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3556</xdr:rowOff>
    </xdr:from>
    <xdr:to>
      <xdr:col>46</xdr:col>
      <xdr:colOff>38100</xdr:colOff>
      <xdr:row>38</xdr:row>
      <xdr:rowOff>105156</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8699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121683</xdr:rowOff>
    </xdr:from>
    <xdr:ext cx="469744"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8515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a:extLst>
            <a:ext uri="{FF2B5EF4-FFF2-40B4-BE49-F238E27FC236}">
              <a16:creationId xmlns:a16="http://schemas.microsoft.com/office/drawing/2014/main" xmlns="" id="{00000000-0008-0000-0700-00002E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140843</xdr:rowOff>
    </xdr:from>
    <xdr:to>
      <xdr:col>41</xdr:col>
      <xdr:colOff>101600</xdr:colOff>
      <xdr:row>38</xdr:row>
      <xdr:rowOff>70993</xdr:rowOff>
    </xdr:to>
    <xdr:sp macro="" textlink="">
      <xdr:nvSpPr>
        <xdr:cNvPr id="303" name="フローチャート: 判断 302">
          <a:extLst>
            <a:ext uri="{FF2B5EF4-FFF2-40B4-BE49-F238E27FC236}">
              <a16:creationId xmlns:a16="http://schemas.microsoft.com/office/drawing/2014/main" xmlns="" id="{00000000-0008-0000-0700-00002F010000}"/>
            </a:ext>
          </a:extLst>
        </xdr:cNvPr>
        <xdr:cNvSpPr/>
      </xdr:nvSpPr>
      <xdr:spPr>
        <a:xfrm>
          <a:off x="7810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87520</xdr:rowOff>
    </xdr:from>
    <xdr:ext cx="469744"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7626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3937</xdr:rowOff>
    </xdr:from>
    <xdr:to>
      <xdr:col>36</xdr:col>
      <xdr:colOff>165100</xdr:colOff>
      <xdr:row>37</xdr:row>
      <xdr:rowOff>105537</xdr:rowOff>
    </xdr:to>
    <xdr:sp macro="" textlink="">
      <xdr:nvSpPr>
        <xdr:cNvPr id="305" name="フローチャート: 判断 304">
          <a:extLst>
            <a:ext uri="{FF2B5EF4-FFF2-40B4-BE49-F238E27FC236}">
              <a16:creationId xmlns:a16="http://schemas.microsoft.com/office/drawing/2014/main" xmlns="" id="{00000000-0008-0000-0700-000031010000}"/>
            </a:ext>
          </a:extLst>
        </xdr:cNvPr>
        <xdr:cNvSpPr/>
      </xdr:nvSpPr>
      <xdr:spPr>
        <a:xfrm>
          <a:off x="6921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122064</xdr:rowOff>
    </xdr:from>
    <xdr:ext cx="469744"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6737428"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a:extLst>
            <a:ext uri="{FF2B5EF4-FFF2-40B4-BE49-F238E27FC236}">
              <a16:creationId xmlns:a16="http://schemas.microsoft.com/office/drawing/2014/main" xmlns="" id="{00000000-0008-0000-0700-000038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a:extLst>
            <a:ext uri="{FF2B5EF4-FFF2-40B4-BE49-F238E27FC236}">
              <a16:creationId xmlns:a16="http://schemas.microsoft.com/office/drawing/2014/main" xmlns="" id="{00000000-0008-0000-0700-000039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a:extLst>
            <a:ext uri="{FF2B5EF4-FFF2-40B4-BE49-F238E27FC236}">
              <a16:creationId xmlns:a16="http://schemas.microsoft.com/office/drawing/2014/main" xmlns="" id="{00000000-0008-0000-0700-00003A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xmlns="" id="{00000000-0008-0000-0700-00003B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a:extLst>
            <a:ext uri="{FF2B5EF4-FFF2-40B4-BE49-F238E27FC236}">
              <a16:creationId xmlns:a16="http://schemas.microsoft.com/office/drawing/2014/main" xmlns="" id="{00000000-0008-0000-0700-00003C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xmlns="" id="{00000000-0008-0000-0700-00003D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a:extLst>
            <a:ext uri="{FF2B5EF4-FFF2-40B4-BE49-F238E27FC236}">
              <a16:creationId xmlns:a16="http://schemas.microsoft.com/office/drawing/2014/main" xmlns="" id="{00000000-0008-0000-0700-00003E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xmlns="" id="{00000000-0008-0000-0700-00003F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a:extLst>
            <a:ext uri="{FF2B5EF4-FFF2-40B4-BE49-F238E27FC236}">
              <a16:creationId xmlns:a16="http://schemas.microsoft.com/office/drawing/2014/main" xmlns="" id="{00000000-0008-0000-0700-000040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a:extLst>
            <a:ext uri="{FF2B5EF4-FFF2-40B4-BE49-F238E27FC236}">
              <a16:creationId xmlns:a16="http://schemas.microsoft.com/office/drawing/2014/main" xmlns="" id="{00000000-0008-0000-0700-000041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xmlns="" id="{00000000-0008-0000-07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xmlns="" id="{00000000-0008-0000-07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7" name="テキスト ボックス 336">
          <a:extLst>
            <a:ext uri="{FF2B5EF4-FFF2-40B4-BE49-F238E27FC236}">
              <a16:creationId xmlns:a16="http://schemas.microsoft.com/office/drawing/2014/main" xmlns="" id="{00000000-0008-0000-0700-000051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xmlns=""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xmlns=""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41373</xdr:rowOff>
    </xdr:from>
    <xdr:to>
      <xdr:col>54</xdr:col>
      <xdr:colOff>189865</xdr:colOff>
      <xdr:row>58</xdr:row>
      <xdr:rowOff>19100</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flipV="1">
          <a:off x="10475595" y="8785323"/>
          <a:ext cx="1270" cy="117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22927</xdr:rowOff>
    </xdr:from>
    <xdr:ext cx="534377" cy="259045"/>
    <xdr:sp macro="" textlink="">
      <xdr:nvSpPr>
        <xdr:cNvPr id="342" name="農林水産業費最小値テキスト">
          <a:extLst>
            <a:ext uri="{FF2B5EF4-FFF2-40B4-BE49-F238E27FC236}">
              <a16:creationId xmlns:a16="http://schemas.microsoft.com/office/drawing/2014/main" xmlns="" id="{00000000-0008-0000-0700-000056010000}"/>
            </a:ext>
          </a:extLst>
        </xdr:cNvPr>
        <xdr:cNvSpPr txBox="1"/>
      </xdr:nvSpPr>
      <xdr:spPr>
        <a:xfrm>
          <a:off x="10528300" y="996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19100</xdr:rowOff>
    </xdr:from>
    <xdr:to>
      <xdr:col>55</xdr:col>
      <xdr:colOff>88900</xdr:colOff>
      <xdr:row>58</xdr:row>
      <xdr:rowOff>19100</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10388600" y="99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159500</xdr:rowOff>
    </xdr:from>
    <xdr:ext cx="690189" cy="259045"/>
    <xdr:sp macro="" textlink="">
      <xdr:nvSpPr>
        <xdr:cNvPr id="344" name="農林水産業費最大値テキスト">
          <a:extLst>
            <a:ext uri="{FF2B5EF4-FFF2-40B4-BE49-F238E27FC236}">
              <a16:creationId xmlns:a16="http://schemas.microsoft.com/office/drawing/2014/main" xmlns="" id="{00000000-0008-0000-0700-000058010000}"/>
            </a:ext>
          </a:extLst>
        </xdr:cNvPr>
        <xdr:cNvSpPr txBox="1"/>
      </xdr:nvSpPr>
      <xdr:spPr>
        <a:xfrm>
          <a:off x="10528300" y="8560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2,072,050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41373</xdr:rowOff>
    </xdr:from>
    <xdr:to>
      <xdr:col>55</xdr:col>
      <xdr:colOff>88900</xdr:colOff>
      <xdr:row>51</xdr:row>
      <xdr:rowOff>41373</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10388600" y="878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147255</xdr:rowOff>
    </xdr:from>
    <xdr:to>
      <xdr:col>55</xdr:col>
      <xdr:colOff>0</xdr:colOff>
      <xdr:row>57</xdr:row>
      <xdr:rowOff>150977</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flipV="1">
          <a:off x="9639300" y="9919905"/>
          <a:ext cx="838200" cy="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100782</xdr:rowOff>
    </xdr:from>
    <xdr:ext cx="599010" cy="259045"/>
    <xdr:sp macro="" textlink="">
      <xdr:nvSpPr>
        <xdr:cNvPr id="347" name="農林水産業費平均値テキスト">
          <a:extLst>
            <a:ext uri="{FF2B5EF4-FFF2-40B4-BE49-F238E27FC236}">
              <a16:creationId xmlns:a16="http://schemas.microsoft.com/office/drawing/2014/main" xmlns="" id="{00000000-0008-0000-0700-00005B010000}"/>
            </a:ext>
          </a:extLst>
        </xdr:cNvPr>
        <xdr:cNvSpPr txBox="1"/>
      </xdr:nvSpPr>
      <xdr:spPr>
        <a:xfrm>
          <a:off x="10528300" y="9701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77905</xdr:rowOff>
    </xdr:from>
    <xdr:to>
      <xdr:col>55</xdr:col>
      <xdr:colOff>50800</xdr:colOff>
      <xdr:row>58</xdr:row>
      <xdr:rowOff>8055</xdr:rowOff>
    </xdr:to>
    <xdr:sp macro="" textlink="">
      <xdr:nvSpPr>
        <xdr:cNvPr id="348" name="フローチャート: 判断 347">
          <a:extLst>
            <a:ext uri="{FF2B5EF4-FFF2-40B4-BE49-F238E27FC236}">
              <a16:creationId xmlns:a16="http://schemas.microsoft.com/office/drawing/2014/main" xmlns="" id="{00000000-0008-0000-0700-00005C010000}"/>
            </a:ext>
          </a:extLst>
        </xdr:cNvPr>
        <xdr:cNvSpPr/>
      </xdr:nvSpPr>
      <xdr:spPr>
        <a:xfrm>
          <a:off x="10426700" y="985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143321</xdr:rowOff>
    </xdr:from>
    <xdr:to>
      <xdr:col>50</xdr:col>
      <xdr:colOff>114300</xdr:colOff>
      <xdr:row>57</xdr:row>
      <xdr:rowOff>150977</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a:off x="8750300" y="9915971"/>
          <a:ext cx="889000" cy="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84951</xdr:rowOff>
    </xdr:from>
    <xdr:to>
      <xdr:col>50</xdr:col>
      <xdr:colOff>165100</xdr:colOff>
      <xdr:row>58</xdr:row>
      <xdr:rowOff>15101</xdr:rowOff>
    </xdr:to>
    <xdr:sp macro="" textlink="">
      <xdr:nvSpPr>
        <xdr:cNvPr id="350" name="フローチャート: 判断 349">
          <a:extLst>
            <a:ext uri="{FF2B5EF4-FFF2-40B4-BE49-F238E27FC236}">
              <a16:creationId xmlns:a16="http://schemas.microsoft.com/office/drawing/2014/main" xmlns="" id="{00000000-0008-0000-0700-00005E010000}"/>
            </a:ext>
          </a:extLst>
        </xdr:cNvPr>
        <xdr:cNvSpPr/>
      </xdr:nvSpPr>
      <xdr:spPr>
        <a:xfrm>
          <a:off x="9588500" y="985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31628</xdr:rowOff>
    </xdr:from>
    <xdr:ext cx="599010" cy="259045"/>
    <xdr:sp macro="" textlink="">
      <xdr:nvSpPr>
        <xdr:cNvPr id="351" name="テキスト ボックス 350">
          <a:extLst>
            <a:ext uri="{FF2B5EF4-FFF2-40B4-BE49-F238E27FC236}">
              <a16:creationId xmlns:a16="http://schemas.microsoft.com/office/drawing/2014/main" xmlns="" id="{00000000-0008-0000-0700-00005F010000}"/>
            </a:ext>
          </a:extLst>
        </xdr:cNvPr>
        <xdr:cNvSpPr txBox="1"/>
      </xdr:nvSpPr>
      <xdr:spPr>
        <a:xfrm>
          <a:off x="9339795" y="963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96290</xdr:rowOff>
    </xdr:from>
    <xdr:to>
      <xdr:col>45</xdr:col>
      <xdr:colOff>177800</xdr:colOff>
      <xdr:row>57</xdr:row>
      <xdr:rowOff>143321</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a:off x="7861300" y="9868940"/>
          <a:ext cx="889000" cy="4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83524</xdr:rowOff>
    </xdr:from>
    <xdr:to>
      <xdr:col>46</xdr:col>
      <xdr:colOff>38100</xdr:colOff>
      <xdr:row>58</xdr:row>
      <xdr:rowOff>13674</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86995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30201</xdr:rowOff>
    </xdr:from>
    <xdr:ext cx="599010"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8450795" y="9631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96290</xdr:rowOff>
    </xdr:from>
    <xdr:to>
      <xdr:col>41</xdr:col>
      <xdr:colOff>50800</xdr:colOff>
      <xdr:row>57</xdr:row>
      <xdr:rowOff>105447</xdr:rowOff>
    </xdr:to>
    <xdr:cxnSp macro="">
      <xdr:nvCxnSpPr>
        <xdr:cNvPr id="355" name="直線コネクタ 354">
          <a:extLst>
            <a:ext uri="{FF2B5EF4-FFF2-40B4-BE49-F238E27FC236}">
              <a16:creationId xmlns:a16="http://schemas.microsoft.com/office/drawing/2014/main" xmlns="" id="{00000000-0008-0000-0700-000063010000}"/>
            </a:ext>
          </a:extLst>
        </xdr:cNvPr>
        <xdr:cNvCxnSpPr/>
      </xdr:nvCxnSpPr>
      <xdr:spPr>
        <a:xfrm flipV="1">
          <a:off x="6972300" y="9868940"/>
          <a:ext cx="889000" cy="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87439</xdr:rowOff>
    </xdr:from>
    <xdr:to>
      <xdr:col>41</xdr:col>
      <xdr:colOff>101600</xdr:colOff>
      <xdr:row>58</xdr:row>
      <xdr:rowOff>17589</xdr:rowOff>
    </xdr:to>
    <xdr:sp macro="" textlink="">
      <xdr:nvSpPr>
        <xdr:cNvPr id="356" name="フローチャート: 判断 355">
          <a:extLst>
            <a:ext uri="{FF2B5EF4-FFF2-40B4-BE49-F238E27FC236}">
              <a16:creationId xmlns:a16="http://schemas.microsoft.com/office/drawing/2014/main" xmlns="" id="{00000000-0008-0000-0700-000064010000}"/>
            </a:ext>
          </a:extLst>
        </xdr:cNvPr>
        <xdr:cNvSpPr/>
      </xdr:nvSpPr>
      <xdr:spPr>
        <a:xfrm>
          <a:off x="7810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8716</xdr:rowOff>
    </xdr:from>
    <xdr:ext cx="599010"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7561795" y="995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88126</xdr:rowOff>
    </xdr:from>
    <xdr:to>
      <xdr:col>36</xdr:col>
      <xdr:colOff>165100</xdr:colOff>
      <xdr:row>58</xdr:row>
      <xdr:rowOff>18276</xdr:rowOff>
    </xdr:to>
    <xdr:sp macro="" textlink="">
      <xdr:nvSpPr>
        <xdr:cNvPr id="358" name="フローチャート: 判断 357">
          <a:extLst>
            <a:ext uri="{FF2B5EF4-FFF2-40B4-BE49-F238E27FC236}">
              <a16:creationId xmlns:a16="http://schemas.microsoft.com/office/drawing/2014/main" xmlns="" id="{00000000-0008-0000-0700-000066010000}"/>
            </a:ext>
          </a:extLst>
        </xdr:cNvPr>
        <xdr:cNvSpPr/>
      </xdr:nvSpPr>
      <xdr:spPr>
        <a:xfrm>
          <a:off x="6921500" y="98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9403</xdr:rowOff>
    </xdr:from>
    <xdr:ext cx="59901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6672795" y="9953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96455</xdr:rowOff>
    </xdr:from>
    <xdr:to>
      <xdr:col>55</xdr:col>
      <xdr:colOff>50800</xdr:colOff>
      <xdr:row>58</xdr:row>
      <xdr:rowOff>26605</xdr:rowOff>
    </xdr:to>
    <xdr:sp macro="" textlink="">
      <xdr:nvSpPr>
        <xdr:cNvPr id="365" name="楕円 364">
          <a:extLst>
            <a:ext uri="{FF2B5EF4-FFF2-40B4-BE49-F238E27FC236}">
              <a16:creationId xmlns:a16="http://schemas.microsoft.com/office/drawing/2014/main" xmlns="" id="{00000000-0008-0000-0700-00006D010000}"/>
            </a:ext>
          </a:extLst>
        </xdr:cNvPr>
        <xdr:cNvSpPr/>
      </xdr:nvSpPr>
      <xdr:spPr>
        <a:xfrm>
          <a:off x="10426700" y="98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56332</xdr:rowOff>
    </xdr:from>
    <xdr:ext cx="534377" cy="259045"/>
    <xdr:sp macro="" textlink="">
      <xdr:nvSpPr>
        <xdr:cNvPr id="366" name="農林水産業費該当値テキスト">
          <a:extLst>
            <a:ext uri="{FF2B5EF4-FFF2-40B4-BE49-F238E27FC236}">
              <a16:creationId xmlns:a16="http://schemas.microsoft.com/office/drawing/2014/main" xmlns="" id="{00000000-0008-0000-0700-00006E010000}"/>
            </a:ext>
          </a:extLst>
        </xdr:cNvPr>
        <xdr:cNvSpPr txBox="1"/>
      </xdr:nvSpPr>
      <xdr:spPr>
        <a:xfrm>
          <a:off x="10528300" y="982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100177</xdr:rowOff>
    </xdr:from>
    <xdr:to>
      <xdr:col>50</xdr:col>
      <xdr:colOff>165100</xdr:colOff>
      <xdr:row>58</xdr:row>
      <xdr:rowOff>30327</xdr:rowOff>
    </xdr:to>
    <xdr:sp macro="" textlink="">
      <xdr:nvSpPr>
        <xdr:cNvPr id="367" name="楕円 366">
          <a:extLst>
            <a:ext uri="{FF2B5EF4-FFF2-40B4-BE49-F238E27FC236}">
              <a16:creationId xmlns:a16="http://schemas.microsoft.com/office/drawing/2014/main" xmlns="" id="{00000000-0008-0000-0700-00006F010000}"/>
            </a:ext>
          </a:extLst>
        </xdr:cNvPr>
        <xdr:cNvSpPr/>
      </xdr:nvSpPr>
      <xdr:spPr>
        <a:xfrm>
          <a:off x="9588500" y="987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21454</xdr:rowOff>
    </xdr:from>
    <xdr:ext cx="534377"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9372111" y="996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92521</xdr:rowOff>
    </xdr:from>
    <xdr:to>
      <xdr:col>46</xdr:col>
      <xdr:colOff>38100</xdr:colOff>
      <xdr:row>58</xdr:row>
      <xdr:rowOff>22671</xdr:rowOff>
    </xdr:to>
    <xdr:sp macro="" textlink="">
      <xdr:nvSpPr>
        <xdr:cNvPr id="369" name="楕円 368">
          <a:extLst>
            <a:ext uri="{FF2B5EF4-FFF2-40B4-BE49-F238E27FC236}">
              <a16:creationId xmlns:a16="http://schemas.microsoft.com/office/drawing/2014/main" xmlns="" id="{00000000-0008-0000-0700-000071010000}"/>
            </a:ext>
          </a:extLst>
        </xdr:cNvPr>
        <xdr:cNvSpPr/>
      </xdr:nvSpPr>
      <xdr:spPr>
        <a:xfrm>
          <a:off x="8699500" y="986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13798</xdr:rowOff>
    </xdr:from>
    <xdr:ext cx="534377"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8483111" y="995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45490</xdr:rowOff>
    </xdr:from>
    <xdr:to>
      <xdr:col>41</xdr:col>
      <xdr:colOff>101600</xdr:colOff>
      <xdr:row>57</xdr:row>
      <xdr:rowOff>147090</xdr:rowOff>
    </xdr:to>
    <xdr:sp macro="" textlink="">
      <xdr:nvSpPr>
        <xdr:cNvPr id="371" name="楕円 370">
          <a:extLst>
            <a:ext uri="{FF2B5EF4-FFF2-40B4-BE49-F238E27FC236}">
              <a16:creationId xmlns:a16="http://schemas.microsoft.com/office/drawing/2014/main" xmlns="" id="{00000000-0008-0000-0700-000073010000}"/>
            </a:ext>
          </a:extLst>
        </xdr:cNvPr>
        <xdr:cNvSpPr/>
      </xdr:nvSpPr>
      <xdr:spPr>
        <a:xfrm>
          <a:off x="7810500" y="98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163617</xdr:rowOff>
    </xdr:from>
    <xdr:ext cx="599010"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7561795" y="959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54647</xdr:rowOff>
    </xdr:from>
    <xdr:to>
      <xdr:col>36</xdr:col>
      <xdr:colOff>165100</xdr:colOff>
      <xdr:row>57</xdr:row>
      <xdr:rowOff>156247</xdr:rowOff>
    </xdr:to>
    <xdr:sp macro="" textlink="">
      <xdr:nvSpPr>
        <xdr:cNvPr id="373" name="楕円 372">
          <a:extLst>
            <a:ext uri="{FF2B5EF4-FFF2-40B4-BE49-F238E27FC236}">
              <a16:creationId xmlns:a16="http://schemas.microsoft.com/office/drawing/2014/main" xmlns="" id="{00000000-0008-0000-0700-000075010000}"/>
            </a:ext>
          </a:extLst>
        </xdr:cNvPr>
        <xdr:cNvSpPr/>
      </xdr:nvSpPr>
      <xdr:spPr>
        <a:xfrm>
          <a:off x="6921500" y="982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1324</xdr:rowOff>
    </xdr:from>
    <xdr:ext cx="599010" cy="259045"/>
    <xdr:sp macro="" textlink="">
      <xdr:nvSpPr>
        <xdr:cNvPr id="374" name="テキスト ボックス 373">
          <a:extLst>
            <a:ext uri="{FF2B5EF4-FFF2-40B4-BE49-F238E27FC236}">
              <a16:creationId xmlns:a16="http://schemas.microsoft.com/office/drawing/2014/main" xmlns="" id="{00000000-0008-0000-0700-000076010000}"/>
            </a:ext>
          </a:extLst>
        </xdr:cNvPr>
        <xdr:cNvSpPr txBox="1"/>
      </xdr:nvSpPr>
      <xdr:spPr>
        <a:xfrm>
          <a:off x="6672795" y="960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xmlns=""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xmlns=""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xmlns=""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xmlns=""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xmlns=""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xmlns=""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xmlns=""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166940</xdr:rowOff>
    </xdr:from>
    <xdr:to>
      <xdr:col>54</xdr:col>
      <xdr:colOff>189865</xdr:colOff>
      <xdr:row>78</xdr:row>
      <xdr:rowOff>134652</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flipV="1">
          <a:off x="10475595" y="12339890"/>
          <a:ext cx="1270" cy="1167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138479</xdr:rowOff>
    </xdr:from>
    <xdr:ext cx="469744" cy="259045"/>
    <xdr:sp macro="" textlink="">
      <xdr:nvSpPr>
        <xdr:cNvPr id="397" name="商工費最小値テキスト">
          <a:extLst>
            <a:ext uri="{FF2B5EF4-FFF2-40B4-BE49-F238E27FC236}">
              <a16:creationId xmlns:a16="http://schemas.microsoft.com/office/drawing/2014/main" xmlns="" id="{00000000-0008-0000-0700-00008D010000}"/>
            </a:ext>
          </a:extLst>
        </xdr:cNvPr>
        <xdr:cNvSpPr txBox="1"/>
      </xdr:nvSpPr>
      <xdr:spPr>
        <a:xfrm>
          <a:off x="10528300" y="1351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134652</xdr:rowOff>
    </xdr:from>
    <xdr:to>
      <xdr:col>55</xdr:col>
      <xdr:colOff>88900</xdr:colOff>
      <xdr:row>78</xdr:row>
      <xdr:rowOff>134652</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10388600" y="1350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113617</xdr:rowOff>
    </xdr:from>
    <xdr:ext cx="599010" cy="259045"/>
    <xdr:sp macro="" textlink="">
      <xdr:nvSpPr>
        <xdr:cNvPr id="399" name="商工費最大値テキスト">
          <a:extLst>
            <a:ext uri="{FF2B5EF4-FFF2-40B4-BE49-F238E27FC236}">
              <a16:creationId xmlns:a16="http://schemas.microsoft.com/office/drawing/2014/main" xmlns="" id="{00000000-0008-0000-0700-00008F010000}"/>
            </a:ext>
          </a:extLst>
        </xdr:cNvPr>
        <xdr:cNvSpPr txBox="1"/>
      </xdr:nvSpPr>
      <xdr:spPr>
        <a:xfrm>
          <a:off x="10528300" y="1211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166940</xdr:rowOff>
    </xdr:from>
    <xdr:to>
      <xdr:col>55</xdr:col>
      <xdr:colOff>88900</xdr:colOff>
      <xdr:row>71</xdr:row>
      <xdr:rowOff>166940</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10388600" y="1233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153119</xdr:rowOff>
    </xdr:from>
    <xdr:to>
      <xdr:col>55</xdr:col>
      <xdr:colOff>0</xdr:colOff>
      <xdr:row>78</xdr:row>
      <xdr:rowOff>3848</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flipV="1">
          <a:off x="9639300" y="13354769"/>
          <a:ext cx="838200" cy="2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135013</xdr:rowOff>
    </xdr:from>
    <xdr:ext cx="534377" cy="259045"/>
    <xdr:sp macro="" textlink="">
      <xdr:nvSpPr>
        <xdr:cNvPr id="402" name="商工費平均値テキスト">
          <a:extLst>
            <a:ext uri="{FF2B5EF4-FFF2-40B4-BE49-F238E27FC236}">
              <a16:creationId xmlns:a16="http://schemas.microsoft.com/office/drawing/2014/main" xmlns="" id="{00000000-0008-0000-0700-000092010000}"/>
            </a:ext>
          </a:extLst>
        </xdr:cNvPr>
        <xdr:cNvSpPr txBox="1"/>
      </xdr:nvSpPr>
      <xdr:spPr>
        <a:xfrm>
          <a:off x="10528300" y="13336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156586</xdr:rowOff>
    </xdr:from>
    <xdr:to>
      <xdr:col>55</xdr:col>
      <xdr:colOff>50800</xdr:colOff>
      <xdr:row>78</xdr:row>
      <xdr:rowOff>86736</xdr:rowOff>
    </xdr:to>
    <xdr:sp macro="" textlink="">
      <xdr:nvSpPr>
        <xdr:cNvPr id="403" name="フローチャート: 判断 402">
          <a:extLst>
            <a:ext uri="{FF2B5EF4-FFF2-40B4-BE49-F238E27FC236}">
              <a16:creationId xmlns:a16="http://schemas.microsoft.com/office/drawing/2014/main" xmlns="" id="{00000000-0008-0000-0700-000093010000}"/>
            </a:ext>
          </a:extLst>
        </xdr:cNvPr>
        <xdr:cNvSpPr/>
      </xdr:nvSpPr>
      <xdr:spPr>
        <a:xfrm>
          <a:off x="10426700" y="1335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3848</xdr:rowOff>
    </xdr:from>
    <xdr:to>
      <xdr:col>50</xdr:col>
      <xdr:colOff>114300</xdr:colOff>
      <xdr:row>78</xdr:row>
      <xdr:rowOff>22121</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flipV="1">
          <a:off x="8750300" y="13376948"/>
          <a:ext cx="889000" cy="1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148960</xdr:rowOff>
    </xdr:from>
    <xdr:to>
      <xdr:col>50</xdr:col>
      <xdr:colOff>165100</xdr:colOff>
      <xdr:row>78</xdr:row>
      <xdr:rowOff>79110</xdr:rowOff>
    </xdr:to>
    <xdr:sp macro="" textlink="">
      <xdr:nvSpPr>
        <xdr:cNvPr id="405" name="フローチャート: 判断 404">
          <a:extLst>
            <a:ext uri="{FF2B5EF4-FFF2-40B4-BE49-F238E27FC236}">
              <a16:creationId xmlns:a16="http://schemas.microsoft.com/office/drawing/2014/main" xmlns="" id="{00000000-0008-0000-0700-000095010000}"/>
            </a:ext>
          </a:extLst>
        </xdr:cNvPr>
        <xdr:cNvSpPr/>
      </xdr:nvSpPr>
      <xdr:spPr>
        <a:xfrm>
          <a:off x="9588500" y="1335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70237</xdr:rowOff>
    </xdr:from>
    <xdr:ext cx="534377" cy="259045"/>
    <xdr:sp macro="" textlink="">
      <xdr:nvSpPr>
        <xdr:cNvPr id="406" name="テキスト ボックス 405">
          <a:extLst>
            <a:ext uri="{FF2B5EF4-FFF2-40B4-BE49-F238E27FC236}">
              <a16:creationId xmlns:a16="http://schemas.microsoft.com/office/drawing/2014/main" xmlns="" id="{00000000-0008-0000-0700-000096010000}"/>
            </a:ext>
          </a:extLst>
        </xdr:cNvPr>
        <xdr:cNvSpPr txBox="1"/>
      </xdr:nvSpPr>
      <xdr:spPr>
        <a:xfrm>
          <a:off x="9372111" y="1344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9474</xdr:rowOff>
    </xdr:from>
    <xdr:to>
      <xdr:col>45</xdr:col>
      <xdr:colOff>177800</xdr:colOff>
      <xdr:row>78</xdr:row>
      <xdr:rowOff>22121</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a:off x="7861300" y="13382574"/>
          <a:ext cx="889000" cy="1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126589</xdr:rowOff>
    </xdr:from>
    <xdr:to>
      <xdr:col>46</xdr:col>
      <xdr:colOff>38100</xdr:colOff>
      <xdr:row>78</xdr:row>
      <xdr:rowOff>56739</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8699500" y="1332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73266</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8483111" y="1310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9474</xdr:rowOff>
    </xdr:from>
    <xdr:to>
      <xdr:col>41</xdr:col>
      <xdr:colOff>50800</xdr:colOff>
      <xdr:row>78</xdr:row>
      <xdr:rowOff>80159</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flipV="1">
          <a:off x="6972300" y="13382574"/>
          <a:ext cx="889000" cy="7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162226</xdr:rowOff>
    </xdr:from>
    <xdr:to>
      <xdr:col>41</xdr:col>
      <xdr:colOff>101600</xdr:colOff>
      <xdr:row>78</xdr:row>
      <xdr:rowOff>92376</xdr:rowOff>
    </xdr:to>
    <xdr:sp macro="" textlink="">
      <xdr:nvSpPr>
        <xdr:cNvPr id="411" name="フローチャート: 判断 410">
          <a:extLst>
            <a:ext uri="{FF2B5EF4-FFF2-40B4-BE49-F238E27FC236}">
              <a16:creationId xmlns:a16="http://schemas.microsoft.com/office/drawing/2014/main" xmlns="" id="{00000000-0008-0000-0700-00009B010000}"/>
            </a:ext>
          </a:extLst>
        </xdr:cNvPr>
        <xdr:cNvSpPr/>
      </xdr:nvSpPr>
      <xdr:spPr>
        <a:xfrm>
          <a:off x="7810500" y="1336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83503</xdr:rowOff>
    </xdr:from>
    <xdr:ext cx="534377"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7594111" y="1345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165033</xdr:rowOff>
    </xdr:from>
    <xdr:to>
      <xdr:col>36</xdr:col>
      <xdr:colOff>165100</xdr:colOff>
      <xdr:row>78</xdr:row>
      <xdr:rowOff>95183</xdr:rowOff>
    </xdr:to>
    <xdr:sp macro="" textlink="">
      <xdr:nvSpPr>
        <xdr:cNvPr id="413" name="フローチャート: 判断 412">
          <a:extLst>
            <a:ext uri="{FF2B5EF4-FFF2-40B4-BE49-F238E27FC236}">
              <a16:creationId xmlns:a16="http://schemas.microsoft.com/office/drawing/2014/main" xmlns="" id="{00000000-0008-0000-0700-00009D010000}"/>
            </a:ext>
          </a:extLst>
        </xdr:cNvPr>
        <xdr:cNvSpPr/>
      </xdr:nvSpPr>
      <xdr:spPr>
        <a:xfrm>
          <a:off x="6921500" y="1336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111710</xdr:rowOff>
    </xdr:from>
    <xdr:ext cx="534377"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6705111" y="1314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102319</xdr:rowOff>
    </xdr:from>
    <xdr:to>
      <xdr:col>55</xdr:col>
      <xdr:colOff>50800</xdr:colOff>
      <xdr:row>78</xdr:row>
      <xdr:rowOff>32469</xdr:rowOff>
    </xdr:to>
    <xdr:sp macro="" textlink="">
      <xdr:nvSpPr>
        <xdr:cNvPr id="420" name="楕円 419">
          <a:extLst>
            <a:ext uri="{FF2B5EF4-FFF2-40B4-BE49-F238E27FC236}">
              <a16:creationId xmlns:a16="http://schemas.microsoft.com/office/drawing/2014/main" xmlns="" id="{00000000-0008-0000-0700-0000A4010000}"/>
            </a:ext>
          </a:extLst>
        </xdr:cNvPr>
        <xdr:cNvSpPr/>
      </xdr:nvSpPr>
      <xdr:spPr>
        <a:xfrm>
          <a:off x="10426700" y="1330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125196</xdr:rowOff>
    </xdr:from>
    <xdr:ext cx="534377" cy="259045"/>
    <xdr:sp macro="" textlink="">
      <xdr:nvSpPr>
        <xdr:cNvPr id="421" name="商工費該当値テキスト">
          <a:extLst>
            <a:ext uri="{FF2B5EF4-FFF2-40B4-BE49-F238E27FC236}">
              <a16:creationId xmlns:a16="http://schemas.microsoft.com/office/drawing/2014/main" xmlns="" id="{00000000-0008-0000-0700-0000A5010000}"/>
            </a:ext>
          </a:extLst>
        </xdr:cNvPr>
        <xdr:cNvSpPr txBox="1"/>
      </xdr:nvSpPr>
      <xdr:spPr>
        <a:xfrm>
          <a:off x="10528300" y="1315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124498</xdr:rowOff>
    </xdr:from>
    <xdr:to>
      <xdr:col>50</xdr:col>
      <xdr:colOff>165100</xdr:colOff>
      <xdr:row>78</xdr:row>
      <xdr:rowOff>54648</xdr:rowOff>
    </xdr:to>
    <xdr:sp macro="" textlink="">
      <xdr:nvSpPr>
        <xdr:cNvPr id="422" name="楕円 421">
          <a:extLst>
            <a:ext uri="{FF2B5EF4-FFF2-40B4-BE49-F238E27FC236}">
              <a16:creationId xmlns:a16="http://schemas.microsoft.com/office/drawing/2014/main" xmlns="" id="{00000000-0008-0000-0700-0000A6010000}"/>
            </a:ext>
          </a:extLst>
        </xdr:cNvPr>
        <xdr:cNvSpPr/>
      </xdr:nvSpPr>
      <xdr:spPr>
        <a:xfrm>
          <a:off x="9588500" y="1332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71175</xdr:rowOff>
    </xdr:from>
    <xdr:ext cx="534377"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9372111" y="1310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142771</xdr:rowOff>
    </xdr:from>
    <xdr:to>
      <xdr:col>46</xdr:col>
      <xdr:colOff>38100</xdr:colOff>
      <xdr:row>78</xdr:row>
      <xdr:rowOff>72921</xdr:rowOff>
    </xdr:to>
    <xdr:sp macro="" textlink="">
      <xdr:nvSpPr>
        <xdr:cNvPr id="424" name="楕円 423">
          <a:extLst>
            <a:ext uri="{FF2B5EF4-FFF2-40B4-BE49-F238E27FC236}">
              <a16:creationId xmlns:a16="http://schemas.microsoft.com/office/drawing/2014/main" xmlns="" id="{00000000-0008-0000-0700-0000A8010000}"/>
            </a:ext>
          </a:extLst>
        </xdr:cNvPr>
        <xdr:cNvSpPr/>
      </xdr:nvSpPr>
      <xdr:spPr>
        <a:xfrm>
          <a:off x="8699500" y="1334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64048</xdr:rowOff>
    </xdr:from>
    <xdr:ext cx="534377"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8483111" y="1343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130124</xdr:rowOff>
    </xdr:from>
    <xdr:to>
      <xdr:col>41</xdr:col>
      <xdr:colOff>101600</xdr:colOff>
      <xdr:row>78</xdr:row>
      <xdr:rowOff>60274</xdr:rowOff>
    </xdr:to>
    <xdr:sp macro="" textlink="">
      <xdr:nvSpPr>
        <xdr:cNvPr id="426" name="楕円 425">
          <a:extLst>
            <a:ext uri="{FF2B5EF4-FFF2-40B4-BE49-F238E27FC236}">
              <a16:creationId xmlns:a16="http://schemas.microsoft.com/office/drawing/2014/main" xmlns="" id="{00000000-0008-0000-0700-0000AA010000}"/>
            </a:ext>
          </a:extLst>
        </xdr:cNvPr>
        <xdr:cNvSpPr/>
      </xdr:nvSpPr>
      <xdr:spPr>
        <a:xfrm>
          <a:off x="7810500" y="1333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76801</xdr:rowOff>
    </xdr:from>
    <xdr:ext cx="534377"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7594111" y="1310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29359</xdr:rowOff>
    </xdr:from>
    <xdr:to>
      <xdr:col>36</xdr:col>
      <xdr:colOff>165100</xdr:colOff>
      <xdr:row>78</xdr:row>
      <xdr:rowOff>130959</xdr:rowOff>
    </xdr:to>
    <xdr:sp macro="" textlink="">
      <xdr:nvSpPr>
        <xdr:cNvPr id="428" name="楕円 427">
          <a:extLst>
            <a:ext uri="{FF2B5EF4-FFF2-40B4-BE49-F238E27FC236}">
              <a16:creationId xmlns:a16="http://schemas.microsoft.com/office/drawing/2014/main" xmlns="" id="{00000000-0008-0000-0700-0000AC010000}"/>
            </a:ext>
          </a:extLst>
        </xdr:cNvPr>
        <xdr:cNvSpPr/>
      </xdr:nvSpPr>
      <xdr:spPr>
        <a:xfrm>
          <a:off x="6921500" y="1340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122086</xdr:rowOff>
    </xdr:from>
    <xdr:ext cx="534377"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6705111" y="1349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xmlns=""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xmlns=""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xmlns=""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xmlns=""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a:extLst>
            <a:ext uri="{FF2B5EF4-FFF2-40B4-BE49-F238E27FC236}">
              <a16:creationId xmlns:a16="http://schemas.microsoft.com/office/drawing/2014/main" xmlns="" id="{00000000-0008-0000-0700-0000BB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xmlns=""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xmlns=""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80707</xdr:rowOff>
    </xdr:from>
    <xdr:to>
      <xdr:col>54</xdr:col>
      <xdr:colOff>189865</xdr:colOff>
      <xdr:row>98</xdr:row>
      <xdr:rowOff>65199</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flipV="1">
          <a:off x="10475595" y="15682657"/>
          <a:ext cx="1270" cy="118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69026</xdr:rowOff>
    </xdr:from>
    <xdr:ext cx="534377" cy="259045"/>
    <xdr:sp macro="" textlink="">
      <xdr:nvSpPr>
        <xdr:cNvPr id="454" name="土木費最小値テキスト">
          <a:extLst>
            <a:ext uri="{FF2B5EF4-FFF2-40B4-BE49-F238E27FC236}">
              <a16:creationId xmlns:a16="http://schemas.microsoft.com/office/drawing/2014/main" xmlns="" id="{00000000-0008-0000-0700-0000C6010000}"/>
            </a:ext>
          </a:extLst>
        </xdr:cNvPr>
        <xdr:cNvSpPr txBox="1"/>
      </xdr:nvSpPr>
      <xdr:spPr>
        <a:xfrm>
          <a:off x="10528300" y="1687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65199</xdr:rowOff>
    </xdr:from>
    <xdr:to>
      <xdr:col>55</xdr:col>
      <xdr:colOff>88900</xdr:colOff>
      <xdr:row>98</xdr:row>
      <xdr:rowOff>65199</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10388600" y="1686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27384</xdr:rowOff>
    </xdr:from>
    <xdr:ext cx="599010" cy="259045"/>
    <xdr:sp macro="" textlink="">
      <xdr:nvSpPr>
        <xdr:cNvPr id="456" name="土木費最大値テキスト">
          <a:extLst>
            <a:ext uri="{FF2B5EF4-FFF2-40B4-BE49-F238E27FC236}">
              <a16:creationId xmlns:a16="http://schemas.microsoft.com/office/drawing/2014/main" xmlns="" id="{00000000-0008-0000-0700-0000C8010000}"/>
            </a:ext>
          </a:extLst>
        </xdr:cNvPr>
        <xdr:cNvSpPr txBox="1"/>
      </xdr:nvSpPr>
      <xdr:spPr>
        <a:xfrm>
          <a:off x="10528300" y="1545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80707</xdr:rowOff>
    </xdr:from>
    <xdr:to>
      <xdr:col>55</xdr:col>
      <xdr:colOff>88900</xdr:colOff>
      <xdr:row>91</xdr:row>
      <xdr:rowOff>80707</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10388600" y="15682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130972</xdr:rowOff>
    </xdr:from>
    <xdr:to>
      <xdr:col>55</xdr:col>
      <xdr:colOff>0</xdr:colOff>
      <xdr:row>93</xdr:row>
      <xdr:rowOff>11295</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flipV="1">
          <a:off x="9639300" y="15732922"/>
          <a:ext cx="838200" cy="22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25988</xdr:rowOff>
    </xdr:from>
    <xdr:ext cx="599010" cy="259045"/>
    <xdr:sp macro="" textlink="">
      <xdr:nvSpPr>
        <xdr:cNvPr id="459" name="土木費平均値テキスト">
          <a:extLst>
            <a:ext uri="{FF2B5EF4-FFF2-40B4-BE49-F238E27FC236}">
              <a16:creationId xmlns:a16="http://schemas.microsoft.com/office/drawing/2014/main" xmlns="" id="{00000000-0008-0000-0700-0000CB010000}"/>
            </a:ext>
          </a:extLst>
        </xdr:cNvPr>
        <xdr:cNvSpPr txBox="1"/>
      </xdr:nvSpPr>
      <xdr:spPr>
        <a:xfrm>
          <a:off x="10528300" y="16485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47561</xdr:rowOff>
    </xdr:from>
    <xdr:to>
      <xdr:col>55</xdr:col>
      <xdr:colOff>50800</xdr:colOff>
      <xdr:row>96</xdr:row>
      <xdr:rowOff>149161</xdr:rowOff>
    </xdr:to>
    <xdr:sp macro="" textlink="">
      <xdr:nvSpPr>
        <xdr:cNvPr id="460" name="フローチャート: 判断 459">
          <a:extLst>
            <a:ext uri="{FF2B5EF4-FFF2-40B4-BE49-F238E27FC236}">
              <a16:creationId xmlns:a16="http://schemas.microsoft.com/office/drawing/2014/main" xmlns="" id="{00000000-0008-0000-0700-0000CC010000}"/>
            </a:ext>
          </a:extLst>
        </xdr:cNvPr>
        <xdr:cNvSpPr/>
      </xdr:nvSpPr>
      <xdr:spPr>
        <a:xfrm>
          <a:off x="10426700" y="1650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11295</xdr:rowOff>
    </xdr:from>
    <xdr:to>
      <xdr:col>50</xdr:col>
      <xdr:colOff>114300</xdr:colOff>
      <xdr:row>94</xdr:row>
      <xdr:rowOff>61404</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flipV="1">
          <a:off x="8750300" y="15956145"/>
          <a:ext cx="889000" cy="22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24343</xdr:rowOff>
    </xdr:from>
    <xdr:to>
      <xdr:col>50</xdr:col>
      <xdr:colOff>165100</xdr:colOff>
      <xdr:row>96</xdr:row>
      <xdr:rowOff>125943</xdr:rowOff>
    </xdr:to>
    <xdr:sp macro="" textlink="">
      <xdr:nvSpPr>
        <xdr:cNvPr id="462" name="フローチャート: 判断 461">
          <a:extLst>
            <a:ext uri="{FF2B5EF4-FFF2-40B4-BE49-F238E27FC236}">
              <a16:creationId xmlns:a16="http://schemas.microsoft.com/office/drawing/2014/main" xmlns="" id="{00000000-0008-0000-0700-0000CE010000}"/>
            </a:ext>
          </a:extLst>
        </xdr:cNvPr>
        <xdr:cNvSpPr/>
      </xdr:nvSpPr>
      <xdr:spPr>
        <a:xfrm>
          <a:off x="9588500" y="164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117070</xdr:rowOff>
    </xdr:from>
    <xdr:ext cx="599010" cy="259045"/>
    <xdr:sp macro="" textlink="">
      <xdr:nvSpPr>
        <xdr:cNvPr id="463" name="テキスト ボックス 462">
          <a:extLst>
            <a:ext uri="{FF2B5EF4-FFF2-40B4-BE49-F238E27FC236}">
              <a16:creationId xmlns:a16="http://schemas.microsoft.com/office/drawing/2014/main" xmlns="" id="{00000000-0008-0000-0700-0000CF010000}"/>
            </a:ext>
          </a:extLst>
        </xdr:cNvPr>
        <xdr:cNvSpPr txBox="1"/>
      </xdr:nvSpPr>
      <xdr:spPr>
        <a:xfrm>
          <a:off x="9339795" y="16576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103009</xdr:rowOff>
    </xdr:from>
    <xdr:to>
      <xdr:col>45</xdr:col>
      <xdr:colOff>177800</xdr:colOff>
      <xdr:row>94</xdr:row>
      <xdr:rowOff>61404</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a:off x="7861300" y="16047859"/>
          <a:ext cx="889000" cy="1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106311</xdr:rowOff>
    </xdr:from>
    <xdr:to>
      <xdr:col>46</xdr:col>
      <xdr:colOff>38100</xdr:colOff>
      <xdr:row>96</xdr:row>
      <xdr:rowOff>36461</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8699500" y="163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27588</xdr:rowOff>
    </xdr:from>
    <xdr:ext cx="599010"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8450795" y="1648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103009</xdr:rowOff>
    </xdr:from>
    <xdr:to>
      <xdr:col>41</xdr:col>
      <xdr:colOff>50800</xdr:colOff>
      <xdr:row>94</xdr:row>
      <xdr:rowOff>114915</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flipV="1">
          <a:off x="6972300" y="16047859"/>
          <a:ext cx="889000" cy="18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9705</xdr:rowOff>
    </xdr:from>
    <xdr:to>
      <xdr:col>41</xdr:col>
      <xdr:colOff>101600</xdr:colOff>
      <xdr:row>96</xdr:row>
      <xdr:rowOff>111305</xdr:rowOff>
    </xdr:to>
    <xdr:sp macro="" textlink="">
      <xdr:nvSpPr>
        <xdr:cNvPr id="468" name="フローチャート: 判断 467">
          <a:extLst>
            <a:ext uri="{FF2B5EF4-FFF2-40B4-BE49-F238E27FC236}">
              <a16:creationId xmlns:a16="http://schemas.microsoft.com/office/drawing/2014/main" xmlns="" id="{00000000-0008-0000-0700-0000D4010000}"/>
            </a:ext>
          </a:extLst>
        </xdr:cNvPr>
        <xdr:cNvSpPr/>
      </xdr:nvSpPr>
      <xdr:spPr>
        <a:xfrm>
          <a:off x="7810500" y="164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102432</xdr:rowOff>
    </xdr:from>
    <xdr:ext cx="599010"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7561795" y="1656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145836</xdr:rowOff>
    </xdr:from>
    <xdr:to>
      <xdr:col>36</xdr:col>
      <xdr:colOff>165100</xdr:colOff>
      <xdr:row>96</xdr:row>
      <xdr:rowOff>75986</xdr:rowOff>
    </xdr:to>
    <xdr:sp macro="" textlink="">
      <xdr:nvSpPr>
        <xdr:cNvPr id="470" name="フローチャート: 判断 469">
          <a:extLst>
            <a:ext uri="{FF2B5EF4-FFF2-40B4-BE49-F238E27FC236}">
              <a16:creationId xmlns:a16="http://schemas.microsoft.com/office/drawing/2014/main" xmlns="" id="{00000000-0008-0000-0700-0000D6010000}"/>
            </a:ext>
          </a:extLst>
        </xdr:cNvPr>
        <xdr:cNvSpPr/>
      </xdr:nvSpPr>
      <xdr:spPr>
        <a:xfrm>
          <a:off x="6921500" y="1643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67113</xdr:rowOff>
    </xdr:from>
    <xdr:ext cx="599010"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6672795" y="16526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80172</xdr:rowOff>
    </xdr:from>
    <xdr:to>
      <xdr:col>55</xdr:col>
      <xdr:colOff>50800</xdr:colOff>
      <xdr:row>92</xdr:row>
      <xdr:rowOff>10322</xdr:rowOff>
    </xdr:to>
    <xdr:sp macro="" textlink="">
      <xdr:nvSpPr>
        <xdr:cNvPr id="477" name="楕円 476">
          <a:extLst>
            <a:ext uri="{FF2B5EF4-FFF2-40B4-BE49-F238E27FC236}">
              <a16:creationId xmlns:a16="http://schemas.microsoft.com/office/drawing/2014/main" xmlns="" id="{00000000-0008-0000-0700-0000DD010000}"/>
            </a:ext>
          </a:extLst>
        </xdr:cNvPr>
        <xdr:cNvSpPr/>
      </xdr:nvSpPr>
      <xdr:spPr>
        <a:xfrm>
          <a:off x="10426700" y="1568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166549</xdr:rowOff>
    </xdr:from>
    <xdr:ext cx="599010" cy="259045"/>
    <xdr:sp macro="" textlink="">
      <xdr:nvSpPr>
        <xdr:cNvPr id="478" name="土木費該当値テキスト">
          <a:extLst>
            <a:ext uri="{FF2B5EF4-FFF2-40B4-BE49-F238E27FC236}">
              <a16:creationId xmlns:a16="http://schemas.microsoft.com/office/drawing/2014/main" xmlns="" id="{00000000-0008-0000-0700-0000DE010000}"/>
            </a:ext>
          </a:extLst>
        </xdr:cNvPr>
        <xdr:cNvSpPr txBox="1"/>
      </xdr:nvSpPr>
      <xdr:spPr>
        <a:xfrm>
          <a:off x="10528300" y="1559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131945</xdr:rowOff>
    </xdr:from>
    <xdr:to>
      <xdr:col>50</xdr:col>
      <xdr:colOff>165100</xdr:colOff>
      <xdr:row>93</xdr:row>
      <xdr:rowOff>62095</xdr:rowOff>
    </xdr:to>
    <xdr:sp macro="" textlink="">
      <xdr:nvSpPr>
        <xdr:cNvPr id="479" name="楕円 478">
          <a:extLst>
            <a:ext uri="{FF2B5EF4-FFF2-40B4-BE49-F238E27FC236}">
              <a16:creationId xmlns:a16="http://schemas.microsoft.com/office/drawing/2014/main" xmlns="" id="{00000000-0008-0000-0700-0000DF010000}"/>
            </a:ext>
          </a:extLst>
        </xdr:cNvPr>
        <xdr:cNvSpPr/>
      </xdr:nvSpPr>
      <xdr:spPr>
        <a:xfrm>
          <a:off x="9588500" y="1590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78622</xdr:rowOff>
    </xdr:from>
    <xdr:ext cx="599010"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9339795" y="15680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10604</xdr:rowOff>
    </xdr:from>
    <xdr:to>
      <xdr:col>46</xdr:col>
      <xdr:colOff>38100</xdr:colOff>
      <xdr:row>94</xdr:row>
      <xdr:rowOff>112204</xdr:rowOff>
    </xdr:to>
    <xdr:sp macro="" textlink="">
      <xdr:nvSpPr>
        <xdr:cNvPr id="481" name="楕円 480">
          <a:extLst>
            <a:ext uri="{FF2B5EF4-FFF2-40B4-BE49-F238E27FC236}">
              <a16:creationId xmlns:a16="http://schemas.microsoft.com/office/drawing/2014/main" xmlns="" id="{00000000-0008-0000-0700-0000E1010000}"/>
            </a:ext>
          </a:extLst>
        </xdr:cNvPr>
        <xdr:cNvSpPr/>
      </xdr:nvSpPr>
      <xdr:spPr>
        <a:xfrm>
          <a:off x="8699500" y="1612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128731</xdr:rowOff>
    </xdr:from>
    <xdr:ext cx="599010"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8450795" y="1590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52209</xdr:rowOff>
    </xdr:from>
    <xdr:to>
      <xdr:col>41</xdr:col>
      <xdr:colOff>101600</xdr:colOff>
      <xdr:row>93</xdr:row>
      <xdr:rowOff>153809</xdr:rowOff>
    </xdr:to>
    <xdr:sp macro="" textlink="">
      <xdr:nvSpPr>
        <xdr:cNvPr id="483" name="楕円 482">
          <a:extLst>
            <a:ext uri="{FF2B5EF4-FFF2-40B4-BE49-F238E27FC236}">
              <a16:creationId xmlns:a16="http://schemas.microsoft.com/office/drawing/2014/main" xmlns="" id="{00000000-0008-0000-0700-0000E3010000}"/>
            </a:ext>
          </a:extLst>
        </xdr:cNvPr>
        <xdr:cNvSpPr/>
      </xdr:nvSpPr>
      <xdr:spPr>
        <a:xfrm>
          <a:off x="7810500" y="1599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170336</xdr:rowOff>
    </xdr:from>
    <xdr:ext cx="599010"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7561795" y="15772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64115</xdr:rowOff>
    </xdr:from>
    <xdr:to>
      <xdr:col>36</xdr:col>
      <xdr:colOff>165100</xdr:colOff>
      <xdr:row>94</xdr:row>
      <xdr:rowOff>165715</xdr:rowOff>
    </xdr:to>
    <xdr:sp macro="" textlink="">
      <xdr:nvSpPr>
        <xdr:cNvPr id="485" name="楕円 484">
          <a:extLst>
            <a:ext uri="{FF2B5EF4-FFF2-40B4-BE49-F238E27FC236}">
              <a16:creationId xmlns:a16="http://schemas.microsoft.com/office/drawing/2014/main" xmlns="" id="{00000000-0008-0000-0700-0000E5010000}"/>
            </a:ext>
          </a:extLst>
        </xdr:cNvPr>
        <xdr:cNvSpPr/>
      </xdr:nvSpPr>
      <xdr:spPr>
        <a:xfrm>
          <a:off x="6921500" y="161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10792</xdr:rowOff>
    </xdr:from>
    <xdr:ext cx="599010"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6672795" y="15955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xmlns="" id="{00000000-0008-0000-0700-0000F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xmlns="" id="{00000000-0008-0000-0700-0000F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xmlns=""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68445</xdr:rowOff>
    </xdr:from>
    <xdr:to>
      <xdr:col>85</xdr:col>
      <xdr:colOff>126364</xdr:colOff>
      <xdr:row>38</xdr:row>
      <xdr:rowOff>102955</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flipV="1">
          <a:off x="16317595" y="5211945"/>
          <a:ext cx="1269" cy="140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106782</xdr:rowOff>
    </xdr:from>
    <xdr:ext cx="469744" cy="259045"/>
    <xdr:sp macro="" textlink="">
      <xdr:nvSpPr>
        <xdr:cNvPr id="509" name="消防費最小値テキスト">
          <a:extLst>
            <a:ext uri="{FF2B5EF4-FFF2-40B4-BE49-F238E27FC236}">
              <a16:creationId xmlns:a16="http://schemas.microsoft.com/office/drawing/2014/main" xmlns="" id="{00000000-0008-0000-0700-0000FD010000}"/>
            </a:ext>
          </a:extLst>
        </xdr:cNvPr>
        <xdr:cNvSpPr txBox="1"/>
      </xdr:nvSpPr>
      <xdr:spPr>
        <a:xfrm>
          <a:off x="16370300" y="662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102955</xdr:rowOff>
    </xdr:from>
    <xdr:to>
      <xdr:col>86</xdr:col>
      <xdr:colOff>25400</xdr:colOff>
      <xdr:row>38</xdr:row>
      <xdr:rowOff>102955</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6230600" y="661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15122</xdr:rowOff>
    </xdr:from>
    <xdr:ext cx="599010" cy="259045"/>
    <xdr:sp macro="" textlink="">
      <xdr:nvSpPr>
        <xdr:cNvPr id="511" name="消防費最大値テキスト">
          <a:extLst>
            <a:ext uri="{FF2B5EF4-FFF2-40B4-BE49-F238E27FC236}">
              <a16:creationId xmlns:a16="http://schemas.microsoft.com/office/drawing/2014/main" xmlns="" id="{00000000-0008-0000-0700-0000FF010000}"/>
            </a:ext>
          </a:extLst>
        </xdr:cNvPr>
        <xdr:cNvSpPr txBox="1"/>
      </xdr:nvSpPr>
      <xdr:spPr>
        <a:xfrm>
          <a:off x="16370300" y="4987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68445</xdr:rowOff>
    </xdr:from>
    <xdr:to>
      <xdr:col>86</xdr:col>
      <xdr:colOff>25400</xdr:colOff>
      <xdr:row>30</xdr:row>
      <xdr:rowOff>68445</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6230600" y="521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2032</xdr:rowOff>
    </xdr:from>
    <xdr:to>
      <xdr:col>85</xdr:col>
      <xdr:colOff>127000</xdr:colOff>
      <xdr:row>37</xdr:row>
      <xdr:rowOff>15282</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flipV="1">
          <a:off x="15481300" y="6345682"/>
          <a:ext cx="838200" cy="1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137097</xdr:rowOff>
    </xdr:from>
    <xdr:ext cx="534377" cy="259045"/>
    <xdr:sp macro="" textlink="">
      <xdr:nvSpPr>
        <xdr:cNvPr id="514" name="消防費平均値テキスト">
          <a:extLst>
            <a:ext uri="{FF2B5EF4-FFF2-40B4-BE49-F238E27FC236}">
              <a16:creationId xmlns:a16="http://schemas.microsoft.com/office/drawing/2014/main" xmlns="" id="{00000000-0008-0000-0700-000002020000}"/>
            </a:ext>
          </a:extLst>
        </xdr:cNvPr>
        <xdr:cNvSpPr txBox="1"/>
      </xdr:nvSpPr>
      <xdr:spPr>
        <a:xfrm>
          <a:off x="16370300" y="6137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114220</xdr:rowOff>
    </xdr:from>
    <xdr:to>
      <xdr:col>85</xdr:col>
      <xdr:colOff>177800</xdr:colOff>
      <xdr:row>37</xdr:row>
      <xdr:rowOff>44370</xdr:rowOff>
    </xdr:to>
    <xdr:sp macro="" textlink="">
      <xdr:nvSpPr>
        <xdr:cNvPr id="515" name="フローチャート: 判断 514">
          <a:extLst>
            <a:ext uri="{FF2B5EF4-FFF2-40B4-BE49-F238E27FC236}">
              <a16:creationId xmlns:a16="http://schemas.microsoft.com/office/drawing/2014/main" xmlns="" id="{00000000-0008-0000-0700-000003020000}"/>
            </a:ext>
          </a:extLst>
        </xdr:cNvPr>
        <xdr:cNvSpPr/>
      </xdr:nvSpPr>
      <xdr:spPr>
        <a:xfrm>
          <a:off x="16268700" y="628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15282</xdr:rowOff>
    </xdr:from>
    <xdr:to>
      <xdr:col>81</xdr:col>
      <xdr:colOff>50800</xdr:colOff>
      <xdr:row>37</xdr:row>
      <xdr:rowOff>64879</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flipV="1">
          <a:off x="14592300" y="6358932"/>
          <a:ext cx="889000" cy="4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10056</xdr:rowOff>
    </xdr:from>
    <xdr:to>
      <xdr:col>81</xdr:col>
      <xdr:colOff>101600</xdr:colOff>
      <xdr:row>37</xdr:row>
      <xdr:rowOff>111656</xdr:rowOff>
    </xdr:to>
    <xdr:sp macro="" textlink="">
      <xdr:nvSpPr>
        <xdr:cNvPr id="517" name="フローチャート: 判断 516">
          <a:extLst>
            <a:ext uri="{FF2B5EF4-FFF2-40B4-BE49-F238E27FC236}">
              <a16:creationId xmlns:a16="http://schemas.microsoft.com/office/drawing/2014/main" xmlns="" id="{00000000-0008-0000-0700-000005020000}"/>
            </a:ext>
          </a:extLst>
        </xdr:cNvPr>
        <xdr:cNvSpPr/>
      </xdr:nvSpPr>
      <xdr:spPr>
        <a:xfrm>
          <a:off x="15430500" y="6353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102783</xdr:rowOff>
    </xdr:from>
    <xdr:ext cx="534377" cy="259045"/>
    <xdr:sp macro="" textlink="">
      <xdr:nvSpPr>
        <xdr:cNvPr id="518" name="テキスト ボックス 517">
          <a:extLst>
            <a:ext uri="{FF2B5EF4-FFF2-40B4-BE49-F238E27FC236}">
              <a16:creationId xmlns:a16="http://schemas.microsoft.com/office/drawing/2014/main" xmlns="" id="{00000000-0008-0000-0700-000006020000}"/>
            </a:ext>
          </a:extLst>
        </xdr:cNvPr>
        <xdr:cNvSpPr txBox="1"/>
      </xdr:nvSpPr>
      <xdr:spPr>
        <a:xfrm>
          <a:off x="15214111" y="644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64879</xdr:rowOff>
    </xdr:from>
    <xdr:to>
      <xdr:col>76</xdr:col>
      <xdr:colOff>114300</xdr:colOff>
      <xdr:row>37</xdr:row>
      <xdr:rowOff>67842</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flipV="1">
          <a:off x="13703300" y="6408529"/>
          <a:ext cx="889000" cy="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61025</xdr:rowOff>
    </xdr:from>
    <xdr:to>
      <xdr:col>76</xdr:col>
      <xdr:colOff>165100</xdr:colOff>
      <xdr:row>37</xdr:row>
      <xdr:rowOff>162624</xdr:rowOff>
    </xdr:to>
    <xdr:sp macro="" textlink="">
      <xdr:nvSpPr>
        <xdr:cNvPr id="520" name="フローチャート: 判断 519">
          <a:extLst>
            <a:ext uri="{FF2B5EF4-FFF2-40B4-BE49-F238E27FC236}">
              <a16:creationId xmlns:a16="http://schemas.microsoft.com/office/drawing/2014/main" xmlns="" id="{00000000-0008-0000-0700-000008020000}"/>
            </a:ext>
          </a:extLst>
        </xdr:cNvPr>
        <xdr:cNvSpPr/>
      </xdr:nvSpPr>
      <xdr:spPr>
        <a:xfrm>
          <a:off x="145415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153751</xdr:rowOff>
    </xdr:from>
    <xdr:ext cx="534377" cy="259045"/>
    <xdr:sp macro="" textlink="">
      <xdr:nvSpPr>
        <xdr:cNvPr id="521" name="テキスト ボックス 520">
          <a:extLst>
            <a:ext uri="{FF2B5EF4-FFF2-40B4-BE49-F238E27FC236}">
              <a16:creationId xmlns:a16="http://schemas.microsoft.com/office/drawing/2014/main" xmlns="" id="{00000000-0008-0000-0700-000009020000}"/>
            </a:ext>
          </a:extLst>
        </xdr:cNvPr>
        <xdr:cNvSpPr txBox="1"/>
      </xdr:nvSpPr>
      <xdr:spPr>
        <a:xfrm>
          <a:off x="14325111" y="649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67842</xdr:rowOff>
    </xdr:from>
    <xdr:to>
      <xdr:col>71</xdr:col>
      <xdr:colOff>177800</xdr:colOff>
      <xdr:row>37</xdr:row>
      <xdr:rowOff>116515</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flipV="1">
          <a:off x="12814300" y="6411492"/>
          <a:ext cx="889000" cy="4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37397</xdr:rowOff>
    </xdr:from>
    <xdr:to>
      <xdr:col>72</xdr:col>
      <xdr:colOff>38100</xdr:colOff>
      <xdr:row>37</xdr:row>
      <xdr:rowOff>138997</xdr:rowOff>
    </xdr:to>
    <xdr:sp macro="" textlink="">
      <xdr:nvSpPr>
        <xdr:cNvPr id="523" name="フローチャート: 判断 522">
          <a:extLst>
            <a:ext uri="{FF2B5EF4-FFF2-40B4-BE49-F238E27FC236}">
              <a16:creationId xmlns:a16="http://schemas.microsoft.com/office/drawing/2014/main" xmlns="" id="{00000000-0008-0000-0700-00000B020000}"/>
            </a:ext>
          </a:extLst>
        </xdr:cNvPr>
        <xdr:cNvSpPr/>
      </xdr:nvSpPr>
      <xdr:spPr>
        <a:xfrm>
          <a:off x="13652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130123</xdr:rowOff>
    </xdr:from>
    <xdr:ext cx="534377"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3436111" y="647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147659</xdr:rowOff>
    </xdr:from>
    <xdr:to>
      <xdr:col>67</xdr:col>
      <xdr:colOff>101600</xdr:colOff>
      <xdr:row>37</xdr:row>
      <xdr:rowOff>77809</xdr:rowOff>
    </xdr:to>
    <xdr:sp macro="" textlink="">
      <xdr:nvSpPr>
        <xdr:cNvPr id="525" name="フローチャート: 判断 524">
          <a:extLst>
            <a:ext uri="{FF2B5EF4-FFF2-40B4-BE49-F238E27FC236}">
              <a16:creationId xmlns:a16="http://schemas.microsoft.com/office/drawing/2014/main" xmlns="" id="{00000000-0008-0000-0700-00000D020000}"/>
            </a:ext>
          </a:extLst>
        </xdr:cNvPr>
        <xdr:cNvSpPr/>
      </xdr:nvSpPr>
      <xdr:spPr>
        <a:xfrm>
          <a:off x="12763500" y="631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94336</xdr:rowOff>
    </xdr:from>
    <xdr:ext cx="534377"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2547111" y="609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122682</xdr:rowOff>
    </xdr:from>
    <xdr:to>
      <xdr:col>85</xdr:col>
      <xdr:colOff>177800</xdr:colOff>
      <xdr:row>37</xdr:row>
      <xdr:rowOff>52832</xdr:rowOff>
    </xdr:to>
    <xdr:sp macro="" textlink="">
      <xdr:nvSpPr>
        <xdr:cNvPr id="532" name="楕円 531">
          <a:extLst>
            <a:ext uri="{FF2B5EF4-FFF2-40B4-BE49-F238E27FC236}">
              <a16:creationId xmlns:a16="http://schemas.microsoft.com/office/drawing/2014/main" xmlns="" id="{00000000-0008-0000-0700-000014020000}"/>
            </a:ext>
          </a:extLst>
        </xdr:cNvPr>
        <xdr:cNvSpPr/>
      </xdr:nvSpPr>
      <xdr:spPr>
        <a:xfrm>
          <a:off x="16268700" y="629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101109</xdr:rowOff>
    </xdr:from>
    <xdr:ext cx="534377" cy="259045"/>
    <xdr:sp macro="" textlink="">
      <xdr:nvSpPr>
        <xdr:cNvPr id="533" name="消防費該当値テキスト">
          <a:extLst>
            <a:ext uri="{FF2B5EF4-FFF2-40B4-BE49-F238E27FC236}">
              <a16:creationId xmlns:a16="http://schemas.microsoft.com/office/drawing/2014/main" xmlns="" id="{00000000-0008-0000-0700-000015020000}"/>
            </a:ext>
          </a:extLst>
        </xdr:cNvPr>
        <xdr:cNvSpPr txBox="1"/>
      </xdr:nvSpPr>
      <xdr:spPr>
        <a:xfrm>
          <a:off x="16370300" y="627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135932</xdr:rowOff>
    </xdr:from>
    <xdr:to>
      <xdr:col>81</xdr:col>
      <xdr:colOff>101600</xdr:colOff>
      <xdr:row>37</xdr:row>
      <xdr:rowOff>66082</xdr:rowOff>
    </xdr:to>
    <xdr:sp macro="" textlink="">
      <xdr:nvSpPr>
        <xdr:cNvPr id="534" name="楕円 533">
          <a:extLst>
            <a:ext uri="{FF2B5EF4-FFF2-40B4-BE49-F238E27FC236}">
              <a16:creationId xmlns:a16="http://schemas.microsoft.com/office/drawing/2014/main" xmlns="" id="{00000000-0008-0000-0700-000016020000}"/>
            </a:ext>
          </a:extLst>
        </xdr:cNvPr>
        <xdr:cNvSpPr/>
      </xdr:nvSpPr>
      <xdr:spPr>
        <a:xfrm>
          <a:off x="15430500" y="630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82609</xdr:rowOff>
    </xdr:from>
    <xdr:ext cx="534377"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5214111" y="608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14079</xdr:rowOff>
    </xdr:from>
    <xdr:to>
      <xdr:col>76</xdr:col>
      <xdr:colOff>165100</xdr:colOff>
      <xdr:row>37</xdr:row>
      <xdr:rowOff>115679</xdr:rowOff>
    </xdr:to>
    <xdr:sp macro="" textlink="">
      <xdr:nvSpPr>
        <xdr:cNvPr id="536" name="楕円 535">
          <a:extLst>
            <a:ext uri="{FF2B5EF4-FFF2-40B4-BE49-F238E27FC236}">
              <a16:creationId xmlns:a16="http://schemas.microsoft.com/office/drawing/2014/main" xmlns="" id="{00000000-0008-0000-0700-000018020000}"/>
            </a:ext>
          </a:extLst>
        </xdr:cNvPr>
        <xdr:cNvSpPr/>
      </xdr:nvSpPr>
      <xdr:spPr>
        <a:xfrm>
          <a:off x="14541500" y="635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132206</xdr:rowOff>
    </xdr:from>
    <xdr:ext cx="534377"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4325111" y="613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17042</xdr:rowOff>
    </xdr:from>
    <xdr:to>
      <xdr:col>72</xdr:col>
      <xdr:colOff>38100</xdr:colOff>
      <xdr:row>37</xdr:row>
      <xdr:rowOff>118642</xdr:rowOff>
    </xdr:to>
    <xdr:sp macro="" textlink="">
      <xdr:nvSpPr>
        <xdr:cNvPr id="538" name="楕円 537">
          <a:extLst>
            <a:ext uri="{FF2B5EF4-FFF2-40B4-BE49-F238E27FC236}">
              <a16:creationId xmlns:a16="http://schemas.microsoft.com/office/drawing/2014/main" xmlns="" id="{00000000-0008-0000-0700-00001A020000}"/>
            </a:ext>
          </a:extLst>
        </xdr:cNvPr>
        <xdr:cNvSpPr/>
      </xdr:nvSpPr>
      <xdr:spPr>
        <a:xfrm>
          <a:off x="13652500" y="636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135169</xdr:rowOff>
    </xdr:from>
    <xdr:ext cx="534377"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3436111" y="613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65715</xdr:rowOff>
    </xdr:from>
    <xdr:to>
      <xdr:col>67</xdr:col>
      <xdr:colOff>101600</xdr:colOff>
      <xdr:row>37</xdr:row>
      <xdr:rowOff>167315</xdr:rowOff>
    </xdr:to>
    <xdr:sp macro="" textlink="">
      <xdr:nvSpPr>
        <xdr:cNvPr id="540" name="楕円 539">
          <a:extLst>
            <a:ext uri="{FF2B5EF4-FFF2-40B4-BE49-F238E27FC236}">
              <a16:creationId xmlns:a16="http://schemas.microsoft.com/office/drawing/2014/main" xmlns="" id="{00000000-0008-0000-0700-00001C020000}"/>
            </a:ext>
          </a:extLst>
        </xdr:cNvPr>
        <xdr:cNvSpPr/>
      </xdr:nvSpPr>
      <xdr:spPr>
        <a:xfrm>
          <a:off x="12763500" y="640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158442</xdr:rowOff>
    </xdr:from>
    <xdr:ext cx="534377"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2547111" y="650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xmlns=""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xmlns=""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xmlns=""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xmlns=""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xmlns=""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xmlns=""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xmlns=""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xmlns=""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122753</xdr:rowOff>
    </xdr:from>
    <xdr:to>
      <xdr:col>85</xdr:col>
      <xdr:colOff>126364</xdr:colOff>
      <xdr:row>58</xdr:row>
      <xdr:rowOff>12815</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flipV="1">
          <a:off x="16317595" y="8523803"/>
          <a:ext cx="1269" cy="1433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16642</xdr:rowOff>
    </xdr:from>
    <xdr:ext cx="534377" cy="259045"/>
    <xdr:sp macro="" textlink="">
      <xdr:nvSpPr>
        <xdr:cNvPr id="566" name="教育費最小値テキスト">
          <a:extLst>
            <a:ext uri="{FF2B5EF4-FFF2-40B4-BE49-F238E27FC236}">
              <a16:creationId xmlns:a16="http://schemas.microsoft.com/office/drawing/2014/main" xmlns="" id="{00000000-0008-0000-0700-000036020000}"/>
            </a:ext>
          </a:extLst>
        </xdr:cNvPr>
        <xdr:cNvSpPr txBox="1"/>
      </xdr:nvSpPr>
      <xdr:spPr>
        <a:xfrm>
          <a:off x="16370300" y="996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12815</xdr:rowOff>
    </xdr:from>
    <xdr:to>
      <xdr:col>86</xdr:col>
      <xdr:colOff>25400</xdr:colOff>
      <xdr:row>58</xdr:row>
      <xdr:rowOff>12815</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6230600" y="995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69430</xdr:rowOff>
    </xdr:from>
    <xdr:ext cx="599010" cy="259045"/>
    <xdr:sp macro="" textlink="">
      <xdr:nvSpPr>
        <xdr:cNvPr id="568" name="教育費最大値テキスト">
          <a:extLst>
            <a:ext uri="{FF2B5EF4-FFF2-40B4-BE49-F238E27FC236}">
              <a16:creationId xmlns:a16="http://schemas.microsoft.com/office/drawing/2014/main" xmlns="" id="{00000000-0008-0000-0700-000038020000}"/>
            </a:ext>
          </a:extLst>
        </xdr:cNvPr>
        <xdr:cNvSpPr txBox="1"/>
      </xdr:nvSpPr>
      <xdr:spPr>
        <a:xfrm>
          <a:off x="16370300" y="829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429,448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122753</xdr:rowOff>
    </xdr:from>
    <xdr:to>
      <xdr:col>86</xdr:col>
      <xdr:colOff>25400</xdr:colOff>
      <xdr:row>49</xdr:row>
      <xdr:rowOff>122753</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6230600" y="8523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36254</xdr:rowOff>
    </xdr:from>
    <xdr:to>
      <xdr:col>85</xdr:col>
      <xdr:colOff>127000</xdr:colOff>
      <xdr:row>57</xdr:row>
      <xdr:rowOff>131497</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flipV="1">
          <a:off x="15481300" y="9808904"/>
          <a:ext cx="838200" cy="9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109567</xdr:rowOff>
    </xdr:from>
    <xdr:ext cx="599010" cy="259045"/>
    <xdr:sp macro="" textlink="">
      <xdr:nvSpPr>
        <xdr:cNvPr id="571" name="教育費平均値テキスト">
          <a:extLst>
            <a:ext uri="{FF2B5EF4-FFF2-40B4-BE49-F238E27FC236}">
              <a16:creationId xmlns:a16="http://schemas.microsoft.com/office/drawing/2014/main" xmlns="" id="{00000000-0008-0000-0700-00003B020000}"/>
            </a:ext>
          </a:extLst>
        </xdr:cNvPr>
        <xdr:cNvSpPr txBox="1"/>
      </xdr:nvSpPr>
      <xdr:spPr>
        <a:xfrm>
          <a:off x="16370300" y="9539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86690</xdr:rowOff>
    </xdr:from>
    <xdr:to>
      <xdr:col>85</xdr:col>
      <xdr:colOff>177800</xdr:colOff>
      <xdr:row>57</xdr:row>
      <xdr:rowOff>16840</xdr:rowOff>
    </xdr:to>
    <xdr:sp macro="" textlink="">
      <xdr:nvSpPr>
        <xdr:cNvPr id="572" name="フローチャート: 判断 571">
          <a:extLst>
            <a:ext uri="{FF2B5EF4-FFF2-40B4-BE49-F238E27FC236}">
              <a16:creationId xmlns:a16="http://schemas.microsoft.com/office/drawing/2014/main" xmlns="" id="{00000000-0008-0000-0700-00003C020000}"/>
            </a:ext>
          </a:extLst>
        </xdr:cNvPr>
        <xdr:cNvSpPr/>
      </xdr:nvSpPr>
      <xdr:spPr>
        <a:xfrm>
          <a:off x="162687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131497</xdr:rowOff>
    </xdr:from>
    <xdr:to>
      <xdr:col>81</xdr:col>
      <xdr:colOff>50800</xdr:colOff>
      <xdr:row>57</xdr:row>
      <xdr:rowOff>146779</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flipV="1">
          <a:off x="14592300" y="9904147"/>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89083</xdr:rowOff>
    </xdr:from>
    <xdr:to>
      <xdr:col>81</xdr:col>
      <xdr:colOff>101600</xdr:colOff>
      <xdr:row>57</xdr:row>
      <xdr:rowOff>19233</xdr:rowOff>
    </xdr:to>
    <xdr:sp macro="" textlink="">
      <xdr:nvSpPr>
        <xdr:cNvPr id="574" name="フローチャート: 判断 573">
          <a:extLst>
            <a:ext uri="{FF2B5EF4-FFF2-40B4-BE49-F238E27FC236}">
              <a16:creationId xmlns:a16="http://schemas.microsoft.com/office/drawing/2014/main" xmlns="" id="{00000000-0008-0000-0700-00003E020000}"/>
            </a:ext>
          </a:extLst>
        </xdr:cNvPr>
        <xdr:cNvSpPr/>
      </xdr:nvSpPr>
      <xdr:spPr>
        <a:xfrm>
          <a:off x="15430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35760</xdr:rowOff>
    </xdr:from>
    <xdr:ext cx="599010" cy="259045"/>
    <xdr:sp macro="" textlink="">
      <xdr:nvSpPr>
        <xdr:cNvPr id="575" name="テキスト ボックス 574">
          <a:extLst>
            <a:ext uri="{FF2B5EF4-FFF2-40B4-BE49-F238E27FC236}">
              <a16:creationId xmlns:a16="http://schemas.microsoft.com/office/drawing/2014/main" xmlns="" id="{00000000-0008-0000-0700-00003F020000}"/>
            </a:ext>
          </a:extLst>
        </xdr:cNvPr>
        <xdr:cNvSpPr txBox="1"/>
      </xdr:nvSpPr>
      <xdr:spPr>
        <a:xfrm>
          <a:off x="15181795" y="946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136382</xdr:rowOff>
    </xdr:from>
    <xdr:to>
      <xdr:col>76</xdr:col>
      <xdr:colOff>114300</xdr:colOff>
      <xdr:row>57</xdr:row>
      <xdr:rowOff>146779</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a:off x="13703300" y="9909032"/>
          <a:ext cx="889000" cy="1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40833</xdr:rowOff>
    </xdr:from>
    <xdr:to>
      <xdr:col>76</xdr:col>
      <xdr:colOff>165100</xdr:colOff>
      <xdr:row>56</xdr:row>
      <xdr:rowOff>142433</xdr:rowOff>
    </xdr:to>
    <xdr:sp macro="" textlink="">
      <xdr:nvSpPr>
        <xdr:cNvPr id="577" name="フローチャート: 判断 576">
          <a:extLst>
            <a:ext uri="{FF2B5EF4-FFF2-40B4-BE49-F238E27FC236}">
              <a16:creationId xmlns:a16="http://schemas.microsoft.com/office/drawing/2014/main" xmlns="" id="{00000000-0008-0000-0700-000041020000}"/>
            </a:ext>
          </a:extLst>
        </xdr:cNvPr>
        <xdr:cNvSpPr/>
      </xdr:nvSpPr>
      <xdr:spPr>
        <a:xfrm>
          <a:off x="14541500" y="96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158960</xdr:rowOff>
    </xdr:from>
    <xdr:ext cx="599010"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4292795" y="941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131817</xdr:rowOff>
    </xdr:from>
    <xdr:to>
      <xdr:col>71</xdr:col>
      <xdr:colOff>177800</xdr:colOff>
      <xdr:row>57</xdr:row>
      <xdr:rowOff>136382</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a:off x="12814300" y="9904467"/>
          <a:ext cx="889000" cy="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101043</xdr:rowOff>
    </xdr:from>
    <xdr:to>
      <xdr:col>72</xdr:col>
      <xdr:colOff>38100</xdr:colOff>
      <xdr:row>57</xdr:row>
      <xdr:rowOff>31193</xdr:rowOff>
    </xdr:to>
    <xdr:sp macro="" textlink="">
      <xdr:nvSpPr>
        <xdr:cNvPr id="580" name="フローチャート: 判断 579">
          <a:extLst>
            <a:ext uri="{FF2B5EF4-FFF2-40B4-BE49-F238E27FC236}">
              <a16:creationId xmlns:a16="http://schemas.microsoft.com/office/drawing/2014/main" xmlns="" id="{00000000-0008-0000-0700-000044020000}"/>
            </a:ext>
          </a:extLst>
        </xdr:cNvPr>
        <xdr:cNvSpPr/>
      </xdr:nvSpPr>
      <xdr:spPr>
        <a:xfrm>
          <a:off x="13652500" y="97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47720</xdr:rowOff>
    </xdr:from>
    <xdr:ext cx="599010"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3403795" y="9477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140621</xdr:rowOff>
    </xdr:from>
    <xdr:to>
      <xdr:col>67</xdr:col>
      <xdr:colOff>101600</xdr:colOff>
      <xdr:row>57</xdr:row>
      <xdr:rowOff>70771</xdr:rowOff>
    </xdr:to>
    <xdr:sp macro="" textlink="">
      <xdr:nvSpPr>
        <xdr:cNvPr id="582" name="フローチャート: 判断 581">
          <a:extLst>
            <a:ext uri="{FF2B5EF4-FFF2-40B4-BE49-F238E27FC236}">
              <a16:creationId xmlns:a16="http://schemas.microsoft.com/office/drawing/2014/main" xmlns="" id="{00000000-0008-0000-0700-000046020000}"/>
            </a:ext>
          </a:extLst>
        </xdr:cNvPr>
        <xdr:cNvSpPr/>
      </xdr:nvSpPr>
      <xdr:spPr>
        <a:xfrm>
          <a:off x="12763500" y="974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87298</xdr:rowOff>
    </xdr:from>
    <xdr:ext cx="534377"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2547111" y="951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156904</xdr:rowOff>
    </xdr:from>
    <xdr:to>
      <xdr:col>85</xdr:col>
      <xdr:colOff>177800</xdr:colOff>
      <xdr:row>57</xdr:row>
      <xdr:rowOff>87054</xdr:rowOff>
    </xdr:to>
    <xdr:sp macro="" textlink="">
      <xdr:nvSpPr>
        <xdr:cNvPr id="589" name="楕円 588">
          <a:extLst>
            <a:ext uri="{FF2B5EF4-FFF2-40B4-BE49-F238E27FC236}">
              <a16:creationId xmlns:a16="http://schemas.microsoft.com/office/drawing/2014/main" xmlns="" id="{00000000-0008-0000-0700-00004D020000}"/>
            </a:ext>
          </a:extLst>
        </xdr:cNvPr>
        <xdr:cNvSpPr/>
      </xdr:nvSpPr>
      <xdr:spPr>
        <a:xfrm>
          <a:off x="16268700" y="975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135331</xdr:rowOff>
    </xdr:from>
    <xdr:ext cx="534377" cy="259045"/>
    <xdr:sp macro="" textlink="">
      <xdr:nvSpPr>
        <xdr:cNvPr id="590" name="教育費該当値テキスト">
          <a:extLst>
            <a:ext uri="{FF2B5EF4-FFF2-40B4-BE49-F238E27FC236}">
              <a16:creationId xmlns:a16="http://schemas.microsoft.com/office/drawing/2014/main" xmlns="" id="{00000000-0008-0000-0700-00004E020000}"/>
            </a:ext>
          </a:extLst>
        </xdr:cNvPr>
        <xdr:cNvSpPr txBox="1"/>
      </xdr:nvSpPr>
      <xdr:spPr>
        <a:xfrm>
          <a:off x="16370300" y="973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80697</xdr:rowOff>
    </xdr:from>
    <xdr:to>
      <xdr:col>81</xdr:col>
      <xdr:colOff>101600</xdr:colOff>
      <xdr:row>58</xdr:row>
      <xdr:rowOff>10847</xdr:rowOff>
    </xdr:to>
    <xdr:sp macro="" textlink="">
      <xdr:nvSpPr>
        <xdr:cNvPr id="591" name="楕円 590">
          <a:extLst>
            <a:ext uri="{FF2B5EF4-FFF2-40B4-BE49-F238E27FC236}">
              <a16:creationId xmlns:a16="http://schemas.microsoft.com/office/drawing/2014/main" xmlns="" id="{00000000-0008-0000-0700-00004F020000}"/>
            </a:ext>
          </a:extLst>
        </xdr:cNvPr>
        <xdr:cNvSpPr/>
      </xdr:nvSpPr>
      <xdr:spPr>
        <a:xfrm>
          <a:off x="15430500" y="985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1974</xdr:rowOff>
    </xdr:from>
    <xdr:ext cx="534377"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5214111" y="994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95979</xdr:rowOff>
    </xdr:from>
    <xdr:to>
      <xdr:col>76</xdr:col>
      <xdr:colOff>165100</xdr:colOff>
      <xdr:row>58</xdr:row>
      <xdr:rowOff>26129</xdr:rowOff>
    </xdr:to>
    <xdr:sp macro="" textlink="">
      <xdr:nvSpPr>
        <xdr:cNvPr id="593" name="楕円 592">
          <a:extLst>
            <a:ext uri="{FF2B5EF4-FFF2-40B4-BE49-F238E27FC236}">
              <a16:creationId xmlns:a16="http://schemas.microsoft.com/office/drawing/2014/main" xmlns="" id="{00000000-0008-0000-0700-000051020000}"/>
            </a:ext>
          </a:extLst>
        </xdr:cNvPr>
        <xdr:cNvSpPr/>
      </xdr:nvSpPr>
      <xdr:spPr>
        <a:xfrm>
          <a:off x="14541500" y="986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17256</xdr:rowOff>
    </xdr:from>
    <xdr:ext cx="534377"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4325111" y="996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85582</xdr:rowOff>
    </xdr:from>
    <xdr:to>
      <xdr:col>72</xdr:col>
      <xdr:colOff>38100</xdr:colOff>
      <xdr:row>58</xdr:row>
      <xdr:rowOff>15732</xdr:rowOff>
    </xdr:to>
    <xdr:sp macro="" textlink="">
      <xdr:nvSpPr>
        <xdr:cNvPr id="595" name="楕円 594">
          <a:extLst>
            <a:ext uri="{FF2B5EF4-FFF2-40B4-BE49-F238E27FC236}">
              <a16:creationId xmlns:a16="http://schemas.microsoft.com/office/drawing/2014/main" xmlns="" id="{00000000-0008-0000-0700-000053020000}"/>
            </a:ext>
          </a:extLst>
        </xdr:cNvPr>
        <xdr:cNvSpPr/>
      </xdr:nvSpPr>
      <xdr:spPr>
        <a:xfrm>
          <a:off x="13652500" y="985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6859</xdr:rowOff>
    </xdr:from>
    <xdr:ext cx="534377"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3436111" y="995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81017</xdr:rowOff>
    </xdr:from>
    <xdr:to>
      <xdr:col>67</xdr:col>
      <xdr:colOff>101600</xdr:colOff>
      <xdr:row>58</xdr:row>
      <xdr:rowOff>11167</xdr:rowOff>
    </xdr:to>
    <xdr:sp macro="" textlink="">
      <xdr:nvSpPr>
        <xdr:cNvPr id="597" name="楕円 596">
          <a:extLst>
            <a:ext uri="{FF2B5EF4-FFF2-40B4-BE49-F238E27FC236}">
              <a16:creationId xmlns:a16="http://schemas.microsoft.com/office/drawing/2014/main" xmlns="" id="{00000000-0008-0000-0700-000055020000}"/>
            </a:ext>
          </a:extLst>
        </xdr:cNvPr>
        <xdr:cNvSpPr/>
      </xdr:nvSpPr>
      <xdr:spPr>
        <a:xfrm>
          <a:off x="12763500" y="985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2294</xdr:rowOff>
    </xdr:from>
    <xdr:ext cx="534377"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2547111" y="994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xmlns=""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xmlns=""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xmlns=""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xmlns="" id="{00000000-0008-0000-07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a:extLst>
            <a:ext uri="{FF2B5EF4-FFF2-40B4-BE49-F238E27FC236}">
              <a16:creationId xmlns:a16="http://schemas.microsoft.com/office/drawing/2014/main" xmlns="" id="{00000000-0008-0000-0700-00006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xmlns="" id="{00000000-0008-0000-07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2" name="テキスト ボックス 611">
          <a:extLst>
            <a:ext uri="{FF2B5EF4-FFF2-40B4-BE49-F238E27FC236}">
              <a16:creationId xmlns:a16="http://schemas.microsoft.com/office/drawing/2014/main" xmlns="" id="{00000000-0008-0000-0700-000064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xmlns="" id="{00000000-0008-0000-07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xmlns=""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98361</xdr:rowOff>
    </xdr:from>
    <xdr:to>
      <xdr:col>85</xdr:col>
      <xdr:colOff>126364</xdr:colOff>
      <xdr:row>79</xdr:row>
      <xdr:rowOff>98879</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flipV="1">
          <a:off x="16317595" y="12271311"/>
          <a:ext cx="1269" cy="1372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130561</xdr:rowOff>
    </xdr:from>
    <xdr:ext cx="249299" cy="259045"/>
    <xdr:sp macro="" textlink="">
      <xdr:nvSpPr>
        <xdr:cNvPr id="625" name="災害復旧費最小値テキスト">
          <a:extLst>
            <a:ext uri="{FF2B5EF4-FFF2-40B4-BE49-F238E27FC236}">
              <a16:creationId xmlns:a16="http://schemas.microsoft.com/office/drawing/2014/main" xmlns="" id="{00000000-0008-0000-0700-000071020000}"/>
            </a:ext>
          </a:extLst>
        </xdr:cNvPr>
        <xdr:cNvSpPr txBox="1"/>
      </xdr:nvSpPr>
      <xdr:spPr>
        <a:xfrm>
          <a:off x="16370300" y="136751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45038</xdr:rowOff>
    </xdr:from>
    <xdr:ext cx="599010" cy="259045"/>
    <xdr:sp macro="" textlink="">
      <xdr:nvSpPr>
        <xdr:cNvPr id="627" name="災害復旧費最大値テキスト">
          <a:extLst>
            <a:ext uri="{FF2B5EF4-FFF2-40B4-BE49-F238E27FC236}">
              <a16:creationId xmlns:a16="http://schemas.microsoft.com/office/drawing/2014/main" xmlns="" id="{00000000-0008-0000-0700-000073020000}"/>
            </a:ext>
          </a:extLst>
        </xdr:cNvPr>
        <xdr:cNvSpPr txBox="1"/>
      </xdr:nvSpPr>
      <xdr:spPr>
        <a:xfrm>
          <a:off x="16370300" y="1204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840,317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98361</xdr:rowOff>
    </xdr:from>
    <xdr:to>
      <xdr:col>86</xdr:col>
      <xdr:colOff>25400</xdr:colOff>
      <xdr:row>71</xdr:row>
      <xdr:rowOff>98361</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6230600" y="12271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13764</xdr:rowOff>
    </xdr:from>
    <xdr:to>
      <xdr:col>85</xdr:col>
      <xdr:colOff>127000</xdr:colOff>
      <xdr:row>71</xdr:row>
      <xdr:rowOff>98361</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5481300" y="12186714"/>
          <a:ext cx="838200" cy="8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3560</xdr:rowOff>
    </xdr:from>
    <xdr:ext cx="534377" cy="259045"/>
    <xdr:sp macro="" textlink="">
      <xdr:nvSpPr>
        <xdr:cNvPr id="630" name="災害復旧費平均値テキスト">
          <a:extLst>
            <a:ext uri="{FF2B5EF4-FFF2-40B4-BE49-F238E27FC236}">
              <a16:creationId xmlns:a16="http://schemas.microsoft.com/office/drawing/2014/main" xmlns="" id="{00000000-0008-0000-0700-000076020000}"/>
            </a:ext>
          </a:extLst>
        </xdr:cNvPr>
        <xdr:cNvSpPr txBox="1"/>
      </xdr:nvSpPr>
      <xdr:spPr>
        <a:xfrm>
          <a:off x="16370300" y="13548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25133</xdr:rowOff>
    </xdr:from>
    <xdr:to>
      <xdr:col>85</xdr:col>
      <xdr:colOff>177800</xdr:colOff>
      <xdr:row>79</xdr:row>
      <xdr:rowOff>126733</xdr:rowOff>
    </xdr:to>
    <xdr:sp macro="" textlink="">
      <xdr:nvSpPr>
        <xdr:cNvPr id="631" name="フローチャート: 判断 630">
          <a:extLst>
            <a:ext uri="{FF2B5EF4-FFF2-40B4-BE49-F238E27FC236}">
              <a16:creationId xmlns:a16="http://schemas.microsoft.com/office/drawing/2014/main" xmlns="" id="{00000000-0008-0000-0700-000077020000}"/>
            </a:ext>
          </a:extLst>
        </xdr:cNvPr>
        <xdr:cNvSpPr/>
      </xdr:nvSpPr>
      <xdr:spPr>
        <a:xfrm>
          <a:off x="16268700" y="1356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13764</xdr:rowOff>
    </xdr:from>
    <xdr:to>
      <xdr:col>81</xdr:col>
      <xdr:colOff>50800</xdr:colOff>
      <xdr:row>73</xdr:row>
      <xdr:rowOff>93956</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flipV="1">
          <a:off x="14592300" y="12186714"/>
          <a:ext cx="889000" cy="42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27922</xdr:rowOff>
    </xdr:from>
    <xdr:to>
      <xdr:col>81</xdr:col>
      <xdr:colOff>101600</xdr:colOff>
      <xdr:row>79</xdr:row>
      <xdr:rowOff>129522</xdr:rowOff>
    </xdr:to>
    <xdr:sp macro="" textlink="">
      <xdr:nvSpPr>
        <xdr:cNvPr id="633" name="フローチャート: 判断 632">
          <a:extLst>
            <a:ext uri="{FF2B5EF4-FFF2-40B4-BE49-F238E27FC236}">
              <a16:creationId xmlns:a16="http://schemas.microsoft.com/office/drawing/2014/main" xmlns="" id="{00000000-0008-0000-0700-000079020000}"/>
            </a:ext>
          </a:extLst>
        </xdr:cNvPr>
        <xdr:cNvSpPr/>
      </xdr:nvSpPr>
      <xdr:spPr>
        <a:xfrm>
          <a:off x="15430500" y="1357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120649</xdr:rowOff>
    </xdr:from>
    <xdr:ext cx="534377" cy="259045"/>
    <xdr:sp macro="" textlink="">
      <xdr:nvSpPr>
        <xdr:cNvPr id="634" name="テキスト ボックス 633">
          <a:extLst>
            <a:ext uri="{FF2B5EF4-FFF2-40B4-BE49-F238E27FC236}">
              <a16:creationId xmlns:a16="http://schemas.microsoft.com/office/drawing/2014/main" xmlns="" id="{00000000-0008-0000-0700-00007A020000}"/>
            </a:ext>
          </a:extLst>
        </xdr:cNvPr>
        <xdr:cNvSpPr txBox="1"/>
      </xdr:nvSpPr>
      <xdr:spPr>
        <a:xfrm>
          <a:off x="15214111" y="1366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93956</xdr:rowOff>
    </xdr:from>
    <xdr:to>
      <xdr:col>76</xdr:col>
      <xdr:colOff>114300</xdr:colOff>
      <xdr:row>79</xdr:row>
      <xdr:rowOff>98868</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flipV="1">
          <a:off x="13703300" y="12609806"/>
          <a:ext cx="889000" cy="103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30029</xdr:rowOff>
    </xdr:from>
    <xdr:to>
      <xdr:col>76</xdr:col>
      <xdr:colOff>165100</xdr:colOff>
      <xdr:row>79</xdr:row>
      <xdr:rowOff>131629</xdr:rowOff>
    </xdr:to>
    <xdr:sp macro="" textlink="">
      <xdr:nvSpPr>
        <xdr:cNvPr id="636" name="フローチャート: 判断 635">
          <a:extLst>
            <a:ext uri="{FF2B5EF4-FFF2-40B4-BE49-F238E27FC236}">
              <a16:creationId xmlns:a16="http://schemas.microsoft.com/office/drawing/2014/main" xmlns="" id="{00000000-0008-0000-0700-00007C020000}"/>
            </a:ext>
          </a:extLst>
        </xdr:cNvPr>
        <xdr:cNvSpPr/>
      </xdr:nvSpPr>
      <xdr:spPr>
        <a:xfrm>
          <a:off x="14541500" y="1357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122756</xdr:rowOff>
    </xdr:from>
    <xdr:ext cx="534377"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4325111" y="1366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88168</xdr:rowOff>
    </xdr:from>
    <xdr:to>
      <xdr:col>71</xdr:col>
      <xdr:colOff>177800</xdr:colOff>
      <xdr:row>79</xdr:row>
      <xdr:rowOff>98868</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a:off x="12814300" y="13632718"/>
          <a:ext cx="889000" cy="1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33778</xdr:rowOff>
    </xdr:from>
    <xdr:to>
      <xdr:col>72</xdr:col>
      <xdr:colOff>38100</xdr:colOff>
      <xdr:row>79</xdr:row>
      <xdr:rowOff>135378</xdr:rowOff>
    </xdr:to>
    <xdr:sp macro="" textlink="">
      <xdr:nvSpPr>
        <xdr:cNvPr id="639" name="フローチャート: 判断 638">
          <a:extLst>
            <a:ext uri="{FF2B5EF4-FFF2-40B4-BE49-F238E27FC236}">
              <a16:creationId xmlns:a16="http://schemas.microsoft.com/office/drawing/2014/main" xmlns="" id="{00000000-0008-0000-0700-00007F020000}"/>
            </a:ext>
          </a:extLst>
        </xdr:cNvPr>
        <xdr:cNvSpPr/>
      </xdr:nvSpPr>
      <xdr:spPr>
        <a:xfrm>
          <a:off x="13652500" y="1357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151905</xdr:rowOff>
    </xdr:from>
    <xdr:ext cx="469744"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3468428" y="1335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28330</xdr:rowOff>
    </xdr:from>
    <xdr:to>
      <xdr:col>67</xdr:col>
      <xdr:colOff>101600</xdr:colOff>
      <xdr:row>79</xdr:row>
      <xdr:rowOff>129930</xdr:rowOff>
    </xdr:to>
    <xdr:sp macro="" textlink="">
      <xdr:nvSpPr>
        <xdr:cNvPr id="641" name="フローチャート: 判断 640">
          <a:extLst>
            <a:ext uri="{FF2B5EF4-FFF2-40B4-BE49-F238E27FC236}">
              <a16:creationId xmlns:a16="http://schemas.microsoft.com/office/drawing/2014/main" xmlns="" id="{00000000-0008-0000-0700-000081020000}"/>
            </a:ext>
          </a:extLst>
        </xdr:cNvPr>
        <xdr:cNvSpPr/>
      </xdr:nvSpPr>
      <xdr:spPr>
        <a:xfrm>
          <a:off x="12763500" y="1357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146457</xdr:rowOff>
    </xdr:from>
    <xdr:ext cx="534377"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2547111" y="1334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47561</xdr:rowOff>
    </xdr:from>
    <xdr:to>
      <xdr:col>85</xdr:col>
      <xdr:colOff>177800</xdr:colOff>
      <xdr:row>71</xdr:row>
      <xdr:rowOff>149161</xdr:rowOff>
    </xdr:to>
    <xdr:sp macro="" textlink="">
      <xdr:nvSpPr>
        <xdr:cNvPr id="648" name="楕円 647">
          <a:extLst>
            <a:ext uri="{FF2B5EF4-FFF2-40B4-BE49-F238E27FC236}">
              <a16:creationId xmlns:a16="http://schemas.microsoft.com/office/drawing/2014/main" xmlns="" id="{00000000-0008-0000-0700-000088020000}"/>
            </a:ext>
          </a:extLst>
        </xdr:cNvPr>
        <xdr:cNvSpPr/>
      </xdr:nvSpPr>
      <xdr:spPr>
        <a:xfrm>
          <a:off x="16268700" y="1222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588</xdr:rowOff>
    </xdr:from>
    <xdr:ext cx="599010" cy="259045"/>
    <xdr:sp macro="" textlink="">
      <xdr:nvSpPr>
        <xdr:cNvPr id="649" name="災害復旧費該当値テキスト">
          <a:extLst>
            <a:ext uri="{FF2B5EF4-FFF2-40B4-BE49-F238E27FC236}">
              <a16:creationId xmlns:a16="http://schemas.microsoft.com/office/drawing/2014/main" xmlns="" id="{00000000-0008-0000-0700-000089020000}"/>
            </a:ext>
          </a:extLst>
        </xdr:cNvPr>
        <xdr:cNvSpPr txBox="1"/>
      </xdr:nvSpPr>
      <xdr:spPr>
        <a:xfrm>
          <a:off x="16370300" y="12173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134414</xdr:rowOff>
    </xdr:from>
    <xdr:to>
      <xdr:col>81</xdr:col>
      <xdr:colOff>101600</xdr:colOff>
      <xdr:row>71</xdr:row>
      <xdr:rowOff>64564</xdr:rowOff>
    </xdr:to>
    <xdr:sp macro="" textlink="">
      <xdr:nvSpPr>
        <xdr:cNvPr id="650" name="楕円 649">
          <a:extLst>
            <a:ext uri="{FF2B5EF4-FFF2-40B4-BE49-F238E27FC236}">
              <a16:creationId xmlns:a16="http://schemas.microsoft.com/office/drawing/2014/main" xmlns="" id="{00000000-0008-0000-0700-00008A020000}"/>
            </a:ext>
          </a:extLst>
        </xdr:cNvPr>
        <xdr:cNvSpPr/>
      </xdr:nvSpPr>
      <xdr:spPr>
        <a:xfrm>
          <a:off x="15430500" y="1213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69</xdr:row>
      <xdr:rowOff>81091</xdr:rowOff>
    </xdr:from>
    <xdr:ext cx="59901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5181795" y="11911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43156</xdr:rowOff>
    </xdr:from>
    <xdr:to>
      <xdr:col>76</xdr:col>
      <xdr:colOff>165100</xdr:colOff>
      <xdr:row>73</xdr:row>
      <xdr:rowOff>144756</xdr:rowOff>
    </xdr:to>
    <xdr:sp macro="" textlink="">
      <xdr:nvSpPr>
        <xdr:cNvPr id="652" name="楕円 651">
          <a:extLst>
            <a:ext uri="{FF2B5EF4-FFF2-40B4-BE49-F238E27FC236}">
              <a16:creationId xmlns:a16="http://schemas.microsoft.com/office/drawing/2014/main" xmlns="" id="{00000000-0008-0000-0700-00008C020000}"/>
            </a:ext>
          </a:extLst>
        </xdr:cNvPr>
        <xdr:cNvSpPr/>
      </xdr:nvSpPr>
      <xdr:spPr>
        <a:xfrm>
          <a:off x="14541500" y="1255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161283</xdr:rowOff>
    </xdr:from>
    <xdr:ext cx="599010"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4292795" y="1233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48068</xdr:rowOff>
    </xdr:from>
    <xdr:to>
      <xdr:col>72</xdr:col>
      <xdr:colOff>38100</xdr:colOff>
      <xdr:row>79</xdr:row>
      <xdr:rowOff>149668</xdr:rowOff>
    </xdr:to>
    <xdr:sp macro="" textlink="">
      <xdr:nvSpPr>
        <xdr:cNvPr id="654" name="楕円 653">
          <a:extLst>
            <a:ext uri="{FF2B5EF4-FFF2-40B4-BE49-F238E27FC236}">
              <a16:creationId xmlns:a16="http://schemas.microsoft.com/office/drawing/2014/main" xmlns="" id="{00000000-0008-0000-0700-00008E020000}"/>
            </a:ext>
          </a:extLst>
        </xdr:cNvPr>
        <xdr:cNvSpPr/>
      </xdr:nvSpPr>
      <xdr:spPr>
        <a:xfrm>
          <a:off x="13652500" y="1359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140795</xdr:rowOff>
    </xdr:from>
    <xdr:ext cx="249299"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3578650" y="136853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37368</xdr:rowOff>
    </xdr:from>
    <xdr:to>
      <xdr:col>67</xdr:col>
      <xdr:colOff>101600</xdr:colOff>
      <xdr:row>79</xdr:row>
      <xdr:rowOff>138968</xdr:rowOff>
    </xdr:to>
    <xdr:sp macro="" textlink="">
      <xdr:nvSpPr>
        <xdr:cNvPr id="656" name="楕円 655">
          <a:extLst>
            <a:ext uri="{FF2B5EF4-FFF2-40B4-BE49-F238E27FC236}">
              <a16:creationId xmlns:a16="http://schemas.microsoft.com/office/drawing/2014/main" xmlns="" id="{00000000-0008-0000-0700-000090020000}"/>
            </a:ext>
          </a:extLst>
        </xdr:cNvPr>
        <xdr:cNvSpPr/>
      </xdr:nvSpPr>
      <xdr:spPr>
        <a:xfrm>
          <a:off x="12763500" y="1358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130095</xdr:rowOff>
    </xdr:from>
    <xdr:ext cx="469744"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2579428" y="13674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xmlns=""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a:extLst>
            <a:ext uri="{FF2B5EF4-FFF2-40B4-BE49-F238E27FC236}">
              <a16:creationId xmlns:a16="http://schemas.microsoft.com/office/drawing/2014/main" xmlns="" id="{00000000-0008-0000-0700-00009C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a:extLst>
            <a:ext uri="{FF2B5EF4-FFF2-40B4-BE49-F238E27FC236}">
              <a16:creationId xmlns:a16="http://schemas.microsoft.com/office/drawing/2014/main" xmlns="" id="{00000000-0008-0000-0700-00009D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a:extLst>
            <a:ext uri="{FF2B5EF4-FFF2-40B4-BE49-F238E27FC236}">
              <a16:creationId xmlns:a16="http://schemas.microsoft.com/office/drawing/2014/main" xmlns="" id="{00000000-0008-0000-0700-00009E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1" name="テキスト ボックス 670">
          <a:extLst>
            <a:ext uri="{FF2B5EF4-FFF2-40B4-BE49-F238E27FC236}">
              <a16:creationId xmlns:a16="http://schemas.microsoft.com/office/drawing/2014/main" xmlns="" id="{00000000-0008-0000-0700-00009F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a:extLst>
            <a:ext uri="{FF2B5EF4-FFF2-40B4-BE49-F238E27FC236}">
              <a16:creationId xmlns:a16="http://schemas.microsoft.com/office/drawing/2014/main" xmlns="" id="{00000000-0008-0000-0700-0000A5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a:extLst>
            <a:ext uri="{FF2B5EF4-FFF2-40B4-BE49-F238E27FC236}">
              <a16:creationId xmlns:a16="http://schemas.microsoft.com/office/drawing/2014/main" xmlns="" id="{00000000-0008-0000-0700-0000A7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xmlns=""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80963</xdr:rowOff>
    </xdr:from>
    <xdr:to>
      <xdr:col>85</xdr:col>
      <xdr:colOff>126364</xdr:colOff>
      <xdr:row>99</xdr:row>
      <xdr:rowOff>96713</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flipV="1">
          <a:off x="16317595" y="15511463"/>
          <a:ext cx="1269" cy="155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100540</xdr:rowOff>
    </xdr:from>
    <xdr:ext cx="378565" cy="259045"/>
    <xdr:sp macro="" textlink="">
      <xdr:nvSpPr>
        <xdr:cNvPr id="684" name="公債費最小値テキスト">
          <a:extLst>
            <a:ext uri="{FF2B5EF4-FFF2-40B4-BE49-F238E27FC236}">
              <a16:creationId xmlns:a16="http://schemas.microsoft.com/office/drawing/2014/main" xmlns="" id="{00000000-0008-0000-0700-0000AC020000}"/>
            </a:ext>
          </a:extLst>
        </xdr:cNvPr>
        <xdr:cNvSpPr txBox="1"/>
      </xdr:nvSpPr>
      <xdr:spPr>
        <a:xfrm>
          <a:off x="16370300" y="17074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96713</xdr:rowOff>
    </xdr:from>
    <xdr:to>
      <xdr:col>86</xdr:col>
      <xdr:colOff>25400</xdr:colOff>
      <xdr:row>99</xdr:row>
      <xdr:rowOff>96713</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6230600" y="1707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27640</xdr:rowOff>
    </xdr:from>
    <xdr:ext cx="599010" cy="259045"/>
    <xdr:sp macro="" textlink="">
      <xdr:nvSpPr>
        <xdr:cNvPr id="686" name="公債費最大値テキスト">
          <a:extLst>
            <a:ext uri="{FF2B5EF4-FFF2-40B4-BE49-F238E27FC236}">
              <a16:creationId xmlns:a16="http://schemas.microsoft.com/office/drawing/2014/main" xmlns="" id="{00000000-0008-0000-0700-0000AE020000}"/>
            </a:ext>
          </a:extLst>
        </xdr:cNvPr>
        <xdr:cNvSpPr txBox="1"/>
      </xdr:nvSpPr>
      <xdr:spPr>
        <a:xfrm>
          <a:off x="16370300" y="15286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477,986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80963</xdr:rowOff>
    </xdr:from>
    <xdr:to>
      <xdr:col>86</xdr:col>
      <xdr:colOff>25400</xdr:colOff>
      <xdr:row>90</xdr:row>
      <xdr:rowOff>80963</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6230600" y="1551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40015</xdr:rowOff>
    </xdr:from>
    <xdr:to>
      <xdr:col>85</xdr:col>
      <xdr:colOff>127000</xdr:colOff>
      <xdr:row>97</xdr:row>
      <xdr:rowOff>103174</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flipV="1">
          <a:off x="15481300" y="16670665"/>
          <a:ext cx="838200" cy="6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165854</xdr:rowOff>
    </xdr:from>
    <xdr:ext cx="599010" cy="259045"/>
    <xdr:sp macro="" textlink="">
      <xdr:nvSpPr>
        <xdr:cNvPr id="689" name="公債費平均値テキスト">
          <a:extLst>
            <a:ext uri="{FF2B5EF4-FFF2-40B4-BE49-F238E27FC236}">
              <a16:creationId xmlns:a16="http://schemas.microsoft.com/office/drawing/2014/main" xmlns="" id="{00000000-0008-0000-0700-0000B1020000}"/>
            </a:ext>
          </a:extLst>
        </xdr:cNvPr>
        <xdr:cNvSpPr txBox="1"/>
      </xdr:nvSpPr>
      <xdr:spPr>
        <a:xfrm>
          <a:off x="16370300" y="16625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15977</xdr:rowOff>
    </xdr:from>
    <xdr:to>
      <xdr:col>85</xdr:col>
      <xdr:colOff>177800</xdr:colOff>
      <xdr:row>97</xdr:row>
      <xdr:rowOff>117577</xdr:rowOff>
    </xdr:to>
    <xdr:sp macro="" textlink="">
      <xdr:nvSpPr>
        <xdr:cNvPr id="690" name="フローチャート: 判断 689">
          <a:extLst>
            <a:ext uri="{FF2B5EF4-FFF2-40B4-BE49-F238E27FC236}">
              <a16:creationId xmlns:a16="http://schemas.microsoft.com/office/drawing/2014/main" xmlns="" id="{00000000-0008-0000-0700-0000B2020000}"/>
            </a:ext>
          </a:extLst>
        </xdr:cNvPr>
        <xdr:cNvSpPr/>
      </xdr:nvSpPr>
      <xdr:spPr>
        <a:xfrm>
          <a:off x="16268700" y="1664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103174</xdr:rowOff>
    </xdr:from>
    <xdr:to>
      <xdr:col>81</xdr:col>
      <xdr:colOff>50800</xdr:colOff>
      <xdr:row>97</xdr:row>
      <xdr:rowOff>131601</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flipV="1">
          <a:off x="14592300" y="16733824"/>
          <a:ext cx="889000" cy="2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42935</xdr:rowOff>
    </xdr:from>
    <xdr:to>
      <xdr:col>81</xdr:col>
      <xdr:colOff>101600</xdr:colOff>
      <xdr:row>97</xdr:row>
      <xdr:rowOff>144535</xdr:rowOff>
    </xdr:to>
    <xdr:sp macro="" textlink="">
      <xdr:nvSpPr>
        <xdr:cNvPr id="692" name="フローチャート: 判断 691">
          <a:extLst>
            <a:ext uri="{FF2B5EF4-FFF2-40B4-BE49-F238E27FC236}">
              <a16:creationId xmlns:a16="http://schemas.microsoft.com/office/drawing/2014/main" xmlns="" id="{00000000-0008-0000-0700-0000B4020000}"/>
            </a:ext>
          </a:extLst>
        </xdr:cNvPr>
        <xdr:cNvSpPr/>
      </xdr:nvSpPr>
      <xdr:spPr>
        <a:xfrm>
          <a:off x="15430500" y="1667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161062</xdr:rowOff>
    </xdr:from>
    <xdr:ext cx="599010"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5181795" y="164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76443</xdr:rowOff>
    </xdr:from>
    <xdr:to>
      <xdr:col>76</xdr:col>
      <xdr:colOff>114300</xdr:colOff>
      <xdr:row>97</xdr:row>
      <xdr:rowOff>131601</xdr:rowOff>
    </xdr:to>
    <xdr:cxnSp macro="">
      <xdr:nvCxnSpPr>
        <xdr:cNvPr id="694" name="直線コネクタ 693">
          <a:extLst>
            <a:ext uri="{FF2B5EF4-FFF2-40B4-BE49-F238E27FC236}">
              <a16:creationId xmlns:a16="http://schemas.microsoft.com/office/drawing/2014/main" xmlns="" id="{00000000-0008-0000-0700-0000B6020000}"/>
            </a:ext>
          </a:extLst>
        </xdr:cNvPr>
        <xdr:cNvCxnSpPr/>
      </xdr:nvCxnSpPr>
      <xdr:spPr>
        <a:xfrm>
          <a:off x="13703300" y="16707093"/>
          <a:ext cx="889000" cy="5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44914</xdr:rowOff>
    </xdr:from>
    <xdr:to>
      <xdr:col>76</xdr:col>
      <xdr:colOff>165100</xdr:colOff>
      <xdr:row>97</xdr:row>
      <xdr:rowOff>146514</xdr:rowOff>
    </xdr:to>
    <xdr:sp macro="" textlink="">
      <xdr:nvSpPr>
        <xdr:cNvPr id="695" name="フローチャート: 判断 694">
          <a:extLst>
            <a:ext uri="{FF2B5EF4-FFF2-40B4-BE49-F238E27FC236}">
              <a16:creationId xmlns:a16="http://schemas.microsoft.com/office/drawing/2014/main" xmlns="" id="{00000000-0008-0000-0700-0000B7020000}"/>
            </a:ext>
          </a:extLst>
        </xdr:cNvPr>
        <xdr:cNvSpPr/>
      </xdr:nvSpPr>
      <xdr:spPr>
        <a:xfrm>
          <a:off x="145415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163041</xdr:rowOff>
    </xdr:from>
    <xdr:ext cx="599010"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4292795" y="16450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144343</xdr:rowOff>
    </xdr:from>
    <xdr:to>
      <xdr:col>71</xdr:col>
      <xdr:colOff>177800</xdr:colOff>
      <xdr:row>97</xdr:row>
      <xdr:rowOff>76443</xdr:rowOff>
    </xdr:to>
    <xdr:cxnSp macro="">
      <xdr:nvCxnSpPr>
        <xdr:cNvPr id="697" name="直線コネクタ 696">
          <a:extLst>
            <a:ext uri="{FF2B5EF4-FFF2-40B4-BE49-F238E27FC236}">
              <a16:creationId xmlns:a16="http://schemas.microsoft.com/office/drawing/2014/main" xmlns="" id="{00000000-0008-0000-0700-0000B9020000}"/>
            </a:ext>
          </a:extLst>
        </xdr:cNvPr>
        <xdr:cNvCxnSpPr/>
      </xdr:nvCxnSpPr>
      <xdr:spPr>
        <a:xfrm>
          <a:off x="12814300" y="16603543"/>
          <a:ext cx="889000" cy="10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42968</xdr:rowOff>
    </xdr:from>
    <xdr:to>
      <xdr:col>72</xdr:col>
      <xdr:colOff>38100</xdr:colOff>
      <xdr:row>97</xdr:row>
      <xdr:rowOff>144568</xdr:rowOff>
    </xdr:to>
    <xdr:sp macro="" textlink="">
      <xdr:nvSpPr>
        <xdr:cNvPr id="698" name="フローチャート: 判断 697">
          <a:extLst>
            <a:ext uri="{FF2B5EF4-FFF2-40B4-BE49-F238E27FC236}">
              <a16:creationId xmlns:a16="http://schemas.microsoft.com/office/drawing/2014/main" xmlns="" id="{00000000-0008-0000-0700-0000BA020000}"/>
            </a:ext>
          </a:extLst>
        </xdr:cNvPr>
        <xdr:cNvSpPr/>
      </xdr:nvSpPr>
      <xdr:spPr>
        <a:xfrm>
          <a:off x="13652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135695</xdr:rowOff>
    </xdr:from>
    <xdr:ext cx="599010"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3403795" y="16766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24746</xdr:rowOff>
    </xdr:from>
    <xdr:to>
      <xdr:col>67</xdr:col>
      <xdr:colOff>101600</xdr:colOff>
      <xdr:row>97</xdr:row>
      <xdr:rowOff>126346</xdr:rowOff>
    </xdr:to>
    <xdr:sp macro="" textlink="">
      <xdr:nvSpPr>
        <xdr:cNvPr id="700" name="フローチャート: 判断 699">
          <a:extLst>
            <a:ext uri="{FF2B5EF4-FFF2-40B4-BE49-F238E27FC236}">
              <a16:creationId xmlns:a16="http://schemas.microsoft.com/office/drawing/2014/main" xmlns="" id="{00000000-0008-0000-0700-0000BC020000}"/>
            </a:ext>
          </a:extLst>
        </xdr:cNvPr>
        <xdr:cNvSpPr/>
      </xdr:nvSpPr>
      <xdr:spPr>
        <a:xfrm>
          <a:off x="12763500" y="1665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117473</xdr:rowOff>
    </xdr:from>
    <xdr:ext cx="599010"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2514795" y="16748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160665</xdr:rowOff>
    </xdr:from>
    <xdr:to>
      <xdr:col>85</xdr:col>
      <xdr:colOff>177800</xdr:colOff>
      <xdr:row>97</xdr:row>
      <xdr:rowOff>90815</xdr:rowOff>
    </xdr:to>
    <xdr:sp macro="" textlink="">
      <xdr:nvSpPr>
        <xdr:cNvPr id="707" name="楕円 706">
          <a:extLst>
            <a:ext uri="{FF2B5EF4-FFF2-40B4-BE49-F238E27FC236}">
              <a16:creationId xmlns:a16="http://schemas.microsoft.com/office/drawing/2014/main" xmlns="" id="{00000000-0008-0000-0700-0000C3020000}"/>
            </a:ext>
          </a:extLst>
        </xdr:cNvPr>
        <xdr:cNvSpPr/>
      </xdr:nvSpPr>
      <xdr:spPr>
        <a:xfrm>
          <a:off x="16268700" y="1661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12092</xdr:rowOff>
    </xdr:from>
    <xdr:ext cx="599010" cy="259045"/>
    <xdr:sp macro="" textlink="">
      <xdr:nvSpPr>
        <xdr:cNvPr id="708" name="公債費該当値テキスト">
          <a:extLst>
            <a:ext uri="{FF2B5EF4-FFF2-40B4-BE49-F238E27FC236}">
              <a16:creationId xmlns:a16="http://schemas.microsoft.com/office/drawing/2014/main" xmlns="" id="{00000000-0008-0000-0700-0000C4020000}"/>
            </a:ext>
          </a:extLst>
        </xdr:cNvPr>
        <xdr:cNvSpPr txBox="1"/>
      </xdr:nvSpPr>
      <xdr:spPr>
        <a:xfrm>
          <a:off x="16370300" y="16471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52374</xdr:rowOff>
    </xdr:from>
    <xdr:to>
      <xdr:col>81</xdr:col>
      <xdr:colOff>101600</xdr:colOff>
      <xdr:row>97</xdr:row>
      <xdr:rowOff>153974</xdr:rowOff>
    </xdr:to>
    <xdr:sp macro="" textlink="">
      <xdr:nvSpPr>
        <xdr:cNvPr id="709" name="楕円 708">
          <a:extLst>
            <a:ext uri="{FF2B5EF4-FFF2-40B4-BE49-F238E27FC236}">
              <a16:creationId xmlns:a16="http://schemas.microsoft.com/office/drawing/2014/main" xmlns="" id="{00000000-0008-0000-0700-0000C5020000}"/>
            </a:ext>
          </a:extLst>
        </xdr:cNvPr>
        <xdr:cNvSpPr/>
      </xdr:nvSpPr>
      <xdr:spPr>
        <a:xfrm>
          <a:off x="15430500" y="1668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145101</xdr:rowOff>
    </xdr:from>
    <xdr:ext cx="599010"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5181795" y="1677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80801</xdr:rowOff>
    </xdr:from>
    <xdr:to>
      <xdr:col>76</xdr:col>
      <xdr:colOff>165100</xdr:colOff>
      <xdr:row>98</xdr:row>
      <xdr:rowOff>10951</xdr:rowOff>
    </xdr:to>
    <xdr:sp macro="" textlink="">
      <xdr:nvSpPr>
        <xdr:cNvPr id="711" name="楕円 710">
          <a:extLst>
            <a:ext uri="{FF2B5EF4-FFF2-40B4-BE49-F238E27FC236}">
              <a16:creationId xmlns:a16="http://schemas.microsoft.com/office/drawing/2014/main" xmlns="" id="{00000000-0008-0000-0700-0000C7020000}"/>
            </a:ext>
          </a:extLst>
        </xdr:cNvPr>
        <xdr:cNvSpPr/>
      </xdr:nvSpPr>
      <xdr:spPr>
        <a:xfrm>
          <a:off x="14541500" y="1671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2078</xdr:rowOff>
    </xdr:from>
    <xdr:ext cx="534377"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4325111" y="1680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25643</xdr:rowOff>
    </xdr:from>
    <xdr:to>
      <xdr:col>72</xdr:col>
      <xdr:colOff>38100</xdr:colOff>
      <xdr:row>97</xdr:row>
      <xdr:rowOff>127243</xdr:rowOff>
    </xdr:to>
    <xdr:sp macro="" textlink="">
      <xdr:nvSpPr>
        <xdr:cNvPr id="713" name="楕円 712">
          <a:extLst>
            <a:ext uri="{FF2B5EF4-FFF2-40B4-BE49-F238E27FC236}">
              <a16:creationId xmlns:a16="http://schemas.microsoft.com/office/drawing/2014/main" xmlns="" id="{00000000-0008-0000-0700-0000C9020000}"/>
            </a:ext>
          </a:extLst>
        </xdr:cNvPr>
        <xdr:cNvSpPr/>
      </xdr:nvSpPr>
      <xdr:spPr>
        <a:xfrm>
          <a:off x="13652500" y="1665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143770</xdr:rowOff>
    </xdr:from>
    <xdr:ext cx="599010"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3403795" y="16431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93543</xdr:rowOff>
    </xdr:from>
    <xdr:to>
      <xdr:col>67</xdr:col>
      <xdr:colOff>101600</xdr:colOff>
      <xdr:row>97</xdr:row>
      <xdr:rowOff>23693</xdr:rowOff>
    </xdr:to>
    <xdr:sp macro="" textlink="">
      <xdr:nvSpPr>
        <xdr:cNvPr id="715" name="楕円 714">
          <a:extLst>
            <a:ext uri="{FF2B5EF4-FFF2-40B4-BE49-F238E27FC236}">
              <a16:creationId xmlns:a16="http://schemas.microsoft.com/office/drawing/2014/main" xmlns="" id="{00000000-0008-0000-0700-0000CB020000}"/>
            </a:ext>
          </a:extLst>
        </xdr:cNvPr>
        <xdr:cNvSpPr/>
      </xdr:nvSpPr>
      <xdr:spPr>
        <a:xfrm>
          <a:off x="12763500" y="1655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40220</xdr:rowOff>
    </xdr:from>
    <xdr:ext cx="599010"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2514795" y="16327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xmlns="" id="{00000000-0008-0000-07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xmlns="" id="{00000000-0008-0000-07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a:extLst>
            <a:ext uri="{FF2B5EF4-FFF2-40B4-BE49-F238E27FC236}">
              <a16:creationId xmlns:a16="http://schemas.microsoft.com/office/drawing/2014/main" xmlns="" id="{00000000-0008-0000-0700-0000DC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a:extLst>
            <a:ext uri="{FF2B5EF4-FFF2-40B4-BE49-F238E27FC236}">
              <a16:creationId xmlns:a16="http://schemas.microsoft.com/office/drawing/2014/main" xmlns="" id="{00000000-0008-0000-0700-0000DE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xmlns="" id="{00000000-0008-0000-07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xmlns=""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24028</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flipV="1">
          <a:off x="22159595" y="5167528"/>
          <a:ext cx="1269" cy="1487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39" name="諸支出金最小値テキスト">
          <a:extLst>
            <a:ext uri="{FF2B5EF4-FFF2-40B4-BE49-F238E27FC236}">
              <a16:creationId xmlns:a16="http://schemas.microsoft.com/office/drawing/2014/main" xmlns="" id="{00000000-0008-0000-0700-0000E3020000}"/>
            </a:ext>
          </a:extLst>
        </xdr:cNvPr>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142155</xdr:rowOff>
    </xdr:from>
    <xdr:ext cx="469744" cy="259045"/>
    <xdr:sp macro="" textlink="">
      <xdr:nvSpPr>
        <xdr:cNvPr id="741" name="諸支出金最大値テキスト">
          <a:extLst>
            <a:ext uri="{FF2B5EF4-FFF2-40B4-BE49-F238E27FC236}">
              <a16:creationId xmlns:a16="http://schemas.microsoft.com/office/drawing/2014/main" xmlns="" id="{00000000-0008-0000-0700-0000E5020000}"/>
            </a:ext>
          </a:extLst>
        </xdr:cNvPr>
        <xdr:cNvSpPr txBox="1"/>
      </xdr:nvSpPr>
      <xdr:spPr>
        <a:xfrm>
          <a:off x="22212300" y="494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24028</xdr:rowOff>
    </xdr:from>
    <xdr:to>
      <xdr:col>116</xdr:col>
      <xdr:colOff>152400</xdr:colOff>
      <xdr:row>30</xdr:row>
      <xdr:rowOff>24028</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22072600" y="516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4" name="諸支出金平均値テキスト">
          <a:extLst>
            <a:ext uri="{FF2B5EF4-FFF2-40B4-BE49-F238E27FC236}">
              <a16:creationId xmlns:a16="http://schemas.microsoft.com/office/drawing/2014/main" xmlns="" id="{00000000-0008-0000-0700-0000E8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フローチャート: 判断 744">
          <a:extLst>
            <a:ext uri="{FF2B5EF4-FFF2-40B4-BE49-F238E27FC236}">
              <a16:creationId xmlns:a16="http://schemas.microsoft.com/office/drawing/2014/main" xmlns="" id="{00000000-0008-0000-0700-0000E9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17576</xdr:rowOff>
    </xdr:from>
    <xdr:to>
      <xdr:col>112</xdr:col>
      <xdr:colOff>38100</xdr:colOff>
      <xdr:row>38</xdr:row>
      <xdr:rowOff>119176</xdr:rowOff>
    </xdr:to>
    <xdr:sp macro="" textlink="">
      <xdr:nvSpPr>
        <xdr:cNvPr id="747" name="フローチャート: 判断 746">
          <a:extLst>
            <a:ext uri="{FF2B5EF4-FFF2-40B4-BE49-F238E27FC236}">
              <a16:creationId xmlns:a16="http://schemas.microsoft.com/office/drawing/2014/main" xmlns="" id="{00000000-0008-0000-0700-0000EB020000}"/>
            </a:ext>
          </a:extLst>
        </xdr:cNvPr>
        <xdr:cNvSpPr/>
      </xdr:nvSpPr>
      <xdr:spPr>
        <a:xfrm>
          <a:off x="21272500" y="653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135704</xdr:rowOff>
    </xdr:from>
    <xdr:ext cx="378565" cy="259045"/>
    <xdr:sp macro="" textlink="">
      <xdr:nvSpPr>
        <xdr:cNvPr id="748" name="テキスト ボックス 747">
          <a:extLst>
            <a:ext uri="{FF2B5EF4-FFF2-40B4-BE49-F238E27FC236}">
              <a16:creationId xmlns:a16="http://schemas.microsoft.com/office/drawing/2014/main" xmlns="" id="{00000000-0008-0000-0700-0000EC020000}"/>
            </a:ext>
          </a:extLst>
        </xdr:cNvPr>
        <xdr:cNvSpPr txBox="1"/>
      </xdr:nvSpPr>
      <xdr:spPr>
        <a:xfrm>
          <a:off x="21134017" y="6307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154737</xdr:rowOff>
    </xdr:from>
    <xdr:to>
      <xdr:col>107</xdr:col>
      <xdr:colOff>101600</xdr:colOff>
      <xdr:row>37</xdr:row>
      <xdr:rowOff>84887</xdr:rowOff>
    </xdr:to>
    <xdr:sp macro="" textlink="">
      <xdr:nvSpPr>
        <xdr:cNvPr id="750" name="フローチャート: 判断 749">
          <a:extLst>
            <a:ext uri="{FF2B5EF4-FFF2-40B4-BE49-F238E27FC236}">
              <a16:creationId xmlns:a16="http://schemas.microsoft.com/office/drawing/2014/main" xmlns="" id="{00000000-0008-0000-0700-0000EE020000}"/>
            </a:ext>
          </a:extLst>
        </xdr:cNvPr>
        <xdr:cNvSpPr/>
      </xdr:nvSpPr>
      <xdr:spPr>
        <a:xfrm>
          <a:off x="20383500" y="632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101414</xdr:rowOff>
    </xdr:from>
    <xdr:ext cx="469744"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20199428" y="610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47295</xdr:rowOff>
    </xdr:from>
    <xdr:to>
      <xdr:col>102</xdr:col>
      <xdr:colOff>165100</xdr:colOff>
      <xdr:row>38</xdr:row>
      <xdr:rowOff>148895</xdr:rowOff>
    </xdr:to>
    <xdr:sp macro="" textlink="">
      <xdr:nvSpPr>
        <xdr:cNvPr id="753" name="フローチャート: 判断 752">
          <a:extLst>
            <a:ext uri="{FF2B5EF4-FFF2-40B4-BE49-F238E27FC236}">
              <a16:creationId xmlns:a16="http://schemas.microsoft.com/office/drawing/2014/main" xmlns="" id="{00000000-0008-0000-0700-0000F1020000}"/>
            </a:ext>
          </a:extLst>
        </xdr:cNvPr>
        <xdr:cNvSpPr/>
      </xdr:nvSpPr>
      <xdr:spPr>
        <a:xfrm>
          <a:off x="19494500" y="65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165422</xdr:rowOff>
    </xdr:from>
    <xdr:ext cx="378565"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19356017" y="6337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54839</xdr:rowOff>
    </xdr:from>
    <xdr:to>
      <xdr:col>98</xdr:col>
      <xdr:colOff>38100</xdr:colOff>
      <xdr:row>38</xdr:row>
      <xdr:rowOff>156439</xdr:rowOff>
    </xdr:to>
    <xdr:sp macro="" textlink="">
      <xdr:nvSpPr>
        <xdr:cNvPr id="755" name="フローチャート: 判断 754">
          <a:extLst>
            <a:ext uri="{FF2B5EF4-FFF2-40B4-BE49-F238E27FC236}">
              <a16:creationId xmlns:a16="http://schemas.microsoft.com/office/drawing/2014/main" xmlns="" id="{00000000-0008-0000-0700-0000F3020000}"/>
            </a:ext>
          </a:extLst>
        </xdr:cNvPr>
        <xdr:cNvSpPr/>
      </xdr:nvSpPr>
      <xdr:spPr>
        <a:xfrm>
          <a:off x="18605500" y="656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1516</xdr:rowOff>
    </xdr:from>
    <xdr:ext cx="378565"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18467017" y="6345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xmlns="" id="{00000000-0008-0000-07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3" name="諸支出金該当値テキスト">
          <a:extLst>
            <a:ext uri="{FF2B5EF4-FFF2-40B4-BE49-F238E27FC236}">
              <a16:creationId xmlns:a16="http://schemas.microsoft.com/office/drawing/2014/main" xmlns="" id="{00000000-0008-0000-0700-0000FB020000}"/>
            </a:ext>
          </a:extLst>
        </xdr:cNvPr>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xmlns="" id="{00000000-0008-0000-07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xmlns="" id="{00000000-0008-0000-07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xmlns="" id="{00000000-0008-0000-07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xmlns="" id="{00000000-0008-0000-07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xmlns=""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xmlns=""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xmlns=""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xmlns=""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xmlns=""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xmlns=""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xmlns=""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xmlns=""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xmlns=""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xmlns=""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xmlns=""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xmlns=""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xmlns=""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xmlns=""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xmlns=""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xmlns=""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xmlns=""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xmlns=""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xmlns=""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xmlns=""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xmlns=""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xmlns=""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xmlns=""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xmlns=""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xmlns=""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50" baseline="0">
              <a:solidFill>
                <a:schemeClr val="dk1"/>
              </a:solidFill>
              <a:effectLst/>
              <a:latin typeface="+mn-lt"/>
              <a:ea typeface="+mn-ea"/>
              <a:cs typeface="+mn-cs"/>
            </a:rPr>
            <a:t>　歳出決算総額は、住民一人あたり</a:t>
          </a:r>
          <a:r>
            <a:rPr kumimoji="1" lang="en-US" altLang="ja-JP" sz="850" baseline="0">
              <a:solidFill>
                <a:schemeClr val="dk1"/>
              </a:solidFill>
              <a:effectLst/>
              <a:latin typeface="+mn-lt"/>
              <a:ea typeface="+mn-ea"/>
              <a:cs typeface="+mn-cs"/>
            </a:rPr>
            <a:t>2,416</a:t>
          </a:r>
          <a:r>
            <a:rPr kumimoji="1" lang="ja-JP" altLang="ja-JP" sz="850" baseline="0">
              <a:solidFill>
                <a:schemeClr val="dk1"/>
              </a:solidFill>
              <a:effectLst/>
              <a:latin typeface="+mn-lt"/>
              <a:ea typeface="+mn-ea"/>
              <a:cs typeface="+mn-cs"/>
            </a:rPr>
            <a:t>千円となっている。</a:t>
          </a:r>
          <a:endParaRPr lang="ja-JP" altLang="ja-JP" sz="850">
            <a:effectLst/>
          </a:endParaRPr>
        </a:p>
        <a:p>
          <a:r>
            <a:rPr kumimoji="1" lang="ja-JP" altLang="ja-JP" sz="850" baseline="0">
              <a:solidFill>
                <a:schemeClr val="dk1"/>
              </a:solidFill>
              <a:effectLst/>
              <a:latin typeface="+mn-lt"/>
              <a:ea typeface="+mn-ea"/>
              <a:cs typeface="+mn-cs"/>
            </a:rPr>
            <a:t>　</a:t>
          </a:r>
          <a:r>
            <a:rPr kumimoji="1" lang="ja-JP" altLang="ja-JP" sz="850">
              <a:solidFill>
                <a:schemeClr val="dk1"/>
              </a:solidFill>
              <a:effectLst/>
              <a:latin typeface="+mn-lt"/>
              <a:ea typeface="+mn-ea"/>
              <a:cs typeface="+mn-cs"/>
            </a:rPr>
            <a:t>民生費については、扶助費において</a:t>
          </a:r>
          <a:r>
            <a:rPr kumimoji="1" lang="en-US" altLang="ja-JP" sz="850">
              <a:solidFill>
                <a:schemeClr val="dk1"/>
              </a:solidFill>
              <a:effectLst/>
              <a:latin typeface="+mn-lt"/>
              <a:ea typeface="+mn-ea"/>
              <a:cs typeface="+mn-cs"/>
            </a:rPr>
            <a:t>H29</a:t>
          </a:r>
          <a:r>
            <a:rPr kumimoji="1" lang="ja-JP" altLang="ja-JP" sz="850">
              <a:solidFill>
                <a:schemeClr val="dk1"/>
              </a:solidFill>
              <a:effectLst/>
              <a:latin typeface="+mn-lt"/>
              <a:ea typeface="+mn-ea"/>
              <a:cs typeface="+mn-cs"/>
            </a:rPr>
            <a:t>災害援助費の減により減少に転じたが、依然として児童数の減少による児童福祉費の減や高齢化の進行による高齢者福祉費の増、障害者福祉費の受給者増</a:t>
          </a:r>
          <a:r>
            <a:rPr kumimoji="1" lang="ja-JP" altLang="en-US" sz="850">
              <a:solidFill>
                <a:schemeClr val="dk1"/>
              </a:solidFill>
              <a:effectLst/>
              <a:latin typeface="+mn-lt"/>
              <a:ea typeface="+mn-ea"/>
              <a:cs typeface="+mn-cs"/>
            </a:rPr>
            <a:t>、国民健康保険特別会計に対する繰出金の減など</a:t>
          </a:r>
          <a:r>
            <a:rPr kumimoji="1" lang="ja-JP" altLang="ja-JP" sz="850">
              <a:solidFill>
                <a:schemeClr val="dk1"/>
              </a:solidFill>
              <a:effectLst/>
              <a:latin typeface="+mn-lt"/>
              <a:ea typeface="+mn-ea"/>
              <a:cs typeface="+mn-cs"/>
            </a:rPr>
            <a:t>により</a:t>
          </a:r>
          <a:r>
            <a:rPr kumimoji="1" lang="ja-JP" altLang="en-US" sz="850">
              <a:solidFill>
                <a:schemeClr val="dk1"/>
              </a:solidFill>
              <a:effectLst/>
              <a:latin typeface="+mn-lt"/>
              <a:ea typeface="+mn-ea"/>
              <a:cs typeface="+mn-cs"/>
            </a:rPr>
            <a:t>相対的に減少</a:t>
          </a:r>
          <a:r>
            <a:rPr kumimoji="1" lang="ja-JP" altLang="ja-JP" sz="850">
              <a:solidFill>
                <a:schemeClr val="dk1"/>
              </a:solidFill>
              <a:effectLst/>
              <a:latin typeface="+mn-lt"/>
              <a:ea typeface="+mn-ea"/>
              <a:cs typeface="+mn-cs"/>
            </a:rPr>
            <a:t>がみられる。今後も民生費については増加の傾向にあると見込まれるため、財源の確保についての検討が求められる。</a:t>
          </a:r>
          <a:endParaRPr lang="ja-JP" altLang="ja-JP" sz="850">
            <a:effectLst/>
          </a:endParaRPr>
        </a:p>
        <a:p>
          <a:r>
            <a:rPr kumimoji="1" lang="ja-JP" altLang="ja-JP" sz="850">
              <a:solidFill>
                <a:schemeClr val="dk1"/>
              </a:solidFill>
              <a:effectLst/>
              <a:latin typeface="+mn-lt"/>
              <a:ea typeface="+mn-ea"/>
              <a:cs typeface="+mn-cs"/>
            </a:rPr>
            <a:t>　土木費については、定住促進住宅中原団地整備事業の増</a:t>
          </a:r>
          <a:r>
            <a:rPr kumimoji="1" lang="ja-JP" altLang="en-US" sz="850">
              <a:solidFill>
                <a:schemeClr val="dk1"/>
              </a:solidFill>
              <a:effectLst/>
              <a:latin typeface="+mn-lt"/>
              <a:ea typeface="+mn-ea"/>
              <a:cs typeface="+mn-cs"/>
            </a:rPr>
            <a:t>、農業共同利用施設整備事業の増、林道栗林線開設事業の増、下合橋・下蔵貫橋架換事業の増などにより大幅</a:t>
          </a:r>
          <a:r>
            <a:rPr kumimoji="1" lang="ja-JP" altLang="ja-JP" sz="850">
              <a:solidFill>
                <a:schemeClr val="dk1"/>
              </a:solidFill>
              <a:effectLst/>
              <a:latin typeface="+mn-lt"/>
              <a:ea typeface="+mn-ea"/>
              <a:cs typeface="+mn-cs"/>
            </a:rPr>
            <a:t>に増加したものである。今後、</a:t>
          </a:r>
          <a:r>
            <a:rPr kumimoji="1" lang="ja-JP" altLang="en-US" sz="850">
              <a:solidFill>
                <a:schemeClr val="dk1"/>
              </a:solidFill>
              <a:effectLst/>
              <a:latin typeface="+mn-lt"/>
              <a:ea typeface="+mn-ea"/>
              <a:cs typeface="+mn-cs"/>
            </a:rPr>
            <a:t>緊急自然災害防止対策事業</a:t>
          </a:r>
          <a:r>
            <a:rPr kumimoji="1" lang="ja-JP" altLang="ja-JP" sz="850">
              <a:solidFill>
                <a:schemeClr val="dk1"/>
              </a:solidFill>
              <a:effectLst/>
              <a:latin typeface="+mn-lt"/>
              <a:ea typeface="+mn-ea"/>
              <a:cs typeface="+mn-cs"/>
            </a:rPr>
            <a:t>の継続実施が見込まれている。</a:t>
          </a:r>
          <a:endParaRPr lang="ja-JP" altLang="ja-JP" sz="850">
            <a:effectLst/>
          </a:endParaRPr>
        </a:p>
        <a:p>
          <a:r>
            <a:rPr kumimoji="1" lang="ja-JP" altLang="ja-JP" sz="850">
              <a:solidFill>
                <a:schemeClr val="dk1"/>
              </a:solidFill>
              <a:effectLst/>
              <a:latin typeface="+mn-lt"/>
              <a:ea typeface="+mn-ea"/>
              <a:cs typeface="+mn-cs"/>
            </a:rPr>
            <a:t>　衛生費については、</a:t>
          </a:r>
          <a:r>
            <a:rPr kumimoji="1" lang="ja-JP" altLang="en-US" sz="850">
              <a:solidFill>
                <a:schemeClr val="dk1"/>
              </a:solidFill>
              <a:effectLst/>
              <a:latin typeface="+mn-lt"/>
              <a:ea typeface="+mn-ea"/>
              <a:cs typeface="+mn-cs"/>
            </a:rPr>
            <a:t>健康情報システム対応業務の増</a:t>
          </a:r>
          <a:r>
            <a:rPr kumimoji="1" lang="ja-JP" altLang="ja-JP" sz="850">
              <a:solidFill>
                <a:schemeClr val="dk1"/>
              </a:solidFill>
              <a:effectLst/>
              <a:latin typeface="+mn-lt"/>
              <a:ea typeface="+mn-ea"/>
              <a:cs typeface="+mn-cs"/>
            </a:rPr>
            <a:t>、簡易水道事業特別会計への繰出金の</a:t>
          </a:r>
          <a:r>
            <a:rPr kumimoji="1" lang="ja-JP" altLang="en-US" sz="850">
              <a:solidFill>
                <a:schemeClr val="dk1"/>
              </a:solidFill>
              <a:effectLst/>
              <a:latin typeface="+mn-lt"/>
              <a:ea typeface="+mn-ea"/>
              <a:cs typeface="+mn-cs"/>
            </a:rPr>
            <a:t>増</a:t>
          </a:r>
          <a:r>
            <a:rPr kumimoji="1" lang="ja-JP" altLang="ja-JP" sz="850">
              <a:solidFill>
                <a:schemeClr val="dk1"/>
              </a:solidFill>
              <a:effectLst/>
              <a:latin typeface="+mn-lt"/>
              <a:ea typeface="+mn-ea"/>
              <a:cs typeface="+mn-cs"/>
            </a:rPr>
            <a:t>により</a:t>
          </a:r>
          <a:r>
            <a:rPr kumimoji="1" lang="ja-JP" altLang="en-US" sz="850">
              <a:solidFill>
                <a:schemeClr val="dk1"/>
              </a:solidFill>
              <a:effectLst/>
              <a:latin typeface="+mn-lt"/>
              <a:ea typeface="+mn-ea"/>
              <a:cs typeface="+mn-cs"/>
            </a:rPr>
            <a:t>増加</a:t>
          </a:r>
          <a:r>
            <a:rPr kumimoji="1" lang="ja-JP" altLang="ja-JP" sz="850">
              <a:solidFill>
                <a:schemeClr val="dk1"/>
              </a:solidFill>
              <a:effectLst/>
              <a:latin typeface="+mn-lt"/>
              <a:ea typeface="+mn-ea"/>
              <a:cs typeface="+mn-cs"/>
            </a:rPr>
            <a:t>したものである。</a:t>
          </a:r>
          <a:endParaRPr lang="ja-JP" altLang="ja-JP" sz="850">
            <a:effectLst/>
          </a:endParaRPr>
        </a:p>
        <a:p>
          <a:pPr eaLnBrk="1" fontAlgn="auto" latinLnBrk="0" hangingPunct="1"/>
          <a:r>
            <a:rPr kumimoji="1" lang="ja-JP" altLang="ja-JP" sz="850">
              <a:solidFill>
                <a:schemeClr val="dk1"/>
              </a:solidFill>
              <a:effectLst/>
              <a:latin typeface="+mn-lt"/>
              <a:ea typeface="+mn-ea"/>
              <a:cs typeface="+mn-cs"/>
            </a:rPr>
            <a:t>　災害復旧費については、歳出総額の</a:t>
          </a:r>
          <a:r>
            <a:rPr kumimoji="1" lang="en-US" altLang="ja-JP" sz="850">
              <a:solidFill>
                <a:schemeClr val="dk1"/>
              </a:solidFill>
              <a:effectLst/>
              <a:latin typeface="+mn-lt"/>
              <a:ea typeface="+mn-ea"/>
              <a:cs typeface="+mn-cs"/>
            </a:rPr>
            <a:t>34.8</a:t>
          </a:r>
          <a:r>
            <a:rPr kumimoji="1" lang="ja-JP" altLang="ja-JP" sz="850">
              <a:solidFill>
                <a:schemeClr val="dk1"/>
              </a:solidFill>
              <a:effectLst/>
              <a:latin typeface="+mn-lt"/>
              <a:ea typeface="+mn-ea"/>
              <a:cs typeface="+mn-cs"/>
            </a:rPr>
            <a:t>％を占める。これは</a:t>
          </a:r>
          <a:r>
            <a:rPr kumimoji="1" lang="en-US" altLang="ja-JP" sz="850">
              <a:solidFill>
                <a:schemeClr val="dk1"/>
              </a:solidFill>
              <a:effectLst/>
              <a:latin typeface="+mn-lt"/>
              <a:ea typeface="+mn-ea"/>
              <a:cs typeface="+mn-cs"/>
            </a:rPr>
            <a:t>H29</a:t>
          </a:r>
          <a:r>
            <a:rPr kumimoji="1" lang="ja-JP" altLang="ja-JP" sz="850">
              <a:solidFill>
                <a:schemeClr val="dk1"/>
              </a:solidFill>
              <a:effectLst/>
              <a:latin typeface="+mn-lt"/>
              <a:ea typeface="+mn-ea"/>
              <a:cs typeface="+mn-cs"/>
            </a:rPr>
            <a:t>九州北部豪雨</a:t>
          </a:r>
          <a:r>
            <a:rPr kumimoji="1" lang="ja-JP" altLang="en-US" sz="850">
              <a:solidFill>
                <a:schemeClr val="dk1"/>
              </a:solidFill>
              <a:effectLst/>
              <a:latin typeface="+mn-lt"/>
              <a:ea typeface="+mn-ea"/>
              <a:cs typeface="+mn-cs"/>
            </a:rPr>
            <a:t>、</a:t>
          </a:r>
          <a:r>
            <a:rPr kumimoji="1" lang="en-US" altLang="ja-JP" sz="850">
              <a:solidFill>
                <a:schemeClr val="dk1"/>
              </a:solidFill>
              <a:effectLst/>
              <a:latin typeface="+mn-lt"/>
              <a:ea typeface="+mn-ea"/>
              <a:cs typeface="+mn-cs"/>
            </a:rPr>
            <a:t>H30</a:t>
          </a:r>
          <a:r>
            <a:rPr kumimoji="1" lang="ja-JP" altLang="ja-JP" sz="850">
              <a:solidFill>
                <a:schemeClr val="dk1"/>
              </a:solidFill>
              <a:effectLst/>
              <a:latin typeface="+mn-lt"/>
              <a:ea typeface="+mn-ea"/>
              <a:cs typeface="+mn-cs"/>
            </a:rPr>
            <a:t>西日本豪雨</a:t>
          </a:r>
          <a:r>
            <a:rPr kumimoji="1" lang="ja-JP" altLang="en-US" sz="850">
              <a:solidFill>
                <a:schemeClr val="dk1"/>
              </a:solidFill>
              <a:effectLst/>
              <a:latin typeface="+mn-lt"/>
              <a:ea typeface="+mn-ea"/>
              <a:cs typeface="+mn-cs"/>
            </a:rPr>
            <a:t>及び</a:t>
          </a:r>
          <a:r>
            <a:rPr kumimoji="1" lang="en-US" altLang="ja-JP" sz="850">
              <a:solidFill>
                <a:schemeClr val="dk1"/>
              </a:solidFill>
              <a:effectLst/>
              <a:latin typeface="+mn-lt"/>
              <a:ea typeface="+mn-ea"/>
              <a:cs typeface="+mn-cs"/>
            </a:rPr>
            <a:t>R1</a:t>
          </a:r>
          <a:r>
            <a:rPr kumimoji="1" lang="ja-JP" altLang="en-US" sz="850">
              <a:solidFill>
                <a:schemeClr val="dk1"/>
              </a:solidFill>
              <a:effectLst/>
              <a:latin typeface="+mn-lt"/>
              <a:ea typeface="+mn-ea"/>
              <a:cs typeface="+mn-cs"/>
            </a:rPr>
            <a:t>８月豪雨</a:t>
          </a:r>
          <a:r>
            <a:rPr kumimoji="1" lang="ja-JP" altLang="ja-JP" sz="850">
              <a:solidFill>
                <a:schemeClr val="dk1"/>
              </a:solidFill>
              <a:effectLst/>
              <a:latin typeface="+mn-lt"/>
              <a:ea typeface="+mn-ea"/>
              <a:cs typeface="+mn-cs"/>
            </a:rPr>
            <a:t>による大規模災害に係る公共土木施設、農地・農業用施設、林道施設等の災害復旧事業費が急増したものである。</a:t>
          </a:r>
          <a:endParaRPr lang="ja-JP" altLang="ja-JP" sz="850">
            <a:effectLst/>
          </a:endParaRPr>
        </a:p>
        <a:p>
          <a:pPr eaLnBrk="1" fontAlgn="auto" latinLnBrk="0" hangingPunct="1"/>
          <a:r>
            <a:rPr kumimoji="1" lang="ja-JP" altLang="ja-JP" sz="850">
              <a:solidFill>
                <a:schemeClr val="dk1"/>
              </a:solidFill>
              <a:effectLst/>
              <a:latin typeface="+mn-lt"/>
              <a:ea typeface="+mn-ea"/>
              <a:cs typeface="+mn-cs"/>
            </a:rPr>
            <a:t>　</a:t>
          </a:r>
          <a:r>
            <a:rPr lang="ja-JP" altLang="ja-JP" sz="850">
              <a:solidFill>
                <a:schemeClr val="dk1"/>
              </a:solidFill>
              <a:effectLst/>
              <a:latin typeface="+mn-lt"/>
              <a:ea typeface="+mn-ea"/>
              <a:cs typeface="+mn-cs"/>
            </a:rPr>
            <a:t>公債費については、償還期間が短い</a:t>
          </a:r>
          <a:r>
            <a:rPr lang="ja-JP" altLang="en-US" sz="850">
              <a:solidFill>
                <a:schemeClr val="dk1"/>
              </a:solidFill>
              <a:effectLst/>
              <a:latin typeface="+mn-lt"/>
              <a:ea typeface="+mn-ea"/>
              <a:cs typeface="+mn-cs"/>
            </a:rPr>
            <a:t>旧</a:t>
          </a:r>
          <a:r>
            <a:rPr lang="ja-JP" altLang="ja-JP" sz="850">
              <a:solidFill>
                <a:schemeClr val="dk1"/>
              </a:solidFill>
              <a:effectLst/>
              <a:latin typeface="+mn-lt"/>
              <a:ea typeface="+mn-ea"/>
              <a:cs typeface="+mn-cs"/>
            </a:rPr>
            <a:t>合併特例事業債及び過疎対策事業債の残高が全体の</a:t>
          </a:r>
          <a:r>
            <a:rPr lang="en-US" altLang="ja-JP" sz="850">
              <a:solidFill>
                <a:schemeClr val="dk1"/>
              </a:solidFill>
              <a:effectLst/>
              <a:latin typeface="+mn-lt"/>
              <a:ea typeface="+mn-ea"/>
              <a:cs typeface="+mn-cs"/>
            </a:rPr>
            <a:t>44.5</a:t>
          </a:r>
          <a:r>
            <a:rPr lang="ja-JP" altLang="ja-JP" sz="850">
              <a:solidFill>
                <a:schemeClr val="dk1"/>
              </a:solidFill>
              <a:effectLst/>
              <a:latin typeface="+mn-lt"/>
              <a:ea typeface="+mn-ea"/>
              <a:cs typeface="+mn-cs"/>
            </a:rPr>
            <a:t>％を占め、単年度における償還額が高額になり実質公債費比率を高める要因となっている。元利償還額は年々減少傾向にあったが、</a:t>
          </a:r>
          <a:r>
            <a:rPr lang="en-US" altLang="ja-JP" sz="850">
              <a:solidFill>
                <a:schemeClr val="dk1"/>
              </a:solidFill>
              <a:effectLst/>
              <a:latin typeface="+mn-lt"/>
              <a:ea typeface="+mn-ea"/>
              <a:cs typeface="+mn-cs"/>
            </a:rPr>
            <a:t>H28</a:t>
          </a:r>
          <a:r>
            <a:rPr lang="ja-JP" altLang="ja-JP" sz="850">
              <a:solidFill>
                <a:schemeClr val="dk1"/>
              </a:solidFill>
              <a:effectLst/>
              <a:latin typeface="+mn-lt"/>
              <a:ea typeface="+mn-ea"/>
              <a:cs typeface="+mn-cs"/>
            </a:rPr>
            <a:t>許可から</a:t>
          </a:r>
          <a:r>
            <a:rPr lang="en-US" altLang="ja-JP" sz="850">
              <a:solidFill>
                <a:schemeClr val="dk1"/>
              </a:solidFill>
              <a:effectLst/>
              <a:latin typeface="+mn-lt"/>
              <a:ea typeface="+mn-ea"/>
              <a:cs typeface="+mn-cs"/>
            </a:rPr>
            <a:t>H29</a:t>
          </a:r>
          <a:r>
            <a:rPr lang="ja-JP" altLang="ja-JP" sz="850">
              <a:solidFill>
                <a:schemeClr val="dk1"/>
              </a:solidFill>
              <a:effectLst/>
              <a:latin typeface="+mn-lt"/>
              <a:ea typeface="+mn-ea"/>
              <a:cs typeface="+mn-cs"/>
            </a:rPr>
            <a:t>許可</a:t>
          </a:r>
          <a:r>
            <a:rPr lang="ja-JP" altLang="en-US" sz="850">
              <a:solidFill>
                <a:schemeClr val="dk1"/>
              </a:solidFill>
              <a:effectLst/>
              <a:latin typeface="+mn-lt"/>
              <a:ea typeface="+mn-ea"/>
              <a:cs typeface="+mn-cs"/>
            </a:rPr>
            <a:t>の旧合併特例</a:t>
          </a:r>
          <a:r>
            <a:rPr lang="ja-JP" altLang="ja-JP" sz="850">
              <a:solidFill>
                <a:schemeClr val="dk1"/>
              </a:solidFill>
              <a:effectLst/>
              <a:latin typeface="+mn-lt"/>
              <a:ea typeface="+mn-ea"/>
              <a:cs typeface="+mn-cs"/>
            </a:rPr>
            <a:t>事業債等の元利償還開始に伴い増加に転じている。類似団体内順位は依然として高い傾向にあるため、今後も新たな起債を抑制することにより、適正な水準を目指す。</a:t>
          </a:r>
          <a:endParaRPr lang="ja-JP" altLang="ja-JP" sz="85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福岡県東峰村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九州北部豪雨</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西日本豪雨</a:t>
          </a:r>
          <a:r>
            <a:rPr kumimoji="1" lang="ja-JP" altLang="en-US" sz="1100">
              <a:solidFill>
                <a:schemeClr val="dk1"/>
              </a:solidFill>
              <a:effectLst/>
              <a:latin typeface="+mn-lt"/>
              <a:ea typeface="+mn-ea"/>
              <a:cs typeface="+mn-cs"/>
            </a:rPr>
            <a:t>及び</a:t>
          </a:r>
          <a:r>
            <a:rPr kumimoji="1" lang="en-US" altLang="ja-JP" sz="1100">
              <a:solidFill>
                <a:schemeClr val="dk1"/>
              </a:solidFill>
              <a:effectLst/>
              <a:latin typeface="+mn-lt"/>
              <a:ea typeface="+mn-ea"/>
              <a:cs typeface="+mn-cs"/>
            </a:rPr>
            <a:t>R1</a:t>
          </a:r>
          <a:r>
            <a:rPr kumimoji="1" lang="ja-JP" altLang="en-US" sz="1100">
              <a:solidFill>
                <a:schemeClr val="dk1"/>
              </a:solidFill>
              <a:effectLst/>
              <a:latin typeface="+mn-lt"/>
              <a:ea typeface="+mn-ea"/>
              <a:cs typeface="+mn-cs"/>
            </a:rPr>
            <a:t>８月豪雨</a:t>
          </a:r>
          <a:r>
            <a:rPr kumimoji="1" lang="ja-JP" altLang="ja-JP" sz="1100">
              <a:solidFill>
                <a:schemeClr val="dk1"/>
              </a:solidFill>
              <a:effectLst/>
              <a:latin typeface="+mn-lt"/>
              <a:ea typeface="+mn-ea"/>
              <a:cs typeface="+mn-cs"/>
            </a:rPr>
            <a:t>災害に係る災害復旧等の臨時財政需要があったため、実質単年度収支は昨年度比</a:t>
          </a:r>
          <a:r>
            <a:rPr kumimoji="1" lang="en-US" altLang="ja-JP" sz="1100">
              <a:solidFill>
                <a:schemeClr val="dk1"/>
              </a:solidFill>
              <a:effectLst/>
              <a:latin typeface="+mn-lt"/>
              <a:ea typeface="+mn-ea"/>
              <a:cs typeface="+mn-cs"/>
            </a:rPr>
            <a:t>+6.43</a:t>
          </a:r>
          <a:r>
            <a:rPr kumimoji="1" lang="ja-JP" altLang="ja-JP" sz="1100">
              <a:solidFill>
                <a:schemeClr val="dk1"/>
              </a:solidFill>
              <a:effectLst/>
              <a:latin typeface="+mn-lt"/>
              <a:ea typeface="+mn-ea"/>
              <a:cs typeface="+mn-cs"/>
            </a:rPr>
            <a:t>ポイントの赤字決算となっているが、財政調整基金の取崩しにより、実質収支は黒字決算となっている。</a:t>
          </a:r>
          <a:endParaRPr lang="ja-JP" altLang="ja-JP" sz="1400">
            <a:effectLst/>
          </a:endParaRPr>
        </a:p>
        <a:p>
          <a:r>
            <a:rPr kumimoji="1" lang="ja-JP" altLang="ja-JP" sz="1100">
              <a:solidFill>
                <a:schemeClr val="dk1"/>
              </a:solidFill>
              <a:effectLst/>
              <a:latin typeface="+mn-lt"/>
              <a:ea typeface="+mn-ea"/>
              <a:cs typeface="+mn-cs"/>
            </a:rPr>
            <a:t>　今後、人口減少等による普通交付税交付額の減少が見込まれると思われ、その状況に備えた財政運営が求められる。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福岡県東峰村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実質連結赤字比率については、</a:t>
          </a:r>
          <a:r>
            <a:rPr kumimoji="1" lang="ja-JP" altLang="en-US" sz="1100">
              <a:solidFill>
                <a:schemeClr val="dk1"/>
              </a:solidFill>
              <a:effectLst/>
              <a:latin typeface="+mn-lt"/>
              <a:ea typeface="+mn-ea"/>
              <a:cs typeface="+mn-cs"/>
            </a:rPr>
            <a:t>簡易水道事業を除いて、</a:t>
          </a:r>
          <a:r>
            <a:rPr kumimoji="1" lang="ja-JP" altLang="ja-JP" sz="1100">
              <a:solidFill>
                <a:schemeClr val="dk1"/>
              </a:solidFill>
              <a:effectLst/>
              <a:latin typeface="+mn-lt"/>
              <a:ea typeface="+mn-ea"/>
              <a:cs typeface="+mn-cs"/>
            </a:rPr>
            <a:t>毎年度黒字決算となっているが、これは一般会計からの繰出金の増加によるものである。</a:t>
          </a:r>
          <a:r>
            <a:rPr kumimoji="1" lang="ja-JP" altLang="en-US" sz="1100">
              <a:solidFill>
                <a:schemeClr val="dk1"/>
              </a:solidFill>
              <a:effectLst/>
              <a:latin typeface="+mn-lt"/>
              <a:ea typeface="+mn-ea"/>
              <a:cs typeface="+mn-cs"/>
            </a:rPr>
            <a:t>簡易水道事業に係る赤字額については、</a:t>
          </a:r>
          <a:r>
            <a:rPr kumimoji="1" lang="en-US" altLang="ja-JP" sz="1100">
              <a:solidFill>
                <a:schemeClr val="dk1"/>
              </a:solidFill>
              <a:effectLst/>
              <a:latin typeface="+mn-lt"/>
              <a:ea typeface="+mn-ea"/>
              <a:cs typeface="+mn-cs"/>
            </a:rPr>
            <a:t>H29</a:t>
          </a:r>
          <a:r>
            <a:rPr kumimoji="1" lang="ja-JP" altLang="en-US" sz="1100">
              <a:solidFill>
                <a:schemeClr val="dk1"/>
              </a:solidFill>
              <a:effectLst/>
              <a:latin typeface="+mn-lt"/>
              <a:ea typeface="+mn-ea"/>
              <a:cs typeface="+mn-cs"/>
            </a:rPr>
            <a:t>九州北部豪雨災害復旧関連経費（補助対象外）の増により発生したものである。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今後の状況次第では繰出金がさらに増加することも予想され、必要に応じた受益者負担の在り方を検討することが求められる。</a:t>
          </a:r>
          <a:endParaRPr lang="ja-JP" altLang="ja-JP" sz="1400">
            <a:effectLst/>
          </a:endParaRPr>
        </a:p>
        <a:p>
          <a:r>
            <a:rPr kumimoji="1" lang="ja-JP" altLang="ja-JP" sz="1100">
              <a:solidFill>
                <a:schemeClr val="dk1"/>
              </a:solidFill>
              <a:effectLst/>
              <a:latin typeface="+mn-lt"/>
              <a:ea typeface="+mn-ea"/>
              <a:cs typeface="+mn-cs"/>
            </a:rPr>
            <a:t>　また、一般会計においても実質収支比率と同様に今後は普通交付税を含めた一般財源の確保は厳しくなると見込まれるため、今後の状況を注視していく必要がある。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xmlns=""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xmlns=""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5"/>
      <c r="DK3" s="185"/>
      <c r="DL3" s="185"/>
      <c r="DM3" s="185"/>
      <c r="DN3" s="185"/>
      <c r="DO3" s="185"/>
    </row>
    <row r="4" spans="1:119" ht="18.75" customHeight="1">
      <c r="A4" s="186"/>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5252208</v>
      </c>
      <c r="BO4" s="464"/>
      <c r="BP4" s="464"/>
      <c r="BQ4" s="464"/>
      <c r="BR4" s="464"/>
      <c r="BS4" s="464"/>
      <c r="BT4" s="464"/>
      <c r="BU4" s="465"/>
      <c r="BV4" s="463">
        <v>5122138</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6.6</v>
      </c>
      <c r="CU4" s="648"/>
      <c r="CV4" s="648"/>
      <c r="CW4" s="648"/>
      <c r="CX4" s="648"/>
      <c r="CY4" s="648"/>
      <c r="CZ4" s="648"/>
      <c r="DA4" s="649"/>
      <c r="DB4" s="647">
        <v>7.3</v>
      </c>
      <c r="DC4" s="648"/>
      <c r="DD4" s="648"/>
      <c r="DE4" s="648"/>
      <c r="DF4" s="648"/>
      <c r="DG4" s="648"/>
      <c r="DH4" s="648"/>
      <c r="DI4" s="649"/>
      <c r="DJ4" s="185"/>
      <c r="DK4" s="185"/>
      <c r="DL4" s="185"/>
      <c r="DM4" s="185"/>
      <c r="DN4" s="185"/>
      <c r="DO4" s="185"/>
    </row>
    <row r="5" spans="1:119" ht="18.75" customHeight="1">
      <c r="A5" s="186"/>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5030800</v>
      </c>
      <c r="BO5" s="469"/>
      <c r="BP5" s="469"/>
      <c r="BQ5" s="469"/>
      <c r="BR5" s="469"/>
      <c r="BS5" s="469"/>
      <c r="BT5" s="469"/>
      <c r="BU5" s="470"/>
      <c r="BV5" s="468">
        <v>4804628</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85.6</v>
      </c>
      <c r="CU5" s="439"/>
      <c r="CV5" s="439"/>
      <c r="CW5" s="439"/>
      <c r="CX5" s="439"/>
      <c r="CY5" s="439"/>
      <c r="CZ5" s="439"/>
      <c r="DA5" s="440"/>
      <c r="DB5" s="438">
        <v>86.3</v>
      </c>
      <c r="DC5" s="439"/>
      <c r="DD5" s="439"/>
      <c r="DE5" s="439"/>
      <c r="DF5" s="439"/>
      <c r="DG5" s="439"/>
      <c r="DH5" s="439"/>
      <c r="DI5" s="440"/>
      <c r="DJ5" s="185"/>
      <c r="DK5" s="185"/>
      <c r="DL5" s="185"/>
      <c r="DM5" s="185"/>
      <c r="DN5" s="185"/>
      <c r="DO5" s="185"/>
    </row>
    <row r="6" spans="1:119" ht="18.75" customHeight="1">
      <c r="A6" s="186"/>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221408</v>
      </c>
      <c r="BO6" s="469"/>
      <c r="BP6" s="469"/>
      <c r="BQ6" s="469"/>
      <c r="BR6" s="469"/>
      <c r="BS6" s="469"/>
      <c r="BT6" s="469"/>
      <c r="BU6" s="470"/>
      <c r="BV6" s="468">
        <v>317510</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87.9</v>
      </c>
      <c r="CU6" s="622"/>
      <c r="CV6" s="622"/>
      <c r="CW6" s="622"/>
      <c r="CX6" s="622"/>
      <c r="CY6" s="622"/>
      <c r="CZ6" s="622"/>
      <c r="DA6" s="623"/>
      <c r="DB6" s="621">
        <v>89.5</v>
      </c>
      <c r="DC6" s="622"/>
      <c r="DD6" s="622"/>
      <c r="DE6" s="622"/>
      <c r="DF6" s="622"/>
      <c r="DG6" s="622"/>
      <c r="DH6" s="622"/>
      <c r="DI6" s="623"/>
      <c r="DJ6" s="185"/>
      <c r="DK6" s="185"/>
      <c r="DL6" s="185"/>
      <c r="DM6" s="185"/>
      <c r="DN6" s="185"/>
      <c r="DO6" s="185"/>
    </row>
    <row r="7" spans="1:119" ht="18.75" customHeight="1">
      <c r="A7" s="186"/>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106</v>
      </c>
      <c r="AV7" s="526"/>
      <c r="AW7" s="526"/>
      <c r="AX7" s="526"/>
      <c r="AY7" s="448" t="s">
        <v>107</v>
      </c>
      <c r="AZ7" s="449"/>
      <c r="BA7" s="449"/>
      <c r="BB7" s="449"/>
      <c r="BC7" s="449"/>
      <c r="BD7" s="449"/>
      <c r="BE7" s="449"/>
      <c r="BF7" s="449"/>
      <c r="BG7" s="449"/>
      <c r="BH7" s="449"/>
      <c r="BI7" s="449"/>
      <c r="BJ7" s="449"/>
      <c r="BK7" s="449"/>
      <c r="BL7" s="449"/>
      <c r="BM7" s="450"/>
      <c r="BN7" s="468">
        <v>129515</v>
      </c>
      <c r="BO7" s="469"/>
      <c r="BP7" s="469"/>
      <c r="BQ7" s="469"/>
      <c r="BR7" s="469"/>
      <c r="BS7" s="469"/>
      <c r="BT7" s="469"/>
      <c r="BU7" s="470"/>
      <c r="BV7" s="468">
        <v>216421</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1398839</v>
      </c>
      <c r="CU7" s="469"/>
      <c r="CV7" s="469"/>
      <c r="CW7" s="469"/>
      <c r="CX7" s="469"/>
      <c r="CY7" s="469"/>
      <c r="CZ7" s="469"/>
      <c r="DA7" s="470"/>
      <c r="DB7" s="468">
        <v>1382643</v>
      </c>
      <c r="DC7" s="469"/>
      <c r="DD7" s="469"/>
      <c r="DE7" s="469"/>
      <c r="DF7" s="469"/>
      <c r="DG7" s="469"/>
      <c r="DH7" s="469"/>
      <c r="DI7" s="470"/>
      <c r="DJ7" s="185"/>
      <c r="DK7" s="185"/>
      <c r="DL7" s="185"/>
      <c r="DM7" s="185"/>
      <c r="DN7" s="185"/>
      <c r="DO7" s="185"/>
    </row>
    <row r="8" spans="1:119" ht="18.75" customHeight="1" thickBot="1">
      <c r="A8" s="186"/>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110</v>
      </c>
      <c r="AV8" s="526"/>
      <c r="AW8" s="526"/>
      <c r="AX8" s="526"/>
      <c r="AY8" s="448" t="s">
        <v>111</v>
      </c>
      <c r="AZ8" s="449"/>
      <c r="BA8" s="449"/>
      <c r="BB8" s="449"/>
      <c r="BC8" s="449"/>
      <c r="BD8" s="449"/>
      <c r="BE8" s="449"/>
      <c r="BF8" s="449"/>
      <c r="BG8" s="449"/>
      <c r="BH8" s="449"/>
      <c r="BI8" s="449"/>
      <c r="BJ8" s="449"/>
      <c r="BK8" s="449"/>
      <c r="BL8" s="449"/>
      <c r="BM8" s="450"/>
      <c r="BN8" s="468">
        <v>91893</v>
      </c>
      <c r="BO8" s="469"/>
      <c r="BP8" s="469"/>
      <c r="BQ8" s="469"/>
      <c r="BR8" s="469"/>
      <c r="BS8" s="469"/>
      <c r="BT8" s="469"/>
      <c r="BU8" s="470"/>
      <c r="BV8" s="468">
        <v>101089</v>
      </c>
      <c r="BW8" s="469"/>
      <c r="BX8" s="469"/>
      <c r="BY8" s="469"/>
      <c r="BZ8" s="469"/>
      <c r="CA8" s="469"/>
      <c r="CB8" s="469"/>
      <c r="CC8" s="470"/>
      <c r="CD8" s="477" t="s">
        <v>112</v>
      </c>
      <c r="CE8" s="478"/>
      <c r="CF8" s="478"/>
      <c r="CG8" s="478"/>
      <c r="CH8" s="478"/>
      <c r="CI8" s="478"/>
      <c r="CJ8" s="478"/>
      <c r="CK8" s="478"/>
      <c r="CL8" s="478"/>
      <c r="CM8" s="478"/>
      <c r="CN8" s="478"/>
      <c r="CO8" s="478"/>
      <c r="CP8" s="478"/>
      <c r="CQ8" s="478"/>
      <c r="CR8" s="478"/>
      <c r="CS8" s="479"/>
      <c r="CT8" s="581">
        <v>0.13</v>
      </c>
      <c r="CU8" s="582"/>
      <c r="CV8" s="582"/>
      <c r="CW8" s="582"/>
      <c r="CX8" s="582"/>
      <c r="CY8" s="582"/>
      <c r="CZ8" s="582"/>
      <c r="DA8" s="583"/>
      <c r="DB8" s="581">
        <v>0.13</v>
      </c>
      <c r="DC8" s="582"/>
      <c r="DD8" s="582"/>
      <c r="DE8" s="582"/>
      <c r="DF8" s="582"/>
      <c r="DG8" s="582"/>
      <c r="DH8" s="582"/>
      <c r="DI8" s="583"/>
      <c r="DJ8" s="185"/>
      <c r="DK8" s="185"/>
      <c r="DL8" s="185"/>
      <c r="DM8" s="185"/>
      <c r="DN8" s="185"/>
      <c r="DO8" s="185"/>
    </row>
    <row r="9" spans="1:119" ht="18.75" customHeight="1" thickBot="1">
      <c r="A9" s="186"/>
      <c r="B9" s="610" t="s">
        <v>113</v>
      </c>
      <c r="C9" s="611"/>
      <c r="D9" s="611"/>
      <c r="E9" s="611"/>
      <c r="F9" s="611"/>
      <c r="G9" s="611"/>
      <c r="H9" s="611"/>
      <c r="I9" s="611"/>
      <c r="J9" s="611"/>
      <c r="K9" s="531"/>
      <c r="L9" s="612" t="s">
        <v>114</v>
      </c>
      <c r="M9" s="613"/>
      <c r="N9" s="613"/>
      <c r="O9" s="613"/>
      <c r="P9" s="613"/>
      <c r="Q9" s="614"/>
      <c r="R9" s="615">
        <v>2174</v>
      </c>
      <c r="S9" s="616"/>
      <c r="T9" s="616"/>
      <c r="U9" s="616"/>
      <c r="V9" s="617"/>
      <c r="W9" s="547" t="s">
        <v>115</v>
      </c>
      <c r="X9" s="548"/>
      <c r="Y9" s="548"/>
      <c r="Z9" s="548"/>
      <c r="AA9" s="548"/>
      <c r="AB9" s="548"/>
      <c r="AC9" s="548"/>
      <c r="AD9" s="548"/>
      <c r="AE9" s="548"/>
      <c r="AF9" s="548"/>
      <c r="AG9" s="548"/>
      <c r="AH9" s="548"/>
      <c r="AI9" s="548"/>
      <c r="AJ9" s="548"/>
      <c r="AK9" s="548"/>
      <c r="AL9" s="618"/>
      <c r="AM9" s="537" t="s">
        <v>116</v>
      </c>
      <c r="AN9" s="442"/>
      <c r="AO9" s="442"/>
      <c r="AP9" s="442"/>
      <c r="AQ9" s="442"/>
      <c r="AR9" s="442"/>
      <c r="AS9" s="442"/>
      <c r="AT9" s="443"/>
      <c r="AU9" s="525" t="s">
        <v>110</v>
      </c>
      <c r="AV9" s="526"/>
      <c r="AW9" s="526"/>
      <c r="AX9" s="526"/>
      <c r="AY9" s="448" t="s">
        <v>117</v>
      </c>
      <c r="AZ9" s="449"/>
      <c r="BA9" s="449"/>
      <c r="BB9" s="449"/>
      <c r="BC9" s="449"/>
      <c r="BD9" s="449"/>
      <c r="BE9" s="449"/>
      <c r="BF9" s="449"/>
      <c r="BG9" s="449"/>
      <c r="BH9" s="449"/>
      <c r="BI9" s="449"/>
      <c r="BJ9" s="449"/>
      <c r="BK9" s="449"/>
      <c r="BL9" s="449"/>
      <c r="BM9" s="450"/>
      <c r="BN9" s="468">
        <v>-9196</v>
      </c>
      <c r="BO9" s="469"/>
      <c r="BP9" s="469"/>
      <c r="BQ9" s="469"/>
      <c r="BR9" s="469"/>
      <c r="BS9" s="469"/>
      <c r="BT9" s="469"/>
      <c r="BU9" s="470"/>
      <c r="BV9" s="468">
        <v>2307</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9.6</v>
      </c>
      <c r="CU9" s="439"/>
      <c r="CV9" s="439"/>
      <c r="CW9" s="439"/>
      <c r="CX9" s="439"/>
      <c r="CY9" s="439"/>
      <c r="CZ9" s="439"/>
      <c r="DA9" s="440"/>
      <c r="DB9" s="438">
        <v>8.6999999999999993</v>
      </c>
      <c r="DC9" s="439"/>
      <c r="DD9" s="439"/>
      <c r="DE9" s="439"/>
      <c r="DF9" s="439"/>
      <c r="DG9" s="439"/>
      <c r="DH9" s="439"/>
      <c r="DI9" s="440"/>
      <c r="DJ9" s="185"/>
      <c r="DK9" s="185"/>
      <c r="DL9" s="185"/>
      <c r="DM9" s="185"/>
      <c r="DN9" s="185"/>
      <c r="DO9" s="185"/>
    </row>
    <row r="10" spans="1:119" ht="18.75" customHeight="1" thickBot="1">
      <c r="A10" s="186"/>
      <c r="B10" s="610"/>
      <c r="C10" s="611"/>
      <c r="D10" s="611"/>
      <c r="E10" s="611"/>
      <c r="F10" s="611"/>
      <c r="G10" s="611"/>
      <c r="H10" s="611"/>
      <c r="I10" s="611"/>
      <c r="J10" s="611"/>
      <c r="K10" s="531"/>
      <c r="L10" s="441" t="s">
        <v>119</v>
      </c>
      <c r="M10" s="442"/>
      <c r="N10" s="442"/>
      <c r="O10" s="442"/>
      <c r="P10" s="442"/>
      <c r="Q10" s="443"/>
      <c r="R10" s="444">
        <v>2432</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2146</v>
      </c>
      <c r="BO10" s="469"/>
      <c r="BP10" s="469"/>
      <c r="BQ10" s="469"/>
      <c r="BR10" s="469"/>
      <c r="BS10" s="469"/>
      <c r="BT10" s="469"/>
      <c r="BU10" s="470"/>
      <c r="BV10" s="468">
        <v>2365</v>
      </c>
      <c r="BW10" s="469"/>
      <c r="BX10" s="469"/>
      <c r="BY10" s="469"/>
      <c r="BZ10" s="469"/>
      <c r="CA10" s="469"/>
      <c r="CB10" s="469"/>
      <c r="CC10" s="470"/>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121</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130</v>
      </c>
      <c r="DC11" s="582"/>
      <c r="DD11" s="582"/>
      <c r="DE11" s="582"/>
      <c r="DF11" s="582"/>
      <c r="DG11" s="582"/>
      <c r="DH11" s="582"/>
      <c r="DI11" s="583"/>
      <c r="DJ11" s="185"/>
      <c r="DK11" s="185"/>
      <c r="DL11" s="185"/>
      <c r="DM11" s="185"/>
      <c r="DN11" s="185"/>
      <c r="DO11" s="185"/>
    </row>
    <row r="12" spans="1:119" ht="18.75" customHeight="1">
      <c r="A12" s="186"/>
      <c r="B12" s="584" t="s">
        <v>131</v>
      </c>
      <c r="C12" s="585"/>
      <c r="D12" s="585"/>
      <c r="E12" s="585"/>
      <c r="F12" s="585"/>
      <c r="G12" s="585"/>
      <c r="H12" s="585"/>
      <c r="I12" s="585"/>
      <c r="J12" s="585"/>
      <c r="K12" s="586"/>
      <c r="L12" s="593" t="s">
        <v>132</v>
      </c>
      <c r="M12" s="594"/>
      <c r="N12" s="594"/>
      <c r="O12" s="594"/>
      <c r="P12" s="594"/>
      <c r="Q12" s="595"/>
      <c r="R12" s="596">
        <v>2082</v>
      </c>
      <c r="S12" s="597"/>
      <c r="T12" s="597"/>
      <c r="U12" s="597"/>
      <c r="V12" s="598"/>
      <c r="W12" s="599" t="s">
        <v>1</v>
      </c>
      <c r="X12" s="526"/>
      <c r="Y12" s="526"/>
      <c r="Z12" s="526"/>
      <c r="AA12" s="526"/>
      <c r="AB12" s="600"/>
      <c r="AC12" s="601" t="s">
        <v>133</v>
      </c>
      <c r="AD12" s="602"/>
      <c r="AE12" s="602"/>
      <c r="AF12" s="602"/>
      <c r="AG12" s="603"/>
      <c r="AH12" s="601" t="s">
        <v>134</v>
      </c>
      <c r="AI12" s="602"/>
      <c r="AJ12" s="602"/>
      <c r="AK12" s="602"/>
      <c r="AL12" s="604"/>
      <c r="AM12" s="537" t="s">
        <v>135</v>
      </c>
      <c r="AN12" s="442"/>
      <c r="AO12" s="442"/>
      <c r="AP12" s="442"/>
      <c r="AQ12" s="442"/>
      <c r="AR12" s="442"/>
      <c r="AS12" s="442"/>
      <c r="AT12" s="443"/>
      <c r="AU12" s="525" t="s">
        <v>136</v>
      </c>
      <c r="AV12" s="526"/>
      <c r="AW12" s="526"/>
      <c r="AX12" s="526"/>
      <c r="AY12" s="448" t="s">
        <v>137</v>
      </c>
      <c r="AZ12" s="449"/>
      <c r="BA12" s="449"/>
      <c r="BB12" s="449"/>
      <c r="BC12" s="449"/>
      <c r="BD12" s="449"/>
      <c r="BE12" s="449"/>
      <c r="BF12" s="449"/>
      <c r="BG12" s="449"/>
      <c r="BH12" s="449"/>
      <c r="BI12" s="449"/>
      <c r="BJ12" s="449"/>
      <c r="BK12" s="449"/>
      <c r="BL12" s="449"/>
      <c r="BM12" s="450"/>
      <c r="BN12" s="468">
        <v>50000</v>
      </c>
      <c r="BO12" s="469"/>
      <c r="BP12" s="469"/>
      <c r="BQ12" s="469"/>
      <c r="BR12" s="469"/>
      <c r="BS12" s="469"/>
      <c r="BT12" s="469"/>
      <c r="BU12" s="470"/>
      <c r="BV12" s="468">
        <v>150000</v>
      </c>
      <c r="BW12" s="469"/>
      <c r="BX12" s="469"/>
      <c r="BY12" s="469"/>
      <c r="BZ12" s="469"/>
      <c r="CA12" s="469"/>
      <c r="CB12" s="469"/>
      <c r="CC12" s="470"/>
      <c r="CD12" s="477" t="s">
        <v>138</v>
      </c>
      <c r="CE12" s="478"/>
      <c r="CF12" s="478"/>
      <c r="CG12" s="478"/>
      <c r="CH12" s="478"/>
      <c r="CI12" s="478"/>
      <c r="CJ12" s="478"/>
      <c r="CK12" s="478"/>
      <c r="CL12" s="478"/>
      <c r="CM12" s="478"/>
      <c r="CN12" s="478"/>
      <c r="CO12" s="478"/>
      <c r="CP12" s="478"/>
      <c r="CQ12" s="478"/>
      <c r="CR12" s="478"/>
      <c r="CS12" s="479"/>
      <c r="CT12" s="581" t="s">
        <v>139</v>
      </c>
      <c r="CU12" s="582"/>
      <c r="CV12" s="582"/>
      <c r="CW12" s="582"/>
      <c r="CX12" s="582"/>
      <c r="CY12" s="582"/>
      <c r="CZ12" s="582"/>
      <c r="DA12" s="583"/>
      <c r="DB12" s="581" t="s">
        <v>140</v>
      </c>
      <c r="DC12" s="582"/>
      <c r="DD12" s="582"/>
      <c r="DE12" s="582"/>
      <c r="DF12" s="582"/>
      <c r="DG12" s="582"/>
      <c r="DH12" s="582"/>
      <c r="DI12" s="583"/>
      <c r="DJ12" s="185"/>
      <c r="DK12" s="185"/>
      <c r="DL12" s="185"/>
      <c r="DM12" s="185"/>
      <c r="DN12" s="185"/>
      <c r="DO12" s="185"/>
    </row>
    <row r="13" spans="1:119" ht="18.75" customHeight="1">
      <c r="A13" s="186"/>
      <c r="B13" s="587"/>
      <c r="C13" s="588"/>
      <c r="D13" s="588"/>
      <c r="E13" s="588"/>
      <c r="F13" s="588"/>
      <c r="G13" s="588"/>
      <c r="H13" s="588"/>
      <c r="I13" s="588"/>
      <c r="J13" s="588"/>
      <c r="K13" s="589"/>
      <c r="L13" s="196"/>
      <c r="M13" s="568" t="s">
        <v>141</v>
      </c>
      <c r="N13" s="569"/>
      <c r="O13" s="569"/>
      <c r="P13" s="569"/>
      <c r="Q13" s="570"/>
      <c r="R13" s="571">
        <v>2070</v>
      </c>
      <c r="S13" s="572"/>
      <c r="T13" s="572"/>
      <c r="U13" s="572"/>
      <c r="V13" s="573"/>
      <c r="W13" s="559" t="s">
        <v>142</v>
      </c>
      <c r="X13" s="481"/>
      <c r="Y13" s="481"/>
      <c r="Z13" s="481"/>
      <c r="AA13" s="481"/>
      <c r="AB13" s="482"/>
      <c r="AC13" s="444">
        <v>214</v>
      </c>
      <c r="AD13" s="445"/>
      <c r="AE13" s="445"/>
      <c r="AF13" s="445"/>
      <c r="AG13" s="446"/>
      <c r="AH13" s="444">
        <v>197</v>
      </c>
      <c r="AI13" s="445"/>
      <c r="AJ13" s="445"/>
      <c r="AK13" s="445"/>
      <c r="AL13" s="447"/>
      <c r="AM13" s="537" t="s">
        <v>143</v>
      </c>
      <c r="AN13" s="442"/>
      <c r="AO13" s="442"/>
      <c r="AP13" s="442"/>
      <c r="AQ13" s="442"/>
      <c r="AR13" s="442"/>
      <c r="AS13" s="442"/>
      <c r="AT13" s="443"/>
      <c r="AU13" s="525" t="s">
        <v>136</v>
      </c>
      <c r="AV13" s="526"/>
      <c r="AW13" s="526"/>
      <c r="AX13" s="526"/>
      <c r="AY13" s="448" t="s">
        <v>144</v>
      </c>
      <c r="AZ13" s="449"/>
      <c r="BA13" s="449"/>
      <c r="BB13" s="449"/>
      <c r="BC13" s="449"/>
      <c r="BD13" s="449"/>
      <c r="BE13" s="449"/>
      <c r="BF13" s="449"/>
      <c r="BG13" s="449"/>
      <c r="BH13" s="449"/>
      <c r="BI13" s="449"/>
      <c r="BJ13" s="449"/>
      <c r="BK13" s="449"/>
      <c r="BL13" s="449"/>
      <c r="BM13" s="450"/>
      <c r="BN13" s="468">
        <v>-57050</v>
      </c>
      <c r="BO13" s="469"/>
      <c r="BP13" s="469"/>
      <c r="BQ13" s="469"/>
      <c r="BR13" s="469"/>
      <c r="BS13" s="469"/>
      <c r="BT13" s="469"/>
      <c r="BU13" s="470"/>
      <c r="BV13" s="468">
        <v>-145328</v>
      </c>
      <c r="BW13" s="469"/>
      <c r="BX13" s="469"/>
      <c r="BY13" s="469"/>
      <c r="BZ13" s="469"/>
      <c r="CA13" s="469"/>
      <c r="CB13" s="469"/>
      <c r="CC13" s="470"/>
      <c r="CD13" s="477" t="s">
        <v>145</v>
      </c>
      <c r="CE13" s="478"/>
      <c r="CF13" s="478"/>
      <c r="CG13" s="478"/>
      <c r="CH13" s="478"/>
      <c r="CI13" s="478"/>
      <c r="CJ13" s="478"/>
      <c r="CK13" s="478"/>
      <c r="CL13" s="478"/>
      <c r="CM13" s="478"/>
      <c r="CN13" s="478"/>
      <c r="CO13" s="478"/>
      <c r="CP13" s="478"/>
      <c r="CQ13" s="478"/>
      <c r="CR13" s="478"/>
      <c r="CS13" s="479"/>
      <c r="CT13" s="438">
        <v>5.9</v>
      </c>
      <c r="CU13" s="439"/>
      <c r="CV13" s="439"/>
      <c r="CW13" s="439"/>
      <c r="CX13" s="439"/>
      <c r="CY13" s="439"/>
      <c r="CZ13" s="439"/>
      <c r="DA13" s="440"/>
      <c r="DB13" s="438">
        <v>5.5</v>
      </c>
      <c r="DC13" s="439"/>
      <c r="DD13" s="439"/>
      <c r="DE13" s="439"/>
      <c r="DF13" s="439"/>
      <c r="DG13" s="439"/>
      <c r="DH13" s="439"/>
      <c r="DI13" s="440"/>
      <c r="DJ13" s="185"/>
      <c r="DK13" s="185"/>
      <c r="DL13" s="185"/>
      <c r="DM13" s="185"/>
      <c r="DN13" s="185"/>
      <c r="DO13" s="185"/>
    </row>
    <row r="14" spans="1:119" ht="18.75" customHeight="1" thickBot="1">
      <c r="A14" s="186"/>
      <c r="B14" s="587"/>
      <c r="C14" s="588"/>
      <c r="D14" s="588"/>
      <c r="E14" s="588"/>
      <c r="F14" s="588"/>
      <c r="G14" s="588"/>
      <c r="H14" s="588"/>
      <c r="I14" s="588"/>
      <c r="J14" s="588"/>
      <c r="K14" s="589"/>
      <c r="L14" s="561" t="s">
        <v>146</v>
      </c>
      <c r="M14" s="605"/>
      <c r="N14" s="605"/>
      <c r="O14" s="605"/>
      <c r="P14" s="605"/>
      <c r="Q14" s="606"/>
      <c r="R14" s="571">
        <v>2128</v>
      </c>
      <c r="S14" s="572"/>
      <c r="T14" s="572"/>
      <c r="U14" s="572"/>
      <c r="V14" s="573"/>
      <c r="W14" s="574"/>
      <c r="X14" s="484"/>
      <c r="Y14" s="484"/>
      <c r="Z14" s="484"/>
      <c r="AA14" s="484"/>
      <c r="AB14" s="485"/>
      <c r="AC14" s="564">
        <v>19.100000000000001</v>
      </c>
      <c r="AD14" s="565"/>
      <c r="AE14" s="565"/>
      <c r="AF14" s="565"/>
      <c r="AG14" s="566"/>
      <c r="AH14" s="564">
        <v>17</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147</v>
      </c>
      <c r="CE14" s="475"/>
      <c r="CF14" s="475"/>
      <c r="CG14" s="475"/>
      <c r="CH14" s="475"/>
      <c r="CI14" s="475"/>
      <c r="CJ14" s="475"/>
      <c r="CK14" s="475"/>
      <c r="CL14" s="475"/>
      <c r="CM14" s="475"/>
      <c r="CN14" s="475"/>
      <c r="CO14" s="475"/>
      <c r="CP14" s="475"/>
      <c r="CQ14" s="475"/>
      <c r="CR14" s="475"/>
      <c r="CS14" s="476"/>
      <c r="CT14" s="575" t="s">
        <v>129</v>
      </c>
      <c r="CU14" s="576"/>
      <c r="CV14" s="576"/>
      <c r="CW14" s="576"/>
      <c r="CX14" s="576"/>
      <c r="CY14" s="576"/>
      <c r="CZ14" s="576"/>
      <c r="DA14" s="577"/>
      <c r="DB14" s="575" t="s">
        <v>140</v>
      </c>
      <c r="DC14" s="576"/>
      <c r="DD14" s="576"/>
      <c r="DE14" s="576"/>
      <c r="DF14" s="576"/>
      <c r="DG14" s="576"/>
      <c r="DH14" s="576"/>
      <c r="DI14" s="577"/>
      <c r="DJ14" s="185"/>
      <c r="DK14" s="185"/>
      <c r="DL14" s="185"/>
      <c r="DM14" s="185"/>
      <c r="DN14" s="185"/>
      <c r="DO14" s="185"/>
    </row>
    <row r="15" spans="1:119" ht="18.75" customHeight="1">
      <c r="A15" s="186"/>
      <c r="B15" s="587"/>
      <c r="C15" s="588"/>
      <c r="D15" s="588"/>
      <c r="E15" s="588"/>
      <c r="F15" s="588"/>
      <c r="G15" s="588"/>
      <c r="H15" s="588"/>
      <c r="I15" s="588"/>
      <c r="J15" s="588"/>
      <c r="K15" s="589"/>
      <c r="L15" s="196"/>
      <c r="M15" s="568" t="s">
        <v>148</v>
      </c>
      <c r="N15" s="569"/>
      <c r="O15" s="569"/>
      <c r="P15" s="569"/>
      <c r="Q15" s="570"/>
      <c r="R15" s="571">
        <v>2120</v>
      </c>
      <c r="S15" s="572"/>
      <c r="T15" s="572"/>
      <c r="U15" s="572"/>
      <c r="V15" s="573"/>
      <c r="W15" s="559" t="s">
        <v>149</v>
      </c>
      <c r="X15" s="481"/>
      <c r="Y15" s="481"/>
      <c r="Z15" s="481"/>
      <c r="AA15" s="481"/>
      <c r="AB15" s="482"/>
      <c r="AC15" s="444">
        <v>329</v>
      </c>
      <c r="AD15" s="445"/>
      <c r="AE15" s="445"/>
      <c r="AF15" s="445"/>
      <c r="AG15" s="446"/>
      <c r="AH15" s="444">
        <v>341</v>
      </c>
      <c r="AI15" s="445"/>
      <c r="AJ15" s="445"/>
      <c r="AK15" s="445"/>
      <c r="AL15" s="447"/>
      <c r="AM15" s="537"/>
      <c r="AN15" s="442"/>
      <c r="AO15" s="442"/>
      <c r="AP15" s="442"/>
      <c r="AQ15" s="442"/>
      <c r="AR15" s="442"/>
      <c r="AS15" s="442"/>
      <c r="AT15" s="443"/>
      <c r="AU15" s="525"/>
      <c r="AV15" s="526"/>
      <c r="AW15" s="526"/>
      <c r="AX15" s="526"/>
      <c r="AY15" s="460" t="s">
        <v>150</v>
      </c>
      <c r="AZ15" s="461"/>
      <c r="BA15" s="461"/>
      <c r="BB15" s="461"/>
      <c r="BC15" s="461"/>
      <c r="BD15" s="461"/>
      <c r="BE15" s="461"/>
      <c r="BF15" s="461"/>
      <c r="BG15" s="461"/>
      <c r="BH15" s="461"/>
      <c r="BI15" s="461"/>
      <c r="BJ15" s="461"/>
      <c r="BK15" s="461"/>
      <c r="BL15" s="461"/>
      <c r="BM15" s="462"/>
      <c r="BN15" s="463">
        <v>176228</v>
      </c>
      <c r="BO15" s="464"/>
      <c r="BP15" s="464"/>
      <c r="BQ15" s="464"/>
      <c r="BR15" s="464"/>
      <c r="BS15" s="464"/>
      <c r="BT15" s="464"/>
      <c r="BU15" s="465"/>
      <c r="BV15" s="463">
        <v>165686</v>
      </c>
      <c r="BW15" s="464"/>
      <c r="BX15" s="464"/>
      <c r="BY15" s="464"/>
      <c r="BZ15" s="464"/>
      <c r="CA15" s="464"/>
      <c r="CB15" s="464"/>
      <c r="CC15" s="465"/>
      <c r="CD15" s="578" t="s">
        <v>151</v>
      </c>
      <c r="CE15" s="579"/>
      <c r="CF15" s="579"/>
      <c r="CG15" s="579"/>
      <c r="CH15" s="579"/>
      <c r="CI15" s="579"/>
      <c r="CJ15" s="579"/>
      <c r="CK15" s="579"/>
      <c r="CL15" s="579"/>
      <c r="CM15" s="579"/>
      <c r="CN15" s="579"/>
      <c r="CO15" s="579"/>
      <c r="CP15" s="579"/>
      <c r="CQ15" s="579"/>
      <c r="CR15" s="579"/>
      <c r="CS15" s="580"/>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7"/>
      <c r="C16" s="588"/>
      <c r="D16" s="588"/>
      <c r="E16" s="588"/>
      <c r="F16" s="588"/>
      <c r="G16" s="588"/>
      <c r="H16" s="588"/>
      <c r="I16" s="588"/>
      <c r="J16" s="588"/>
      <c r="K16" s="589"/>
      <c r="L16" s="561" t="s">
        <v>152</v>
      </c>
      <c r="M16" s="562"/>
      <c r="N16" s="562"/>
      <c r="O16" s="562"/>
      <c r="P16" s="562"/>
      <c r="Q16" s="563"/>
      <c r="R16" s="556" t="s">
        <v>153</v>
      </c>
      <c r="S16" s="557"/>
      <c r="T16" s="557"/>
      <c r="U16" s="557"/>
      <c r="V16" s="558"/>
      <c r="W16" s="574"/>
      <c r="X16" s="484"/>
      <c r="Y16" s="484"/>
      <c r="Z16" s="484"/>
      <c r="AA16" s="484"/>
      <c r="AB16" s="485"/>
      <c r="AC16" s="564">
        <v>29.3</v>
      </c>
      <c r="AD16" s="565"/>
      <c r="AE16" s="565"/>
      <c r="AF16" s="565"/>
      <c r="AG16" s="566"/>
      <c r="AH16" s="564">
        <v>29.5</v>
      </c>
      <c r="AI16" s="565"/>
      <c r="AJ16" s="565"/>
      <c r="AK16" s="565"/>
      <c r="AL16" s="567"/>
      <c r="AM16" s="537"/>
      <c r="AN16" s="442"/>
      <c r="AO16" s="442"/>
      <c r="AP16" s="442"/>
      <c r="AQ16" s="442"/>
      <c r="AR16" s="442"/>
      <c r="AS16" s="442"/>
      <c r="AT16" s="443"/>
      <c r="AU16" s="525"/>
      <c r="AV16" s="526"/>
      <c r="AW16" s="526"/>
      <c r="AX16" s="526"/>
      <c r="AY16" s="448" t="s">
        <v>154</v>
      </c>
      <c r="AZ16" s="449"/>
      <c r="BA16" s="449"/>
      <c r="BB16" s="449"/>
      <c r="BC16" s="449"/>
      <c r="BD16" s="449"/>
      <c r="BE16" s="449"/>
      <c r="BF16" s="449"/>
      <c r="BG16" s="449"/>
      <c r="BH16" s="449"/>
      <c r="BI16" s="449"/>
      <c r="BJ16" s="449"/>
      <c r="BK16" s="449"/>
      <c r="BL16" s="449"/>
      <c r="BM16" s="450"/>
      <c r="BN16" s="468">
        <v>1319696</v>
      </c>
      <c r="BO16" s="469"/>
      <c r="BP16" s="469"/>
      <c r="BQ16" s="469"/>
      <c r="BR16" s="469"/>
      <c r="BS16" s="469"/>
      <c r="BT16" s="469"/>
      <c r="BU16" s="470"/>
      <c r="BV16" s="468">
        <v>1291589</v>
      </c>
      <c r="BW16" s="469"/>
      <c r="BX16" s="469"/>
      <c r="BY16" s="469"/>
      <c r="BZ16" s="469"/>
      <c r="CA16" s="469"/>
      <c r="CB16" s="469"/>
      <c r="CC16" s="470"/>
      <c r="CD16" s="200"/>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5"/>
      <c r="DK16" s="185"/>
      <c r="DL16" s="185"/>
      <c r="DM16" s="185"/>
      <c r="DN16" s="185"/>
      <c r="DO16" s="185"/>
    </row>
    <row r="17" spans="1:119" ht="18.75" customHeight="1" thickBot="1">
      <c r="A17" s="186"/>
      <c r="B17" s="590"/>
      <c r="C17" s="591"/>
      <c r="D17" s="591"/>
      <c r="E17" s="591"/>
      <c r="F17" s="591"/>
      <c r="G17" s="591"/>
      <c r="H17" s="591"/>
      <c r="I17" s="591"/>
      <c r="J17" s="591"/>
      <c r="K17" s="592"/>
      <c r="L17" s="201"/>
      <c r="M17" s="553" t="s">
        <v>155</v>
      </c>
      <c r="N17" s="554"/>
      <c r="O17" s="554"/>
      <c r="P17" s="554"/>
      <c r="Q17" s="555"/>
      <c r="R17" s="556" t="s">
        <v>156</v>
      </c>
      <c r="S17" s="557"/>
      <c r="T17" s="557"/>
      <c r="U17" s="557"/>
      <c r="V17" s="558"/>
      <c r="W17" s="559" t="s">
        <v>157</v>
      </c>
      <c r="X17" s="481"/>
      <c r="Y17" s="481"/>
      <c r="Z17" s="481"/>
      <c r="AA17" s="481"/>
      <c r="AB17" s="482"/>
      <c r="AC17" s="444">
        <v>579</v>
      </c>
      <c r="AD17" s="445"/>
      <c r="AE17" s="445"/>
      <c r="AF17" s="445"/>
      <c r="AG17" s="446"/>
      <c r="AH17" s="444">
        <v>618</v>
      </c>
      <c r="AI17" s="445"/>
      <c r="AJ17" s="445"/>
      <c r="AK17" s="445"/>
      <c r="AL17" s="447"/>
      <c r="AM17" s="537"/>
      <c r="AN17" s="442"/>
      <c r="AO17" s="442"/>
      <c r="AP17" s="442"/>
      <c r="AQ17" s="442"/>
      <c r="AR17" s="442"/>
      <c r="AS17" s="442"/>
      <c r="AT17" s="443"/>
      <c r="AU17" s="525"/>
      <c r="AV17" s="526"/>
      <c r="AW17" s="526"/>
      <c r="AX17" s="526"/>
      <c r="AY17" s="448" t="s">
        <v>158</v>
      </c>
      <c r="AZ17" s="449"/>
      <c r="BA17" s="449"/>
      <c r="BB17" s="449"/>
      <c r="BC17" s="449"/>
      <c r="BD17" s="449"/>
      <c r="BE17" s="449"/>
      <c r="BF17" s="449"/>
      <c r="BG17" s="449"/>
      <c r="BH17" s="449"/>
      <c r="BI17" s="449"/>
      <c r="BJ17" s="449"/>
      <c r="BK17" s="449"/>
      <c r="BL17" s="449"/>
      <c r="BM17" s="450"/>
      <c r="BN17" s="468">
        <v>219789</v>
      </c>
      <c r="BO17" s="469"/>
      <c r="BP17" s="469"/>
      <c r="BQ17" s="469"/>
      <c r="BR17" s="469"/>
      <c r="BS17" s="469"/>
      <c r="BT17" s="469"/>
      <c r="BU17" s="470"/>
      <c r="BV17" s="468">
        <v>205749</v>
      </c>
      <c r="BW17" s="469"/>
      <c r="BX17" s="469"/>
      <c r="BY17" s="469"/>
      <c r="BZ17" s="469"/>
      <c r="CA17" s="469"/>
      <c r="CB17" s="469"/>
      <c r="CC17" s="470"/>
      <c r="CD17" s="200"/>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5"/>
      <c r="DK17" s="185"/>
      <c r="DL17" s="185"/>
      <c r="DM17" s="185"/>
      <c r="DN17" s="185"/>
      <c r="DO17" s="185"/>
    </row>
    <row r="18" spans="1:119" ht="18.75" customHeight="1" thickBot="1">
      <c r="A18" s="186"/>
      <c r="B18" s="530" t="s">
        <v>159</v>
      </c>
      <c r="C18" s="531"/>
      <c r="D18" s="531"/>
      <c r="E18" s="532"/>
      <c r="F18" s="532"/>
      <c r="G18" s="532"/>
      <c r="H18" s="532"/>
      <c r="I18" s="532"/>
      <c r="J18" s="532"/>
      <c r="K18" s="532"/>
      <c r="L18" s="533">
        <v>51.97</v>
      </c>
      <c r="M18" s="533"/>
      <c r="N18" s="533"/>
      <c r="O18" s="533"/>
      <c r="P18" s="533"/>
      <c r="Q18" s="533"/>
      <c r="R18" s="534"/>
      <c r="S18" s="534"/>
      <c r="T18" s="534"/>
      <c r="U18" s="534"/>
      <c r="V18" s="535"/>
      <c r="W18" s="549"/>
      <c r="X18" s="550"/>
      <c r="Y18" s="550"/>
      <c r="Z18" s="550"/>
      <c r="AA18" s="550"/>
      <c r="AB18" s="560"/>
      <c r="AC18" s="432">
        <v>51.6</v>
      </c>
      <c r="AD18" s="433"/>
      <c r="AE18" s="433"/>
      <c r="AF18" s="433"/>
      <c r="AG18" s="536"/>
      <c r="AH18" s="432">
        <v>53.5</v>
      </c>
      <c r="AI18" s="433"/>
      <c r="AJ18" s="433"/>
      <c r="AK18" s="433"/>
      <c r="AL18" s="434"/>
      <c r="AM18" s="537"/>
      <c r="AN18" s="442"/>
      <c r="AO18" s="442"/>
      <c r="AP18" s="442"/>
      <c r="AQ18" s="442"/>
      <c r="AR18" s="442"/>
      <c r="AS18" s="442"/>
      <c r="AT18" s="443"/>
      <c r="AU18" s="525"/>
      <c r="AV18" s="526"/>
      <c r="AW18" s="526"/>
      <c r="AX18" s="526"/>
      <c r="AY18" s="448" t="s">
        <v>160</v>
      </c>
      <c r="AZ18" s="449"/>
      <c r="BA18" s="449"/>
      <c r="BB18" s="449"/>
      <c r="BC18" s="449"/>
      <c r="BD18" s="449"/>
      <c r="BE18" s="449"/>
      <c r="BF18" s="449"/>
      <c r="BG18" s="449"/>
      <c r="BH18" s="449"/>
      <c r="BI18" s="449"/>
      <c r="BJ18" s="449"/>
      <c r="BK18" s="449"/>
      <c r="BL18" s="449"/>
      <c r="BM18" s="450"/>
      <c r="BN18" s="468">
        <v>1218477</v>
      </c>
      <c r="BO18" s="469"/>
      <c r="BP18" s="469"/>
      <c r="BQ18" s="469"/>
      <c r="BR18" s="469"/>
      <c r="BS18" s="469"/>
      <c r="BT18" s="469"/>
      <c r="BU18" s="470"/>
      <c r="BV18" s="468">
        <v>1202881</v>
      </c>
      <c r="BW18" s="469"/>
      <c r="BX18" s="469"/>
      <c r="BY18" s="469"/>
      <c r="BZ18" s="469"/>
      <c r="CA18" s="469"/>
      <c r="CB18" s="469"/>
      <c r="CC18" s="470"/>
      <c r="CD18" s="200"/>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5"/>
      <c r="DK18" s="185"/>
      <c r="DL18" s="185"/>
      <c r="DM18" s="185"/>
      <c r="DN18" s="185"/>
      <c r="DO18" s="185"/>
    </row>
    <row r="19" spans="1:119" ht="18.75" customHeight="1" thickBot="1">
      <c r="A19" s="186"/>
      <c r="B19" s="530" t="s">
        <v>161</v>
      </c>
      <c r="C19" s="531"/>
      <c r="D19" s="531"/>
      <c r="E19" s="532"/>
      <c r="F19" s="532"/>
      <c r="G19" s="532"/>
      <c r="H19" s="532"/>
      <c r="I19" s="532"/>
      <c r="J19" s="532"/>
      <c r="K19" s="532"/>
      <c r="L19" s="538">
        <v>42</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162</v>
      </c>
      <c r="AZ19" s="449"/>
      <c r="BA19" s="449"/>
      <c r="BB19" s="449"/>
      <c r="BC19" s="449"/>
      <c r="BD19" s="449"/>
      <c r="BE19" s="449"/>
      <c r="BF19" s="449"/>
      <c r="BG19" s="449"/>
      <c r="BH19" s="449"/>
      <c r="BI19" s="449"/>
      <c r="BJ19" s="449"/>
      <c r="BK19" s="449"/>
      <c r="BL19" s="449"/>
      <c r="BM19" s="450"/>
      <c r="BN19" s="468">
        <v>2587027</v>
      </c>
      <c r="BO19" s="469"/>
      <c r="BP19" s="469"/>
      <c r="BQ19" s="469"/>
      <c r="BR19" s="469"/>
      <c r="BS19" s="469"/>
      <c r="BT19" s="469"/>
      <c r="BU19" s="470"/>
      <c r="BV19" s="468">
        <v>2447102</v>
      </c>
      <c r="BW19" s="469"/>
      <c r="BX19" s="469"/>
      <c r="BY19" s="469"/>
      <c r="BZ19" s="469"/>
      <c r="CA19" s="469"/>
      <c r="CB19" s="469"/>
      <c r="CC19" s="470"/>
      <c r="CD19" s="200"/>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5"/>
      <c r="DK19" s="185"/>
      <c r="DL19" s="185"/>
      <c r="DM19" s="185"/>
      <c r="DN19" s="185"/>
      <c r="DO19" s="185"/>
    </row>
    <row r="20" spans="1:119" ht="18.75" customHeight="1" thickBot="1">
      <c r="A20" s="186"/>
      <c r="B20" s="530" t="s">
        <v>163</v>
      </c>
      <c r="C20" s="531"/>
      <c r="D20" s="531"/>
      <c r="E20" s="532"/>
      <c r="F20" s="532"/>
      <c r="G20" s="532"/>
      <c r="H20" s="532"/>
      <c r="I20" s="532"/>
      <c r="J20" s="532"/>
      <c r="K20" s="532"/>
      <c r="L20" s="538">
        <v>742</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0"/>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5"/>
      <c r="DK20" s="185"/>
      <c r="DL20" s="185"/>
      <c r="DM20" s="185"/>
      <c r="DN20" s="185"/>
      <c r="DO20" s="185"/>
    </row>
    <row r="21" spans="1:119" ht="18.75" customHeight="1">
      <c r="A21" s="186"/>
      <c r="B21" s="527" t="s">
        <v>164</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0"/>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5"/>
      <c r="DK21" s="185"/>
      <c r="DL21" s="185"/>
      <c r="DM21" s="185"/>
      <c r="DN21" s="185"/>
      <c r="DO21" s="185"/>
    </row>
    <row r="22" spans="1:119" ht="18.75" customHeight="1" thickBot="1">
      <c r="A22" s="186"/>
      <c r="B22" s="497" t="s">
        <v>165</v>
      </c>
      <c r="C22" s="498"/>
      <c r="D22" s="499"/>
      <c r="E22" s="506" t="s">
        <v>1</v>
      </c>
      <c r="F22" s="481"/>
      <c r="G22" s="481"/>
      <c r="H22" s="481"/>
      <c r="I22" s="481"/>
      <c r="J22" s="481"/>
      <c r="K22" s="482"/>
      <c r="L22" s="506" t="s">
        <v>166</v>
      </c>
      <c r="M22" s="481"/>
      <c r="N22" s="481"/>
      <c r="O22" s="481"/>
      <c r="P22" s="482"/>
      <c r="Q22" s="491" t="s">
        <v>167</v>
      </c>
      <c r="R22" s="492"/>
      <c r="S22" s="492"/>
      <c r="T22" s="492"/>
      <c r="U22" s="492"/>
      <c r="V22" s="507"/>
      <c r="W22" s="509" t="s">
        <v>168</v>
      </c>
      <c r="X22" s="498"/>
      <c r="Y22" s="499"/>
      <c r="Z22" s="506" t="s">
        <v>1</v>
      </c>
      <c r="AA22" s="481"/>
      <c r="AB22" s="481"/>
      <c r="AC22" s="481"/>
      <c r="AD22" s="481"/>
      <c r="AE22" s="481"/>
      <c r="AF22" s="481"/>
      <c r="AG22" s="482"/>
      <c r="AH22" s="480" t="s">
        <v>169</v>
      </c>
      <c r="AI22" s="481"/>
      <c r="AJ22" s="481"/>
      <c r="AK22" s="481"/>
      <c r="AL22" s="482"/>
      <c r="AM22" s="480" t="s">
        <v>170</v>
      </c>
      <c r="AN22" s="486"/>
      <c r="AO22" s="486"/>
      <c r="AP22" s="486"/>
      <c r="AQ22" s="486"/>
      <c r="AR22" s="487"/>
      <c r="AS22" s="491" t="s">
        <v>167</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0"/>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5"/>
      <c r="DK22" s="185"/>
      <c r="DL22" s="185"/>
      <c r="DM22" s="185"/>
      <c r="DN22" s="185"/>
      <c r="DO22" s="185"/>
    </row>
    <row r="23" spans="1:119" ht="18.75" customHeight="1">
      <c r="A23" s="186"/>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171</v>
      </c>
      <c r="AZ23" s="461"/>
      <c r="BA23" s="461"/>
      <c r="BB23" s="461"/>
      <c r="BC23" s="461"/>
      <c r="BD23" s="461"/>
      <c r="BE23" s="461"/>
      <c r="BF23" s="461"/>
      <c r="BG23" s="461"/>
      <c r="BH23" s="461"/>
      <c r="BI23" s="461"/>
      <c r="BJ23" s="461"/>
      <c r="BK23" s="461"/>
      <c r="BL23" s="461"/>
      <c r="BM23" s="462"/>
      <c r="BN23" s="468">
        <v>3515148</v>
      </c>
      <c r="BO23" s="469"/>
      <c r="BP23" s="469"/>
      <c r="BQ23" s="469"/>
      <c r="BR23" s="469"/>
      <c r="BS23" s="469"/>
      <c r="BT23" s="469"/>
      <c r="BU23" s="470"/>
      <c r="BV23" s="468">
        <v>2912078</v>
      </c>
      <c r="BW23" s="469"/>
      <c r="BX23" s="469"/>
      <c r="BY23" s="469"/>
      <c r="BZ23" s="469"/>
      <c r="CA23" s="469"/>
      <c r="CB23" s="469"/>
      <c r="CC23" s="470"/>
      <c r="CD23" s="200"/>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5"/>
      <c r="DK23" s="185"/>
      <c r="DL23" s="185"/>
      <c r="DM23" s="185"/>
      <c r="DN23" s="185"/>
      <c r="DO23" s="185"/>
    </row>
    <row r="24" spans="1:119" ht="18.75" customHeight="1" thickBot="1">
      <c r="A24" s="186"/>
      <c r="B24" s="500"/>
      <c r="C24" s="501"/>
      <c r="D24" s="502"/>
      <c r="E24" s="441" t="s">
        <v>172</v>
      </c>
      <c r="F24" s="442"/>
      <c r="G24" s="442"/>
      <c r="H24" s="442"/>
      <c r="I24" s="442"/>
      <c r="J24" s="442"/>
      <c r="K24" s="443"/>
      <c r="L24" s="444">
        <v>1</v>
      </c>
      <c r="M24" s="445"/>
      <c r="N24" s="445"/>
      <c r="O24" s="445"/>
      <c r="P24" s="446"/>
      <c r="Q24" s="444">
        <v>5504</v>
      </c>
      <c r="R24" s="445"/>
      <c r="S24" s="445"/>
      <c r="T24" s="445"/>
      <c r="U24" s="445"/>
      <c r="V24" s="446"/>
      <c r="W24" s="510"/>
      <c r="X24" s="501"/>
      <c r="Y24" s="502"/>
      <c r="Z24" s="441" t="s">
        <v>173</v>
      </c>
      <c r="AA24" s="442"/>
      <c r="AB24" s="442"/>
      <c r="AC24" s="442"/>
      <c r="AD24" s="442"/>
      <c r="AE24" s="442"/>
      <c r="AF24" s="442"/>
      <c r="AG24" s="443"/>
      <c r="AH24" s="444">
        <v>57</v>
      </c>
      <c r="AI24" s="445"/>
      <c r="AJ24" s="445"/>
      <c r="AK24" s="445"/>
      <c r="AL24" s="446"/>
      <c r="AM24" s="444">
        <v>179208</v>
      </c>
      <c r="AN24" s="445"/>
      <c r="AO24" s="445"/>
      <c r="AP24" s="445"/>
      <c r="AQ24" s="445"/>
      <c r="AR24" s="446"/>
      <c r="AS24" s="444">
        <v>3144</v>
      </c>
      <c r="AT24" s="445"/>
      <c r="AU24" s="445"/>
      <c r="AV24" s="445"/>
      <c r="AW24" s="445"/>
      <c r="AX24" s="447"/>
      <c r="AY24" s="435" t="s">
        <v>174</v>
      </c>
      <c r="AZ24" s="436"/>
      <c r="BA24" s="436"/>
      <c r="BB24" s="436"/>
      <c r="BC24" s="436"/>
      <c r="BD24" s="436"/>
      <c r="BE24" s="436"/>
      <c r="BF24" s="436"/>
      <c r="BG24" s="436"/>
      <c r="BH24" s="436"/>
      <c r="BI24" s="436"/>
      <c r="BJ24" s="436"/>
      <c r="BK24" s="436"/>
      <c r="BL24" s="436"/>
      <c r="BM24" s="437"/>
      <c r="BN24" s="468">
        <v>3077798</v>
      </c>
      <c r="BO24" s="469"/>
      <c r="BP24" s="469"/>
      <c r="BQ24" s="469"/>
      <c r="BR24" s="469"/>
      <c r="BS24" s="469"/>
      <c r="BT24" s="469"/>
      <c r="BU24" s="470"/>
      <c r="BV24" s="468">
        <v>2724347</v>
      </c>
      <c r="BW24" s="469"/>
      <c r="BX24" s="469"/>
      <c r="BY24" s="469"/>
      <c r="BZ24" s="469"/>
      <c r="CA24" s="469"/>
      <c r="CB24" s="469"/>
      <c r="CC24" s="470"/>
      <c r="CD24" s="200"/>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5"/>
      <c r="DK24" s="185"/>
      <c r="DL24" s="185"/>
      <c r="DM24" s="185"/>
      <c r="DN24" s="185"/>
      <c r="DO24" s="185"/>
    </row>
    <row r="25" spans="1:119" s="185" customFormat="1" ht="18.75" customHeight="1">
      <c r="A25" s="186"/>
      <c r="B25" s="500"/>
      <c r="C25" s="501"/>
      <c r="D25" s="502"/>
      <c r="E25" s="441" t="s">
        <v>175</v>
      </c>
      <c r="F25" s="442"/>
      <c r="G25" s="442"/>
      <c r="H25" s="442"/>
      <c r="I25" s="442"/>
      <c r="J25" s="442"/>
      <c r="K25" s="443"/>
      <c r="L25" s="444">
        <v>1</v>
      </c>
      <c r="M25" s="445"/>
      <c r="N25" s="445"/>
      <c r="O25" s="445"/>
      <c r="P25" s="446"/>
      <c r="Q25" s="444">
        <v>5550</v>
      </c>
      <c r="R25" s="445"/>
      <c r="S25" s="445"/>
      <c r="T25" s="445"/>
      <c r="U25" s="445"/>
      <c r="V25" s="446"/>
      <c r="W25" s="510"/>
      <c r="X25" s="501"/>
      <c r="Y25" s="502"/>
      <c r="Z25" s="441" t="s">
        <v>176</v>
      </c>
      <c r="AA25" s="442"/>
      <c r="AB25" s="442"/>
      <c r="AC25" s="442"/>
      <c r="AD25" s="442"/>
      <c r="AE25" s="442"/>
      <c r="AF25" s="442"/>
      <c r="AG25" s="443"/>
      <c r="AH25" s="444" t="s">
        <v>177</v>
      </c>
      <c r="AI25" s="445"/>
      <c r="AJ25" s="445"/>
      <c r="AK25" s="445"/>
      <c r="AL25" s="446"/>
      <c r="AM25" s="444" t="s">
        <v>178</v>
      </c>
      <c r="AN25" s="445"/>
      <c r="AO25" s="445"/>
      <c r="AP25" s="445"/>
      <c r="AQ25" s="445"/>
      <c r="AR25" s="446"/>
      <c r="AS25" s="444" t="s">
        <v>139</v>
      </c>
      <c r="AT25" s="445"/>
      <c r="AU25" s="445"/>
      <c r="AV25" s="445"/>
      <c r="AW25" s="445"/>
      <c r="AX25" s="447"/>
      <c r="AY25" s="460" t="s">
        <v>179</v>
      </c>
      <c r="AZ25" s="461"/>
      <c r="BA25" s="461"/>
      <c r="BB25" s="461"/>
      <c r="BC25" s="461"/>
      <c r="BD25" s="461"/>
      <c r="BE25" s="461"/>
      <c r="BF25" s="461"/>
      <c r="BG25" s="461"/>
      <c r="BH25" s="461"/>
      <c r="BI25" s="461"/>
      <c r="BJ25" s="461"/>
      <c r="BK25" s="461"/>
      <c r="BL25" s="461"/>
      <c r="BM25" s="462"/>
      <c r="BN25" s="463" t="s">
        <v>140</v>
      </c>
      <c r="BO25" s="464"/>
      <c r="BP25" s="464"/>
      <c r="BQ25" s="464"/>
      <c r="BR25" s="464"/>
      <c r="BS25" s="464"/>
      <c r="BT25" s="464"/>
      <c r="BU25" s="465"/>
      <c r="BV25" s="463" t="s">
        <v>178</v>
      </c>
      <c r="BW25" s="464"/>
      <c r="BX25" s="464"/>
      <c r="BY25" s="464"/>
      <c r="BZ25" s="464"/>
      <c r="CA25" s="464"/>
      <c r="CB25" s="464"/>
      <c r="CC25" s="465"/>
      <c r="CD25" s="200"/>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5" customFormat="1" ht="18.75" customHeight="1">
      <c r="A26" s="186"/>
      <c r="B26" s="500"/>
      <c r="C26" s="501"/>
      <c r="D26" s="502"/>
      <c r="E26" s="441" t="s">
        <v>180</v>
      </c>
      <c r="F26" s="442"/>
      <c r="G26" s="442"/>
      <c r="H26" s="442"/>
      <c r="I26" s="442"/>
      <c r="J26" s="442"/>
      <c r="K26" s="443"/>
      <c r="L26" s="444">
        <v>1</v>
      </c>
      <c r="M26" s="445"/>
      <c r="N26" s="445"/>
      <c r="O26" s="445"/>
      <c r="P26" s="446"/>
      <c r="Q26" s="444">
        <v>5000</v>
      </c>
      <c r="R26" s="445"/>
      <c r="S26" s="445"/>
      <c r="T26" s="445"/>
      <c r="U26" s="445"/>
      <c r="V26" s="446"/>
      <c r="W26" s="510"/>
      <c r="X26" s="501"/>
      <c r="Y26" s="502"/>
      <c r="Z26" s="441" t="s">
        <v>181</v>
      </c>
      <c r="AA26" s="523"/>
      <c r="AB26" s="523"/>
      <c r="AC26" s="523"/>
      <c r="AD26" s="523"/>
      <c r="AE26" s="523"/>
      <c r="AF26" s="523"/>
      <c r="AG26" s="524"/>
      <c r="AH26" s="444">
        <v>2</v>
      </c>
      <c r="AI26" s="445"/>
      <c r="AJ26" s="445"/>
      <c r="AK26" s="445"/>
      <c r="AL26" s="446"/>
      <c r="AM26" s="444" t="s">
        <v>182</v>
      </c>
      <c r="AN26" s="445"/>
      <c r="AO26" s="445"/>
      <c r="AP26" s="445"/>
      <c r="AQ26" s="445"/>
      <c r="AR26" s="446"/>
      <c r="AS26" s="444" t="s">
        <v>183</v>
      </c>
      <c r="AT26" s="445"/>
      <c r="AU26" s="445"/>
      <c r="AV26" s="445"/>
      <c r="AW26" s="445"/>
      <c r="AX26" s="447"/>
      <c r="AY26" s="477" t="s">
        <v>184</v>
      </c>
      <c r="AZ26" s="478"/>
      <c r="BA26" s="478"/>
      <c r="BB26" s="478"/>
      <c r="BC26" s="478"/>
      <c r="BD26" s="478"/>
      <c r="BE26" s="478"/>
      <c r="BF26" s="478"/>
      <c r="BG26" s="478"/>
      <c r="BH26" s="478"/>
      <c r="BI26" s="478"/>
      <c r="BJ26" s="478"/>
      <c r="BK26" s="478"/>
      <c r="BL26" s="478"/>
      <c r="BM26" s="479"/>
      <c r="BN26" s="468" t="s">
        <v>185</v>
      </c>
      <c r="BO26" s="469"/>
      <c r="BP26" s="469"/>
      <c r="BQ26" s="469"/>
      <c r="BR26" s="469"/>
      <c r="BS26" s="469"/>
      <c r="BT26" s="469"/>
      <c r="BU26" s="470"/>
      <c r="BV26" s="468" t="s">
        <v>140</v>
      </c>
      <c r="BW26" s="469"/>
      <c r="BX26" s="469"/>
      <c r="BY26" s="469"/>
      <c r="BZ26" s="469"/>
      <c r="CA26" s="469"/>
      <c r="CB26" s="469"/>
      <c r="CC26" s="470"/>
      <c r="CD26" s="200"/>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6"/>
      <c r="B27" s="500"/>
      <c r="C27" s="501"/>
      <c r="D27" s="502"/>
      <c r="E27" s="441" t="s">
        <v>186</v>
      </c>
      <c r="F27" s="442"/>
      <c r="G27" s="442"/>
      <c r="H27" s="442"/>
      <c r="I27" s="442"/>
      <c r="J27" s="442"/>
      <c r="K27" s="443"/>
      <c r="L27" s="444">
        <v>1</v>
      </c>
      <c r="M27" s="445"/>
      <c r="N27" s="445"/>
      <c r="O27" s="445"/>
      <c r="P27" s="446"/>
      <c r="Q27" s="444">
        <v>2700</v>
      </c>
      <c r="R27" s="445"/>
      <c r="S27" s="445"/>
      <c r="T27" s="445"/>
      <c r="U27" s="445"/>
      <c r="V27" s="446"/>
      <c r="W27" s="510"/>
      <c r="X27" s="501"/>
      <c r="Y27" s="502"/>
      <c r="Z27" s="441" t="s">
        <v>187</v>
      </c>
      <c r="AA27" s="442"/>
      <c r="AB27" s="442"/>
      <c r="AC27" s="442"/>
      <c r="AD27" s="442"/>
      <c r="AE27" s="442"/>
      <c r="AF27" s="442"/>
      <c r="AG27" s="443"/>
      <c r="AH27" s="444" t="s">
        <v>139</v>
      </c>
      <c r="AI27" s="445"/>
      <c r="AJ27" s="445"/>
      <c r="AK27" s="445"/>
      <c r="AL27" s="446"/>
      <c r="AM27" s="444" t="s">
        <v>139</v>
      </c>
      <c r="AN27" s="445"/>
      <c r="AO27" s="445"/>
      <c r="AP27" s="445"/>
      <c r="AQ27" s="445"/>
      <c r="AR27" s="446"/>
      <c r="AS27" s="444" t="s">
        <v>185</v>
      </c>
      <c r="AT27" s="445"/>
      <c r="AU27" s="445"/>
      <c r="AV27" s="445"/>
      <c r="AW27" s="445"/>
      <c r="AX27" s="447"/>
      <c r="AY27" s="474" t="s">
        <v>188</v>
      </c>
      <c r="AZ27" s="475"/>
      <c r="BA27" s="475"/>
      <c r="BB27" s="475"/>
      <c r="BC27" s="475"/>
      <c r="BD27" s="475"/>
      <c r="BE27" s="475"/>
      <c r="BF27" s="475"/>
      <c r="BG27" s="475"/>
      <c r="BH27" s="475"/>
      <c r="BI27" s="475"/>
      <c r="BJ27" s="475"/>
      <c r="BK27" s="475"/>
      <c r="BL27" s="475"/>
      <c r="BM27" s="476"/>
      <c r="BN27" s="471" t="s">
        <v>139</v>
      </c>
      <c r="BO27" s="472"/>
      <c r="BP27" s="472"/>
      <c r="BQ27" s="472"/>
      <c r="BR27" s="472"/>
      <c r="BS27" s="472"/>
      <c r="BT27" s="472"/>
      <c r="BU27" s="473"/>
      <c r="BV27" s="471" t="s">
        <v>185</v>
      </c>
      <c r="BW27" s="472"/>
      <c r="BX27" s="472"/>
      <c r="BY27" s="472"/>
      <c r="BZ27" s="472"/>
      <c r="CA27" s="472"/>
      <c r="CB27" s="472"/>
      <c r="CC27" s="473"/>
      <c r="CD27" s="202"/>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5"/>
      <c r="DK27" s="185"/>
      <c r="DL27" s="185"/>
      <c r="DM27" s="185"/>
      <c r="DN27" s="185"/>
      <c r="DO27" s="185"/>
    </row>
    <row r="28" spans="1:119" ht="18.75" customHeight="1">
      <c r="A28" s="186"/>
      <c r="B28" s="500"/>
      <c r="C28" s="501"/>
      <c r="D28" s="502"/>
      <c r="E28" s="441" t="s">
        <v>189</v>
      </c>
      <c r="F28" s="442"/>
      <c r="G28" s="442"/>
      <c r="H28" s="442"/>
      <c r="I28" s="442"/>
      <c r="J28" s="442"/>
      <c r="K28" s="443"/>
      <c r="L28" s="444">
        <v>1</v>
      </c>
      <c r="M28" s="445"/>
      <c r="N28" s="445"/>
      <c r="O28" s="445"/>
      <c r="P28" s="446"/>
      <c r="Q28" s="444">
        <v>2250</v>
      </c>
      <c r="R28" s="445"/>
      <c r="S28" s="445"/>
      <c r="T28" s="445"/>
      <c r="U28" s="445"/>
      <c r="V28" s="446"/>
      <c r="W28" s="510"/>
      <c r="X28" s="501"/>
      <c r="Y28" s="502"/>
      <c r="Z28" s="441" t="s">
        <v>190</v>
      </c>
      <c r="AA28" s="442"/>
      <c r="AB28" s="442"/>
      <c r="AC28" s="442"/>
      <c r="AD28" s="442"/>
      <c r="AE28" s="442"/>
      <c r="AF28" s="442"/>
      <c r="AG28" s="443"/>
      <c r="AH28" s="444" t="s">
        <v>178</v>
      </c>
      <c r="AI28" s="445"/>
      <c r="AJ28" s="445"/>
      <c r="AK28" s="445"/>
      <c r="AL28" s="446"/>
      <c r="AM28" s="444" t="s">
        <v>139</v>
      </c>
      <c r="AN28" s="445"/>
      <c r="AO28" s="445"/>
      <c r="AP28" s="445"/>
      <c r="AQ28" s="445"/>
      <c r="AR28" s="446"/>
      <c r="AS28" s="444" t="s">
        <v>139</v>
      </c>
      <c r="AT28" s="445"/>
      <c r="AU28" s="445"/>
      <c r="AV28" s="445"/>
      <c r="AW28" s="445"/>
      <c r="AX28" s="447"/>
      <c r="AY28" s="451" t="s">
        <v>191</v>
      </c>
      <c r="AZ28" s="452"/>
      <c r="BA28" s="452"/>
      <c r="BB28" s="453"/>
      <c r="BC28" s="460" t="s">
        <v>48</v>
      </c>
      <c r="BD28" s="461"/>
      <c r="BE28" s="461"/>
      <c r="BF28" s="461"/>
      <c r="BG28" s="461"/>
      <c r="BH28" s="461"/>
      <c r="BI28" s="461"/>
      <c r="BJ28" s="461"/>
      <c r="BK28" s="461"/>
      <c r="BL28" s="461"/>
      <c r="BM28" s="462"/>
      <c r="BN28" s="463">
        <v>1141007</v>
      </c>
      <c r="BO28" s="464"/>
      <c r="BP28" s="464"/>
      <c r="BQ28" s="464"/>
      <c r="BR28" s="464"/>
      <c r="BS28" s="464"/>
      <c r="BT28" s="464"/>
      <c r="BU28" s="465"/>
      <c r="BV28" s="463">
        <v>1188861</v>
      </c>
      <c r="BW28" s="464"/>
      <c r="BX28" s="464"/>
      <c r="BY28" s="464"/>
      <c r="BZ28" s="464"/>
      <c r="CA28" s="464"/>
      <c r="CB28" s="464"/>
      <c r="CC28" s="465"/>
      <c r="CD28" s="200"/>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5"/>
      <c r="DK28" s="185"/>
      <c r="DL28" s="185"/>
      <c r="DM28" s="185"/>
      <c r="DN28" s="185"/>
      <c r="DO28" s="185"/>
    </row>
    <row r="29" spans="1:119" ht="18.75" customHeight="1">
      <c r="A29" s="186"/>
      <c r="B29" s="500"/>
      <c r="C29" s="501"/>
      <c r="D29" s="502"/>
      <c r="E29" s="441" t="s">
        <v>192</v>
      </c>
      <c r="F29" s="442"/>
      <c r="G29" s="442"/>
      <c r="H29" s="442"/>
      <c r="I29" s="442"/>
      <c r="J29" s="442"/>
      <c r="K29" s="443"/>
      <c r="L29" s="444">
        <v>8</v>
      </c>
      <c r="M29" s="445"/>
      <c r="N29" s="445"/>
      <c r="O29" s="445"/>
      <c r="P29" s="446"/>
      <c r="Q29" s="444">
        <v>2100</v>
      </c>
      <c r="R29" s="445"/>
      <c r="S29" s="445"/>
      <c r="T29" s="445"/>
      <c r="U29" s="445"/>
      <c r="V29" s="446"/>
      <c r="W29" s="511"/>
      <c r="X29" s="512"/>
      <c r="Y29" s="513"/>
      <c r="Z29" s="441" t="s">
        <v>193</v>
      </c>
      <c r="AA29" s="442"/>
      <c r="AB29" s="442"/>
      <c r="AC29" s="442"/>
      <c r="AD29" s="442"/>
      <c r="AE29" s="442"/>
      <c r="AF29" s="442"/>
      <c r="AG29" s="443"/>
      <c r="AH29" s="444">
        <v>57</v>
      </c>
      <c r="AI29" s="445"/>
      <c r="AJ29" s="445"/>
      <c r="AK29" s="445"/>
      <c r="AL29" s="446"/>
      <c r="AM29" s="444">
        <v>179208</v>
      </c>
      <c r="AN29" s="445"/>
      <c r="AO29" s="445"/>
      <c r="AP29" s="445"/>
      <c r="AQ29" s="445"/>
      <c r="AR29" s="446"/>
      <c r="AS29" s="444">
        <v>3144</v>
      </c>
      <c r="AT29" s="445"/>
      <c r="AU29" s="445"/>
      <c r="AV29" s="445"/>
      <c r="AW29" s="445"/>
      <c r="AX29" s="447"/>
      <c r="AY29" s="454"/>
      <c r="AZ29" s="455"/>
      <c r="BA29" s="455"/>
      <c r="BB29" s="456"/>
      <c r="BC29" s="448" t="s">
        <v>194</v>
      </c>
      <c r="BD29" s="449"/>
      <c r="BE29" s="449"/>
      <c r="BF29" s="449"/>
      <c r="BG29" s="449"/>
      <c r="BH29" s="449"/>
      <c r="BI29" s="449"/>
      <c r="BJ29" s="449"/>
      <c r="BK29" s="449"/>
      <c r="BL29" s="449"/>
      <c r="BM29" s="450"/>
      <c r="BN29" s="468">
        <v>127548</v>
      </c>
      <c r="BO29" s="469"/>
      <c r="BP29" s="469"/>
      <c r="BQ29" s="469"/>
      <c r="BR29" s="469"/>
      <c r="BS29" s="469"/>
      <c r="BT29" s="469"/>
      <c r="BU29" s="470"/>
      <c r="BV29" s="468">
        <v>127318</v>
      </c>
      <c r="BW29" s="469"/>
      <c r="BX29" s="469"/>
      <c r="BY29" s="469"/>
      <c r="BZ29" s="469"/>
      <c r="CA29" s="469"/>
      <c r="CB29" s="469"/>
      <c r="CC29" s="470"/>
      <c r="CD29" s="202"/>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5"/>
      <c r="DK29" s="185"/>
      <c r="DL29" s="185"/>
      <c r="DM29" s="185"/>
      <c r="DN29" s="185"/>
      <c r="DO29" s="185"/>
    </row>
    <row r="30" spans="1:119" ht="18.75" customHeight="1" thickBot="1">
      <c r="A30" s="186"/>
      <c r="B30" s="503"/>
      <c r="C30" s="504"/>
      <c r="D30" s="505"/>
      <c r="E30" s="514"/>
      <c r="F30" s="515"/>
      <c r="G30" s="515"/>
      <c r="H30" s="515"/>
      <c r="I30" s="515"/>
      <c r="J30" s="515"/>
      <c r="K30" s="516"/>
      <c r="L30" s="517"/>
      <c r="M30" s="518"/>
      <c r="N30" s="518"/>
      <c r="O30" s="518"/>
      <c r="P30" s="519"/>
      <c r="Q30" s="517"/>
      <c r="R30" s="518"/>
      <c r="S30" s="518"/>
      <c r="T30" s="518"/>
      <c r="U30" s="518"/>
      <c r="V30" s="519"/>
      <c r="W30" s="520" t="s">
        <v>195</v>
      </c>
      <c r="X30" s="521"/>
      <c r="Y30" s="521"/>
      <c r="Z30" s="521"/>
      <c r="AA30" s="521"/>
      <c r="AB30" s="521"/>
      <c r="AC30" s="521"/>
      <c r="AD30" s="521"/>
      <c r="AE30" s="521"/>
      <c r="AF30" s="521"/>
      <c r="AG30" s="522"/>
      <c r="AH30" s="432">
        <v>96.3</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2234708</v>
      </c>
      <c r="BO30" s="472"/>
      <c r="BP30" s="472"/>
      <c r="BQ30" s="472"/>
      <c r="BR30" s="472"/>
      <c r="BS30" s="472"/>
      <c r="BT30" s="472"/>
      <c r="BU30" s="473"/>
      <c r="BV30" s="471">
        <v>2174620</v>
      </c>
      <c r="BW30" s="472"/>
      <c r="BX30" s="472"/>
      <c r="BY30" s="472"/>
      <c r="BZ30" s="472"/>
      <c r="CA30" s="472"/>
      <c r="CB30" s="472"/>
      <c r="CC30" s="47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196</v>
      </c>
      <c r="D32" s="213"/>
      <c r="E32" s="213"/>
      <c r="F32" s="210"/>
      <c r="G32" s="210"/>
      <c r="H32" s="210"/>
      <c r="I32" s="210"/>
      <c r="J32" s="210"/>
      <c r="K32" s="210"/>
      <c r="L32" s="210"/>
      <c r="M32" s="210"/>
      <c r="N32" s="210"/>
      <c r="O32" s="210"/>
      <c r="P32" s="210"/>
      <c r="Q32" s="210"/>
      <c r="R32" s="210"/>
      <c r="S32" s="210"/>
      <c r="T32" s="210"/>
      <c r="U32" s="210" t="s">
        <v>197</v>
      </c>
      <c r="V32" s="210"/>
      <c r="W32" s="210"/>
      <c r="X32" s="210"/>
      <c r="Y32" s="210"/>
      <c r="Z32" s="210"/>
      <c r="AA32" s="210"/>
      <c r="AB32" s="210"/>
      <c r="AC32" s="210"/>
      <c r="AD32" s="210"/>
      <c r="AE32" s="210"/>
      <c r="AF32" s="210"/>
      <c r="AG32" s="210"/>
      <c r="AH32" s="210"/>
      <c r="AI32" s="210"/>
      <c r="AJ32" s="210"/>
      <c r="AK32" s="210"/>
      <c r="AL32" s="210"/>
      <c r="AM32" s="214" t="s">
        <v>198</v>
      </c>
      <c r="AN32" s="210"/>
      <c r="AO32" s="210"/>
      <c r="AP32" s="210"/>
      <c r="AQ32" s="210"/>
      <c r="AR32" s="210"/>
      <c r="AS32" s="214"/>
      <c r="AT32" s="214"/>
      <c r="AU32" s="214"/>
      <c r="AV32" s="214"/>
      <c r="AW32" s="214"/>
      <c r="AX32" s="214"/>
      <c r="AY32" s="214"/>
      <c r="AZ32" s="214"/>
      <c r="BA32" s="214"/>
      <c r="BB32" s="210"/>
      <c r="BC32" s="214"/>
      <c r="BD32" s="210"/>
      <c r="BE32" s="214" t="s">
        <v>199</v>
      </c>
      <c r="BF32" s="210"/>
      <c r="BG32" s="210"/>
      <c r="BH32" s="210"/>
      <c r="BI32" s="210"/>
      <c r="BJ32" s="214"/>
      <c r="BK32" s="214"/>
      <c r="BL32" s="214"/>
      <c r="BM32" s="214"/>
      <c r="BN32" s="214"/>
      <c r="BO32" s="214"/>
      <c r="BP32" s="214"/>
      <c r="BQ32" s="214"/>
      <c r="BR32" s="210"/>
      <c r="BS32" s="210"/>
      <c r="BT32" s="210"/>
      <c r="BU32" s="210"/>
      <c r="BV32" s="210"/>
      <c r="BW32" s="210" t="s">
        <v>200</v>
      </c>
      <c r="BX32" s="210"/>
      <c r="BY32" s="210"/>
      <c r="BZ32" s="210"/>
      <c r="CA32" s="210"/>
      <c r="CB32" s="214"/>
      <c r="CC32" s="214"/>
      <c r="CD32" s="214"/>
      <c r="CE32" s="214"/>
      <c r="CF32" s="214"/>
      <c r="CG32" s="214"/>
      <c r="CH32" s="214"/>
      <c r="CI32" s="214"/>
      <c r="CJ32" s="214"/>
      <c r="CK32" s="214"/>
      <c r="CL32" s="214"/>
      <c r="CM32" s="214"/>
      <c r="CN32" s="214"/>
      <c r="CO32" s="214" t="s">
        <v>201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31" t="s">
        <v>202</v>
      </c>
      <c r="D33" s="431"/>
      <c r="E33" s="430" t="s">
        <v>203</v>
      </c>
      <c r="F33" s="430"/>
      <c r="G33" s="430"/>
      <c r="H33" s="430"/>
      <c r="I33" s="430"/>
      <c r="J33" s="430"/>
      <c r="K33" s="430"/>
      <c r="L33" s="430"/>
      <c r="M33" s="430"/>
      <c r="N33" s="430"/>
      <c r="O33" s="430"/>
      <c r="P33" s="430"/>
      <c r="Q33" s="430"/>
      <c r="R33" s="430"/>
      <c r="S33" s="430"/>
      <c r="T33" s="215"/>
      <c r="U33" s="431" t="s">
        <v>204</v>
      </c>
      <c r="V33" s="431"/>
      <c r="W33" s="430" t="s">
        <v>205</v>
      </c>
      <c r="X33" s="430"/>
      <c r="Y33" s="430"/>
      <c r="Z33" s="430"/>
      <c r="AA33" s="430"/>
      <c r="AB33" s="430"/>
      <c r="AC33" s="430"/>
      <c r="AD33" s="430"/>
      <c r="AE33" s="430"/>
      <c r="AF33" s="430"/>
      <c r="AG33" s="430"/>
      <c r="AH33" s="430"/>
      <c r="AI33" s="430"/>
      <c r="AJ33" s="430"/>
      <c r="AK33" s="430"/>
      <c r="AL33" s="215"/>
      <c r="AM33" s="431" t="s">
        <v>206</v>
      </c>
      <c r="AN33" s="431"/>
      <c r="AO33" s="430" t="s">
        <v>207</v>
      </c>
      <c r="AP33" s="430"/>
      <c r="AQ33" s="430"/>
      <c r="AR33" s="430"/>
      <c r="AS33" s="430"/>
      <c r="AT33" s="430"/>
      <c r="AU33" s="430"/>
      <c r="AV33" s="430"/>
      <c r="AW33" s="430"/>
      <c r="AX33" s="430"/>
      <c r="AY33" s="430"/>
      <c r="AZ33" s="430"/>
      <c r="BA33" s="430"/>
      <c r="BB33" s="430"/>
      <c r="BC33" s="430"/>
      <c r="BD33" s="216"/>
      <c r="BE33" s="430" t="s">
        <v>208</v>
      </c>
      <c r="BF33" s="430"/>
      <c r="BG33" s="430" t="s">
        <v>209</v>
      </c>
      <c r="BH33" s="430"/>
      <c r="BI33" s="430"/>
      <c r="BJ33" s="430"/>
      <c r="BK33" s="430"/>
      <c r="BL33" s="430"/>
      <c r="BM33" s="430"/>
      <c r="BN33" s="430"/>
      <c r="BO33" s="430"/>
      <c r="BP33" s="430"/>
      <c r="BQ33" s="430"/>
      <c r="BR33" s="430"/>
      <c r="BS33" s="430"/>
      <c r="BT33" s="430"/>
      <c r="BU33" s="430"/>
      <c r="BV33" s="216"/>
      <c r="BW33" s="431" t="s">
        <v>208</v>
      </c>
      <c r="BX33" s="431"/>
      <c r="BY33" s="430" t="s">
        <v>210</v>
      </c>
      <c r="BZ33" s="430"/>
      <c r="CA33" s="430"/>
      <c r="CB33" s="430"/>
      <c r="CC33" s="430"/>
      <c r="CD33" s="430"/>
      <c r="CE33" s="430"/>
      <c r="CF33" s="430"/>
      <c r="CG33" s="430"/>
      <c r="CH33" s="430"/>
      <c r="CI33" s="430"/>
      <c r="CJ33" s="430"/>
      <c r="CK33" s="430"/>
      <c r="CL33" s="430"/>
      <c r="CM33" s="430"/>
      <c r="CN33" s="215"/>
      <c r="CO33" s="431" t="s">
        <v>211</v>
      </c>
      <c r="CP33" s="431"/>
      <c r="CQ33" s="430" t="s">
        <v>212</v>
      </c>
      <c r="CR33" s="430"/>
      <c r="CS33" s="430"/>
      <c r="CT33" s="430"/>
      <c r="CU33" s="430"/>
      <c r="CV33" s="430"/>
      <c r="CW33" s="430"/>
      <c r="CX33" s="430"/>
      <c r="CY33" s="430"/>
      <c r="CZ33" s="430"/>
      <c r="DA33" s="430"/>
      <c r="DB33" s="430"/>
      <c r="DC33" s="430"/>
      <c r="DD33" s="430"/>
      <c r="DE33" s="430"/>
      <c r="DF33" s="215"/>
      <c r="DG33" s="429" t="s">
        <v>213</v>
      </c>
      <c r="DH33" s="429"/>
      <c r="DI33" s="217"/>
      <c r="DJ33" s="185"/>
      <c r="DK33" s="185"/>
      <c r="DL33" s="185"/>
      <c r="DM33" s="185"/>
      <c r="DN33" s="185"/>
      <c r="DO33" s="185"/>
    </row>
    <row r="34" spans="1:119" ht="32.25" customHeight="1">
      <c r="A34" s="186"/>
      <c r="B34" s="212"/>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3"/>
      <c r="U34" s="427">
        <f>IF(W34="","",MAX(C34:D43)+1)</f>
        <v>2</v>
      </c>
      <c r="V34" s="427"/>
      <c r="W34" s="426" t="str">
        <f>IF('各会計、関係団体の財政状況及び健全化判断比率'!B28="","",'各会計、関係団体の財政状況及び健全化判断比率'!B28)</f>
        <v>国民健康保険事業</v>
      </c>
      <c r="X34" s="426"/>
      <c r="Y34" s="426"/>
      <c r="Z34" s="426"/>
      <c r="AA34" s="426"/>
      <c r="AB34" s="426"/>
      <c r="AC34" s="426"/>
      <c r="AD34" s="426"/>
      <c r="AE34" s="426"/>
      <c r="AF34" s="426"/>
      <c r="AG34" s="426"/>
      <c r="AH34" s="426"/>
      <c r="AI34" s="426"/>
      <c r="AJ34" s="426"/>
      <c r="AK34" s="426"/>
      <c r="AL34" s="213"/>
      <c r="AM34" s="427" t="str">
        <f>IF(AO34="","",MAX(C34:D43,U34:V43)+1)</f>
        <v/>
      </c>
      <c r="AN34" s="427"/>
      <c r="AO34" s="426"/>
      <c r="AP34" s="426"/>
      <c r="AQ34" s="426"/>
      <c r="AR34" s="426"/>
      <c r="AS34" s="426"/>
      <c r="AT34" s="426"/>
      <c r="AU34" s="426"/>
      <c r="AV34" s="426"/>
      <c r="AW34" s="426"/>
      <c r="AX34" s="426"/>
      <c r="AY34" s="426"/>
      <c r="AZ34" s="426"/>
      <c r="BA34" s="426"/>
      <c r="BB34" s="426"/>
      <c r="BC34" s="426"/>
      <c r="BD34" s="213"/>
      <c r="BE34" s="427">
        <f>IF(BG34="","",MAX(C34:D43,U34:V43,AM34:AN43)+1)</f>
        <v>4</v>
      </c>
      <c r="BF34" s="427"/>
      <c r="BG34" s="426" t="str">
        <f>IF('各会計、関係団体の財政状況及び健全化判断比率'!B30="","",'各会計、関係団体の財政状況及び健全化判断比率'!B30)</f>
        <v>簡易水道事業</v>
      </c>
      <c r="BH34" s="426"/>
      <c r="BI34" s="426"/>
      <c r="BJ34" s="426"/>
      <c r="BK34" s="426"/>
      <c r="BL34" s="426"/>
      <c r="BM34" s="426"/>
      <c r="BN34" s="426"/>
      <c r="BO34" s="426"/>
      <c r="BP34" s="426"/>
      <c r="BQ34" s="426"/>
      <c r="BR34" s="426"/>
      <c r="BS34" s="426"/>
      <c r="BT34" s="426"/>
      <c r="BU34" s="426"/>
      <c r="BV34" s="213"/>
      <c r="BW34" s="427">
        <f>IF(BY34="","",MAX(C34:D43,U34:V43,AM34:AN43,BE34:BF43)+1)</f>
        <v>5</v>
      </c>
      <c r="BX34" s="427"/>
      <c r="BY34" s="426" t="str">
        <f>IF('各会計、関係団体の財政状況及び健全化判断比率'!B68="","",'各会計、関係団体の財政状況及び健全化判断比率'!B68)</f>
        <v>福岡県市町村消防団員等公務災害補償組合（一般会計）</v>
      </c>
      <c r="BZ34" s="426"/>
      <c r="CA34" s="426"/>
      <c r="CB34" s="426"/>
      <c r="CC34" s="426"/>
      <c r="CD34" s="426"/>
      <c r="CE34" s="426"/>
      <c r="CF34" s="426"/>
      <c r="CG34" s="426"/>
      <c r="CH34" s="426"/>
      <c r="CI34" s="426"/>
      <c r="CJ34" s="426"/>
      <c r="CK34" s="426"/>
      <c r="CL34" s="426"/>
      <c r="CM34" s="426"/>
      <c r="CN34" s="213"/>
      <c r="CO34" s="427">
        <f>IF(CQ34="","",MAX(C34:D43,U34:V43,AM34:AN43,BE34:BF43,BW34:BX43)+1)</f>
        <v>15</v>
      </c>
      <c r="CP34" s="427"/>
      <c r="CQ34" s="426" t="str">
        <f>IF('各会計、関係団体の財政状況及び健全化判断比率'!BS7="","",'各会計、関係団体の財政状況及び健全化判断比率'!BS7)</f>
        <v>小石原陶の里</v>
      </c>
      <c r="CR34" s="426"/>
      <c r="CS34" s="426"/>
      <c r="CT34" s="426"/>
      <c r="CU34" s="426"/>
      <c r="CV34" s="426"/>
      <c r="CW34" s="426"/>
      <c r="CX34" s="426"/>
      <c r="CY34" s="426"/>
      <c r="CZ34" s="426"/>
      <c r="DA34" s="426"/>
      <c r="DB34" s="426"/>
      <c r="DC34" s="426"/>
      <c r="DD34" s="426"/>
      <c r="DE34" s="426"/>
      <c r="DF34" s="210"/>
      <c r="DG34" s="428" t="str">
        <f>IF('各会計、関係団体の財政状況及び健全化判断比率'!BR7="","",'各会計、関係団体の財政状況及び健全化判断比率'!BR7)</f>
        <v/>
      </c>
      <c r="DH34" s="428"/>
      <c r="DI34" s="217"/>
      <c r="DJ34" s="185"/>
      <c r="DK34" s="185"/>
      <c r="DL34" s="185"/>
      <c r="DM34" s="185"/>
      <c r="DN34" s="185"/>
      <c r="DO34" s="185"/>
    </row>
    <row r="35" spans="1:119" ht="32.25" customHeight="1">
      <c r="A35" s="186"/>
      <c r="B35" s="212"/>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3"/>
      <c r="U35" s="427">
        <f>IF(W35="","",U34+1)</f>
        <v>3</v>
      </c>
      <c r="V35" s="427"/>
      <c r="W35" s="426" t="str">
        <f>IF('各会計、関係団体の財政状況及び健全化判断比率'!B29="","",'各会計、関係団体の財政状況及び健全化判断比率'!B29)</f>
        <v>後期高齢者医療</v>
      </c>
      <c r="X35" s="426"/>
      <c r="Y35" s="426"/>
      <c r="Z35" s="426"/>
      <c r="AA35" s="426"/>
      <c r="AB35" s="426"/>
      <c r="AC35" s="426"/>
      <c r="AD35" s="426"/>
      <c r="AE35" s="426"/>
      <c r="AF35" s="426"/>
      <c r="AG35" s="426"/>
      <c r="AH35" s="426"/>
      <c r="AI35" s="426"/>
      <c r="AJ35" s="426"/>
      <c r="AK35" s="426"/>
      <c r="AL35" s="213"/>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3"/>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3"/>
      <c r="BW35" s="427">
        <f t="shared" ref="BW35:BW43" si="2">IF(BY35="","",BW34+1)</f>
        <v>6</v>
      </c>
      <c r="BX35" s="427"/>
      <c r="BY35" s="426" t="str">
        <f>IF('各会計、関係団体の財政状況及び健全化判断比率'!B69="","",'各会計、関係団体の財政状況及び健全化判断比率'!B69)</f>
        <v>福岡県市町村職員退職手当組合（一般会計）</v>
      </c>
      <c r="BZ35" s="426"/>
      <c r="CA35" s="426"/>
      <c r="CB35" s="426"/>
      <c r="CC35" s="426"/>
      <c r="CD35" s="426"/>
      <c r="CE35" s="426"/>
      <c r="CF35" s="426"/>
      <c r="CG35" s="426"/>
      <c r="CH35" s="426"/>
      <c r="CI35" s="426"/>
      <c r="CJ35" s="426"/>
      <c r="CK35" s="426"/>
      <c r="CL35" s="426"/>
      <c r="CM35" s="426"/>
      <c r="CN35" s="213"/>
      <c r="CO35" s="427">
        <f t="shared" ref="CO35:CO43" si="3">IF(CQ35="","",CO34+1)</f>
        <v>16</v>
      </c>
      <c r="CP35" s="427"/>
      <c r="CQ35" s="426" t="str">
        <f>IF('各会計、関係団体の財政状況及び健全化判断比率'!BS8="","",'各会計、関係団体の財政状況及び健全化判断比率'!BS8)</f>
        <v>宝珠山ふるさと村</v>
      </c>
      <c r="CR35" s="426"/>
      <c r="CS35" s="426"/>
      <c r="CT35" s="426"/>
      <c r="CU35" s="426"/>
      <c r="CV35" s="426"/>
      <c r="CW35" s="426"/>
      <c r="CX35" s="426"/>
      <c r="CY35" s="426"/>
      <c r="CZ35" s="426"/>
      <c r="DA35" s="426"/>
      <c r="DB35" s="426"/>
      <c r="DC35" s="426"/>
      <c r="DD35" s="426"/>
      <c r="DE35" s="426"/>
      <c r="DF35" s="210"/>
      <c r="DG35" s="428" t="str">
        <f>IF('各会計、関係団体の財政状況及び健全化判断比率'!BR8="","",'各会計、関係団体の財政状況及び健全化判断比率'!BR8)</f>
        <v/>
      </c>
      <c r="DH35" s="428"/>
      <c r="DI35" s="217"/>
      <c r="DJ35" s="185"/>
      <c r="DK35" s="185"/>
      <c r="DL35" s="185"/>
      <c r="DM35" s="185"/>
      <c r="DN35" s="185"/>
      <c r="DO35" s="185"/>
    </row>
    <row r="36" spans="1:119" ht="32.25" customHeight="1">
      <c r="A36" s="186"/>
      <c r="B36" s="212"/>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3"/>
      <c r="U36" s="427" t="str">
        <f t="shared" ref="U36:U43" si="4">IF(W36="","",U35+1)</f>
        <v/>
      </c>
      <c r="V36" s="427"/>
      <c r="W36" s="426"/>
      <c r="X36" s="426"/>
      <c r="Y36" s="426"/>
      <c r="Z36" s="426"/>
      <c r="AA36" s="426"/>
      <c r="AB36" s="426"/>
      <c r="AC36" s="426"/>
      <c r="AD36" s="426"/>
      <c r="AE36" s="426"/>
      <c r="AF36" s="426"/>
      <c r="AG36" s="426"/>
      <c r="AH36" s="426"/>
      <c r="AI36" s="426"/>
      <c r="AJ36" s="426"/>
      <c r="AK36" s="426"/>
      <c r="AL36" s="213"/>
      <c r="AM36" s="427" t="str">
        <f t="shared" si="0"/>
        <v/>
      </c>
      <c r="AN36" s="427"/>
      <c r="AO36" s="426"/>
      <c r="AP36" s="426"/>
      <c r="AQ36" s="426"/>
      <c r="AR36" s="426"/>
      <c r="AS36" s="426"/>
      <c r="AT36" s="426"/>
      <c r="AU36" s="426"/>
      <c r="AV36" s="426"/>
      <c r="AW36" s="426"/>
      <c r="AX36" s="426"/>
      <c r="AY36" s="426"/>
      <c r="AZ36" s="426"/>
      <c r="BA36" s="426"/>
      <c r="BB36" s="426"/>
      <c r="BC36" s="426"/>
      <c r="BD36" s="213"/>
      <c r="BE36" s="427" t="str">
        <f t="shared" si="1"/>
        <v/>
      </c>
      <c r="BF36" s="427"/>
      <c r="BG36" s="426"/>
      <c r="BH36" s="426"/>
      <c r="BI36" s="426"/>
      <c r="BJ36" s="426"/>
      <c r="BK36" s="426"/>
      <c r="BL36" s="426"/>
      <c r="BM36" s="426"/>
      <c r="BN36" s="426"/>
      <c r="BO36" s="426"/>
      <c r="BP36" s="426"/>
      <c r="BQ36" s="426"/>
      <c r="BR36" s="426"/>
      <c r="BS36" s="426"/>
      <c r="BT36" s="426"/>
      <c r="BU36" s="426"/>
      <c r="BV36" s="213"/>
      <c r="BW36" s="427">
        <f t="shared" si="2"/>
        <v>7</v>
      </c>
      <c r="BX36" s="427"/>
      <c r="BY36" s="426" t="str">
        <f>IF('各会計、関係団体の財政状況及び健全化判断比率'!B70="","",'各会計、関係団体の財政状況及び健全化判断比率'!B70)</f>
        <v>福岡県市町村職員退職手当組合（基金特別会計）</v>
      </c>
      <c r="BZ36" s="426"/>
      <c r="CA36" s="426"/>
      <c r="CB36" s="426"/>
      <c r="CC36" s="426"/>
      <c r="CD36" s="426"/>
      <c r="CE36" s="426"/>
      <c r="CF36" s="426"/>
      <c r="CG36" s="426"/>
      <c r="CH36" s="426"/>
      <c r="CI36" s="426"/>
      <c r="CJ36" s="426"/>
      <c r="CK36" s="426"/>
      <c r="CL36" s="426"/>
      <c r="CM36" s="426"/>
      <c r="CN36" s="213"/>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0"/>
      <c r="DG36" s="428" t="str">
        <f>IF('各会計、関係団体の財政状況及び健全化判断比率'!BR9="","",'各会計、関係団体の財政状況及び健全化判断比率'!BR9)</f>
        <v/>
      </c>
      <c r="DH36" s="428"/>
      <c r="DI36" s="217"/>
      <c r="DJ36" s="185"/>
      <c r="DK36" s="185"/>
      <c r="DL36" s="185"/>
      <c r="DM36" s="185"/>
      <c r="DN36" s="185"/>
      <c r="DO36" s="185"/>
    </row>
    <row r="37" spans="1:119" ht="32.25" customHeight="1">
      <c r="A37" s="186"/>
      <c r="B37" s="212"/>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3"/>
      <c r="U37" s="427" t="str">
        <f t="shared" si="4"/>
        <v/>
      </c>
      <c r="V37" s="427"/>
      <c r="W37" s="426"/>
      <c r="X37" s="426"/>
      <c r="Y37" s="426"/>
      <c r="Z37" s="426"/>
      <c r="AA37" s="426"/>
      <c r="AB37" s="426"/>
      <c r="AC37" s="426"/>
      <c r="AD37" s="426"/>
      <c r="AE37" s="426"/>
      <c r="AF37" s="426"/>
      <c r="AG37" s="426"/>
      <c r="AH37" s="426"/>
      <c r="AI37" s="426"/>
      <c r="AJ37" s="426"/>
      <c r="AK37" s="426"/>
      <c r="AL37" s="213"/>
      <c r="AM37" s="427" t="str">
        <f t="shared" si="0"/>
        <v/>
      </c>
      <c r="AN37" s="427"/>
      <c r="AO37" s="426"/>
      <c r="AP37" s="426"/>
      <c r="AQ37" s="426"/>
      <c r="AR37" s="426"/>
      <c r="AS37" s="426"/>
      <c r="AT37" s="426"/>
      <c r="AU37" s="426"/>
      <c r="AV37" s="426"/>
      <c r="AW37" s="426"/>
      <c r="AX37" s="426"/>
      <c r="AY37" s="426"/>
      <c r="AZ37" s="426"/>
      <c r="BA37" s="426"/>
      <c r="BB37" s="426"/>
      <c r="BC37" s="426"/>
      <c r="BD37" s="213"/>
      <c r="BE37" s="427" t="str">
        <f t="shared" si="1"/>
        <v/>
      </c>
      <c r="BF37" s="427"/>
      <c r="BG37" s="426"/>
      <c r="BH37" s="426"/>
      <c r="BI37" s="426"/>
      <c r="BJ37" s="426"/>
      <c r="BK37" s="426"/>
      <c r="BL37" s="426"/>
      <c r="BM37" s="426"/>
      <c r="BN37" s="426"/>
      <c r="BO37" s="426"/>
      <c r="BP37" s="426"/>
      <c r="BQ37" s="426"/>
      <c r="BR37" s="426"/>
      <c r="BS37" s="426"/>
      <c r="BT37" s="426"/>
      <c r="BU37" s="426"/>
      <c r="BV37" s="213"/>
      <c r="BW37" s="427">
        <f t="shared" si="2"/>
        <v>8</v>
      </c>
      <c r="BX37" s="427"/>
      <c r="BY37" s="426" t="str">
        <f>IF('各会計、関係団体の財政状況及び健全化判断比率'!B71="","",'各会計、関係団体の財政状況及び健全化判断比率'!B71)</f>
        <v>福岡県自治会館管理組合（一般会計）</v>
      </c>
      <c r="BZ37" s="426"/>
      <c r="CA37" s="426"/>
      <c r="CB37" s="426"/>
      <c r="CC37" s="426"/>
      <c r="CD37" s="426"/>
      <c r="CE37" s="426"/>
      <c r="CF37" s="426"/>
      <c r="CG37" s="426"/>
      <c r="CH37" s="426"/>
      <c r="CI37" s="426"/>
      <c r="CJ37" s="426"/>
      <c r="CK37" s="426"/>
      <c r="CL37" s="426"/>
      <c r="CM37" s="426"/>
      <c r="CN37" s="213"/>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0"/>
      <c r="DG37" s="428" t="str">
        <f>IF('各会計、関係団体の財政状況及び健全化判断比率'!BR10="","",'各会計、関係団体の財政状況及び健全化判断比率'!BR10)</f>
        <v/>
      </c>
      <c r="DH37" s="428"/>
      <c r="DI37" s="217"/>
      <c r="DJ37" s="185"/>
      <c r="DK37" s="185"/>
      <c r="DL37" s="185"/>
      <c r="DM37" s="185"/>
      <c r="DN37" s="185"/>
      <c r="DO37" s="185"/>
    </row>
    <row r="38" spans="1:119" ht="32.25" customHeight="1">
      <c r="A38" s="186"/>
      <c r="B38" s="212"/>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3"/>
      <c r="U38" s="427" t="str">
        <f t="shared" si="4"/>
        <v/>
      </c>
      <c r="V38" s="427"/>
      <c r="W38" s="426"/>
      <c r="X38" s="426"/>
      <c r="Y38" s="426"/>
      <c r="Z38" s="426"/>
      <c r="AA38" s="426"/>
      <c r="AB38" s="426"/>
      <c r="AC38" s="426"/>
      <c r="AD38" s="426"/>
      <c r="AE38" s="426"/>
      <c r="AF38" s="426"/>
      <c r="AG38" s="426"/>
      <c r="AH38" s="426"/>
      <c r="AI38" s="426"/>
      <c r="AJ38" s="426"/>
      <c r="AK38" s="426"/>
      <c r="AL38" s="213"/>
      <c r="AM38" s="427" t="str">
        <f t="shared" si="0"/>
        <v/>
      </c>
      <c r="AN38" s="427"/>
      <c r="AO38" s="426"/>
      <c r="AP38" s="426"/>
      <c r="AQ38" s="426"/>
      <c r="AR38" s="426"/>
      <c r="AS38" s="426"/>
      <c r="AT38" s="426"/>
      <c r="AU38" s="426"/>
      <c r="AV38" s="426"/>
      <c r="AW38" s="426"/>
      <c r="AX38" s="426"/>
      <c r="AY38" s="426"/>
      <c r="AZ38" s="426"/>
      <c r="BA38" s="426"/>
      <c r="BB38" s="426"/>
      <c r="BC38" s="426"/>
      <c r="BD38" s="213"/>
      <c r="BE38" s="427" t="str">
        <f t="shared" si="1"/>
        <v/>
      </c>
      <c r="BF38" s="427"/>
      <c r="BG38" s="426"/>
      <c r="BH38" s="426"/>
      <c r="BI38" s="426"/>
      <c r="BJ38" s="426"/>
      <c r="BK38" s="426"/>
      <c r="BL38" s="426"/>
      <c r="BM38" s="426"/>
      <c r="BN38" s="426"/>
      <c r="BO38" s="426"/>
      <c r="BP38" s="426"/>
      <c r="BQ38" s="426"/>
      <c r="BR38" s="426"/>
      <c r="BS38" s="426"/>
      <c r="BT38" s="426"/>
      <c r="BU38" s="426"/>
      <c r="BV38" s="213"/>
      <c r="BW38" s="427">
        <f t="shared" si="2"/>
        <v>9</v>
      </c>
      <c r="BX38" s="427"/>
      <c r="BY38" s="426" t="str">
        <f>IF('各会計、関係団体の財政状況及び健全化判断比率'!B72="","",'各会計、関係団体の財政状況及び健全化判断比率'!B72)</f>
        <v>甘木・朝倉広域市町村圏事務組合（一般会計）</v>
      </c>
      <c r="BZ38" s="426"/>
      <c r="CA38" s="426"/>
      <c r="CB38" s="426"/>
      <c r="CC38" s="426"/>
      <c r="CD38" s="426"/>
      <c r="CE38" s="426"/>
      <c r="CF38" s="426"/>
      <c r="CG38" s="426"/>
      <c r="CH38" s="426"/>
      <c r="CI38" s="426"/>
      <c r="CJ38" s="426"/>
      <c r="CK38" s="426"/>
      <c r="CL38" s="426"/>
      <c r="CM38" s="426"/>
      <c r="CN38" s="213"/>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0"/>
      <c r="DG38" s="428" t="str">
        <f>IF('各会計、関係団体の財政状況及び健全化判断比率'!BR11="","",'各会計、関係団体の財政状況及び健全化判断比率'!BR11)</f>
        <v/>
      </c>
      <c r="DH38" s="428"/>
      <c r="DI38" s="217"/>
      <c r="DJ38" s="185"/>
      <c r="DK38" s="185"/>
      <c r="DL38" s="185"/>
      <c r="DM38" s="185"/>
      <c r="DN38" s="185"/>
      <c r="DO38" s="185"/>
    </row>
    <row r="39" spans="1:119" ht="32.25" customHeight="1">
      <c r="A39" s="186"/>
      <c r="B39" s="212"/>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3"/>
      <c r="U39" s="427" t="str">
        <f t="shared" si="4"/>
        <v/>
      </c>
      <c r="V39" s="427"/>
      <c r="W39" s="426"/>
      <c r="X39" s="426"/>
      <c r="Y39" s="426"/>
      <c r="Z39" s="426"/>
      <c r="AA39" s="426"/>
      <c r="AB39" s="426"/>
      <c r="AC39" s="426"/>
      <c r="AD39" s="426"/>
      <c r="AE39" s="426"/>
      <c r="AF39" s="426"/>
      <c r="AG39" s="426"/>
      <c r="AH39" s="426"/>
      <c r="AI39" s="426"/>
      <c r="AJ39" s="426"/>
      <c r="AK39" s="426"/>
      <c r="AL39" s="213"/>
      <c r="AM39" s="427" t="str">
        <f t="shared" si="0"/>
        <v/>
      </c>
      <c r="AN39" s="427"/>
      <c r="AO39" s="426"/>
      <c r="AP39" s="426"/>
      <c r="AQ39" s="426"/>
      <c r="AR39" s="426"/>
      <c r="AS39" s="426"/>
      <c r="AT39" s="426"/>
      <c r="AU39" s="426"/>
      <c r="AV39" s="426"/>
      <c r="AW39" s="426"/>
      <c r="AX39" s="426"/>
      <c r="AY39" s="426"/>
      <c r="AZ39" s="426"/>
      <c r="BA39" s="426"/>
      <c r="BB39" s="426"/>
      <c r="BC39" s="426"/>
      <c r="BD39" s="213"/>
      <c r="BE39" s="427" t="str">
        <f t="shared" si="1"/>
        <v/>
      </c>
      <c r="BF39" s="427"/>
      <c r="BG39" s="426"/>
      <c r="BH39" s="426"/>
      <c r="BI39" s="426"/>
      <c r="BJ39" s="426"/>
      <c r="BK39" s="426"/>
      <c r="BL39" s="426"/>
      <c r="BM39" s="426"/>
      <c r="BN39" s="426"/>
      <c r="BO39" s="426"/>
      <c r="BP39" s="426"/>
      <c r="BQ39" s="426"/>
      <c r="BR39" s="426"/>
      <c r="BS39" s="426"/>
      <c r="BT39" s="426"/>
      <c r="BU39" s="426"/>
      <c r="BV39" s="213"/>
      <c r="BW39" s="427">
        <f t="shared" si="2"/>
        <v>10</v>
      </c>
      <c r="BX39" s="427"/>
      <c r="BY39" s="426" t="str">
        <f>IF('各会計、関係団体の財政状況及び健全化判断比率'!B73="","",'各会計、関係団体の財政状況及び健全化判断比率'!B73)</f>
        <v>甘木・朝倉広域市町村圏事務組合（消防特別会計）</v>
      </c>
      <c r="BZ39" s="426"/>
      <c r="CA39" s="426"/>
      <c r="CB39" s="426"/>
      <c r="CC39" s="426"/>
      <c r="CD39" s="426"/>
      <c r="CE39" s="426"/>
      <c r="CF39" s="426"/>
      <c r="CG39" s="426"/>
      <c r="CH39" s="426"/>
      <c r="CI39" s="426"/>
      <c r="CJ39" s="426"/>
      <c r="CK39" s="426"/>
      <c r="CL39" s="426"/>
      <c r="CM39" s="426"/>
      <c r="CN39" s="213"/>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0"/>
      <c r="DG39" s="428" t="str">
        <f>IF('各会計、関係団体の財政状況及び健全化判断比率'!BR12="","",'各会計、関係団体の財政状況及び健全化判断比率'!BR12)</f>
        <v/>
      </c>
      <c r="DH39" s="428"/>
      <c r="DI39" s="217"/>
      <c r="DJ39" s="185"/>
      <c r="DK39" s="185"/>
      <c r="DL39" s="185"/>
      <c r="DM39" s="185"/>
      <c r="DN39" s="185"/>
      <c r="DO39" s="185"/>
    </row>
    <row r="40" spans="1:119" ht="32.25" customHeight="1">
      <c r="A40" s="186"/>
      <c r="B40" s="212"/>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3"/>
      <c r="U40" s="427" t="str">
        <f t="shared" si="4"/>
        <v/>
      </c>
      <c r="V40" s="427"/>
      <c r="W40" s="426"/>
      <c r="X40" s="426"/>
      <c r="Y40" s="426"/>
      <c r="Z40" s="426"/>
      <c r="AA40" s="426"/>
      <c r="AB40" s="426"/>
      <c r="AC40" s="426"/>
      <c r="AD40" s="426"/>
      <c r="AE40" s="426"/>
      <c r="AF40" s="426"/>
      <c r="AG40" s="426"/>
      <c r="AH40" s="426"/>
      <c r="AI40" s="426"/>
      <c r="AJ40" s="426"/>
      <c r="AK40" s="426"/>
      <c r="AL40" s="213"/>
      <c r="AM40" s="427" t="str">
        <f t="shared" si="0"/>
        <v/>
      </c>
      <c r="AN40" s="427"/>
      <c r="AO40" s="426"/>
      <c r="AP40" s="426"/>
      <c r="AQ40" s="426"/>
      <c r="AR40" s="426"/>
      <c r="AS40" s="426"/>
      <c r="AT40" s="426"/>
      <c r="AU40" s="426"/>
      <c r="AV40" s="426"/>
      <c r="AW40" s="426"/>
      <c r="AX40" s="426"/>
      <c r="AY40" s="426"/>
      <c r="AZ40" s="426"/>
      <c r="BA40" s="426"/>
      <c r="BB40" s="426"/>
      <c r="BC40" s="426"/>
      <c r="BD40" s="213"/>
      <c r="BE40" s="427" t="str">
        <f t="shared" si="1"/>
        <v/>
      </c>
      <c r="BF40" s="427"/>
      <c r="BG40" s="426"/>
      <c r="BH40" s="426"/>
      <c r="BI40" s="426"/>
      <c r="BJ40" s="426"/>
      <c r="BK40" s="426"/>
      <c r="BL40" s="426"/>
      <c r="BM40" s="426"/>
      <c r="BN40" s="426"/>
      <c r="BO40" s="426"/>
      <c r="BP40" s="426"/>
      <c r="BQ40" s="426"/>
      <c r="BR40" s="426"/>
      <c r="BS40" s="426"/>
      <c r="BT40" s="426"/>
      <c r="BU40" s="426"/>
      <c r="BV40" s="213"/>
      <c r="BW40" s="427">
        <f t="shared" si="2"/>
        <v>11</v>
      </c>
      <c r="BX40" s="427"/>
      <c r="BY40" s="426" t="str">
        <f>IF('各会計、関係団体の財政状況及び健全化判断比率'!B74="","",'各会計、関係団体の財政状況及び健全化判断比率'!B74)</f>
        <v>甘木・朝倉・三井環境施設組合（一般会計）</v>
      </c>
      <c r="BZ40" s="426"/>
      <c r="CA40" s="426"/>
      <c r="CB40" s="426"/>
      <c r="CC40" s="426"/>
      <c r="CD40" s="426"/>
      <c r="CE40" s="426"/>
      <c r="CF40" s="426"/>
      <c r="CG40" s="426"/>
      <c r="CH40" s="426"/>
      <c r="CI40" s="426"/>
      <c r="CJ40" s="426"/>
      <c r="CK40" s="426"/>
      <c r="CL40" s="426"/>
      <c r="CM40" s="426"/>
      <c r="CN40" s="213"/>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0"/>
      <c r="DG40" s="428" t="str">
        <f>IF('各会計、関係団体の財政状況及び健全化判断比率'!BR13="","",'各会計、関係団体の財政状況及び健全化判断比率'!BR13)</f>
        <v/>
      </c>
      <c r="DH40" s="428"/>
      <c r="DI40" s="217"/>
      <c r="DJ40" s="185"/>
      <c r="DK40" s="185"/>
      <c r="DL40" s="185"/>
      <c r="DM40" s="185"/>
      <c r="DN40" s="185"/>
      <c r="DO40" s="185"/>
    </row>
    <row r="41" spans="1:119" ht="32.25" customHeight="1">
      <c r="A41" s="186"/>
      <c r="B41" s="212"/>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3"/>
      <c r="U41" s="427" t="str">
        <f t="shared" si="4"/>
        <v/>
      </c>
      <c r="V41" s="427"/>
      <c r="W41" s="426"/>
      <c r="X41" s="426"/>
      <c r="Y41" s="426"/>
      <c r="Z41" s="426"/>
      <c r="AA41" s="426"/>
      <c r="AB41" s="426"/>
      <c r="AC41" s="426"/>
      <c r="AD41" s="426"/>
      <c r="AE41" s="426"/>
      <c r="AF41" s="426"/>
      <c r="AG41" s="426"/>
      <c r="AH41" s="426"/>
      <c r="AI41" s="426"/>
      <c r="AJ41" s="426"/>
      <c r="AK41" s="426"/>
      <c r="AL41" s="213"/>
      <c r="AM41" s="427" t="str">
        <f t="shared" si="0"/>
        <v/>
      </c>
      <c r="AN41" s="427"/>
      <c r="AO41" s="426"/>
      <c r="AP41" s="426"/>
      <c r="AQ41" s="426"/>
      <c r="AR41" s="426"/>
      <c r="AS41" s="426"/>
      <c r="AT41" s="426"/>
      <c r="AU41" s="426"/>
      <c r="AV41" s="426"/>
      <c r="AW41" s="426"/>
      <c r="AX41" s="426"/>
      <c r="AY41" s="426"/>
      <c r="AZ41" s="426"/>
      <c r="BA41" s="426"/>
      <c r="BB41" s="426"/>
      <c r="BC41" s="426"/>
      <c r="BD41" s="213"/>
      <c r="BE41" s="427" t="str">
        <f t="shared" si="1"/>
        <v/>
      </c>
      <c r="BF41" s="427"/>
      <c r="BG41" s="426"/>
      <c r="BH41" s="426"/>
      <c r="BI41" s="426"/>
      <c r="BJ41" s="426"/>
      <c r="BK41" s="426"/>
      <c r="BL41" s="426"/>
      <c r="BM41" s="426"/>
      <c r="BN41" s="426"/>
      <c r="BO41" s="426"/>
      <c r="BP41" s="426"/>
      <c r="BQ41" s="426"/>
      <c r="BR41" s="426"/>
      <c r="BS41" s="426"/>
      <c r="BT41" s="426"/>
      <c r="BU41" s="426"/>
      <c r="BV41" s="213"/>
      <c r="BW41" s="427">
        <f t="shared" si="2"/>
        <v>12</v>
      </c>
      <c r="BX41" s="427"/>
      <c r="BY41" s="426" t="str">
        <f>IF('各会計、関係団体の財政状況及び健全化判断比率'!B75="","",'各会計、関係団体の財政状況及び健全化判断比率'!B75)</f>
        <v>福岡県自治振興組合（一般会計）</v>
      </c>
      <c r="BZ41" s="426"/>
      <c r="CA41" s="426"/>
      <c r="CB41" s="426"/>
      <c r="CC41" s="426"/>
      <c r="CD41" s="426"/>
      <c r="CE41" s="426"/>
      <c r="CF41" s="426"/>
      <c r="CG41" s="426"/>
      <c r="CH41" s="426"/>
      <c r="CI41" s="426"/>
      <c r="CJ41" s="426"/>
      <c r="CK41" s="426"/>
      <c r="CL41" s="426"/>
      <c r="CM41" s="426"/>
      <c r="CN41" s="213"/>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0"/>
      <c r="DG41" s="428" t="str">
        <f>IF('各会計、関係団体の財政状況及び健全化判断比率'!BR14="","",'各会計、関係団体の財政状況及び健全化判断比率'!BR14)</f>
        <v/>
      </c>
      <c r="DH41" s="428"/>
      <c r="DI41" s="217"/>
      <c r="DJ41" s="185"/>
      <c r="DK41" s="185"/>
      <c r="DL41" s="185"/>
      <c r="DM41" s="185"/>
      <c r="DN41" s="185"/>
      <c r="DO41" s="185"/>
    </row>
    <row r="42" spans="1:119" ht="32.25" customHeight="1">
      <c r="A42" s="185"/>
      <c r="B42" s="212"/>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3"/>
      <c r="U42" s="427" t="str">
        <f t="shared" si="4"/>
        <v/>
      </c>
      <c r="V42" s="427"/>
      <c r="W42" s="426"/>
      <c r="X42" s="426"/>
      <c r="Y42" s="426"/>
      <c r="Z42" s="426"/>
      <c r="AA42" s="426"/>
      <c r="AB42" s="426"/>
      <c r="AC42" s="426"/>
      <c r="AD42" s="426"/>
      <c r="AE42" s="426"/>
      <c r="AF42" s="426"/>
      <c r="AG42" s="426"/>
      <c r="AH42" s="426"/>
      <c r="AI42" s="426"/>
      <c r="AJ42" s="426"/>
      <c r="AK42" s="426"/>
      <c r="AL42" s="213"/>
      <c r="AM42" s="427" t="str">
        <f t="shared" si="0"/>
        <v/>
      </c>
      <c r="AN42" s="427"/>
      <c r="AO42" s="426"/>
      <c r="AP42" s="426"/>
      <c r="AQ42" s="426"/>
      <c r="AR42" s="426"/>
      <c r="AS42" s="426"/>
      <c r="AT42" s="426"/>
      <c r="AU42" s="426"/>
      <c r="AV42" s="426"/>
      <c r="AW42" s="426"/>
      <c r="AX42" s="426"/>
      <c r="AY42" s="426"/>
      <c r="AZ42" s="426"/>
      <c r="BA42" s="426"/>
      <c r="BB42" s="426"/>
      <c r="BC42" s="426"/>
      <c r="BD42" s="213"/>
      <c r="BE42" s="427" t="str">
        <f t="shared" si="1"/>
        <v/>
      </c>
      <c r="BF42" s="427"/>
      <c r="BG42" s="426"/>
      <c r="BH42" s="426"/>
      <c r="BI42" s="426"/>
      <c r="BJ42" s="426"/>
      <c r="BK42" s="426"/>
      <c r="BL42" s="426"/>
      <c r="BM42" s="426"/>
      <c r="BN42" s="426"/>
      <c r="BO42" s="426"/>
      <c r="BP42" s="426"/>
      <c r="BQ42" s="426"/>
      <c r="BR42" s="426"/>
      <c r="BS42" s="426"/>
      <c r="BT42" s="426"/>
      <c r="BU42" s="426"/>
      <c r="BV42" s="213"/>
      <c r="BW42" s="427">
        <f t="shared" si="2"/>
        <v>13</v>
      </c>
      <c r="BX42" s="427"/>
      <c r="BY42" s="426" t="str">
        <f>IF('各会計、関係団体の財政状況及び健全化判断比率'!B76="","",'各会計、関係団体の財政状況及び健全化判断比率'!B76)</f>
        <v>福岡県自治振興組合（公文書館事業特別会計）</v>
      </c>
      <c r="BZ42" s="426"/>
      <c r="CA42" s="426"/>
      <c r="CB42" s="426"/>
      <c r="CC42" s="426"/>
      <c r="CD42" s="426"/>
      <c r="CE42" s="426"/>
      <c r="CF42" s="426"/>
      <c r="CG42" s="426"/>
      <c r="CH42" s="426"/>
      <c r="CI42" s="426"/>
      <c r="CJ42" s="426"/>
      <c r="CK42" s="426"/>
      <c r="CL42" s="426"/>
      <c r="CM42" s="426"/>
      <c r="CN42" s="213"/>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0"/>
      <c r="DG42" s="428" t="str">
        <f>IF('各会計、関係団体の財政状況及び健全化判断比率'!BR15="","",'各会計、関係団体の財政状況及び健全化判断比率'!BR15)</f>
        <v/>
      </c>
      <c r="DH42" s="428"/>
      <c r="DI42" s="217"/>
      <c r="DJ42" s="185"/>
      <c r="DK42" s="185"/>
      <c r="DL42" s="185"/>
      <c r="DM42" s="185"/>
      <c r="DN42" s="185"/>
      <c r="DO42" s="185"/>
    </row>
    <row r="43" spans="1:119" ht="32.25" customHeight="1">
      <c r="A43" s="185"/>
      <c r="B43" s="212"/>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3"/>
      <c r="U43" s="427" t="str">
        <f t="shared" si="4"/>
        <v/>
      </c>
      <c r="V43" s="427"/>
      <c r="W43" s="426"/>
      <c r="X43" s="426"/>
      <c r="Y43" s="426"/>
      <c r="Z43" s="426"/>
      <c r="AA43" s="426"/>
      <c r="AB43" s="426"/>
      <c r="AC43" s="426"/>
      <c r="AD43" s="426"/>
      <c r="AE43" s="426"/>
      <c r="AF43" s="426"/>
      <c r="AG43" s="426"/>
      <c r="AH43" s="426"/>
      <c r="AI43" s="426"/>
      <c r="AJ43" s="426"/>
      <c r="AK43" s="426"/>
      <c r="AL43" s="213"/>
      <c r="AM43" s="427" t="str">
        <f t="shared" si="0"/>
        <v/>
      </c>
      <c r="AN43" s="427"/>
      <c r="AO43" s="426"/>
      <c r="AP43" s="426"/>
      <c r="AQ43" s="426"/>
      <c r="AR43" s="426"/>
      <c r="AS43" s="426"/>
      <c r="AT43" s="426"/>
      <c r="AU43" s="426"/>
      <c r="AV43" s="426"/>
      <c r="AW43" s="426"/>
      <c r="AX43" s="426"/>
      <c r="AY43" s="426"/>
      <c r="AZ43" s="426"/>
      <c r="BA43" s="426"/>
      <c r="BB43" s="426"/>
      <c r="BC43" s="426"/>
      <c r="BD43" s="213"/>
      <c r="BE43" s="427" t="str">
        <f t="shared" si="1"/>
        <v/>
      </c>
      <c r="BF43" s="427"/>
      <c r="BG43" s="426"/>
      <c r="BH43" s="426"/>
      <c r="BI43" s="426"/>
      <c r="BJ43" s="426"/>
      <c r="BK43" s="426"/>
      <c r="BL43" s="426"/>
      <c r="BM43" s="426"/>
      <c r="BN43" s="426"/>
      <c r="BO43" s="426"/>
      <c r="BP43" s="426"/>
      <c r="BQ43" s="426"/>
      <c r="BR43" s="426"/>
      <c r="BS43" s="426"/>
      <c r="BT43" s="426"/>
      <c r="BU43" s="426"/>
      <c r="BV43" s="213"/>
      <c r="BW43" s="427">
        <f t="shared" si="2"/>
        <v>14</v>
      </c>
      <c r="BX43" s="427"/>
      <c r="BY43" s="426" t="str">
        <f>IF('各会計、関係団体の財政状況及び健全化判断比率'!B77="","",'各会計、関係団体の財政状況及び健全化判断比率'!B77)</f>
        <v>福岡県介護保険広域連合（一般会計）</v>
      </c>
      <c r="BZ43" s="426"/>
      <c r="CA43" s="426"/>
      <c r="CB43" s="426"/>
      <c r="CC43" s="426"/>
      <c r="CD43" s="426"/>
      <c r="CE43" s="426"/>
      <c r="CF43" s="426"/>
      <c r="CG43" s="426"/>
      <c r="CH43" s="426"/>
      <c r="CI43" s="426"/>
      <c r="CJ43" s="426"/>
      <c r="CK43" s="426"/>
      <c r="CL43" s="426"/>
      <c r="CM43" s="426"/>
      <c r="CN43" s="213"/>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0"/>
      <c r="DG43" s="428" t="str">
        <f>IF('各会計、関係団体の財政状況及び健全化判断比率'!BR16="","",'各会計、関係団体の財政状況及び健全化判断比率'!BR16)</f>
        <v/>
      </c>
      <c r="DH43" s="428"/>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214</v>
      </c>
      <c r="C46" s="185"/>
      <c r="D46" s="185"/>
      <c r="E46" s="185" t="s">
        <v>215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216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218</v>
      </c>
    </row>
    <row r="50" spans="5:5">
      <c r="E50" s="187" t="s">
        <v>219</v>
      </c>
    </row>
    <row r="51" spans="5:5">
      <c r="E51" s="187" t="s">
        <v>220</v>
      </c>
    </row>
    <row r="52" spans="5:5">
      <c r="E52" s="187" t="s">
        <v>221</v>
      </c>
    </row>
    <row r="53" spans="5:5"/>
    <row r="54" spans="5:5"/>
    <row r="55" spans="5:5"/>
    <row r="56" spans="5:5"/>
  </sheetData>
  <sheetProtection algorithmName="SHA-512" hashValue="9gfJN0n4KB5HgxvaCT/YM90nDsNi0iDD+2qNcm7eEJ/ZaOztzrI2DEcoidLZMBoI0cbLace/FgycD17rRN4iMA==" saltValue="PpO0GLTIMTk43WfHvMN6w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c r="A34" s="22"/>
      <c r="B34" s="31"/>
      <c r="C34" s="1254" t="s">
        <v>568</v>
      </c>
      <c r="D34" s="1254"/>
      <c r="E34" s="1255"/>
      <c r="F34" s="32">
        <v>0.77</v>
      </c>
      <c r="G34" s="33">
        <v>0.14000000000000001</v>
      </c>
      <c r="H34" s="33">
        <v>0</v>
      </c>
      <c r="I34" s="33">
        <v>0</v>
      </c>
      <c r="J34" s="34" t="s">
        <v>569</v>
      </c>
      <c r="K34" s="22"/>
      <c r="L34" s="22"/>
      <c r="M34" s="22"/>
      <c r="N34" s="22"/>
      <c r="O34" s="22"/>
      <c r="P34" s="22"/>
    </row>
    <row r="35" spans="1:16" ht="39" customHeight="1">
      <c r="A35" s="22"/>
      <c r="B35" s="35"/>
      <c r="C35" s="1248" t="s">
        <v>570</v>
      </c>
      <c r="D35" s="1249"/>
      <c r="E35" s="1250"/>
      <c r="F35" s="36">
        <v>10.17</v>
      </c>
      <c r="G35" s="37">
        <v>8.41</v>
      </c>
      <c r="H35" s="37">
        <v>7.22</v>
      </c>
      <c r="I35" s="37">
        <v>7.31</v>
      </c>
      <c r="J35" s="38">
        <v>6.56</v>
      </c>
      <c r="K35" s="22"/>
      <c r="L35" s="22"/>
      <c r="M35" s="22"/>
      <c r="N35" s="22"/>
      <c r="O35" s="22"/>
      <c r="P35" s="22"/>
    </row>
    <row r="36" spans="1:16" ht="39" customHeight="1">
      <c r="A36" s="22"/>
      <c r="B36" s="35"/>
      <c r="C36" s="1248" t="s">
        <v>571</v>
      </c>
      <c r="D36" s="1249"/>
      <c r="E36" s="1250"/>
      <c r="F36" s="36">
        <v>0</v>
      </c>
      <c r="G36" s="37">
        <v>0.39</v>
      </c>
      <c r="H36" s="37">
        <v>0</v>
      </c>
      <c r="I36" s="37">
        <v>0</v>
      </c>
      <c r="J36" s="38">
        <v>0.34</v>
      </c>
      <c r="K36" s="22"/>
      <c r="L36" s="22"/>
      <c r="M36" s="22"/>
      <c r="N36" s="22"/>
      <c r="O36" s="22"/>
      <c r="P36" s="22"/>
    </row>
    <row r="37" spans="1:16" ht="39" customHeight="1">
      <c r="A37" s="22"/>
      <c r="B37" s="35"/>
      <c r="C37" s="1248" t="s">
        <v>572</v>
      </c>
      <c r="D37" s="1249"/>
      <c r="E37" s="1250"/>
      <c r="F37" s="36">
        <v>0.03</v>
      </c>
      <c r="G37" s="37">
        <v>0.02</v>
      </c>
      <c r="H37" s="37">
        <v>0.03</v>
      </c>
      <c r="I37" s="37">
        <v>0.01</v>
      </c>
      <c r="J37" s="38">
        <v>0.04</v>
      </c>
      <c r="K37" s="22"/>
      <c r="L37" s="22"/>
      <c r="M37" s="22"/>
      <c r="N37" s="22"/>
      <c r="O37" s="22"/>
      <c r="P37" s="22"/>
    </row>
    <row r="38" spans="1:16" ht="39" customHeight="1">
      <c r="A38" s="22"/>
      <c r="B38" s="35"/>
      <c r="C38" s="1248"/>
      <c r="D38" s="1249"/>
      <c r="E38" s="1250"/>
      <c r="F38" s="36"/>
      <c r="G38" s="37"/>
      <c r="H38" s="37"/>
      <c r="I38" s="37"/>
      <c r="J38" s="38"/>
      <c r="K38" s="22"/>
      <c r="L38" s="22"/>
      <c r="M38" s="22"/>
      <c r="N38" s="22"/>
      <c r="O38" s="22"/>
      <c r="P38" s="22"/>
    </row>
    <row r="39" spans="1:16" ht="39" customHeight="1">
      <c r="A39" s="22"/>
      <c r="B39" s="35"/>
      <c r="C39" s="1248"/>
      <c r="D39" s="1249"/>
      <c r="E39" s="1250"/>
      <c r="F39" s="36"/>
      <c r="G39" s="37"/>
      <c r="H39" s="37"/>
      <c r="I39" s="37"/>
      <c r="J39" s="38"/>
      <c r="K39" s="22"/>
      <c r="L39" s="22"/>
      <c r="M39" s="22"/>
      <c r="N39" s="22"/>
      <c r="O39" s="22"/>
      <c r="P39" s="22"/>
    </row>
    <row r="40" spans="1:16" ht="39" customHeight="1">
      <c r="A40" s="22"/>
      <c r="B40" s="35"/>
      <c r="C40" s="1248"/>
      <c r="D40" s="1249"/>
      <c r="E40" s="1250"/>
      <c r="F40" s="36"/>
      <c r="G40" s="37"/>
      <c r="H40" s="37"/>
      <c r="I40" s="37"/>
      <c r="J40" s="38"/>
      <c r="K40" s="22"/>
      <c r="L40" s="22"/>
      <c r="M40" s="22"/>
      <c r="N40" s="22"/>
      <c r="O40" s="22"/>
      <c r="P40" s="22"/>
    </row>
    <row r="41" spans="1:16" ht="39" customHeight="1">
      <c r="A41" s="22"/>
      <c r="B41" s="35"/>
      <c r="C41" s="1248"/>
      <c r="D41" s="1249"/>
      <c r="E41" s="1250"/>
      <c r="F41" s="36"/>
      <c r="G41" s="37"/>
      <c r="H41" s="37"/>
      <c r="I41" s="37"/>
      <c r="J41" s="38"/>
      <c r="K41" s="22"/>
      <c r="L41" s="22"/>
      <c r="M41" s="22"/>
      <c r="N41" s="22"/>
      <c r="O41" s="22"/>
      <c r="P41" s="22"/>
    </row>
    <row r="42" spans="1:16" ht="39" customHeight="1">
      <c r="A42" s="22"/>
      <c r="B42" s="39"/>
      <c r="C42" s="1248" t="s">
        <v>573</v>
      </c>
      <c r="D42" s="1249"/>
      <c r="E42" s="1250"/>
      <c r="F42" s="36" t="s">
        <v>517</v>
      </c>
      <c r="G42" s="37" t="s">
        <v>517</v>
      </c>
      <c r="H42" s="37" t="s">
        <v>517</v>
      </c>
      <c r="I42" s="37" t="s">
        <v>517</v>
      </c>
      <c r="J42" s="38" t="s">
        <v>517</v>
      </c>
      <c r="K42" s="22"/>
      <c r="L42" s="22"/>
      <c r="M42" s="22"/>
      <c r="N42" s="22"/>
      <c r="O42" s="22"/>
      <c r="P42" s="22"/>
    </row>
    <row r="43" spans="1:16" ht="39" customHeight="1" thickBot="1">
      <c r="A43" s="22"/>
      <c r="B43" s="40"/>
      <c r="C43" s="1251" t="s">
        <v>574</v>
      </c>
      <c r="D43" s="1252"/>
      <c r="E43" s="1253"/>
      <c r="F43" s="41" t="s">
        <v>517</v>
      </c>
      <c r="G43" s="42" t="s">
        <v>517</v>
      </c>
      <c r="H43" s="42" t="s">
        <v>517</v>
      </c>
      <c r="I43" s="42" t="s">
        <v>517</v>
      </c>
      <c r="J43" s="43" t="s">
        <v>517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3mlm7SWy3vi9UsPZ/OjH/9nn0VDWSW8CD/PKbpP5tdf9p6k7N8PtG5/r1mHJA5jONmVM6P4a273T4h3RtvoA1w==" saltValue="fo4m3GUaJxAjfkqjo1zVx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c r="A45" s="48"/>
      <c r="B45" s="1274" t="s">
        <v>11</v>
      </c>
      <c r="C45" s="1275"/>
      <c r="D45" s="58"/>
      <c r="E45" s="1280" t="s">
        <v>12</v>
      </c>
      <c r="F45" s="1280"/>
      <c r="G45" s="1280"/>
      <c r="H45" s="1280"/>
      <c r="I45" s="1280"/>
      <c r="J45" s="1281"/>
      <c r="K45" s="59">
        <v>331</v>
      </c>
      <c r="L45" s="60">
        <v>250</v>
      </c>
      <c r="M45" s="60">
        <v>207</v>
      </c>
      <c r="N45" s="60">
        <v>221</v>
      </c>
      <c r="O45" s="61">
        <v>256</v>
      </c>
      <c r="P45" s="48"/>
      <c r="Q45" s="48"/>
      <c r="R45" s="48"/>
      <c r="S45" s="48"/>
      <c r="T45" s="48"/>
      <c r="U45" s="48"/>
    </row>
    <row r="46" spans="1:21" ht="30.75" customHeight="1">
      <c r="A46" s="48"/>
      <c r="B46" s="1276"/>
      <c r="C46" s="1277"/>
      <c r="D46" s="62"/>
      <c r="E46" s="1258" t="s">
        <v>13</v>
      </c>
      <c r="F46" s="1258"/>
      <c r="G46" s="1258"/>
      <c r="H46" s="1258"/>
      <c r="I46" s="1258"/>
      <c r="J46" s="1259"/>
      <c r="K46" s="63" t="s">
        <v>517</v>
      </c>
      <c r="L46" s="64" t="s">
        <v>517</v>
      </c>
      <c r="M46" s="64" t="s">
        <v>517</v>
      </c>
      <c r="N46" s="64" t="s">
        <v>517</v>
      </c>
      <c r="O46" s="65" t="s">
        <v>517</v>
      </c>
      <c r="P46" s="48"/>
      <c r="Q46" s="48"/>
      <c r="R46" s="48"/>
      <c r="S46" s="48"/>
      <c r="T46" s="48"/>
      <c r="U46" s="48"/>
    </row>
    <row r="47" spans="1:21" ht="30.75" customHeight="1">
      <c r="A47" s="48"/>
      <c r="B47" s="1276"/>
      <c r="C47" s="1277"/>
      <c r="D47" s="62"/>
      <c r="E47" s="1258" t="s">
        <v>14</v>
      </c>
      <c r="F47" s="1258"/>
      <c r="G47" s="1258"/>
      <c r="H47" s="1258"/>
      <c r="I47" s="1258"/>
      <c r="J47" s="1259"/>
      <c r="K47" s="63" t="s">
        <v>517</v>
      </c>
      <c r="L47" s="64" t="s">
        <v>517</v>
      </c>
      <c r="M47" s="64" t="s">
        <v>517</v>
      </c>
      <c r="N47" s="64" t="s">
        <v>517</v>
      </c>
      <c r="O47" s="65" t="s">
        <v>517</v>
      </c>
      <c r="P47" s="48"/>
      <c r="Q47" s="48"/>
      <c r="R47" s="48"/>
      <c r="S47" s="48"/>
      <c r="T47" s="48"/>
      <c r="U47" s="48"/>
    </row>
    <row r="48" spans="1:21" ht="30.75" customHeight="1">
      <c r="A48" s="48"/>
      <c r="B48" s="1276"/>
      <c r="C48" s="1277"/>
      <c r="D48" s="62"/>
      <c r="E48" s="1258" t="s">
        <v>15</v>
      </c>
      <c r="F48" s="1258"/>
      <c r="G48" s="1258"/>
      <c r="H48" s="1258"/>
      <c r="I48" s="1258"/>
      <c r="J48" s="1259"/>
      <c r="K48" s="63">
        <v>14</v>
      </c>
      <c r="L48" s="64">
        <v>17</v>
      </c>
      <c r="M48" s="64">
        <v>13</v>
      </c>
      <c r="N48" s="64">
        <v>10</v>
      </c>
      <c r="O48" s="65">
        <v>13</v>
      </c>
      <c r="P48" s="48"/>
      <c r="Q48" s="48"/>
      <c r="R48" s="48"/>
      <c r="S48" s="48"/>
      <c r="T48" s="48"/>
      <c r="U48" s="48"/>
    </row>
    <row r="49" spans="1:21" ht="30.75" customHeight="1">
      <c r="A49" s="48"/>
      <c r="B49" s="1276"/>
      <c r="C49" s="1277"/>
      <c r="D49" s="62"/>
      <c r="E49" s="1258" t="s">
        <v>16</v>
      </c>
      <c r="F49" s="1258"/>
      <c r="G49" s="1258"/>
      <c r="H49" s="1258"/>
      <c r="I49" s="1258"/>
      <c r="J49" s="1259"/>
      <c r="K49" s="63">
        <v>30</v>
      </c>
      <c r="L49" s="64">
        <v>26</v>
      </c>
      <c r="M49" s="64">
        <v>19</v>
      </c>
      <c r="N49" s="64">
        <v>13</v>
      </c>
      <c r="O49" s="65">
        <v>16</v>
      </c>
      <c r="P49" s="48"/>
      <c r="Q49" s="48"/>
      <c r="R49" s="48"/>
      <c r="S49" s="48"/>
      <c r="T49" s="48"/>
      <c r="U49" s="48"/>
    </row>
    <row r="50" spans="1:21" ht="30.75" customHeight="1">
      <c r="A50" s="48"/>
      <c r="B50" s="1276"/>
      <c r="C50" s="1277"/>
      <c r="D50" s="62"/>
      <c r="E50" s="1258" t="s">
        <v>17</v>
      </c>
      <c r="F50" s="1258"/>
      <c r="G50" s="1258"/>
      <c r="H50" s="1258"/>
      <c r="I50" s="1258"/>
      <c r="J50" s="1259"/>
      <c r="K50" s="63">
        <v>4</v>
      </c>
      <c r="L50" s="64">
        <v>4</v>
      </c>
      <c r="M50" s="64">
        <v>4</v>
      </c>
      <c r="N50" s="64" t="s">
        <v>517</v>
      </c>
      <c r="O50" s="65" t="s">
        <v>517</v>
      </c>
      <c r="P50" s="48"/>
      <c r="Q50" s="48"/>
      <c r="R50" s="48"/>
      <c r="S50" s="48"/>
      <c r="T50" s="48"/>
      <c r="U50" s="48"/>
    </row>
    <row r="51" spans="1:21" ht="30.75" customHeight="1">
      <c r="A51" s="48"/>
      <c r="B51" s="1278"/>
      <c r="C51" s="1279"/>
      <c r="D51" s="66"/>
      <c r="E51" s="1258" t="s">
        <v>18</v>
      </c>
      <c r="F51" s="1258"/>
      <c r="G51" s="1258"/>
      <c r="H51" s="1258"/>
      <c r="I51" s="1258"/>
      <c r="J51" s="1259"/>
      <c r="K51" s="63" t="s">
        <v>517</v>
      </c>
      <c r="L51" s="64" t="s">
        <v>517</v>
      </c>
      <c r="M51" s="64" t="s">
        <v>517</v>
      </c>
      <c r="N51" s="64" t="s">
        <v>517</v>
      </c>
      <c r="O51" s="65" t="s">
        <v>517</v>
      </c>
      <c r="P51" s="48"/>
      <c r="Q51" s="48"/>
      <c r="R51" s="48"/>
      <c r="S51" s="48"/>
      <c r="T51" s="48"/>
      <c r="U51" s="48"/>
    </row>
    <row r="52" spans="1:21" ht="30.75" customHeight="1">
      <c r="A52" s="48"/>
      <c r="B52" s="1256" t="s">
        <v>19</v>
      </c>
      <c r="C52" s="1257"/>
      <c r="D52" s="66"/>
      <c r="E52" s="1258" t="s">
        <v>20</v>
      </c>
      <c r="F52" s="1258"/>
      <c r="G52" s="1258"/>
      <c r="H52" s="1258"/>
      <c r="I52" s="1258"/>
      <c r="J52" s="1259"/>
      <c r="K52" s="63">
        <v>289</v>
      </c>
      <c r="L52" s="64">
        <v>225</v>
      </c>
      <c r="M52" s="64">
        <v>176</v>
      </c>
      <c r="N52" s="64">
        <v>178</v>
      </c>
      <c r="O52" s="65">
        <v>200</v>
      </c>
      <c r="P52" s="48"/>
      <c r="Q52" s="48"/>
      <c r="R52" s="48"/>
      <c r="S52" s="48"/>
      <c r="T52" s="48"/>
      <c r="U52" s="48"/>
    </row>
    <row r="53" spans="1:21" ht="30.75" customHeight="1" thickBot="1">
      <c r="A53" s="48"/>
      <c r="B53" s="1260" t="s">
        <v>21</v>
      </c>
      <c r="C53" s="1261"/>
      <c r="D53" s="67"/>
      <c r="E53" s="1262" t="s">
        <v>22</v>
      </c>
      <c r="F53" s="1262"/>
      <c r="G53" s="1262"/>
      <c r="H53" s="1262"/>
      <c r="I53" s="1262"/>
      <c r="J53" s="1263"/>
      <c r="K53" s="68">
        <v>90</v>
      </c>
      <c r="L53" s="69">
        <v>72</v>
      </c>
      <c r="M53" s="69">
        <v>67</v>
      </c>
      <c r="N53" s="69">
        <v>66</v>
      </c>
      <c r="O53" s="70">
        <v>85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c r="B57" s="1264" t="s">
        <v>25</v>
      </c>
      <c r="C57" s="1265"/>
      <c r="D57" s="1268" t="s">
        <v>26</v>
      </c>
      <c r="E57" s="1269"/>
      <c r="F57" s="1269"/>
      <c r="G57" s="1269"/>
      <c r="H57" s="1269"/>
      <c r="I57" s="1269"/>
      <c r="J57" s="1270"/>
      <c r="K57" s="83" t="s">
        <v>593</v>
      </c>
      <c r="L57" s="84" t="s">
        <v>593</v>
      </c>
      <c r="M57" s="84" t="s">
        <v>593</v>
      </c>
      <c r="N57" s="84" t="s">
        <v>593</v>
      </c>
      <c r="O57" s="85" t="s">
        <v>593</v>
      </c>
    </row>
    <row r="58" spans="1:21" ht="31.5" customHeight="1" thickBot="1">
      <c r="B58" s="1266"/>
      <c r="C58" s="1267"/>
      <c r="D58" s="1271" t="s">
        <v>27</v>
      </c>
      <c r="E58" s="1272"/>
      <c r="F58" s="1272"/>
      <c r="G58" s="1272"/>
      <c r="H58" s="1272"/>
      <c r="I58" s="1272"/>
      <c r="J58" s="1273"/>
      <c r="K58" s="86" t="s">
        <v>593</v>
      </c>
      <c r="L58" s="87" t="s">
        <v>593</v>
      </c>
      <c r="M58" s="87" t="s">
        <v>593</v>
      </c>
      <c r="N58" s="87" t="s">
        <v>593</v>
      </c>
      <c r="O58" s="88" t="s">
        <v>593</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qn+O/NovU7RJybJODlZOW05cxfwvpJWaLYVe1cZe23WNi0O6+fiuMOi1JSsLyHcckCFt2y3IgSbatPy03PS/Q==" saltValue="7R+pfhK6buhHNWvKyK/8A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topLeftCell="A22" zoomScale="75" zoomScaleNormal="75"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559</v>
      </c>
      <c r="J40" s="100" t="s">
        <v>560</v>
      </c>
      <c r="K40" s="100" t="s">
        <v>561</v>
      </c>
      <c r="L40" s="100" t="s">
        <v>562</v>
      </c>
      <c r="M40" s="101" t="s">
        <v>563</v>
      </c>
    </row>
    <row r="41" spans="2:13" ht="27.75" customHeight="1">
      <c r="B41" s="1294" t="s">
        <v>30</v>
      </c>
      <c r="C41" s="1295"/>
      <c r="D41" s="102"/>
      <c r="E41" s="1296" t="s">
        <v>31</v>
      </c>
      <c r="F41" s="1296"/>
      <c r="G41" s="1296"/>
      <c r="H41" s="1297"/>
      <c r="I41" s="103">
        <v>2401</v>
      </c>
      <c r="J41" s="104">
        <v>2420</v>
      </c>
      <c r="K41" s="104">
        <v>2562</v>
      </c>
      <c r="L41" s="104">
        <v>2912</v>
      </c>
      <c r="M41" s="105">
        <v>3515</v>
      </c>
    </row>
    <row r="42" spans="2:13" ht="27.75" customHeight="1">
      <c r="B42" s="1284"/>
      <c r="C42" s="1285"/>
      <c r="D42" s="106"/>
      <c r="E42" s="1288" t="s">
        <v>32</v>
      </c>
      <c r="F42" s="1288"/>
      <c r="G42" s="1288"/>
      <c r="H42" s="1289"/>
      <c r="I42" s="107">
        <v>9</v>
      </c>
      <c r="J42" s="108">
        <v>4</v>
      </c>
      <c r="K42" s="108" t="s">
        <v>517</v>
      </c>
      <c r="L42" s="108" t="s">
        <v>517</v>
      </c>
      <c r="M42" s="109" t="s">
        <v>517</v>
      </c>
    </row>
    <row r="43" spans="2:13" ht="27.75" customHeight="1">
      <c r="B43" s="1284"/>
      <c r="C43" s="1285"/>
      <c r="D43" s="106"/>
      <c r="E43" s="1288" t="s">
        <v>33</v>
      </c>
      <c r="F43" s="1288"/>
      <c r="G43" s="1288"/>
      <c r="H43" s="1289"/>
      <c r="I43" s="107">
        <v>137</v>
      </c>
      <c r="J43" s="108">
        <v>138</v>
      </c>
      <c r="K43" s="108">
        <v>149</v>
      </c>
      <c r="L43" s="108">
        <v>155</v>
      </c>
      <c r="M43" s="109">
        <v>140</v>
      </c>
    </row>
    <row r="44" spans="2:13" ht="27.75" customHeight="1">
      <c r="B44" s="1284"/>
      <c r="C44" s="1285"/>
      <c r="D44" s="106"/>
      <c r="E44" s="1288" t="s">
        <v>34</v>
      </c>
      <c r="F44" s="1288"/>
      <c r="G44" s="1288"/>
      <c r="H44" s="1289"/>
      <c r="I44" s="107">
        <v>88</v>
      </c>
      <c r="J44" s="108">
        <v>60</v>
      </c>
      <c r="K44" s="108">
        <v>52</v>
      </c>
      <c r="L44" s="108">
        <v>71</v>
      </c>
      <c r="M44" s="109">
        <v>91</v>
      </c>
    </row>
    <row r="45" spans="2:13" ht="27.75" customHeight="1">
      <c r="B45" s="1284"/>
      <c r="C45" s="1285"/>
      <c r="D45" s="106"/>
      <c r="E45" s="1288" t="s">
        <v>35</v>
      </c>
      <c r="F45" s="1288"/>
      <c r="G45" s="1288"/>
      <c r="H45" s="1289"/>
      <c r="I45" s="107">
        <v>323</v>
      </c>
      <c r="J45" s="108">
        <v>328</v>
      </c>
      <c r="K45" s="108">
        <v>298</v>
      </c>
      <c r="L45" s="108">
        <v>229</v>
      </c>
      <c r="M45" s="109">
        <v>216</v>
      </c>
    </row>
    <row r="46" spans="2:13" ht="27.75" customHeight="1">
      <c r="B46" s="1284"/>
      <c r="C46" s="1285"/>
      <c r="D46" s="110"/>
      <c r="E46" s="1288" t="s">
        <v>36</v>
      </c>
      <c r="F46" s="1288"/>
      <c r="G46" s="1288"/>
      <c r="H46" s="1289"/>
      <c r="I46" s="107" t="s">
        <v>517</v>
      </c>
      <c r="J46" s="108" t="s">
        <v>517</v>
      </c>
      <c r="K46" s="108" t="s">
        <v>517</v>
      </c>
      <c r="L46" s="108" t="s">
        <v>517</v>
      </c>
      <c r="M46" s="109" t="s">
        <v>517</v>
      </c>
    </row>
    <row r="47" spans="2:13" ht="27.75" customHeight="1">
      <c r="B47" s="1284"/>
      <c r="C47" s="1285"/>
      <c r="D47" s="111"/>
      <c r="E47" s="1298" t="s">
        <v>37</v>
      </c>
      <c r="F47" s="1299"/>
      <c r="G47" s="1299"/>
      <c r="H47" s="1300"/>
      <c r="I47" s="107" t="s">
        <v>517</v>
      </c>
      <c r="J47" s="108" t="s">
        <v>517</v>
      </c>
      <c r="K47" s="108" t="s">
        <v>517</v>
      </c>
      <c r="L47" s="108" t="s">
        <v>517</v>
      </c>
      <c r="M47" s="109" t="s">
        <v>517</v>
      </c>
    </row>
    <row r="48" spans="2:13" ht="27.75" customHeight="1">
      <c r="B48" s="1284"/>
      <c r="C48" s="1285"/>
      <c r="D48" s="106"/>
      <c r="E48" s="1288" t="s">
        <v>38</v>
      </c>
      <c r="F48" s="1288"/>
      <c r="G48" s="1288"/>
      <c r="H48" s="1289"/>
      <c r="I48" s="107" t="s">
        <v>517</v>
      </c>
      <c r="J48" s="108" t="s">
        <v>517</v>
      </c>
      <c r="K48" s="108" t="s">
        <v>517</v>
      </c>
      <c r="L48" s="108" t="s">
        <v>517</v>
      </c>
      <c r="M48" s="109" t="s">
        <v>517</v>
      </c>
    </row>
    <row r="49" spans="2:13" ht="27.75" customHeight="1">
      <c r="B49" s="1286"/>
      <c r="C49" s="1287"/>
      <c r="D49" s="106"/>
      <c r="E49" s="1288" t="s">
        <v>39</v>
      </c>
      <c r="F49" s="1288"/>
      <c r="G49" s="1288"/>
      <c r="H49" s="1289"/>
      <c r="I49" s="107" t="s">
        <v>517</v>
      </c>
      <c r="J49" s="108" t="s">
        <v>517</v>
      </c>
      <c r="K49" s="108" t="s">
        <v>517</v>
      </c>
      <c r="L49" s="108" t="s">
        <v>517</v>
      </c>
      <c r="M49" s="109" t="s">
        <v>517</v>
      </c>
    </row>
    <row r="50" spans="2:13" ht="27.75" customHeight="1">
      <c r="B50" s="1282" t="s">
        <v>40</v>
      </c>
      <c r="C50" s="1283"/>
      <c r="D50" s="112"/>
      <c r="E50" s="1288" t="s">
        <v>41</v>
      </c>
      <c r="F50" s="1288"/>
      <c r="G50" s="1288"/>
      <c r="H50" s="1289"/>
      <c r="I50" s="107">
        <v>2988</v>
      </c>
      <c r="J50" s="108">
        <v>2873</v>
      </c>
      <c r="K50" s="108">
        <v>2579</v>
      </c>
      <c r="L50" s="108">
        <v>2487</v>
      </c>
      <c r="M50" s="109">
        <v>2525</v>
      </c>
    </row>
    <row r="51" spans="2:13" ht="27.75" customHeight="1">
      <c r="B51" s="1284"/>
      <c r="C51" s="1285"/>
      <c r="D51" s="106"/>
      <c r="E51" s="1288" t="s">
        <v>42</v>
      </c>
      <c r="F51" s="1288"/>
      <c r="G51" s="1288"/>
      <c r="H51" s="1289"/>
      <c r="I51" s="107">
        <v>71</v>
      </c>
      <c r="J51" s="108">
        <v>69</v>
      </c>
      <c r="K51" s="108">
        <v>66</v>
      </c>
      <c r="L51" s="108">
        <v>59</v>
      </c>
      <c r="M51" s="109">
        <v>53</v>
      </c>
    </row>
    <row r="52" spans="2:13" ht="27.75" customHeight="1">
      <c r="B52" s="1286"/>
      <c r="C52" s="1287"/>
      <c r="D52" s="106"/>
      <c r="E52" s="1288" t="s">
        <v>43</v>
      </c>
      <c r="F52" s="1288"/>
      <c r="G52" s="1288"/>
      <c r="H52" s="1289"/>
      <c r="I52" s="107">
        <v>1996</v>
      </c>
      <c r="J52" s="108">
        <v>2031</v>
      </c>
      <c r="K52" s="108">
        <v>2034</v>
      </c>
      <c r="L52" s="108">
        <v>2247</v>
      </c>
      <c r="M52" s="109">
        <v>2612</v>
      </c>
    </row>
    <row r="53" spans="2:13" ht="27.75" customHeight="1" thickBot="1">
      <c r="B53" s="1290" t="s">
        <v>44</v>
      </c>
      <c r="C53" s="1291"/>
      <c r="D53" s="113"/>
      <c r="E53" s="1292" t="s">
        <v>45</v>
      </c>
      <c r="F53" s="1292"/>
      <c r="G53" s="1292"/>
      <c r="H53" s="1293"/>
      <c r="I53" s="114">
        <v>-2097</v>
      </c>
      <c r="J53" s="115">
        <v>-2024</v>
      </c>
      <c r="K53" s="115">
        <v>-1617</v>
      </c>
      <c r="L53" s="115">
        <v>-1425</v>
      </c>
      <c r="M53" s="116">
        <v>-1228</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sheetData>
  <sheetProtection algorithmName="SHA-512" hashValue="kPRIJPo/mteVUp/xr7m/+19zW7/DrovRpFle4+Bwnrit0T7NYQ6CFdFPSh04Y3qAsDY5ACf90QTvI1q/VVD+PQ==" saltValue="wkfgjUUEYuGLMOzzTr4UV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 zoomScale="75" zoomScaleNormal="7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561</v>
      </c>
      <c r="G54" s="125" t="s">
        <v>562</v>
      </c>
      <c r="H54" s="126" t="s">
        <v>563</v>
      </c>
    </row>
    <row r="55" spans="2:8" ht="52.5" customHeight="1">
      <c r="B55" s="127"/>
      <c r="C55" s="1309" t="s">
        <v>48</v>
      </c>
      <c r="D55" s="1309"/>
      <c r="E55" s="1310"/>
      <c r="F55" s="128">
        <v>1336</v>
      </c>
      <c r="G55" s="128">
        <v>1189</v>
      </c>
      <c r="H55" s="129">
        <v>1141</v>
      </c>
    </row>
    <row r="56" spans="2:8" ht="52.5" customHeight="1">
      <c r="B56" s="130"/>
      <c r="C56" s="1311" t="s">
        <v>49</v>
      </c>
      <c r="D56" s="1311"/>
      <c r="E56" s="1312"/>
      <c r="F56" s="131">
        <v>127</v>
      </c>
      <c r="G56" s="131">
        <v>127</v>
      </c>
      <c r="H56" s="132">
        <v>128</v>
      </c>
    </row>
    <row r="57" spans="2:8" ht="53.25" customHeight="1">
      <c r="B57" s="130"/>
      <c r="C57" s="1313" t="s">
        <v>50</v>
      </c>
      <c r="D57" s="1313"/>
      <c r="E57" s="1314"/>
      <c r="F57" s="133">
        <v>2123</v>
      </c>
      <c r="G57" s="133">
        <v>2175</v>
      </c>
      <c r="H57" s="134">
        <v>2235</v>
      </c>
    </row>
    <row r="58" spans="2:8" ht="45.75" customHeight="1">
      <c r="B58" s="135"/>
      <c r="C58" s="1315" t="s">
        <v>596</v>
      </c>
      <c r="D58" s="1302"/>
      <c r="E58" s="1303"/>
      <c r="F58" s="385">
        <v>1008</v>
      </c>
      <c r="G58" s="385">
        <v>1004</v>
      </c>
      <c r="H58" s="386">
        <v>978</v>
      </c>
    </row>
    <row r="59" spans="2:8" ht="45.75" customHeight="1">
      <c r="B59" s="135"/>
      <c r="C59" s="1315" t="s">
        <v>597</v>
      </c>
      <c r="D59" s="1302"/>
      <c r="E59" s="1303"/>
      <c r="F59" s="385">
        <v>115</v>
      </c>
      <c r="G59" s="385">
        <v>268</v>
      </c>
      <c r="H59" s="386">
        <v>410</v>
      </c>
    </row>
    <row r="60" spans="2:8" ht="45.75" customHeight="1">
      <c r="B60" s="135"/>
      <c r="C60" s="1315" t="s">
        <v>598</v>
      </c>
      <c r="D60" s="1302"/>
      <c r="E60" s="1303"/>
      <c r="F60" s="385">
        <v>207</v>
      </c>
      <c r="G60" s="385">
        <v>197</v>
      </c>
      <c r="H60" s="386">
        <v>198</v>
      </c>
    </row>
    <row r="61" spans="2:8" ht="45.75" customHeight="1">
      <c r="B61" s="135"/>
      <c r="C61" s="1301" t="s">
        <v>600</v>
      </c>
      <c r="D61" s="1302"/>
      <c r="E61" s="1303"/>
      <c r="F61" s="136">
        <v>174</v>
      </c>
      <c r="G61" s="136">
        <v>166</v>
      </c>
      <c r="H61" s="137">
        <v>158</v>
      </c>
    </row>
    <row r="62" spans="2:8" ht="45.75" customHeight="1" thickBot="1">
      <c r="B62" s="138"/>
      <c r="C62" s="1304" t="s">
        <v>599</v>
      </c>
      <c r="D62" s="1305"/>
      <c r="E62" s="1306"/>
      <c r="F62" s="387">
        <v>147</v>
      </c>
      <c r="G62" s="387">
        <v>144</v>
      </c>
      <c r="H62" s="139">
        <v>140</v>
      </c>
    </row>
    <row r="63" spans="2:8" ht="52.5" customHeight="1" thickBot="1">
      <c r="B63" s="140"/>
      <c r="C63" s="1307" t="s">
        <v>51</v>
      </c>
      <c r="D63" s="1307"/>
      <c r="E63" s="1308"/>
      <c r="F63" s="141">
        <v>3587</v>
      </c>
      <c r="G63" s="141">
        <v>3491</v>
      </c>
      <c r="H63" s="142">
        <v>3503</v>
      </c>
    </row>
    <row r="64" spans="2:8" ht="15" customHeight="1"/>
  </sheetData>
  <sheetProtection algorithmName="SHA-512" hashValue="o/1i9XETo3nS8H0sb+Ixm2kpYQHDJyd8qT6Ilfjqj3QEOX6yN2TbCqGUIOJJSWu7lKHbTqpZJqlPUnTUkdeJ9g==" saltValue="UALtPCY0/FEmMaFIr0bNe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C58" zoomScaleNormal="100" zoomScaleSheetLayoutView="55" workbookViewId="0"/>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0"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1"/>
      <c r="DG4" s="291"/>
      <c r="DH4" s="291"/>
      <c r="DI4" s="291"/>
      <c r="DJ4" s="291"/>
      <c r="DK4" s="291"/>
      <c r="DL4" s="291"/>
      <c r="DM4" s="291"/>
      <c r="DN4" s="291"/>
      <c r="DO4" s="291"/>
      <c r="DP4" s="291"/>
      <c r="DQ4" s="291"/>
      <c r="DR4" s="291"/>
      <c r="DS4" s="291"/>
      <c r="DT4" s="291"/>
      <c r="DU4" s="291"/>
      <c r="DV4" s="291"/>
      <c r="DW4" s="291"/>
    </row>
    <row r="5" spans="1:143" s="290"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1"/>
      <c r="DG5" s="291"/>
      <c r="DH5" s="291"/>
      <c r="DI5" s="291"/>
      <c r="DJ5" s="291"/>
      <c r="DK5" s="291"/>
      <c r="DL5" s="291"/>
      <c r="DM5" s="291"/>
      <c r="DN5" s="291"/>
      <c r="DO5" s="291"/>
      <c r="DP5" s="291"/>
      <c r="DQ5" s="291"/>
      <c r="DR5" s="291"/>
      <c r="DS5" s="291"/>
      <c r="DT5" s="291"/>
      <c r="DU5" s="291"/>
      <c r="DV5" s="291"/>
      <c r="DW5" s="291"/>
    </row>
    <row r="6" spans="1:143" s="290"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1"/>
      <c r="DG6" s="291"/>
      <c r="DH6" s="291"/>
      <c r="DI6" s="291"/>
      <c r="DJ6" s="291"/>
      <c r="DK6" s="291"/>
      <c r="DL6" s="291"/>
      <c r="DM6" s="291"/>
      <c r="DN6" s="291"/>
      <c r="DO6" s="291"/>
      <c r="DP6" s="291"/>
      <c r="DQ6" s="291"/>
      <c r="DR6" s="291"/>
      <c r="DS6" s="291"/>
      <c r="DT6" s="291"/>
      <c r="DU6" s="291"/>
      <c r="DV6" s="291"/>
      <c r="DW6" s="291"/>
    </row>
    <row r="7" spans="1:143" s="290"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1"/>
      <c r="DG7" s="291"/>
      <c r="DH7" s="291"/>
      <c r="DI7" s="291"/>
      <c r="DJ7" s="291"/>
      <c r="DK7" s="291"/>
      <c r="DL7" s="291"/>
      <c r="DM7" s="291"/>
      <c r="DN7" s="291"/>
      <c r="DO7" s="291"/>
      <c r="DP7" s="291"/>
      <c r="DQ7" s="291"/>
      <c r="DR7" s="291"/>
      <c r="DS7" s="291"/>
      <c r="DT7" s="291"/>
      <c r="DU7" s="291"/>
      <c r="DV7" s="291"/>
      <c r="DW7" s="291"/>
    </row>
    <row r="8" spans="1:143" s="290"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1"/>
      <c r="DG8" s="291"/>
      <c r="DH8" s="291"/>
      <c r="DI8" s="291"/>
      <c r="DJ8" s="291"/>
      <c r="DK8" s="291"/>
      <c r="DL8" s="291"/>
      <c r="DM8" s="291"/>
      <c r="DN8" s="291"/>
      <c r="DO8" s="291"/>
      <c r="DP8" s="291"/>
      <c r="DQ8" s="291"/>
      <c r="DR8" s="291"/>
      <c r="DS8" s="291"/>
      <c r="DT8" s="291"/>
      <c r="DU8" s="291"/>
      <c r="DV8" s="291"/>
      <c r="DW8" s="291"/>
    </row>
    <row r="9" spans="1:143" s="290"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1"/>
      <c r="DG9" s="291"/>
      <c r="DH9" s="291"/>
      <c r="DI9" s="291"/>
      <c r="DJ9" s="291"/>
      <c r="DK9" s="291"/>
      <c r="DL9" s="291"/>
      <c r="DM9" s="291"/>
      <c r="DN9" s="291"/>
      <c r="DO9" s="291"/>
      <c r="DP9" s="291"/>
      <c r="DQ9" s="291"/>
      <c r="DR9" s="291"/>
      <c r="DS9" s="291"/>
      <c r="DT9" s="291"/>
      <c r="DU9" s="291"/>
      <c r="DV9" s="291"/>
      <c r="DW9" s="291"/>
    </row>
    <row r="10" spans="1:143" s="290"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1"/>
      <c r="DG10" s="291"/>
      <c r="DH10" s="291"/>
      <c r="DI10" s="291"/>
      <c r="DJ10" s="291"/>
      <c r="DK10" s="291"/>
      <c r="DL10" s="291"/>
      <c r="DM10" s="291"/>
      <c r="DN10" s="291"/>
      <c r="DO10" s="291"/>
      <c r="DP10" s="291"/>
      <c r="DQ10" s="291"/>
      <c r="DR10" s="291"/>
      <c r="DS10" s="291"/>
      <c r="DT10" s="291"/>
      <c r="DU10" s="291"/>
      <c r="DV10" s="291"/>
      <c r="DW10" s="291"/>
      <c r="EM10" s="290" t="s">
        <v>602</v>
      </c>
    </row>
    <row r="11" spans="1:143" s="290"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1"/>
      <c r="DG12" s="291"/>
      <c r="DH12" s="291"/>
      <c r="DI12" s="291"/>
      <c r="DJ12" s="291"/>
      <c r="DK12" s="291"/>
      <c r="DL12" s="291"/>
      <c r="DM12" s="291"/>
      <c r="DN12" s="291"/>
      <c r="DO12" s="291"/>
      <c r="DP12" s="291"/>
      <c r="DQ12" s="291"/>
      <c r="DR12" s="291"/>
      <c r="DS12" s="291"/>
      <c r="DT12" s="291"/>
      <c r="DU12" s="291"/>
      <c r="DV12" s="291"/>
      <c r="DW12" s="291"/>
      <c r="EM12" s="290" t="s">
        <v>602</v>
      </c>
    </row>
    <row r="13" spans="1:143" s="290"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1"/>
      <c r="DG18" s="291"/>
      <c r="DH18" s="291"/>
      <c r="DI18" s="291"/>
      <c r="DJ18" s="291"/>
      <c r="DK18" s="291"/>
      <c r="DL18" s="291"/>
      <c r="DM18" s="291"/>
      <c r="DN18" s="291"/>
      <c r="DO18" s="291"/>
      <c r="DP18" s="291"/>
      <c r="DQ18" s="291"/>
      <c r="DR18" s="291"/>
      <c r="DS18" s="291"/>
      <c r="DT18" s="291"/>
      <c r="DU18" s="291"/>
      <c r="DV18" s="291"/>
      <c r="DW18" s="291"/>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603</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604</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24" t="s">
        <v>612</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c r="B44" s="397"/>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c r="B45" s="397"/>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c r="B46" s="397"/>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c r="B47" s="397"/>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605</v>
      </c>
    </row>
    <row r="50" spans="1:109">
      <c r="B50" s="397"/>
      <c r="G50" s="1316"/>
      <c r="H50" s="1316"/>
      <c r="I50" s="1316"/>
      <c r="J50" s="1316"/>
      <c r="K50" s="407"/>
      <c r="L50" s="407"/>
      <c r="M50" s="408"/>
      <c r="N50" s="408"/>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20" t="s">
        <v>559</v>
      </c>
      <c r="BQ50" s="1320"/>
      <c r="BR50" s="1320"/>
      <c r="BS50" s="1320"/>
      <c r="BT50" s="1320"/>
      <c r="BU50" s="1320"/>
      <c r="BV50" s="1320"/>
      <c r="BW50" s="1320"/>
      <c r="BX50" s="1320" t="s">
        <v>560</v>
      </c>
      <c r="BY50" s="1320"/>
      <c r="BZ50" s="1320"/>
      <c r="CA50" s="1320"/>
      <c r="CB50" s="1320"/>
      <c r="CC50" s="1320"/>
      <c r="CD50" s="1320"/>
      <c r="CE50" s="1320"/>
      <c r="CF50" s="1320" t="s">
        <v>561</v>
      </c>
      <c r="CG50" s="1320"/>
      <c r="CH50" s="1320"/>
      <c r="CI50" s="1320"/>
      <c r="CJ50" s="1320"/>
      <c r="CK50" s="1320"/>
      <c r="CL50" s="1320"/>
      <c r="CM50" s="1320"/>
      <c r="CN50" s="1320" t="s">
        <v>562</v>
      </c>
      <c r="CO50" s="1320"/>
      <c r="CP50" s="1320"/>
      <c r="CQ50" s="1320"/>
      <c r="CR50" s="1320"/>
      <c r="CS50" s="1320"/>
      <c r="CT50" s="1320"/>
      <c r="CU50" s="1320"/>
      <c r="CV50" s="1320" t="s">
        <v>563</v>
      </c>
      <c r="CW50" s="1320"/>
      <c r="CX50" s="1320"/>
      <c r="CY50" s="1320"/>
      <c r="CZ50" s="1320"/>
      <c r="DA50" s="1320"/>
      <c r="DB50" s="1320"/>
      <c r="DC50" s="1320"/>
    </row>
    <row r="51" spans="1:109" ht="13.5" customHeight="1">
      <c r="B51" s="397"/>
      <c r="G51" s="1334"/>
      <c r="H51" s="1334"/>
      <c r="I51" s="1335"/>
      <c r="J51" s="1335"/>
      <c r="K51" s="1333"/>
      <c r="L51" s="1333"/>
      <c r="M51" s="1333"/>
      <c r="N51" s="1333"/>
      <c r="AM51" s="406"/>
      <c r="AN51" s="1323" t="s">
        <v>606</v>
      </c>
      <c r="AO51" s="1323"/>
      <c r="AP51" s="1323"/>
      <c r="AQ51" s="1323"/>
      <c r="AR51" s="1323"/>
      <c r="AS51" s="1323"/>
      <c r="AT51" s="1323"/>
      <c r="AU51" s="1323"/>
      <c r="AV51" s="1323"/>
      <c r="AW51" s="1323"/>
      <c r="AX51" s="1323"/>
      <c r="AY51" s="1323"/>
      <c r="AZ51" s="1323"/>
      <c r="BA51" s="1323"/>
      <c r="BB51" s="1323" t="s">
        <v>607</v>
      </c>
      <c r="BC51" s="1323"/>
      <c r="BD51" s="1323"/>
      <c r="BE51" s="1323"/>
      <c r="BF51" s="1323"/>
      <c r="BG51" s="1323"/>
      <c r="BH51" s="1323"/>
      <c r="BI51" s="1323"/>
      <c r="BJ51" s="1323"/>
      <c r="BK51" s="1323"/>
      <c r="BL51" s="1323"/>
      <c r="BM51" s="1323"/>
      <c r="BN51" s="1323"/>
      <c r="BO51" s="1323"/>
      <c r="BP51" s="1321"/>
      <c r="BQ51" s="1322"/>
      <c r="BR51" s="1322"/>
      <c r="BS51" s="1322"/>
      <c r="BT51" s="1322"/>
      <c r="BU51" s="1322"/>
      <c r="BV51" s="1322"/>
      <c r="BW51" s="1322"/>
      <c r="BX51" s="1321"/>
      <c r="BY51" s="1322"/>
      <c r="BZ51" s="1322"/>
      <c r="CA51" s="1322"/>
      <c r="CB51" s="1322"/>
      <c r="CC51" s="1322"/>
      <c r="CD51" s="1322"/>
      <c r="CE51" s="1322"/>
      <c r="CF51" s="1321"/>
      <c r="CG51" s="1322"/>
      <c r="CH51" s="1322"/>
      <c r="CI51" s="1322"/>
      <c r="CJ51" s="1322"/>
      <c r="CK51" s="1322"/>
      <c r="CL51" s="1322"/>
      <c r="CM51" s="1322"/>
      <c r="CN51" s="1321"/>
      <c r="CO51" s="1322"/>
      <c r="CP51" s="1322"/>
      <c r="CQ51" s="1322"/>
      <c r="CR51" s="1322"/>
      <c r="CS51" s="1322"/>
      <c r="CT51" s="1322"/>
      <c r="CU51" s="1322"/>
      <c r="CV51" s="1321"/>
      <c r="CW51" s="1322"/>
      <c r="CX51" s="1322"/>
      <c r="CY51" s="1322"/>
      <c r="CZ51" s="1322"/>
      <c r="DA51" s="1322"/>
      <c r="DB51" s="1322"/>
      <c r="DC51" s="1322"/>
    </row>
    <row r="52" spans="1:109">
      <c r="B52" s="397"/>
      <c r="G52" s="1334"/>
      <c r="H52" s="1334"/>
      <c r="I52" s="1335"/>
      <c r="J52" s="1335"/>
      <c r="K52" s="1333"/>
      <c r="L52" s="1333"/>
      <c r="M52" s="1333"/>
      <c r="N52" s="1333"/>
      <c r="AM52" s="406"/>
      <c r="AN52" s="1323"/>
      <c r="AO52" s="1323"/>
      <c r="AP52" s="1323"/>
      <c r="AQ52" s="1323"/>
      <c r="AR52" s="1323"/>
      <c r="AS52" s="1323"/>
      <c r="AT52" s="1323"/>
      <c r="AU52" s="1323"/>
      <c r="AV52" s="1323"/>
      <c r="AW52" s="1323"/>
      <c r="AX52" s="1323"/>
      <c r="AY52" s="1323"/>
      <c r="AZ52" s="1323"/>
      <c r="BA52" s="1323"/>
      <c r="BB52" s="1323"/>
      <c r="BC52" s="1323"/>
      <c r="BD52" s="1323"/>
      <c r="BE52" s="1323"/>
      <c r="BF52" s="1323"/>
      <c r="BG52" s="1323"/>
      <c r="BH52" s="1323"/>
      <c r="BI52" s="1323"/>
      <c r="BJ52" s="1323"/>
      <c r="BK52" s="1323"/>
      <c r="BL52" s="1323"/>
      <c r="BM52" s="1323"/>
      <c r="BN52" s="1323"/>
      <c r="BO52" s="1323"/>
      <c r="BP52" s="1322"/>
      <c r="BQ52" s="1322"/>
      <c r="BR52" s="1322"/>
      <c r="BS52" s="1322"/>
      <c r="BT52" s="1322"/>
      <c r="BU52" s="1322"/>
      <c r="BV52" s="1322"/>
      <c r="BW52" s="1322"/>
      <c r="BX52" s="1322"/>
      <c r="BY52" s="1322"/>
      <c r="BZ52" s="1322"/>
      <c r="CA52" s="1322"/>
      <c r="CB52" s="1322"/>
      <c r="CC52" s="1322"/>
      <c r="CD52" s="1322"/>
      <c r="CE52" s="1322"/>
      <c r="CF52" s="1322"/>
      <c r="CG52" s="1322"/>
      <c r="CH52" s="1322"/>
      <c r="CI52" s="1322"/>
      <c r="CJ52" s="1322"/>
      <c r="CK52" s="1322"/>
      <c r="CL52" s="1322"/>
      <c r="CM52" s="1322"/>
      <c r="CN52" s="1322"/>
      <c r="CO52" s="1322"/>
      <c r="CP52" s="1322"/>
      <c r="CQ52" s="1322"/>
      <c r="CR52" s="1322"/>
      <c r="CS52" s="1322"/>
      <c r="CT52" s="1322"/>
      <c r="CU52" s="1322"/>
      <c r="CV52" s="1322"/>
      <c r="CW52" s="1322"/>
      <c r="CX52" s="1322"/>
      <c r="CY52" s="1322"/>
      <c r="CZ52" s="1322"/>
      <c r="DA52" s="1322"/>
      <c r="DB52" s="1322"/>
      <c r="DC52" s="1322"/>
    </row>
    <row r="53" spans="1:109">
      <c r="A53" s="405"/>
      <c r="B53" s="397"/>
      <c r="G53" s="1334"/>
      <c r="H53" s="1334"/>
      <c r="I53" s="1316"/>
      <c r="J53" s="1316"/>
      <c r="K53" s="1333"/>
      <c r="L53" s="1333"/>
      <c r="M53" s="1333"/>
      <c r="N53" s="1333"/>
      <c r="AM53" s="406"/>
      <c r="AN53" s="1323"/>
      <c r="AO53" s="1323"/>
      <c r="AP53" s="1323"/>
      <c r="AQ53" s="1323"/>
      <c r="AR53" s="1323"/>
      <c r="AS53" s="1323"/>
      <c r="AT53" s="1323"/>
      <c r="AU53" s="1323"/>
      <c r="AV53" s="1323"/>
      <c r="AW53" s="1323"/>
      <c r="AX53" s="1323"/>
      <c r="AY53" s="1323"/>
      <c r="AZ53" s="1323"/>
      <c r="BA53" s="1323"/>
      <c r="BB53" s="1323" t="s">
        <v>608</v>
      </c>
      <c r="BC53" s="1323"/>
      <c r="BD53" s="1323"/>
      <c r="BE53" s="1323"/>
      <c r="BF53" s="1323"/>
      <c r="BG53" s="1323"/>
      <c r="BH53" s="1323"/>
      <c r="BI53" s="1323"/>
      <c r="BJ53" s="1323"/>
      <c r="BK53" s="1323"/>
      <c r="BL53" s="1323"/>
      <c r="BM53" s="1323"/>
      <c r="BN53" s="1323"/>
      <c r="BO53" s="1323"/>
      <c r="BP53" s="1321"/>
      <c r="BQ53" s="1322"/>
      <c r="BR53" s="1322"/>
      <c r="BS53" s="1322"/>
      <c r="BT53" s="1322"/>
      <c r="BU53" s="1322"/>
      <c r="BV53" s="1322"/>
      <c r="BW53" s="1322"/>
      <c r="BX53" s="1321"/>
      <c r="BY53" s="1322"/>
      <c r="BZ53" s="1322"/>
      <c r="CA53" s="1322"/>
      <c r="CB53" s="1322"/>
      <c r="CC53" s="1322"/>
      <c r="CD53" s="1322"/>
      <c r="CE53" s="1322"/>
      <c r="CF53" s="1321"/>
      <c r="CG53" s="1322"/>
      <c r="CH53" s="1322"/>
      <c r="CI53" s="1322"/>
      <c r="CJ53" s="1322"/>
      <c r="CK53" s="1322"/>
      <c r="CL53" s="1322"/>
      <c r="CM53" s="1322"/>
      <c r="CN53" s="1321"/>
      <c r="CO53" s="1322"/>
      <c r="CP53" s="1322"/>
      <c r="CQ53" s="1322"/>
      <c r="CR53" s="1322"/>
      <c r="CS53" s="1322"/>
      <c r="CT53" s="1322"/>
      <c r="CU53" s="1322"/>
      <c r="CV53" s="1321"/>
      <c r="CW53" s="1322"/>
      <c r="CX53" s="1322"/>
      <c r="CY53" s="1322"/>
      <c r="CZ53" s="1322"/>
      <c r="DA53" s="1322"/>
      <c r="DB53" s="1322"/>
      <c r="DC53" s="1322"/>
    </row>
    <row r="54" spans="1:109">
      <c r="A54" s="405"/>
      <c r="B54" s="397"/>
      <c r="G54" s="1334"/>
      <c r="H54" s="1334"/>
      <c r="I54" s="1316"/>
      <c r="J54" s="1316"/>
      <c r="K54" s="1333"/>
      <c r="L54" s="1333"/>
      <c r="M54" s="1333"/>
      <c r="N54" s="1333"/>
      <c r="AM54" s="406"/>
      <c r="AN54" s="1323"/>
      <c r="AO54" s="1323"/>
      <c r="AP54" s="1323"/>
      <c r="AQ54" s="1323"/>
      <c r="AR54" s="1323"/>
      <c r="AS54" s="1323"/>
      <c r="AT54" s="1323"/>
      <c r="AU54" s="1323"/>
      <c r="AV54" s="1323"/>
      <c r="AW54" s="1323"/>
      <c r="AX54" s="1323"/>
      <c r="AY54" s="1323"/>
      <c r="AZ54" s="1323"/>
      <c r="BA54" s="1323"/>
      <c r="BB54" s="1323"/>
      <c r="BC54" s="1323"/>
      <c r="BD54" s="1323"/>
      <c r="BE54" s="1323"/>
      <c r="BF54" s="1323"/>
      <c r="BG54" s="1323"/>
      <c r="BH54" s="1323"/>
      <c r="BI54" s="1323"/>
      <c r="BJ54" s="1323"/>
      <c r="BK54" s="1323"/>
      <c r="BL54" s="1323"/>
      <c r="BM54" s="1323"/>
      <c r="BN54" s="1323"/>
      <c r="BO54" s="1323"/>
      <c r="BP54" s="1322"/>
      <c r="BQ54" s="1322"/>
      <c r="BR54" s="1322"/>
      <c r="BS54" s="1322"/>
      <c r="BT54" s="1322"/>
      <c r="BU54" s="1322"/>
      <c r="BV54" s="1322"/>
      <c r="BW54" s="1322"/>
      <c r="BX54" s="1322"/>
      <c r="BY54" s="1322"/>
      <c r="BZ54" s="1322"/>
      <c r="CA54" s="1322"/>
      <c r="CB54" s="1322"/>
      <c r="CC54" s="1322"/>
      <c r="CD54" s="1322"/>
      <c r="CE54" s="1322"/>
      <c r="CF54" s="1322"/>
      <c r="CG54" s="1322"/>
      <c r="CH54" s="1322"/>
      <c r="CI54" s="1322"/>
      <c r="CJ54" s="1322"/>
      <c r="CK54" s="1322"/>
      <c r="CL54" s="1322"/>
      <c r="CM54" s="1322"/>
      <c r="CN54" s="1322"/>
      <c r="CO54" s="1322"/>
      <c r="CP54" s="1322"/>
      <c r="CQ54" s="1322"/>
      <c r="CR54" s="1322"/>
      <c r="CS54" s="1322"/>
      <c r="CT54" s="1322"/>
      <c r="CU54" s="1322"/>
      <c r="CV54" s="1322"/>
      <c r="CW54" s="1322"/>
      <c r="CX54" s="1322"/>
      <c r="CY54" s="1322"/>
      <c r="CZ54" s="1322"/>
      <c r="DA54" s="1322"/>
      <c r="DB54" s="1322"/>
      <c r="DC54" s="1322"/>
    </row>
    <row r="55" spans="1:109">
      <c r="A55" s="405"/>
      <c r="B55" s="397"/>
      <c r="G55" s="1316"/>
      <c r="H55" s="1316"/>
      <c r="I55" s="1316"/>
      <c r="J55" s="1316"/>
      <c r="K55" s="1333"/>
      <c r="L55" s="1333"/>
      <c r="M55" s="1333"/>
      <c r="N55" s="1333"/>
      <c r="AN55" s="1320" t="s">
        <v>609</v>
      </c>
      <c r="AO55" s="1320"/>
      <c r="AP55" s="1320"/>
      <c r="AQ55" s="1320"/>
      <c r="AR55" s="1320"/>
      <c r="AS55" s="1320"/>
      <c r="AT55" s="1320"/>
      <c r="AU55" s="1320"/>
      <c r="AV55" s="1320"/>
      <c r="AW55" s="1320"/>
      <c r="AX55" s="1320"/>
      <c r="AY55" s="1320"/>
      <c r="AZ55" s="1320"/>
      <c r="BA55" s="1320"/>
      <c r="BB55" s="1323" t="s">
        <v>607</v>
      </c>
      <c r="BC55" s="1323"/>
      <c r="BD55" s="1323"/>
      <c r="BE55" s="1323"/>
      <c r="BF55" s="1323"/>
      <c r="BG55" s="1323"/>
      <c r="BH55" s="1323"/>
      <c r="BI55" s="1323"/>
      <c r="BJ55" s="1323"/>
      <c r="BK55" s="1323"/>
      <c r="BL55" s="1323"/>
      <c r="BM55" s="1323"/>
      <c r="BN55" s="1323"/>
      <c r="BO55" s="1323"/>
      <c r="BP55" s="1321"/>
      <c r="BQ55" s="1322"/>
      <c r="BR55" s="1322"/>
      <c r="BS55" s="1322"/>
      <c r="BT55" s="1322"/>
      <c r="BU55" s="1322"/>
      <c r="BV55" s="1322"/>
      <c r="BW55" s="1322"/>
      <c r="BX55" s="1321"/>
      <c r="BY55" s="1322"/>
      <c r="BZ55" s="1322"/>
      <c r="CA55" s="1322"/>
      <c r="CB55" s="1322"/>
      <c r="CC55" s="1322"/>
      <c r="CD55" s="1322"/>
      <c r="CE55" s="1322"/>
      <c r="CF55" s="1321"/>
      <c r="CG55" s="1322"/>
      <c r="CH55" s="1322"/>
      <c r="CI55" s="1322"/>
      <c r="CJ55" s="1322"/>
      <c r="CK55" s="1322"/>
      <c r="CL55" s="1322"/>
      <c r="CM55" s="1322"/>
      <c r="CN55" s="1321"/>
      <c r="CO55" s="1322"/>
      <c r="CP55" s="1322"/>
      <c r="CQ55" s="1322"/>
      <c r="CR55" s="1322"/>
      <c r="CS55" s="1322"/>
      <c r="CT55" s="1322"/>
      <c r="CU55" s="1322"/>
      <c r="CV55" s="1321"/>
      <c r="CW55" s="1322"/>
      <c r="CX55" s="1322"/>
      <c r="CY55" s="1322"/>
      <c r="CZ55" s="1322"/>
      <c r="DA55" s="1322"/>
      <c r="DB55" s="1322"/>
      <c r="DC55" s="1322"/>
    </row>
    <row r="56" spans="1:109">
      <c r="A56" s="405"/>
      <c r="B56" s="397"/>
      <c r="G56" s="1316"/>
      <c r="H56" s="1316"/>
      <c r="I56" s="1316"/>
      <c r="J56" s="1316"/>
      <c r="K56" s="1333"/>
      <c r="L56" s="1333"/>
      <c r="M56" s="1333"/>
      <c r="N56" s="1333"/>
      <c r="AN56" s="1320"/>
      <c r="AO56" s="1320"/>
      <c r="AP56" s="1320"/>
      <c r="AQ56" s="1320"/>
      <c r="AR56" s="1320"/>
      <c r="AS56" s="1320"/>
      <c r="AT56" s="1320"/>
      <c r="AU56" s="1320"/>
      <c r="AV56" s="1320"/>
      <c r="AW56" s="1320"/>
      <c r="AX56" s="1320"/>
      <c r="AY56" s="1320"/>
      <c r="AZ56" s="1320"/>
      <c r="BA56" s="1320"/>
      <c r="BB56" s="1323"/>
      <c r="BC56" s="1323"/>
      <c r="BD56" s="1323"/>
      <c r="BE56" s="1323"/>
      <c r="BF56" s="1323"/>
      <c r="BG56" s="1323"/>
      <c r="BH56" s="1323"/>
      <c r="BI56" s="1323"/>
      <c r="BJ56" s="1323"/>
      <c r="BK56" s="1323"/>
      <c r="BL56" s="1323"/>
      <c r="BM56" s="1323"/>
      <c r="BN56" s="1323"/>
      <c r="BO56" s="1323"/>
      <c r="BP56" s="1322"/>
      <c r="BQ56" s="1322"/>
      <c r="BR56" s="1322"/>
      <c r="BS56" s="1322"/>
      <c r="BT56" s="1322"/>
      <c r="BU56" s="1322"/>
      <c r="BV56" s="1322"/>
      <c r="BW56" s="1322"/>
      <c r="BX56" s="1322"/>
      <c r="BY56" s="1322"/>
      <c r="BZ56" s="1322"/>
      <c r="CA56" s="1322"/>
      <c r="CB56" s="1322"/>
      <c r="CC56" s="1322"/>
      <c r="CD56" s="1322"/>
      <c r="CE56" s="1322"/>
      <c r="CF56" s="1322"/>
      <c r="CG56" s="1322"/>
      <c r="CH56" s="1322"/>
      <c r="CI56" s="1322"/>
      <c r="CJ56" s="1322"/>
      <c r="CK56" s="1322"/>
      <c r="CL56" s="1322"/>
      <c r="CM56" s="1322"/>
      <c r="CN56" s="1322"/>
      <c r="CO56" s="1322"/>
      <c r="CP56" s="1322"/>
      <c r="CQ56" s="1322"/>
      <c r="CR56" s="1322"/>
      <c r="CS56" s="1322"/>
      <c r="CT56" s="1322"/>
      <c r="CU56" s="1322"/>
      <c r="CV56" s="1322"/>
      <c r="CW56" s="1322"/>
      <c r="CX56" s="1322"/>
      <c r="CY56" s="1322"/>
      <c r="CZ56" s="1322"/>
      <c r="DA56" s="1322"/>
      <c r="DB56" s="1322"/>
      <c r="DC56" s="1322"/>
    </row>
    <row r="57" spans="1:109" s="405" customFormat="1">
      <c r="B57" s="409"/>
      <c r="G57" s="1316"/>
      <c r="H57" s="1316"/>
      <c r="I57" s="1336"/>
      <c r="J57" s="1336"/>
      <c r="K57" s="1333"/>
      <c r="L57" s="1333"/>
      <c r="M57" s="1333"/>
      <c r="N57" s="1333"/>
      <c r="AM57" s="390"/>
      <c r="AN57" s="1320"/>
      <c r="AO57" s="1320"/>
      <c r="AP57" s="1320"/>
      <c r="AQ57" s="1320"/>
      <c r="AR57" s="1320"/>
      <c r="AS57" s="1320"/>
      <c r="AT57" s="1320"/>
      <c r="AU57" s="1320"/>
      <c r="AV57" s="1320"/>
      <c r="AW57" s="1320"/>
      <c r="AX57" s="1320"/>
      <c r="AY57" s="1320"/>
      <c r="AZ57" s="1320"/>
      <c r="BA57" s="1320"/>
      <c r="BB57" s="1323" t="s">
        <v>608</v>
      </c>
      <c r="BC57" s="1323"/>
      <c r="BD57" s="1323"/>
      <c r="BE57" s="1323"/>
      <c r="BF57" s="1323"/>
      <c r="BG57" s="1323"/>
      <c r="BH57" s="1323"/>
      <c r="BI57" s="1323"/>
      <c r="BJ57" s="1323"/>
      <c r="BK57" s="1323"/>
      <c r="BL57" s="1323"/>
      <c r="BM57" s="1323"/>
      <c r="BN57" s="1323"/>
      <c r="BO57" s="1323"/>
      <c r="BP57" s="1321"/>
      <c r="BQ57" s="1322"/>
      <c r="BR57" s="1322"/>
      <c r="BS57" s="1322"/>
      <c r="BT57" s="1322"/>
      <c r="BU57" s="1322"/>
      <c r="BV57" s="1322"/>
      <c r="BW57" s="1322"/>
      <c r="BX57" s="1321"/>
      <c r="BY57" s="1322"/>
      <c r="BZ57" s="1322"/>
      <c r="CA57" s="1322"/>
      <c r="CB57" s="1322"/>
      <c r="CC57" s="1322"/>
      <c r="CD57" s="1322"/>
      <c r="CE57" s="1322"/>
      <c r="CF57" s="1321"/>
      <c r="CG57" s="1322"/>
      <c r="CH57" s="1322"/>
      <c r="CI57" s="1322"/>
      <c r="CJ57" s="1322"/>
      <c r="CK57" s="1322"/>
      <c r="CL57" s="1322"/>
      <c r="CM57" s="1322"/>
      <c r="CN57" s="1321"/>
      <c r="CO57" s="1322"/>
      <c r="CP57" s="1322"/>
      <c r="CQ57" s="1322"/>
      <c r="CR57" s="1322"/>
      <c r="CS57" s="1322"/>
      <c r="CT57" s="1322"/>
      <c r="CU57" s="1322"/>
      <c r="CV57" s="1321"/>
      <c r="CW57" s="1322"/>
      <c r="CX57" s="1322"/>
      <c r="CY57" s="1322"/>
      <c r="CZ57" s="1322"/>
      <c r="DA57" s="1322"/>
      <c r="DB57" s="1322"/>
      <c r="DC57" s="1322"/>
      <c r="DD57" s="410"/>
      <c r="DE57" s="409"/>
    </row>
    <row r="58" spans="1:109" s="405" customFormat="1">
      <c r="A58" s="390"/>
      <c r="B58" s="409"/>
      <c r="G58" s="1316"/>
      <c r="H58" s="1316"/>
      <c r="I58" s="1336"/>
      <c r="J58" s="1336"/>
      <c r="K58" s="1333"/>
      <c r="L58" s="1333"/>
      <c r="M58" s="1333"/>
      <c r="N58" s="1333"/>
      <c r="AM58" s="390"/>
      <c r="AN58" s="1320"/>
      <c r="AO58" s="1320"/>
      <c r="AP58" s="1320"/>
      <c r="AQ58" s="1320"/>
      <c r="AR58" s="1320"/>
      <c r="AS58" s="1320"/>
      <c r="AT58" s="1320"/>
      <c r="AU58" s="1320"/>
      <c r="AV58" s="1320"/>
      <c r="AW58" s="1320"/>
      <c r="AX58" s="1320"/>
      <c r="AY58" s="1320"/>
      <c r="AZ58" s="1320"/>
      <c r="BA58" s="1320"/>
      <c r="BB58" s="1323"/>
      <c r="BC58" s="1323"/>
      <c r="BD58" s="1323"/>
      <c r="BE58" s="1323"/>
      <c r="BF58" s="1323"/>
      <c r="BG58" s="1323"/>
      <c r="BH58" s="1323"/>
      <c r="BI58" s="1323"/>
      <c r="BJ58" s="1323"/>
      <c r="BK58" s="1323"/>
      <c r="BL58" s="1323"/>
      <c r="BM58" s="1323"/>
      <c r="BN58" s="1323"/>
      <c r="BO58" s="1323"/>
      <c r="BP58" s="1322"/>
      <c r="BQ58" s="1322"/>
      <c r="BR58" s="1322"/>
      <c r="BS58" s="1322"/>
      <c r="BT58" s="1322"/>
      <c r="BU58" s="1322"/>
      <c r="BV58" s="1322"/>
      <c r="BW58" s="1322"/>
      <c r="BX58" s="1322"/>
      <c r="BY58" s="1322"/>
      <c r="BZ58" s="1322"/>
      <c r="CA58" s="1322"/>
      <c r="CB58" s="1322"/>
      <c r="CC58" s="1322"/>
      <c r="CD58" s="1322"/>
      <c r="CE58" s="1322"/>
      <c r="CF58" s="1322"/>
      <c r="CG58" s="1322"/>
      <c r="CH58" s="1322"/>
      <c r="CI58" s="1322"/>
      <c r="CJ58" s="1322"/>
      <c r="CK58" s="1322"/>
      <c r="CL58" s="1322"/>
      <c r="CM58" s="1322"/>
      <c r="CN58" s="1322"/>
      <c r="CO58" s="1322"/>
      <c r="CP58" s="1322"/>
      <c r="CQ58" s="1322"/>
      <c r="CR58" s="1322"/>
      <c r="CS58" s="1322"/>
      <c r="CT58" s="1322"/>
      <c r="CU58" s="1322"/>
      <c r="CV58" s="1322"/>
      <c r="CW58" s="1322"/>
      <c r="CX58" s="1322"/>
      <c r="CY58" s="1322"/>
      <c r="CZ58" s="1322"/>
      <c r="DA58" s="1322"/>
      <c r="DB58" s="1322"/>
      <c r="DC58" s="1322"/>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610</v>
      </c>
    </row>
    <row r="64" spans="1:109">
      <c r="B64" s="397"/>
      <c r="G64" s="404"/>
      <c r="I64" s="417"/>
      <c r="J64" s="417"/>
      <c r="K64" s="417"/>
      <c r="L64" s="417"/>
      <c r="M64" s="417"/>
      <c r="N64" s="418"/>
      <c r="AM64" s="404"/>
      <c r="AN64" s="404" t="s">
        <v>604</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37" t="s">
        <v>613</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c r="B66" s="397"/>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c r="B67" s="397"/>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c r="B68" s="397"/>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c r="B69" s="397"/>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605</v>
      </c>
    </row>
    <row r="72" spans="2:107">
      <c r="B72" s="397"/>
      <c r="G72" s="1316"/>
      <c r="H72" s="1316"/>
      <c r="I72" s="1316"/>
      <c r="J72" s="1316"/>
      <c r="K72" s="407"/>
      <c r="L72" s="407"/>
      <c r="M72" s="408"/>
      <c r="N72" s="408"/>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20" t="s">
        <v>559</v>
      </c>
      <c r="BQ72" s="1320"/>
      <c r="BR72" s="1320"/>
      <c r="BS72" s="1320"/>
      <c r="BT72" s="1320"/>
      <c r="BU72" s="1320"/>
      <c r="BV72" s="1320"/>
      <c r="BW72" s="1320"/>
      <c r="BX72" s="1320" t="s">
        <v>560</v>
      </c>
      <c r="BY72" s="1320"/>
      <c r="BZ72" s="1320"/>
      <c r="CA72" s="1320"/>
      <c r="CB72" s="1320"/>
      <c r="CC72" s="1320"/>
      <c r="CD72" s="1320"/>
      <c r="CE72" s="1320"/>
      <c r="CF72" s="1320" t="s">
        <v>561</v>
      </c>
      <c r="CG72" s="1320"/>
      <c r="CH72" s="1320"/>
      <c r="CI72" s="1320"/>
      <c r="CJ72" s="1320"/>
      <c r="CK72" s="1320"/>
      <c r="CL72" s="1320"/>
      <c r="CM72" s="1320"/>
      <c r="CN72" s="1320" t="s">
        <v>562</v>
      </c>
      <c r="CO72" s="1320"/>
      <c r="CP72" s="1320"/>
      <c r="CQ72" s="1320"/>
      <c r="CR72" s="1320"/>
      <c r="CS72" s="1320"/>
      <c r="CT72" s="1320"/>
      <c r="CU72" s="1320"/>
      <c r="CV72" s="1320" t="s">
        <v>563</v>
      </c>
      <c r="CW72" s="1320"/>
      <c r="CX72" s="1320"/>
      <c r="CY72" s="1320"/>
      <c r="CZ72" s="1320"/>
      <c r="DA72" s="1320"/>
      <c r="DB72" s="1320"/>
      <c r="DC72" s="1320"/>
    </row>
    <row r="73" spans="2:107">
      <c r="B73" s="397"/>
      <c r="G73" s="1334"/>
      <c r="H73" s="1334"/>
      <c r="I73" s="1334"/>
      <c r="J73" s="1334"/>
      <c r="K73" s="1338"/>
      <c r="L73" s="1338"/>
      <c r="M73" s="1338"/>
      <c r="N73" s="1338"/>
      <c r="AM73" s="406"/>
      <c r="AN73" s="1323" t="s">
        <v>606</v>
      </c>
      <c r="AO73" s="1323"/>
      <c r="AP73" s="1323"/>
      <c r="AQ73" s="1323"/>
      <c r="AR73" s="1323"/>
      <c r="AS73" s="1323"/>
      <c r="AT73" s="1323"/>
      <c r="AU73" s="1323"/>
      <c r="AV73" s="1323"/>
      <c r="AW73" s="1323"/>
      <c r="AX73" s="1323"/>
      <c r="AY73" s="1323"/>
      <c r="AZ73" s="1323"/>
      <c r="BA73" s="1323"/>
      <c r="BB73" s="1323" t="s">
        <v>607</v>
      </c>
      <c r="BC73" s="1323"/>
      <c r="BD73" s="1323"/>
      <c r="BE73" s="1323"/>
      <c r="BF73" s="1323"/>
      <c r="BG73" s="1323"/>
      <c r="BH73" s="1323"/>
      <c r="BI73" s="1323"/>
      <c r="BJ73" s="1323"/>
      <c r="BK73" s="1323"/>
      <c r="BL73" s="1323"/>
      <c r="BM73" s="1323"/>
      <c r="BN73" s="1323"/>
      <c r="BO73" s="1323"/>
      <c r="BP73" s="1322"/>
      <c r="BQ73" s="1322"/>
      <c r="BR73" s="1322"/>
      <c r="BS73" s="1322"/>
      <c r="BT73" s="1322"/>
      <c r="BU73" s="1322"/>
      <c r="BV73" s="1322"/>
      <c r="BW73" s="1322"/>
      <c r="BX73" s="1322"/>
      <c r="BY73" s="1322"/>
      <c r="BZ73" s="1322"/>
      <c r="CA73" s="1322"/>
      <c r="CB73" s="1322"/>
      <c r="CC73" s="1322"/>
      <c r="CD73" s="1322"/>
      <c r="CE73" s="1322"/>
      <c r="CF73" s="1322"/>
      <c r="CG73" s="1322"/>
      <c r="CH73" s="1322"/>
      <c r="CI73" s="1322"/>
      <c r="CJ73" s="1322"/>
      <c r="CK73" s="1322"/>
      <c r="CL73" s="1322"/>
      <c r="CM73" s="1322"/>
      <c r="CN73" s="1322"/>
      <c r="CO73" s="1322"/>
      <c r="CP73" s="1322"/>
      <c r="CQ73" s="1322"/>
      <c r="CR73" s="1322"/>
      <c r="CS73" s="1322"/>
      <c r="CT73" s="1322"/>
      <c r="CU73" s="1322"/>
      <c r="CV73" s="1322"/>
      <c r="CW73" s="1322"/>
      <c r="CX73" s="1322"/>
      <c r="CY73" s="1322"/>
      <c r="CZ73" s="1322"/>
      <c r="DA73" s="1322"/>
      <c r="DB73" s="1322"/>
      <c r="DC73" s="1322"/>
    </row>
    <row r="74" spans="2:107">
      <c r="B74" s="397"/>
      <c r="G74" s="1334"/>
      <c r="H74" s="1334"/>
      <c r="I74" s="1334"/>
      <c r="J74" s="1334"/>
      <c r="K74" s="1338"/>
      <c r="L74" s="1338"/>
      <c r="M74" s="1338"/>
      <c r="N74" s="1338"/>
      <c r="AM74" s="406"/>
      <c r="AN74" s="1323"/>
      <c r="AO74" s="1323"/>
      <c r="AP74" s="1323"/>
      <c r="AQ74" s="1323"/>
      <c r="AR74" s="1323"/>
      <c r="AS74" s="1323"/>
      <c r="AT74" s="1323"/>
      <c r="AU74" s="1323"/>
      <c r="AV74" s="1323"/>
      <c r="AW74" s="1323"/>
      <c r="AX74" s="1323"/>
      <c r="AY74" s="1323"/>
      <c r="AZ74" s="1323"/>
      <c r="BA74" s="1323"/>
      <c r="BB74" s="1323"/>
      <c r="BC74" s="1323"/>
      <c r="BD74" s="1323"/>
      <c r="BE74" s="1323"/>
      <c r="BF74" s="1323"/>
      <c r="BG74" s="1323"/>
      <c r="BH74" s="1323"/>
      <c r="BI74" s="1323"/>
      <c r="BJ74" s="1323"/>
      <c r="BK74" s="1323"/>
      <c r="BL74" s="1323"/>
      <c r="BM74" s="1323"/>
      <c r="BN74" s="1323"/>
      <c r="BO74" s="1323"/>
      <c r="BP74" s="1322"/>
      <c r="BQ74" s="1322"/>
      <c r="BR74" s="1322"/>
      <c r="BS74" s="1322"/>
      <c r="BT74" s="1322"/>
      <c r="BU74" s="1322"/>
      <c r="BV74" s="1322"/>
      <c r="BW74" s="1322"/>
      <c r="BX74" s="1322"/>
      <c r="BY74" s="1322"/>
      <c r="BZ74" s="1322"/>
      <c r="CA74" s="1322"/>
      <c r="CB74" s="1322"/>
      <c r="CC74" s="1322"/>
      <c r="CD74" s="1322"/>
      <c r="CE74" s="1322"/>
      <c r="CF74" s="1322"/>
      <c r="CG74" s="1322"/>
      <c r="CH74" s="1322"/>
      <c r="CI74" s="1322"/>
      <c r="CJ74" s="1322"/>
      <c r="CK74" s="1322"/>
      <c r="CL74" s="1322"/>
      <c r="CM74" s="1322"/>
      <c r="CN74" s="1322"/>
      <c r="CO74" s="1322"/>
      <c r="CP74" s="1322"/>
      <c r="CQ74" s="1322"/>
      <c r="CR74" s="1322"/>
      <c r="CS74" s="1322"/>
      <c r="CT74" s="1322"/>
      <c r="CU74" s="1322"/>
      <c r="CV74" s="1322"/>
      <c r="CW74" s="1322"/>
      <c r="CX74" s="1322"/>
      <c r="CY74" s="1322"/>
      <c r="CZ74" s="1322"/>
      <c r="DA74" s="1322"/>
      <c r="DB74" s="1322"/>
      <c r="DC74" s="1322"/>
    </row>
    <row r="75" spans="2:107">
      <c r="B75" s="397"/>
      <c r="G75" s="1334"/>
      <c r="H75" s="1334"/>
      <c r="I75" s="1316"/>
      <c r="J75" s="1316"/>
      <c r="K75" s="1333"/>
      <c r="L75" s="1333"/>
      <c r="M75" s="1333"/>
      <c r="N75" s="1333"/>
      <c r="AM75" s="406"/>
      <c r="AN75" s="1323"/>
      <c r="AO75" s="1323"/>
      <c r="AP75" s="1323"/>
      <c r="AQ75" s="1323"/>
      <c r="AR75" s="1323"/>
      <c r="AS75" s="1323"/>
      <c r="AT75" s="1323"/>
      <c r="AU75" s="1323"/>
      <c r="AV75" s="1323"/>
      <c r="AW75" s="1323"/>
      <c r="AX75" s="1323"/>
      <c r="AY75" s="1323"/>
      <c r="AZ75" s="1323"/>
      <c r="BA75" s="1323"/>
      <c r="BB75" s="1323" t="s">
        <v>611</v>
      </c>
      <c r="BC75" s="1323"/>
      <c r="BD75" s="1323"/>
      <c r="BE75" s="1323"/>
      <c r="BF75" s="1323"/>
      <c r="BG75" s="1323"/>
      <c r="BH75" s="1323"/>
      <c r="BI75" s="1323"/>
      <c r="BJ75" s="1323"/>
      <c r="BK75" s="1323"/>
      <c r="BL75" s="1323"/>
      <c r="BM75" s="1323"/>
      <c r="BN75" s="1323"/>
      <c r="BO75" s="1323"/>
      <c r="BP75" s="1322">
        <v>8.6999999999999993</v>
      </c>
      <c r="BQ75" s="1322"/>
      <c r="BR75" s="1322"/>
      <c r="BS75" s="1322"/>
      <c r="BT75" s="1322"/>
      <c r="BU75" s="1322"/>
      <c r="BV75" s="1322"/>
      <c r="BW75" s="1322"/>
      <c r="BX75" s="1322">
        <v>7.4</v>
      </c>
      <c r="BY75" s="1322"/>
      <c r="BZ75" s="1322"/>
      <c r="CA75" s="1322"/>
      <c r="CB75" s="1322"/>
      <c r="CC75" s="1322"/>
      <c r="CD75" s="1322"/>
      <c r="CE75" s="1322"/>
      <c r="CF75" s="1322">
        <v>6.1</v>
      </c>
      <c r="CG75" s="1322"/>
      <c r="CH75" s="1322"/>
      <c r="CI75" s="1322"/>
      <c r="CJ75" s="1322"/>
      <c r="CK75" s="1322"/>
      <c r="CL75" s="1322"/>
      <c r="CM75" s="1322"/>
      <c r="CN75" s="1322">
        <v>5.5</v>
      </c>
      <c r="CO75" s="1322"/>
      <c r="CP75" s="1322"/>
      <c r="CQ75" s="1322"/>
      <c r="CR75" s="1322"/>
      <c r="CS75" s="1322"/>
      <c r="CT75" s="1322"/>
      <c r="CU75" s="1322"/>
      <c r="CV75" s="1322">
        <v>5.9</v>
      </c>
      <c r="CW75" s="1322"/>
      <c r="CX75" s="1322"/>
      <c r="CY75" s="1322"/>
      <c r="CZ75" s="1322"/>
      <c r="DA75" s="1322"/>
      <c r="DB75" s="1322"/>
      <c r="DC75" s="1322"/>
    </row>
    <row r="76" spans="2:107">
      <c r="B76" s="397"/>
      <c r="G76" s="1334"/>
      <c r="H76" s="1334"/>
      <c r="I76" s="1316"/>
      <c r="J76" s="1316"/>
      <c r="K76" s="1333"/>
      <c r="L76" s="1333"/>
      <c r="M76" s="1333"/>
      <c r="N76" s="1333"/>
      <c r="AM76" s="406"/>
      <c r="AN76" s="1323"/>
      <c r="AO76" s="1323"/>
      <c r="AP76" s="1323"/>
      <c r="AQ76" s="1323"/>
      <c r="AR76" s="1323"/>
      <c r="AS76" s="1323"/>
      <c r="AT76" s="1323"/>
      <c r="AU76" s="1323"/>
      <c r="AV76" s="1323"/>
      <c r="AW76" s="1323"/>
      <c r="AX76" s="1323"/>
      <c r="AY76" s="1323"/>
      <c r="AZ76" s="1323"/>
      <c r="BA76" s="1323"/>
      <c r="BB76" s="1323"/>
      <c r="BC76" s="1323"/>
      <c r="BD76" s="1323"/>
      <c r="BE76" s="1323"/>
      <c r="BF76" s="1323"/>
      <c r="BG76" s="1323"/>
      <c r="BH76" s="1323"/>
      <c r="BI76" s="1323"/>
      <c r="BJ76" s="1323"/>
      <c r="BK76" s="1323"/>
      <c r="BL76" s="1323"/>
      <c r="BM76" s="1323"/>
      <c r="BN76" s="1323"/>
      <c r="BO76" s="1323"/>
      <c r="BP76" s="1322"/>
      <c r="BQ76" s="1322"/>
      <c r="BR76" s="1322"/>
      <c r="BS76" s="1322"/>
      <c r="BT76" s="1322"/>
      <c r="BU76" s="1322"/>
      <c r="BV76" s="1322"/>
      <c r="BW76" s="1322"/>
      <c r="BX76" s="1322"/>
      <c r="BY76" s="1322"/>
      <c r="BZ76" s="1322"/>
      <c r="CA76" s="1322"/>
      <c r="CB76" s="1322"/>
      <c r="CC76" s="1322"/>
      <c r="CD76" s="1322"/>
      <c r="CE76" s="1322"/>
      <c r="CF76" s="1322"/>
      <c r="CG76" s="1322"/>
      <c r="CH76" s="1322"/>
      <c r="CI76" s="1322"/>
      <c r="CJ76" s="1322"/>
      <c r="CK76" s="1322"/>
      <c r="CL76" s="1322"/>
      <c r="CM76" s="1322"/>
      <c r="CN76" s="1322"/>
      <c r="CO76" s="1322"/>
      <c r="CP76" s="1322"/>
      <c r="CQ76" s="1322"/>
      <c r="CR76" s="1322"/>
      <c r="CS76" s="1322"/>
      <c r="CT76" s="1322"/>
      <c r="CU76" s="1322"/>
      <c r="CV76" s="1322"/>
      <c r="CW76" s="1322"/>
      <c r="CX76" s="1322"/>
      <c r="CY76" s="1322"/>
      <c r="CZ76" s="1322"/>
      <c r="DA76" s="1322"/>
      <c r="DB76" s="1322"/>
      <c r="DC76" s="1322"/>
    </row>
    <row r="77" spans="2:107">
      <c r="B77" s="397"/>
      <c r="G77" s="1316"/>
      <c r="H77" s="1316"/>
      <c r="I77" s="1316"/>
      <c r="J77" s="1316"/>
      <c r="K77" s="1338"/>
      <c r="L77" s="1338"/>
      <c r="M77" s="1338"/>
      <c r="N77" s="1338"/>
      <c r="AN77" s="1320" t="s">
        <v>609</v>
      </c>
      <c r="AO77" s="1320"/>
      <c r="AP77" s="1320"/>
      <c r="AQ77" s="1320"/>
      <c r="AR77" s="1320"/>
      <c r="AS77" s="1320"/>
      <c r="AT77" s="1320"/>
      <c r="AU77" s="1320"/>
      <c r="AV77" s="1320"/>
      <c r="AW77" s="1320"/>
      <c r="AX77" s="1320"/>
      <c r="AY77" s="1320"/>
      <c r="AZ77" s="1320"/>
      <c r="BA77" s="1320"/>
      <c r="BB77" s="1323" t="s">
        <v>607</v>
      </c>
      <c r="BC77" s="1323"/>
      <c r="BD77" s="1323"/>
      <c r="BE77" s="1323"/>
      <c r="BF77" s="1323"/>
      <c r="BG77" s="1323"/>
      <c r="BH77" s="1323"/>
      <c r="BI77" s="1323"/>
      <c r="BJ77" s="1323"/>
      <c r="BK77" s="1323"/>
      <c r="BL77" s="1323"/>
      <c r="BM77" s="1323"/>
      <c r="BN77" s="1323"/>
      <c r="BO77" s="1323"/>
      <c r="BP77" s="1322">
        <v>0</v>
      </c>
      <c r="BQ77" s="1322"/>
      <c r="BR77" s="1322"/>
      <c r="BS77" s="1322"/>
      <c r="BT77" s="1322"/>
      <c r="BU77" s="1322"/>
      <c r="BV77" s="1322"/>
      <c r="BW77" s="1322"/>
      <c r="BX77" s="1322">
        <v>0</v>
      </c>
      <c r="BY77" s="1322"/>
      <c r="BZ77" s="1322"/>
      <c r="CA77" s="1322"/>
      <c r="CB77" s="1322"/>
      <c r="CC77" s="1322"/>
      <c r="CD77" s="1322"/>
      <c r="CE77" s="1322"/>
      <c r="CF77" s="1322">
        <v>0</v>
      </c>
      <c r="CG77" s="1322"/>
      <c r="CH77" s="1322"/>
      <c r="CI77" s="1322"/>
      <c r="CJ77" s="1322"/>
      <c r="CK77" s="1322"/>
      <c r="CL77" s="1322"/>
      <c r="CM77" s="1322"/>
      <c r="CN77" s="1322">
        <v>0</v>
      </c>
      <c r="CO77" s="1322"/>
      <c r="CP77" s="1322"/>
      <c r="CQ77" s="1322"/>
      <c r="CR77" s="1322"/>
      <c r="CS77" s="1322"/>
      <c r="CT77" s="1322"/>
      <c r="CU77" s="1322"/>
      <c r="CV77" s="1322">
        <v>0</v>
      </c>
      <c r="CW77" s="1322"/>
      <c r="CX77" s="1322"/>
      <c r="CY77" s="1322"/>
      <c r="CZ77" s="1322"/>
      <c r="DA77" s="1322"/>
      <c r="DB77" s="1322"/>
      <c r="DC77" s="1322"/>
    </row>
    <row r="78" spans="2:107">
      <c r="B78" s="397"/>
      <c r="G78" s="1316"/>
      <c r="H78" s="1316"/>
      <c r="I78" s="1316"/>
      <c r="J78" s="1316"/>
      <c r="K78" s="1338"/>
      <c r="L78" s="1338"/>
      <c r="M78" s="1338"/>
      <c r="N78" s="1338"/>
      <c r="AN78" s="1320"/>
      <c r="AO78" s="1320"/>
      <c r="AP78" s="1320"/>
      <c r="AQ78" s="1320"/>
      <c r="AR78" s="1320"/>
      <c r="AS78" s="1320"/>
      <c r="AT78" s="1320"/>
      <c r="AU78" s="1320"/>
      <c r="AV78" s="1320"/>
      <c r="AW78" s="1320"/>
      <c r="AX78" s="1320"/>
      <c r="AY78" s="1320"/>
      <c r="AZ78" s="1320"/>
      <c r="BA78" s="1320"/>
      <c r="BB78" s="1323"/>
      <c r="BC78" s="1323"/>
      <c r="BD78" s="1323"/>
      <c r="BE78" s="1323"/>
      <c r="BF78" s="1323"/>
      <c r="BG78" s="1323"/>
      <c r="BH78" s="1323"/>
      <c r="BI78" s="1323"/>
      <c r="BJ78" s="1323"/>
      <c r="BK78" s="1323"/>
      <c r="BL78" s="1323"/>
      <c r="BM78" s="1323"/>
      <c r="BN78" s="1323"/>
      <c r="BO78" s="1323"/>
      <c r="BP78" s="1322"/>
      <c r="BQ78" s="1322"/>
      <c r="BR78" s="1322"/>
      <c r="BS78" s="1322"/>
      <c r="BT78" s="1322"/>
      <c r="BU78" s="1322"/>
      <c r="BV78" s="1322"/>
      <c r="BW78" s="1322"/>
      <c r="BX78" s="1322"/>
      <c r="BY78" s="1322"/>
      <c r="BZ78" s="1322"/>
      <c r="CA78" s="1322"/>
      <c r="CB78" s="1322"/>
      <c r="CC78" s="1322"/>
      <c r="CD78" s="1322"/>
      <c r="CE78" s="1322"/>
      <c r="CF78" s="1322"/>
      <c r="CG78" s="1322"/>
      <c r="CH78" s="1322"/>
      <c r="CI78" s="1322"/>
      <c r="CJ78" s="1322"/>
      <c r="CK78" s="1322"/>
      <c r="CL78" s="1322"/>
      <c r="CM78" s="1322"/>
      <c r="CN78" s="1322"/>
      <c r="CO78" s="1322"/>
      <c r="CP78" s="1322"/>
      <c r="CQ78" s="1322"/>
      <c r="CR78" s="1322"/>
      <c r="CS78" s="1322"/>
      <c r="CT78" s="1322"/>
      <c r="CU78" s="1322"/>
      <c r="CV78" s="1322"/>
      <c r="CW78" s="1322"/>
      <c r="CX78" s="1322"/>
      <c r="CY78" s="1322"/>
      <c r="CZ78" s="1322"/>
      <c r="DA78" s="1322"/>
      <c r="DB78" s="1322"/>
      <c r="DC78" s="1322"/>
    </row>
    <row r="79" spans="2:107">
      <c r="B79" s="397"/>
      <c r="G79" s="1316"/>
      <c r="H79" s="1316"/>
      <c r="I79" s="1336"/>
      <c r="J79" s="1336"/>
      <c r="K79" s="1339"/>
      <c r="L79" s="1339"/>
      <c r="M79" s="1339"/>
      <c r="N79" s="1339"/>
      <c r="AN79" s="1320"/>
      <c r="AO79" s="1320"/>
      <c r="AP79" s="1320"/>
      <c r="AQ79" s="1320"/>
      <c r="AR79" s="1320"/>
      <c r="AS79" s="1320"/>
      <c r="AT79" s="1320"/>
      <c r="AU79" s="1320"/>
      <c r="AV79" s="1320"/>
      <c r="AW79" s="1320"/>
      <c r="AX79" s="1320"/>
      <c r="AY79" s="1320"/>
      <c r="AZ79" s="1320"/>
      <c r="BA79" s="1320"/>
      <c r="BB79" s="1323" t="s">
        <v>611</v>
      </c>
      <c r="BC79" s="1323"/>
      <c r="BD79" s="1323"/>
      <c r="BE79" s="1323"/>
      <c r="BF79" s="1323"/>
      <c r="BG79" s="1323"/>
      <c r="BH79" s="1323"/>
      <c r="BI79" s="1323"/>
      <c r="BJ79" s="1323"/>
      <c r="BK79" s="1323"/>
      <c r="BL79" s="1323"/>
      <c r="BM79" s="1323"/>
      <c r="BN79" s="1323"/>
      <c r="BO79" s="1323"/>
      <c r="BP79" s="1322">
        <v>7.2</v>
      </c>
      <c r="BQ79" s="1322"/>
      <c r="BR79" s="1322"/>
      <c r="BS79" s="1322"/>
      <c r="BT79" s="1322"/>
      <c r="BU79" s="1322"/>
      <c r="BV79" s="1322"/>
      <c r="BW79" s="1322"/>
      <c r="BX79" s="1322">
        <v>6</v>
      </c>
      <c r="BY79" s="1322"/>
      <c r="BZ79" s="1322"/>
      <c r="CA79" s="1322"/>
      <c r="CB79" s="1322"/>
      <c r="CC79" s="1322"/>
      <c r="CD79" s="1322"/>
      <c r="CE79" s="1322"/>
      <c r="CF79" s="1322">
        <v>5.6</v>
      </c>
      <c r="CG79" s="1322"/>
      <c r="CH79" s="1322"/>
      <c r="CI79" s="1322"/>
      <c r="CJ79" s="1322"/>
      <c r="CK79" s="1322"/>
      <c r="CL79" s="1322"/>
      <c r="CM79" s="1322"/>
      <c r="CN79" s="1322">
        <v>5.3</v>
      </c>
      <c r="CO79" s="1322"/>
      <c r="CP79" s="1322"/>
      <c r="CQ79" s="1322"/>
      <c r="CR79" s="1322"/>
      <c r="CS79" s="1322"/>
      <c r="CT79" s="1322"/>
      <c r="CU79" s="1322"/>
      <c r="CV79" s="1322">
        <v>5.8</v>
      </c>
      <c r="CW79" s="1322"/>
      <c r="CX79" s="1322"/>
      <c r="CY79" s="1322"/>
      <c r="CZ79" s="1322"/>
      <c r="DA79" s="1322"/>
      <c r="DB79" s="1322"/>
      <c r="DC79" s="1322"/>
    </row>
    <row r="80" spans="2:107">
      <c r="B80" s="397"/>
      <c r="G80" s="1316"/>
      <c r="H80" s="1316"/>
      <c r="I80" s="1336"/>
      <c r="J80" s="1336"/>
      <c r="K80" s="1339"/>
      <c r="L80" s="1339"/>
      <c r="M80" s="1339"/>
      <c r="N80" s="1339"/>
      <c r="AN80" s="1320"/>
      <c r="AO80" s="1320"/>
      <c r="AP80" s="1320"/>
      <c r="AQ80" s="1320"/>
      <c r="AR80" s="1320"/>
      <c r="AS80" s="1320"/>
      <c r="AT80" s="1320"/>
      <c r="AU80" s="1320"/>
      <c r="AV80" s="1320"/>
      <c r="AW80" s="1320"/>
      <c r="AX80" s="1320"/>
      <c r="AY80" s="1320"/>
      <c r="AZ80" s="1320"/>
      <c r="BA80" s="1320"/>
      <c r="BB80" s="1323"/>
      <c r="BC80" s="1323"/>
      <c r="BD80" s="1323"/>
      <c r="BE80" s="1323"/>
      <c r="BF80" s="1323"/>
      <c r="BG80" s="1323"/>
      <c r="BH80" s="1323"/>
      <c r="BI80" s="1323"/>
      <c r="BJ80" s="1323"/>
      <c r="BK80" s="1323"/>
      <c r="BL80" s="1323"/>
      <c r="BM80" s="1323"/>
      <c r="BN80" s="1323"/>
      <c r="BO80" s="1323"/>
      <c r="BP80" s="1322"/>
      <c r="BQ80" s="1322"/>
      <c r="BR80" s="1322"/>
      <c r="BS80" s="1322"/>
      <c r="BT80" s="1322"/>
      <c r="BU80" s="1322"/>
      <c r="BV80" s="1322"/>
      <c r="BW80" s="1322"/>
      <c r="BX80" s="1322"/>
      <c r="BY80" s="1322"/>
      <c r="BZ80" s="1322"/>
      <c r="CA80" s="1322"/>
      <c r="CB80" s="1322"/>
      <c r="CC80" s="1322"/>
      <c r="CD80" s="1322"/>
      <c r="CE80" s="1322"/>
      <c r="CF80" s="1322"/>
      <c r="CG80" s="1322"/>
      <c r="CH80" s="1322"/>
      <c r="CI80" s="1322"/>
      <c r="CJ80" s="1322"/>
      <c r="CK80" s="1322"/>
      <c r="CL80" s="1322"/>
      <c r="CM80" s="1322"/>
      <c r="CN80" s="1322"/>
      <c r="CO80" s="1322"/>
      <c r="CP80" s="1322"/>
      <c r="CQ80" s="1322"/>
      <c r="CR80" s="1322"/>
      <c r="CS80" s="1322"/>
      <c r="CT80" s="1322"/>
      <c r="CU80" s="1322"/>
      <c r="CV80" s="1322"/>
      <c r="CW80" s="1322"/>
      <c r="CX80" s="1322"/>
      <c r="CY80" s="1322"/>
      <c r="CZ80" s="1322"/>
      <c r="DA80" s="1322"/>
      <c r="DB80" s="1322"/>
      <c r="DC80" s="1322"/>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W7vji+bm739T8vMAjqJNzFh5rQaoMqZpN50nVTs5ocH6KKOy1A1x7CtlfW41YpAHa5uNo6PzW0HkZ2lQifb/yg==" saltValue="ad0zz3lzI7MioKwvao8jJ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7"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1:34"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1:34">
      <c r="S2" s="290"/>
      <c r="AH2" s="290"/>
    </row>
    <row r="3" spans="1: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1:34"/>
    <row r="5" spans="1:34"/>
    <row r="6" spans="1:34"/>
    <row r="7" spans="1:34"/>
    <row r="8" spans="1:34"/>
    <row r="9" spans="1:34">
      <c r="AH9" s="290"/>
    </row>
    <row r="10" spans="1:34"/>
    <row r="11" spans="1:34"/>
    <row r="12" spans="1:34"/>
    <row r="13" spans="1:34"/>
    <row r="14" spans="1:34"/>
    <row r="15" spans="1:34"/>
    <row r="16" spans="1: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505</v>
      </c>
    </row>
  </sheetData>
  <sheetProtection algorithmName="SHA-512" hashValue="CVvdZK19NilKaWFxa7IMLKLEnx2oMHed7kiOtpp9kwPb3wSYpDyO8E1jX5ESjHAUl4sgISPVN00WlDgvaf2Kuw==" saltValue="XcBDpj+sgNPkxDwc1xdI9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505</v>
      </c>
    </row>
  </sheetData>
  <sheetProtection algorithmName="SHA-512" hashValue="vNJKahP43Rw2YzalebZGa7a3x6SoBVXB+oSMKbouLVl0zkghJLgC0oo34oOwgsHbu3ifI4mmcU3chkXjeQ9ZrA==" saltValue="OwoA4Fj/axnCMH2tB8DKP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556</v>
      </c>
      <c r="G2" s="156"/>
      <c r="H2" s="157"/>
    </row>
    <row r="3" spans="1:8">
      <c r="A3" s="153" t="s">
        <v>549</v>
      </c>
      <c r="B3" s="158"/>
      <c r="C3" s="159"/>
      <c r="D3" s="160">
        <v>209984</v>
      </c>
      <c r="E3" s="161"/>
      <c r="F3" s="162">
        <v>245039</v>
      </c>
      <c r="G3" s="163"/>
      <c r="H3" s="164"/>
    </row>
    <row r="4" spans="1:8">
      <c r="A4" s="165"/>
      <c r="B4" s="166"/>
      <c r="C4" s="167"/>
      <c r="D4" s="168">
        <v>110694</v>
      </c>
      <c r="E4" s="169"/>
      <c r="F4" s="170">
        <v>108922</v>
      </c>
      <c r="G4" s="171"/>
      <c r="H4" s="172"/>
    </row>
    <row r="5" spans="1:8">
      <c r="A5" s="153" t="s">
        <v>551</v>
      </c>
      <c r="B5" s="158"/>
      <c r="C5" s="159"/>
      <c r="D5" s="160">
        <v>266834</v>
      </c>
      <c r="E5" s="161"/>
      <c r="F5" s="162">
        <v>237994</v>
      </c>
      <c r="G5" s="163"/>
      <c r="H5" s="164"/>
    </row>
    <row r="6" spans="1:8">
      <c r="A6" s="165"/>
      <c r="B6" s="166"/>
      <c r="C6" s="167"/>
      <c r="D6" s="168">
        <v>104603</v>
      </c>
      <c r="E6" s="169"/>
      <c r="F6" s="170">
        <v>110361</v>
      </c>
      <c r="G6" s="171"/>
      <c r="H6" s="172"/>
    </row>
    <row r="7" spans="1:8">
      <c r="A7" s="153" t="s">
        <v>552</v>
      </c>
      <c r="B7" s="158"/>
      <c r="C7" s="159"/>
      <c r="D7" s="160">
        <v>173304</v>
      </c>
      <c r="E7" s="161"/>
      <c r="F7" s="162">
        <v>267911</v>
      </c>
      <c r="G7" s="163"/>
      <c r="H7" s="164"/>
    </row>
    <row r="8" spans="1:8">
      <c r="A8" s="165"/>
      <c r="B8" s="166"/>
      <c r="C8" s="167"/>
      <c r="D8" s="168">
        <v>67346</v>
      </c>
      <c r="E8" s="169"/>
      <c r="F8" s="170">
        <v>106425</v>
      </c>
      <c r="G8" s="171"/>
      <c r="H8" s="172"/>
    </row>
    <row r="9" spans="1:8">
      <c r="A9" s="153" t="s">
        <v>553</v>
      </c>
      <c r="B9" s="158"/>
      <c r="C9" s="159"/>
      <c r="D9" s="160">
        <v>206370</v>
      </c>
      <c r="E9" s="161"/>
      <c r="F9" s="162">
        <v>228215</v>
      </c>
      <c r="G9" s="163"/>
      <c r="H9" s="164"/>
    </row>
    <row r="10" spans="1:8">
      <c r="A10" s="165"/>
      <c r="B10" s="166"/>
      <c r="C10" s="167"/>
      <c r="D10" s="168">
        <v>71570</v>
      </c>
      <c r="E10" s="169"/>
      <c r="F10" s="170">
        <v>117571</v>
      </c>
      <c r="G10" s="171"/>
      <c r="H10" s="172"/>
    </row>
    <row r="11" spans="1:8">
      <c r="A11" s="153" t="s">
        <v>554</v>
      </c>
      <c r="B11" s="158"/>
      <c r="C11" s="159"/>
      <c r="D11" s="160">
        <v>317190</v>
      </c>
      <c r="E11" s="161"/>
      <c r="F11" s="162">
        <v>264232</v>
      </c>
      <c r="G11" s="163"/>
      <c r="H11" s="164"/>
    </row>
    <row r="12" spans="1:8">
      <c r="A12" s="165"/>
      <c r="B12" s="166"/>
      <c r="C12" s="173"/>
      <c r="D12" s="168">
        <v>97304</v>
      </c>
      <c r="E12" s="169"/>
      <c r="F12" s="170">
        <v>133959</v>
      </c>
      <c r="G12" s="171"/>
      <c r="H12" s="172"/>
    </row>
    <row r="13" spans="1:8">
      <c r="A13" s="153"/>
      <c r="B13" s="158"/>
      <c r="C13" s="174"/>
      <c r="D13" s="175">
        <v>234736</v>
      </c>
      <c r="E13" s="176"/>
      <c r="F13" s="177">
        <v>248678</v>
      </c>
      <c r="G13" s="178"/>
      <c r="H13" s="164"/>
    </row>
    <row r="14" spans="1:8">
      <c r="A14" s="165"/>
      <c r="B14" s="166"/>
      <c r="C14" s="167"/>
      <c r="D14" s="168">
        <v>90303</v>
      </c>
      <c r="E14" s="169"/>
      <c r="F14" s="170">
        <v>115448</v>
      </c>
      <c r="G14" s="171"/>
      <c r="H14" s="172"/>
    </row>
    <row r="17" spans="1:11">
      <c r="A17" s="149" t="s">
        <v>53</v>
      </c>
    </row>
    <row r="18" spans="1:11">
      <c r="A18" s="179"/>
      <c r="B18" s="179" t="str">
        <f>実質収支比率等に係る経年分析!F$46</f>
        <v>H27</v>
      </c>
      <c r="C18" s="179" t="str">
        <f>実質収支比率等に係る経年分析!G$46</f>
        <v>H28</v>
      </c>
      <c r="D18" s="179" t="str">
        <f>実質収支比率等に係る経年分析!H$46</f>
        <v>H29</v>
      </c>
      <c r="E18" s="179" t="str">
        <f>実質収支比率等に係る経年分析!I$46</f>
        <v>H30</v>
      </c>
      <c r="F18" s="179" t="str">
        <f>実質収支比率等に係る経年分析!J$46</f>
        <v>R01</v>
      </c>
    </row>
    <row r="19" spans="1:11">
      <c r="A19" s="179" t="s">
        <v>54</v>
      </c>
      <c r="B19" s="179">
        <f>ROUND(VALUE(SUBSTITUTE(実質収支比率等に係る経年分析!F$48,"▲","-")),2)</f>
        <v>10.18</v>
      </c>
      <c r="C19" s="179">
        <f>ROUND(VALUE(SUBSTITUTE(実質収支比率等に係る経年分析!G$48,"▲","-")),2)</f>
        <v>8.42</v>
      </c>
      <c r="D19" s="179">
        <f>ROUND(VALUE(SUBSTITUTE(実質収支比率等に係る経年分析!H$48,"▲","-")),2)</f>
        <v>7.22</v>
      </c>
      <c r="E19" s="179">
        <f>ROUND(VALUE(SUBSTITUTE(実質収支比率等に係る経年分析!I$48,"▲","-")),2)</f>
        <v>7.31</v>
      </c>
      <c r="F19" s="179">
        <f>ROUND(VALUE(SUBSTITUTE(実質収支比率等に係る経年分析!J$48,"▲","-")),2)</f>
        <v>6.57</v>
      </c>
    </row>
    <row r="20" spans="1:11">
      <c r="A20" s="179" t="s">
        <v>55</v>
      </c>
      <c r="B20" s="179">
        <f>ROUND(VALUE(SUBSTITUTE(実質収支比率等に係る経年分析!F$47,"▲","-")),2)</f>
        <v>97.6</v>
      </c>
      <c r="C20" s="179">
        <f>ROUND(VALUE(SUBSTITUTE(実質収支比率等に係る経年分析!G$47,"▲","-")),2)</f>
        <v>110.94</v>
      </c>
      <c r="D20" s="179">
        <f>ROUND(VALUE(SUBSTITUTE(実質収支比率等に係る経年分析!H$47,"▲","-")),2)</f>
        <v>97.71</v>
      </c>
      <c r="E20" s="179">
        <f>ROUND(VALUE(SUBSTITUTE(実質収支比率等に係る経年分析!I$47,"▲","-")),2)</f>
        <v>85.98</v>
      </c>
      <c r="F20" s="179">
        <f>ROUND(VALUE(SUBSTITUTE(実質収支比率等に係る経年分析!J$47,"▲","-")),2)</f>
        <v>81.569999999999993</v>
      </c>
    </row>
    <row r="21" spans="1:11">
      <c r="A21" s="179" t="s">
        <v>56</v>
      </c>
      <c r="B21" s="179">
        <f>IF(ISNUMBER(VALUE(SUBSTITUTE(実質収支比率等に係る経年分析!F$49,"▲","-"))),ROUND(VALUE(SUBSTITUTE(実質収支比率等に係る経年分析!F$49,"▲","-")),2),NA())</f>
        <v>9.23</v>
      </c>
      <c r="C21" s="179">
        <f>IF(ISNUMBER(VALUE(SUBSTITUTE(実質収支比率等に係る経年分析!G$49,"▲","-"))),ROUND(VALUE(SUBSTITUTE(実質収支比率等に係る経年分析!G$49,"▲","-")),2),NA())</f>
        <v>-2.2999999999999998</v>
      </c>
      <c r="D21" s="179">
        <f>IF(ISNUMBER(VALUE(SUBSTITUTE(実質収支比率等に係る経年分析!H$49,"▲","-"))),ROUND(VALUE(SUBSTITUTE(実質収支比率等に係る経年分析!H$49,"▲","-")),2),NA())</f>
        <v>-23.58</v>
      </c>
      <c r="E21" s="179">
        <f>IF(ISNUMBER(VALUE(SUBSTITUTE(実質収支比率等に係る経年分析!I$49,"▲","-"))),ROUND(VALUE(SUBSTITUTE(実質収支比率等に係る経年分析!I$49,"▲","-")),2),NA())</f>
        <v>-10.51</v>
      </c>
      <c r="F21" s="179">
        <f>IF(ISNUMBER(VALUE(SUBSTITUTE(実質収支比率等に係る経年分析!J$49,"▲","-"))),ROUND(VALUE(SUBSTITUTE(実質収支比率等に係る経年分析!J$49,"▲","-")),2),NA())</f>
        <v>-4.08</v>
      </c>
    </row>
    <row r="24" spans="1:11">
      <c r="A24" s="149" t="s">
        <v>57</v>
      </c>
    </row>
    <row r="25" spans="1:11">
      <c r="A25" s="180"/>
      <c r="B25" s="180" t="str">
        <f>連結実質赤字比率に係る赤字・黒字の構成分析!F$33</f>
        <v>H27</v>
      </c>
      <c r="C25" s="180"/>
      <c r="D25" s="180" t="str">
        <f>連結実質赤字比率に係る赤字・黒字の構成分析!G$33</f>
        <v>H28</v>
      </c>
      <c r="E25" s="180"/>
      <c r="F25" s="180" t="str">
        <f>連結実質赤字比率に係る赤字・黒字の構成分析!H$33</f>
        <v>H29</v>
      </c>
      <c r="G25" s="180"/>
      <c r="H25" s="180" t="str">
        <f>連結実質赤字比率に係る赤字・黒字の構成分析!I$33</f>
        <v>H30</v>
      </c>
      <c r="I25" s="180"/>
      <c r="J25" s="180" t="str">
        <f>連結実質赤字比率に係る赤字・黒字の構成分析!J$33</f>
        <v>R01</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c r="A31" s="180" t="e">
        <f>IF(連結実質赤字比率に係る赤字・黒字の構成分析!C$39="",NA(),連結実質赤字比率に係る赤字・黒字の構成分析!C$39)</f>
        <v>#N/A</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#VALUE!</v>
      </c>
      <c r="K31" s="180" t="e">
        <f>IF(ROUND(VALUE(SUBSTITUTE(連結実質赤字比率に係る赤字・黒字の構成分析!J$39,"▲", "-")), 2) &gt;= 0, ABS(ROUND(VALUE(SUBSTITUTE(連結実質赤字比率に係る赤字・黒字の構成分析!J$39,"▲", "-")), 2)), NA())</f>
        <v>#VALUE!</v>
      </c>
    </row>
    <row r="32" spans="1:11">
      <c r="A32" s="180" t="e">
        <f>IF(連結実質赤字比率に係る赤字・黒字の構成分析!C$38="",NA(),連結実質赤字比率に係る赤字・黒字の構成分析!C$38)</f>
        <v>#N/A</v>
      </c>
      <c r="B32" s="180" t="e">
        <f>IF(ROUND(VALUE(SUBSTITUTE(連結実質赤字比率に係る赤字・黒字の構成分析!F$38,"▲", "-")), 2) &lt; 0, ABS(ROUND(VALUE(SUBSTITUTE(連結実質赤字比率に係る赤字・黒字の構成分析!F$38,"▲", "-")), 2)), NA())</f>
        <v>#VALUE!</v>
      </c>
      <c r="C32" s="180" t="e">
        <f>IF(ROUND(VALUE(SUBSTITUTE(連結実質赤字比率に係る赤字・黒字の構成分析!F$38,"▲", "-")), 2) &gt;= 0, ABS(ROUND(VALUE(SUBSTITUTE(連結実質赤字比率に係る赤字・黒字の構成分析!F$38,"▲", "-")), 2)), NA())</f>
        <v>#VALUE!</v>
      </c>
      <c r="D32" s="180" t="e">
        <f>IF(ROUND(VALUE(SUBSTITUTE(連結実質赤字比率に係る赤字・黒字の構成分析!G$38,"▲", "-")), 2) &lt; 0, ABS(ROUND(VALUE(SUBSTITUTE(連結実質赤字比率に係る赤字・黒字の構成分析!G$38,"▲", "-")), 2)), NA())</f>
        <v>#VALUE!</v>
      </c>
      <c r="E32" s="180" t="e">
        <f>IF(ROUND(VALUE(SUBSTITUTE(連結実質赤字比率に係る赤字・黒字の構成分析!G$38,"▲", "-")), 2) &gt;= 0, ABS(ROUND(VALUE(SUBSTITUTE(連結実質赤字比率に係る赤字・黒字の構成分析!G$38,"▲", "-")), 2)), NA())</f>
        <v>#VALUE!</v>
      </c>
      <c r="F32" s="180" t="e">
        <f>IF(ROUND(VALUE(SUBSTITUTE(連結実質赤字比率に係る赤字・黒字の構成分析!H$38,"▲", "-")), 2) &lt; 0, ABS(ROUND(VALUE(SUBSTITUTE(連結実質赤字比率に係る赤字・黒字の構成分析!H$38,"▲", "-")), 2)), NA())</f>
        <v>#VALUE!</v>
      </c>
      <c r="G32" s="180" t="e">
        <f>IF(ROUND(VALUE(SUBSTITUTE(連結実質赤字比率に係る赤字・黒字の構成分析!H$38,"▲", "-")), 2) &gt;= 0, ABS(ROUND(VALUE(SUBSTITUTE(連結実質赤字比率に係る赤字・黒字の構成分析!H$38,"▲", "-")), 2)), NA())</f>
        <v>#VALUE!</v>
      </c>
      <c r="H32" s="180" t="e">
        <f>IF(ROUND(VALUE(SUBSTITUTE(連結実質赤字比率に係る赤字・黒字の構成分析!I$38,"▲", "-")), 2) &lt; 0, ABS(ROUND(VALUE(SUBSTITUTE(連結実質赤字比率に係る赤字・黒字の構成分析!I$38,"▲", "-")), 2)), NA())</f>
        <v>#VALUE!</v>
      </c>
      <c r="I32" s="180" t="e">
        <f>IF(ROUND(VALUE(SUBSTITUTE(連結実質赤字比率に係る赤字・黒字の構成分析!I$38,"▲", "-")), 2) &gt;= 0, ABS(ROUND(VALUE(SUBSTITUTE(連結実質赤字比率に係る赤字・黒字の構成分析!I$38,"▲", "-")), 2)), NA())</f>
        <v>#VALUE!</v>
      </c>
      <c r="J32" s="180" t="e">
        <f>IF(ROUND(VALUE(SUBSTITUTE(連結実質赤字比率に係る赤字・黒字の構成分析!J$38,"▲", "-")), 2) &lt; 0, ABS(ROUND(VALUE(SUBSTITUTE(連結実質赤字比率に係る赤字・黒字の構成分析!J$38,"▲", "-")), 2)), NA())</f>
        <v>#VALUE!</v>
      </c>
      <c r="K32" s="180" t="e">
        <f>IF(ROUND(VALUE(SUBSTITUTE(連結実質赤字比率に係る赤字・黒字の構成分析!J$38,"▲", "-")), 2) &gt;= 0, ABS(ROUND(VALUE(SUBSTITUTE(連結実質赤字比率に係る赤字・黒字の構成分析!J$38,"▲", "-")), 2)), NA())</f>
        <v>#VALUE!</v>
      </c>
    </row>
    <row r="33" spans="1:16">
      <c r="A33" s="180" t="str">
        <f>IF(連結実質赤字比率に係る赤字・黒字の構成分析!C$37="",NA(),連結実質赤字比率に係る赤字・黒字の構成分析!C$37)</f>
        <v>後期高齢者医療</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0.04</v>
      </c>
    </row>
    <row r="34" spans="1:16">
      <c r="A34" s="180" t="str">
        <f>IF(連結実質赤字比率に係る赤字・黒字の構成分析!C$36="",NA(),連結実質赤字比率に係る赤字・黒字の構成分析!C$36)</f>
        <v>国民健康保険事業</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0.39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0.34</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10.17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8.41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7.22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7.31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6.56</v>
      </c>
    </row>
    <row r="36" spans="1:16">
      <c r="A36" s="180" t="str">
        <f>IF(連結実質赤字比率に係る赤字・黒字の構成分析!C$34="",NA(),連結実質赤字比率に係る赤字・黒字の構成分析!C$34)</f>
        <v>簡易水道事業</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0.77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0.14000000000000001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0</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0</v>
      </c>
      <c r="J36" s="180">
        <f>IF(ROUND(VALUE(SUBSTITUTE(連結実質赤字比率に係る赤字・黒字の構成分析!J$34,"▲", "-")), 2) &lt; 0, ABS(ROUND(VALUE(SUBSTITUTE(連結実質赤字比率に係る赤字・黒字の構成分析!J$34,"▲", "-")), 2)), NA())</f>
        <v>1.59</v>
      </c>
      <c r="K36" s="180" t="e">
        <f>IF(ROUND(VALUE(SUBSTITUTE(連結実質赤字比率に係る赤字・黒字の構成分析!J$34,"▲", "-")), 2) &gt;= 0, ABS(ROUND(VALUE(SUBSTITUTE(連結実質赤字比率に係る赤字・黒字の構成分析!J$34,"▲", "-")), 2)), NA())</f>
        <v>#N/A</v>
      </c>
    </row>
    <row r="39" spans="1:16">
      <c r="A39" s="149" t="s">
        <v>60</v>
      </c>
    </row>
    <row r="40" spans="1:16">
      <c r="A40" s="181"/>
      <c r="B40" s="181" t="str">
        <f>'実質公債費比率（分子）の構造'!K$44</f>
        <v>H27</v>
      </c>
      <c r="C40" s="181"/>
      <c r="D40" s="181"/>
      <c r="E40" s="181" t="str">
        <f>'実質公債費比率（分子）の構造'!L$44</f>
        <v>H28</v>
      </c>
      <c r="F40" s="181"/>
      <c r="G40" s="181"/>
      <c r="H40" s="181" t="str">
        <f>'実質公債費比率（分子）の構造'!M$44</f>
        <v>H29</v>
      </c>
      <c r="I40" s="181"/>
      <c r="J40" s="181"/>
      <c r="K40" s="181" t="str">
        <f>'実質公債費比率（分子）の構造'!N$44</f>
        <v>H30</v>
      </c>
      <c r="L40" s="181"/>
      <c r="M40" s="181"/>
      <c r="N40" s="181" t="str">
        <f>'実質公債費比率（分子）の構造'!O$44</f>
        <v>R01</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289</v>
      </c>
      <c r="E42" s="181"/>
      <c r="F42" s="181"/>
      <c r="G42" s="181">
        <f>'実質公債費比率（分子）の構造'!L$52</f>
        <v>225</v>
      </c>
      <c r="H42" s="181"/>
      <c r="I42" s="181"/>
      <c r="J42" s="181">
        <f>'実質公債費比率（分子）の構造'!M$52</f>
        <v>176</v>
      </c>
      <c r="K42" s="181"/>
      <c r="L42" s="181"/>
      <c r="M42" s="181">
        <f>'実質公債費比率（分子）の構造'!N$52</f>
        <v>178</v>
      </c>
      <c r="N42" s="181"/>
      <c r="O42" s="181"/>
      <c r="P42" s="181">
        <f>'実質公債費比率（分子）の構造'!O$52</f>
        <v>200</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4</v>
      </c>
      <c r="C44" s="181"/>
      <c r="D44" s="181"/>
      <c r="E44" s="181">
        <f>'実質公債費比率（分子）の構造'!L$50</f>
        <v>4</v>
      </c>
      <c r="F44" s="181"/>
      <c r="G44" s="181"/>
      <c r="H44" s="181">
        <f>'実質公債費比率（分子）の構造'!M$50</f>
        <v>4</v>
      </c>
      <c r="I44" s="181"/>
      <c r="J44" s="181"/>
      <c r="K44" s="181" t="str">
        <f>'実質公債費比率（分子）の構造'!N$50</f>
        <v>-</v>
      </c>
      <c r="L44" s="181"/>
      <c r="M44" s="181"/>
      <c r="N44" s="181" t="str">
        <f>'実質公債費比率（分子）の構造'!O$50</f>
        <v>-</v>
      </c>
      <c r="O44" s="181"/>
      <c r="P44" s="181"/>
    </row>
    <row r="45" spans="1:16">
      <c r="A45" s="181" t="s">
        <v>66</v>
      </c>
      <c r="B45" s="181">
        <f>'実質公債費比率（分子）の構造'!K$49</f>
        <v>30</v>
      </c>
      <c r="C45" s="181"/>
      <c r="D45" s="181"/>
      <c r="E45" s="181">
        <f>'実質公債費比率（分子）の構造'!L$49</f>
        <v>26</v>
      </c>
      <c r="F45" s="181"/>
      <c r="G45" s="181"/>
      <c r="H45" s="181">
        <f>'実質公債費比率（分子）の構造'!M$49</f>
        <v>19</v>
      </c>
      <c r="I45" s="181"/>
      <c r="J45" s="181"/>
      <c r="K45" s="181">
        <f>'実質公債費比率（分子）の構造'!N$49</f>
        <v>13</v>
      </c>
      <c r="L45" s="181"/>
      <c r="M45" s="181"/>
      <c r="N45" s="181">
        <f>'実質公債費比率（分子）の構造'!O$49</f>
        <v>16</v>
      </c>
      <c r="O45" s="181"/>
      <c r="P45" s="181"/>
    </row>
    <row r="46" spans="1:16">
      <c r="A46" s="181" t="s">
        <v>67</v>
      </c>
      <c r="B46" s="181">
        <f>'実質公債費比率（分子）の構造'!K$48</f>
        <v>14</v>
      </c>
      <c r="C46" s="181"/>
      <c r="D46" s="181"/>
      <c r="E46" s="181">
        <f>'実質公債費比率（分子）の構造'!L$48</f>
        <v>17</v>
      </c>
      <c r="F46" s="181"/>
      <c r="G46" s="181"/>
      <c r="H46" s="181">
        <f>'実質公債費比率（分子）の構造'!M$48</f>
        <v>13</v>
      </c>
      <c r="I46" s="181"/>
      <c r="J46" s="181"/>
      <c r="K46" s="181">
        <f>'実質公債費比率（分子）の構造'!N$48</f>
        <v>10</v>
      </c>
      <c r="L46" s="181"/>
      <c r="M46" s="181"/>
      <c r="N46" s="181">
        <f>'実質公債費比率（分子）の構造'!O$48</f>
        <v>13</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331</v>
      </c>
      <c r="C49" s="181"/>
      <c r="D49" s="181"/>
      <c r="E49" s="181">
        <f>'実質公債費比率（分子）の構造'!L$45</f>
        <v>250</v>
      </c>
      <c r="F49" s="181"/>
      <c r="G49" s="181"/>
      <c r="H49" s="181">
        <f>'実質公債費比率（分子）の構造'!M$45</f>
        <v>207</v>
      </c>
      <c r="I49" s="181"/>
      <c r="J49" s="181"/>
      <c r="K49" s="181">
        <f>'実質公債費比率（分子）の構造'!N$45</f>
        <v>221</v>
      </c>
      <c r="L49" s="181"/>
      <c r="M49" s="181"/>
      <c r="N49" s="181">
        <f>'実質公債費比率（分子）の構造'!O$45</f>
        <v>256</v>
      </c>
      <c r="O49" s="181"/>
      <c r="P49" s="181"/>
    </row>
    <row r="50" spans="1:16">
      <c r="A50" s="181" t="s">
        <v>71</v>
      </c>
      <c r="B50" s="181" t="e">
        <f>NA()</f>
        <v>#N/A</v>
      </c>
      <c r="C50" s="181">
        <f>IF(ISNUMBER('実質公債費比率（分子）の構造'!K$53),'実質公債費比率（分子）の構造'!K$53,NA())</f>
        <v>90</v>
      </c>
      <c r="D50" s="181" t="e">
        <f>NA()</f>
        <v>#N/A</v>
      </c>
      <c r="E50" s="181" t="e">
        <f>NA()</f>
        <v>#N/A</v>
      </c>
      <c r="F50" s="181">
        <f>IF(ISNUMBER('実質公債費比率（分子）の構造'!L$53),'実質公債費比率（分子）の構造'!L$53,NA())</f>
        <v>72</v>
      </c>
      <c r="G50" s="181" t="e">
        <f>NA()</f>
        <v>#N/A</v>
      </c>
      <c r="H50" s="181" t="e">
        <f>NA()</f>
        <v>#N/A</v>
      </c>
      <c r="I50" s="181">
        <f>IF(ISNUMBER('実質公債費比率（分子）の構造'!M$53),'実質公債費比率（分子）の構造'!M$53,NA())</f>
        <v>67</v>
      </c>
      <c r="J50" s="181" t="e">
        <f>NA()</f>
        <v>#N/A</v>
      </c>
      <c r="K50" s="181" t="e">
        <f>NA()</f>
        <v>#N/A</v>
      </c>
      <c r="L50" s="181">
        <f>IF(ISNUMBER('実質公債費比率（分子）の構造'!N$53),'実質公債費比率（分子）の構造'!N$53,NA())</f>
        <v>66</v>
      </c>
      <c r="M50" s="181" t="e">
        <f>NA()</f>
        <v>#N/A</v>
      </c>
      <c r="N50" s="181" t="e">
        <f>NA()</f>
        <v>#N/A</v>
      </c>
      <c r="O50" s="181">
        <f>IF(ISNUMBER('実質公債費比率（分子）の構造'!O$53),'実質公債費比率（分子）の構造'!O$53,NA())</f>
        <v>85</v>
      </c>
      <c r="P50" s="181" t="e">
        <f>NA()</f>
        <v>#N/A</v>
      </c>
    </row>
    <row r="53" spans="1:16">
      <c r="A53" s="149" t="s">
        <v>72</v>
      </c>
    </row>
    <row r="54" spans="1:16">
      <c r="A54" s="180"/>
      <c r="B54" s="180" t="str">
        <f>'将来負担比率（分子）の構造'!I$40</f>
        <v>H27</v>
      </c>
      <c r="C54" s="180"/>
      <c r="D54" s="180"/>
      <c r="E54" s="180" t="str">
        <f>'将来負担比率（分子）の構造'!J$40</f>
        <v>H28</v>
      </c>
      <c r="F54" s="180"/>
      <c r="G54" s="180"/>
      <c r="H54" s="180" t="str">
        <f>'将来負担比率（分子）の構造'!K$40</f>
        <v>H29</v>
      </c>
      <c r="I54" s="180"/>
      <c r="J54" s="180"/>
      <c r="K54" s="180" t="str">
        <f>'将来負担比率（分子）の構造'!L$40</f>
        <v>H30</v>
      </c>
      <c r="L54" s="180"/>
      <c r="M54" s="180"/>
      <c r="N54" s="180" t="str">
        <f>'将来負担比率（分子）の構造'!M$40</f>
        <v>R01</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1996</v>
      </c>
      <c r="E56" s="180"/>
      <c r="F56" s="180"/>
      <c r="G56" s="180">
        <f>'将来負担比率（分子）の構造'!J$52</f>
        <v>2031</v>
      </c>
      <c r="H56" s="180"/>
      <c r="I56" s="180"/>
      <c r="J56" s="180">
        <f>'将来負担比率（分子）の構造'!K$52</f>
        <v>2034</v>
      </c>
      <c r="K56" s="180"/>
      <c r="L56" s="180"/>
      <c r="M56" s="180">
        <f>'将来負担比率（分子）の構造'!L$52</f>
        <v>2247</v>
      </c>
      <c r="N56" s="180"/>
      <c r="O56" s="180"/>
      <c r="P56" s="180">
        <f>'将来負担比率（分子）の構造'!M$52</f>
        <v>2612</v>
      </c>
    </row>
    <row r="57" spans="1:16">
      <c r="A57" s="180" t="s">
        <v>42</v>
      </c>
      <c r="B57" s="180"/>
      <c r="C57" s="180"/>
      <c r="D57" s="180">
        <f>'将来負担比率（分子）の構造'!I$51</f>
        <v>71</v>
      </c>
      <c r="E57" s="180"/>
      <c r="F57" s="180"/>
      <c r="G57" s="180">
        <f>'将来負担比率（分子）の構造'!J$51</f>
        <v>69</v>
      </c>
      <c r="H57" s="180"/>
      <c r="I57" s="180"/>
      <c r="J57" s="180">
        <f>'将来負担比率（分子）の構造'!K$51</f>
        <v>66</v>
      </c>
      <c r="K57" s="180"/>
      <c r="L57" s="180"/>
      <c r="M57" s="180">
        <f>'将来負担比率（分子）の構造'!L$51</f>
        <v>59</v>
      </c>
      <c r="N57" s="180"/>
      <c r="O57" s="180"/>
      <c r="P57" s="180">
        <f>'将来負担比率（分子）の構造'!M$51</f>
        <v>53</v>
      </c>
    </row>
    <row r="58" spans="1:16">
      <c r="A58" s="180" t="s">
        <v>41</v>
      </c>
      <c r="B58" s="180"/>
      <c r="C58" s="180"/>
      <c r="D58" s="180">
        <f>'将来負担比率（分子）の構造'!I$50</f>
        <v>2988</v>
      </c>
      <c r="E58" s="180"/>
      <c r="F58" s="180"/>
      <c r="G58" s="180">
        <f>'将来負担比率（分子）の構造'!J$50</f>
        <v>2873</v>
      </c>
      <c r="H58" s="180"/>
      <c r="I58" s="180"/>
      <c r="J58" s="180">
        <f>'将来負担比率（分子）の構造'!K$50</f>
        <v>2579</v>
      </c>
      <c r="K58" s="180"/>
      <c r="L58" s="180"/>
      <c r="M58" s="180">
        <f>'将来負担比率（分子）の構造'!L$50</f>
        <v>2487</v>
      </c>
      <c r="N58" s="180"/>
      <c r="O58" s="180"/>
      <c r="P58" s="180">
        <f>'将来負担比率（分子）の構造'!M$50</f>
        <v>2525</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323</v>
      </c>
      <c r="C62" s="180"/>
      <c r="D62" s="180"/>
      <c r="E62" s="180">
        <f>'将来負担比率（分子）の構造'!J$45</f>
        <v>328</v>
      </c>
      <c r="F62" s="180"/>
      <c r="G62" s="180"/>
      <c r="H62" s="180">
        <f>'将来負担比率（分子）の構造'!K$45</f>
        <v>298</v>
      </c>
      <c r="I62" s="180"/>
      <c r="J62" s="180"/>
      <c r="K62" s="180">
        <f>'将来負担比率（分子）の構造'!L$45</f>
        <v>229</v>
      </c>
      <c r="L62" s="180"/>
      <c r="M62" s="180"/>
      <c r="N62" s="180">
        <f>'将来負担比率（分子）の構造'!M$45</f>
        <v>216</v>
      </c>
      <c r="O62" s="180"/>
      <c r="P62" s="180"/>
    </row>
    <row r="63" spans="1:16">
      <c r="A63" s="180" t="s">
        <v>34</v>
      </c>
      <c r="B63" s="180">
        <f>'将来負担比率（分子）の構造'!I$44</f>
        <v>88</v>
      </c>
      <c r="C63" s="180"/>
      <c r="D63" s="180"/>
      <c r="E63" s="180">
        <f>'将来負担比率（分子）の構造'!J$44</f>
        <v>60</v>
      </c>
      <c r="F63" s="180"/>
      <c r="G63" s="180"/>
      <c r="H63" s="180">
        <f>'将来負担比率（分子）の構造'!K$44</f>
        <v>52</v>
      </c>
      <c r="I63" s="180"/>
      <c r="J63" s="180"/>
      <c r="K63" s="180">
        <f>'将来負担比率（分子）の構造'!L$44</f>
        <v>71</v>
      </c>
      <c r="L63" s="180"/>
      <c r="M63" s="180"/>
      <c r="N63" s="180">
        <f>'将来負担比率（分子）の構造'!M$44</f>
        <v>91</v>
      </c>
      <c r="O63" s="180"/>
      <c r="P63" s="180"/>
    </row>
    <row r="64" spans="1:16">
      <c r="A64" s="180" t="s">
        <v>33</v>
      </c>
      <c r="B64" s="180">
        <f>'将来負担比率（分子）の構造'!I$43</f>
        <v>137</v>
      </c>
      <c r="C64" s="180"/>
      <c r="D64" s="180"/>
      <c r="E64" s="180">
        <f>'将来負担比率（分子）の構造'!J$43</f>
        <v>138</v>
      </c>
      <c r="F64" s="180"/>
      <c r="G64" s="180"/>
      <c r="H64" s="180">
        <f>'将来負担比率（分子）の構造'!K$43</f>
        <v>149</v>
      </c>
      <c r="I64" s="180"/>
      <c r="J64" s="180"/>
      <c r="K64" s="180">
        <f>'将来負担比率（分子）の構造'!L$43</f>
        <v>155</v>
      </c>
      <c r="L64" s="180"/>
      <c r="M64" s="180"/>
      <c r="N64" s="180">
        <f>'将来負担比率（分子）の構造'!M$43</f>
        <v>140</v>
      </c>
      <c r="O64" s="180"/>
      <c r="P64" s="180"/>
    </row>
    <row r="65" spans="1:16">
      <c r="A65" s="180" t="s">
        <v>32</v>
      </c>
      <c r="B65" s="180">
        <f>'将来負担比率（分子）の構造'!I$42</f>
        <v>9</v>
      </c>
      <c r="C65" s="180"/>
      <c r="D65" s="180"/>
      <c r="E65" s="180">
        <f>'将来負担比率（分子）の構造'!J$42</f>
        <v>4</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2401</v>
      </c>
      <c r="C66" s="180"/>
      <c r="D66" s="180"/>
      <c r="E66" s="180">
        <f>'将来負担比率（分子）の構造'!J$41</f>
        <v>2420</v>
      </c>
      <c r="F66" s="180"/>
      <c r="G66" s="180"/>
      <c r="H66" s="180">
        <f>'将来負担比率（分子）の構造'!K$41</f>
        <v>2562</v>
      </c>
      <c r="I66" s="180"/>
      <c r="J66" s="180"/>
      <c r="K66" s="180">
        <f>'将来負担比率（分子）の構造'!L$41</f>
        <v>2912</v>
      </c>
      <c r="L66" s="180"/>
      <c r="M66" s="180"/>
      <c r="N66" s="180">
        <f>'将来負担比率（分子）の構造'!M$41</f>
        <v>3515</v>
      </c>
      <c r="O66" s="180"/>
      <c r="P66" s="180"/>
    </row>
    <row r="67" spans="1:16">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76</v>
      </c>
      <c r="B70" s="182"/>
      <c r="C70" s="182"/>
      <c r="D70" s="182"/>
      <c r="E70" s="182"/>
      <c r="F70" s="182"/>
    </row>
    <row r="71" spans="1:16">
      <c r="A71" s="183"/>
      <c r="B71" s="183" t="str">
        <f>基金残高に係る経年分析!F54</f>
        <v>H29</v>
      </c>
      <c r="C71" s="183" t="str">
        <f>基金残高に係る経年分析!G54</f>
        <v>H30</v>
      </c>
      <c r="D71" s="183" t="str">
        <f>基金残高に係る経年分析!H54</f>
        <v>R01</v>
      </c>
    </row>
    <row r="72" spans="1:16">
      <c r="A72" s="183" t="s">
        <v>77</v>
      </c>
      <c r="B72" s="184">
        <f>基金残高に係る経年分析!F55</f>
        <v>1336</v>
      </c>
      <c r="C72" s="184">
        <f>基金残高に係る経年分析!G55</f>
        <v>1189</v>
      </c>
      <c r="D72" s="184">
        <f>基金残高に係る経年分析!H55</f>
        <v>1141</v>
      </c>
    </row>
    <row r="73" spans="1:16">
      <c r="A73" s="183" t="s">
        <v>78</v>
      </c>
      <c r="B73" s="184">
        <f>基金残高に係る経年分析!F56</f>
        <v>127</v>
      </c>
      <c r="C73" s="184">
        <f>基金残高に係る経年分析!G56</f>
        <v>127</v>
      </c>
      <c r="D73" s="184">
        <f>基金残高に係る経年分析!H56</f>
        <v>128</v>
      </c>
    </row>
    <row r="74" spans="1:16">
      <c r="A74" s="183" t="s">
        <v>79</v>
      </c>
      <c r="B74" s="184">
        <f>基金残高に係る経年分析!F57</f>
        <v>2123</v>
      </c>
      <c r="C74" s="184">
        <f>基金残高に係る経年分析!G57</f>
        <v>2175</v>
      </c>
      <c r="D74" s="184">
        <f>基金残高に係る経年分析!H57</f>
        <v>2235</v>
      </c>
    </row>
  </sheetData>
  <sheetProtection algorithmName="SHA-512" hashValue="oajEvyhBXM0h5z++lMYhaxegIrp95/E7xyX3RJgwIgwlw16i0jIzglK274qplwC5hL8uVcPZWGrCzKTZUTH8+w==" saltValue="6z0HKitj087ndgdwFM8Zb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9" t="s">
        <v>222</v>
      </c>
      <c r="DI1" s="800"/>
      <c r="DJ1" s="800"/>
      <c r="DK1" s="800"/>
      <c r="DL1" s="800"/>
      <c r="DM1" s="800"/>
      <c r="DN1" s="801"/>
      <c r="DO1" s="225"/>
      <c r="DP1" s="799" t="s">
        <v>223</v>
      </c>
      <c r="DQ1" s="800"/>
      <c r="DR1" s="800"/>
      <c r="DS1" s="800"/>
      <c r="DT1" s="800"/>
      <c r="DU1" s="800"/>
      <c r="DV1" s="800"/>
      <c r="DW1" s="800"/>
      <c r="DX1" s="800"/>
      <c r="DY1" s="800"/>
      <c r="DZ1" s="800"/>
      <c r="EA1" s="800"/>
      <c r="EB1" s="800"/>
      <c r="EC1" s="801"/>
      <c r="ED1" s="223"/>
      <c r="EE1" s="223"/>
      <c r="EF1" s="223"/>
      <c r="EG1" s="223"/>
      <c r="EH1" s="223"/>
      <c r="EI1" s="223"/>
      <c r="EJ1" s="223"/>
      <c r="EK1" s="223"/>
      <c r="EL1" s="223"/>
      <c r="EM1" s="223"/>
    </row>
    <row r="2" spans="2:143" ht="22.5" customHeight="1">
      <c r="B2" s="226" t="s">
        <v>224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41" t="s">
        <v>225</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226</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227</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c r="B4" s="741" t="s">
        <v>1</v>
      </c>
      <c r="C4" s="742"/>
      <c r="D4" s="742"/>
      <c r="E4" s="742"/>
      <c r="F4" s="742"/>
      <c r="G4" s="742"/>
      <c r="H4" s="742"/>
      <c r="I4" s="742"/>
      <c r="J4" s="742"/>
      <c r="K4" s="742"/>
      <c r="L4" s="742"/>
      <c r="M4" s="742"/>
      <c r="N4" s="742"/>
      <c r="O4" s="742"/>
      <c r="P4" s="742"/>
      <c r="Q4" s="743"/>
      <c r="R4" s="741" t="s">
        <v>228</v>
      </c>
      <c r="S4" s="742"/>
      <c r="T4" s="742"/>
      <c r="U4" s="742"/>
      <c r="V4" s="742"/>
      <c r="W4" s="742"/>
      <c r="X4" s="742"/>
      <c r="Y4" s="743"/>
      <c r="Z4" s="741" t="s">
        <v>229</v>
      </c>
      <c r="AA4" s="742"/>
      <c r="AB4" s="742"/>
      <c r="AC4" s="743"/>
      <c r="AD4" s="741" t="s">
        <v>230</v>
      </c>
      <c r="AE4" s="742"/>
      <c r="AF4" s="742"/>
      <c r="AG4" s="742"/>
      <c r="AH4" s="742"/>
      <c r="AI4" s="742"/>
      <c r="AJ4" s="742"/>
      <c r="AK4" s="743"/>
      <c r="AL4" s="741" t="s">
        <v>229</v>
      </c>
      <c r="AM4" s="742"/>
      <c r="AN4" s="742"/>
      <c r="AO4" s="743"/>
      <c r="AP4" s="802" t="s">
        <v>231</v>
      </c>
      <c r="AQ4" s="802"/>
      <c r="AR4" s="802"/>
      <c r="AS4" s="802"/>
      <c r="AT4" s="802"/>
      <c r="AU4" s="802"/>
      <c r="AV4" s="802"/>
      <c r="AW4" s="802"/>
      <c r="AX4" s="802"/>
      <c r="AY4" s="802"/>
      <c r="AZ4" s="802"/>
      <c r="BA4" s="802"/>
      <c r="BB4" s="802"/>
      <c r="BC4" s="802"/>
      <c r="BD4" s="802"/>
      <c r="BE4" s="802"/>
      <c r="BF4" s="802"/>
      <c r="BG4" s="802" t="s">
        <v>232</v>
      </c>
      <c r="BH4" s="802"/>
      <c r="BI4" s="802"/>
      <c r="BJ4" s="802"/>
      <c r="BK4" s="802"/>
      <c r="BL4" s="802"/>
      <c r="BM4" s="802"/>
      <c r="BN4" s="802"/>
      <c r="BO4" s="802" t="s">
        <v>229</v>
      </c>
      <c r="BP4" s="802"/>
      <c r="BQ4" s="802"/>
      <c r="BR4" s="802"/>
      <c r="BS4" s="802" t="s">
        <v>233</v>
      </c>
      <c r="BT4" s="802"/>
      <c r="BU4" s="802"/>
      <c r="BV4" s="802"/>
      <c r="BW4" s="802"/>
      <c r="BX4" s="802"/>
      <c r="BY4" s="802"/>
      <c r="BZ4" s="802"/>
      <c r="CA4" s="802"/>
      <c r="CB4" s="802"/>
      <c r="CD4" s="784" t="s">
        <v>234</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29" customFormat="1" ht="11.25" customHeight="1">
      <c r="B5" s="746" t="s">
        <v>235</v>
      </c>
      <c r="C5" s="747"/>
      <c r="D5" s="747"/>
      <c r="E5" s="747"/>
      <c r="F5" s="747"/>
      <c r="G5" s="747"/>
      <c r="H5" s="747"/>
      <c r="I5" s="747"/>
      <c r="J5" s="747"/>
      <c r="K5" s="747"/>
      <c r="L5" s="747"/>
      <c r="M5" s="747"/>
      <c r="N5" s="747"/>
      <c r="O5" s="747"/>
      <c r="P5" s="747"/>
      <c r="Q5" s="748"/>
      <c r="R5" s="735">
        <v>161851</v>
      </c>
      <c r="S5" s="736"/>
      <c r="T5" s="736"/>
      <c r="U5" s="736"/>
      <c r="V5" s="736"/>
      <c r="W5" s="736"/>
      <c r="X5" s="736"/>
      <c r="Y5" s="779"/>
      <c r="Z5" s="797">
        <v>3.1</v>
      </c>
      <c r="AA5" s="797"/>
      <c r="AB5" s="797"/>
      <c r="AC5" s="797"/>
      <c r="AD5" s="798">
        <v>161851</v>
      </c>
      <c r="AE5" s="798"/>
      <c r="AF5" s="798"/>
      <c r="AG5" s="798"/>
      <c r="AH5" s="798"/>
      <c r="AI5" s="798"/>
      <c r="AJ5" s="798"/>
      <c r="AK5" s="798"/>
      <c r="AL5" s="780">
        <v>11.7</v>
      </c>
      <c r="AM5" s="751"/>
      <c r="AN5" s="751"/>
      <c r="AO5" s="781"/>
      <c r="AP5" s="746" t="s">
        <v>236</v>
      </c>
      <c r="AQ5" s="747"/>
      <c r="AR5" s="747"/>
      <c r="AS5" s="747"/>
      <c r="AT5" s="747"/>
      <c r="AU5" s="747"/>
      <c r="AV5" s="747"/>
      <c r="AW5" s="747"/>
      <c r="AX5" s="747"/>
      <c r="AY5" s="747"/>
      <c r="AZ5" s="747"/>
      <c r="BA5" s="747"/>
      <c r="BB5" s="747"/>
      <c r="BC5" s="747"/>
      <c r="BD5" s="747"/>
      <c r="BE5" s="747"/>
      <c r="BF5" s="748"/>
      <c r="BG5" s="680">
        <v>161851</v>
      </c>
      <c r="BH5" s="681"/>
      <c r="BI5" s="681"/>
      <c r="BJ5" s="681"/>
      <c r="BK5" s="681"/>
      <c r="BL5" s="681"/>
      <c r="BM5" s="681"/>
      <c r="BN5" s="682"/>
      <c r="BO5" s="717">
        <v>100</v>
      </c>
      <c r="BP5" s="717"/>
      <c r="BQ5" s="717"/>
      <c r="BR5" s="717"/>
      <c r="BS5" s="718">
        <v>756</v>
      </c>
      <c r="BT5" s="718"/>
      <c r="BU5" s="718"/>
      <c r="BV5" s="718"/>
      <c r="BW5" s="718"/>
      <c r="BX5" s="718"/>
      <c r="BY5" s="718"/>
      <c r="BZ5" s="718"/>
      <c r="CA5" s="718"/>
      <c r="CB5" s="777"/>
      <c r="CD5" s="784" t="s">
        <v>231</v>
      </c>
      <c r="CE5" s="785"/>
      <c r="CF5" s="785"/>
      <c r="CG5" s="785"/>
      <c r="CH5" s="785"/>
      <c r="CI5" s="785"/>
      <c r="CJ5" s="785"/>
      <c r="CK5" s="785"/>
      <c r="CL5" s="785"/>
      <c r="CM5" s="785"/>
      <c r="CN5" s="785"/>
      <c r="CO5" s="785"/>
      <c r="CP5" s="785"/>
      <c r="CQ5" s="786"/>
      <c r="CR5" s="784" t="s">
        <v>237</v>
      </c>
      <c r="CS5" s="785"/>
      <c r="CT5" s="785"/>
      <c r="CU5" s="785"/>
      <c r="CV5" s="785"/>
      <c r="CW5" s="785"/>
      <c r="CX5" s="785"/>
      <c r="CY5" s="786"/>
      <c r="CZ5" s="784" t="s">
        <v>229</v>
      </c>
      <c r="DA5" s="785"/>
      <c r="DB5" s="785"/>
      <c r="DC5" s="786"/>
      <c r="DD5" s="784" t="s">
        <v>238</v>
      </c>
      <c r="DE5" s="785"/>
      <c r="DF5" s="785"/>
      <c r="DG5" s="785"/>
      <c r="DH5" s="785"/>
      <c r="DI5" s="785"/>
      <c r="DJ5" s="785"/>
      <c r="DK5" s="785"/>
      <c r="DL5" s="785"/>
      <c r="DM5" s="785"/>
      <c r="DN5" s="785"/>
      <c r="DO5" s="785"/>
      <c r="DP5" s="786"/>
      <c r="DQ5" s="784" t="s">
        <v>239</v>
      </c>
      <c r="DR5" s="785"/>
      <c r="DS5" s="785"/>
      <c r="DT5" s="785"/>
      <c r="DU5" s="785"/>
      <c r="DV5" s="785"/>
      <c r="DW5" s="785"/>
      <c r="DX5" s="785"/>
      <c r="DY5" s="785"/>
      <c r="DZ5" s="785"/>
      <c r="EA5" s="785"/>
      <c r="EB5" s="785"/>
      <c r="EC5" s="786"/>
    </row>
    <row r="6" spans="2:143" ht="11.25" customHeight="1">
      <c r="B6" s="677" t="s">
        <v>240</v>
      </c>
      <c r="C6" s="678"/>
      <c r="D6" s="678"/>
      <c r="E6" s="678"/>
      <c r="F6" s="678"/>
      <c r="G6" s="678"/>
      <c r="H6" s="678"/>
      <c r="I6" s="678"/>
      <c r="J6" s="678"/>
      <c r="K6" s="678"/>
      <c r="L6" s="678"/>
      <c r="M6" s="678"/>
      <c r="N6" s="678"/>
      <c r="O6" s="678"/>
      <c r="P6" s="678"/>
      <c r="Q6" s="679"/>
      <c r="R6" s="680">
        <v>17839</v>
      </c>
      <c r="S6" s="681"/>
      <c r="T6" s="681"/>
      <c r="U6" s="681"/>
      <c r="V6" s="681"/>
      <c r="W6" s="681"/>
      <c r="X6" s="681"/>
      <c r="Y6" s="682"/>
      <c r="Z6" s="717">
        <v>0.3</v>
      </c>
      <c r="AA6" s="717"/>
      <c r="AB6" s="717"/>
      <c r="AC6" s="717"/>
      <c r="AD6" s="718">
        <v>17839</v>
      </c>
      <c r="AE6" s="718"/>
      <c r="AF6" s="718"/>
      <c r="AG6" s="718"/>
      <c r="AH6" s="718"/>
      <c r="AI6" s="718"/>
      <c r="AJ6" s="718"/>
      <c r="AK6" s="718"/>
      <c r="AL6" s="683">
        <v>1.3</v>
      </c>
      <c r="AM6" s="684"/>
      <c r="AN6" s="684"/>
      <c r="AO6" s="719"/>
      <c r="AP6" s="677" t="s">
        <v>241</v>
      </c>
      <c r="AQ6" s="678"/>
      <c r="AR6" s="678"/>
      <c r="AS6" s="678"/>
      <c r="AT6" s="678"/>
      <c r="AU6" s="678"/>
      <c r="AV6" s="678"/>
      <c r="AW6" s="678"/>
      <c r="AX6" s="678"/>
      <c r="AY6" s="678"/>
      <c r="AZ6" s="678"/>
      <c r="BA6" s="678"/>
      <c r="BB6" s="678"/>
      <c r="BC6" s="678"/>
      <c r="BD6" s="678"/>
      <c r="BE6" s="678"/>
      <c r="BF6" s="679"/>
      <c r="BG6" s="680">
        <v>161851</v>
      </c>
      <c r="BH6" s="681"/>
      <c r="BI6" s="681"/>
      <c r="BJ6" s="681"/>
      <c r="BK6" s="681"/>
      <c r="BL6" s="681"/>
      <c r="BM6" s="681"/>
      <c r="BN6" s="682"/>
      <c r="BO6" s="717">
        <v>100</v>
      </c>
      <c r="BP6" s="717"/>
      <c r="BQ6" s="717"/>
      <c r="BR6" s="717"/>
      <c r="BS6" s="718">
        <v>756</v>
      </c>
      <c r="BT6" s="718"/>
      <c r="BU6" s="718"/>
      <c r="BV6" s="718"/>
      <c r="BW6" s="718"/>
      <c r="BX6" s="718"/>
      <c r="BY6" s="718"/>
      <c r="BZ6" s="718"/>
      <c r="CA6" s="718"/>
      <c r="CB6" s="777"/>
      <c r="CD6" s="738" t="s">
        <v>242</v>
      </c>
      <c r="CE6" s="739"/>
      <c r="CF6" s="739"/>
      <c r="CG6" s="739"/>
      <c r="CH6" s="739"/>
      <c r="CI6" s="739"/>
      <c r="CJ6" s="739"/>
      <c r="CK6" s="739"/>
      <c r="CL6" s="739"/>
      <c r="CM6" s="739"/>
      <c r="CN6" s="739"/>
      <c r="CO6" s="739"/>
      <c r="CP6" s="739"/>
      <c r="CQ6" s="740"/>
      <c r="CR6" s="680">
        <v>55970</v>
      </c>
      <c r="CS6" s="681"/>
      <c r="CT6" s="681"/>
      <c r="CU6" s="681"/>
      <c r="CV6" s="681"/>
      <c r="CW6" s="681"/>
      <c r="CX6" s="681"/>
      <c r="CY6" s="682"/>
      <c r="CZ6" s="780">
        <v>1.1000000000000001</v>
      </c>
      <c r="DA6" s="751"/>
      <c r="DB6" s="751"/>
      <c r="DC6" s="783"/>
      <c r="DD6" s="686" t="s">
        <v>140</v>
      </c>
      <c r="DE6" s="681"/>
      <c r="DF6" s="681"/>
      <c r="DG6" s="681"/>
      <c r="DH6" s="681"/>
      <c r="DI6" s="681"/>
      <c r="DJ6" s="681"/>
      <c r="DK6" s="681"/>
      <c r="DL6" s="681"/>
      <c r="DM6" s="681"/>
      <c r="DN6" s="681"/>
      <c r="DO6" s="681"/>
      <c r="DP6" s="682"/>
      <c r="DQ6" s="686">
        <v>55970</v>
      </c>
      <c r="DR6" s="681"/>
      <c r="DS6" s="681"/>
      <c r="DT6" s="681"/>
      <c r="DU6" s="681"/>
      <c r="DV6" s="681"/>
      <c r="DW6" s="681"/>
      <c r="DX6" s="681"/>
      <c r="DY6" s="681"/>
      <c r="DZ6" s="681"/>
      <c r="EA6" s="681"/>
      <c r="EB6" s="681"/>
      <c r="EC6" s="724"/>
    </row>
    <row r="7" spans="2:143" ht="11.25" customHeight="1">
      <c r="B7" s="677" t="s">
        <v>243</v>
      </c>
      <c r="C7" s="678"/>
      <c r="D7" s="678"/>
      <c r="E7" s="678"/>
      <c r="F7" s="678"/>
      <c r="G7" s="678"/>
      <c r="H7" s="678"/>
      <c r="I7" s="678"/>
      <c r="J7" s="678"/>
      <c r="K7" s="678"/>
      <c r="L7" s="678"/>
      <c r="M7" s="678"/>
      <c r="N7" s="678"/>
      <c r="O7" s="678"/>
      <c r="P7" s="678"/>
      <c r="Q7" s="679"/>
      <c r="R7" s="680">
        <v>89</v>
      </c>
      <c r="S7" s="681"/>
      <c r="T7" s="681"/>
      <c r="U7" s="681"/>
      <c r="V7" s="681"/>
      <c r="W7" s="681"/>
      <c r="X7" s="681"/>
      <c r="Y7" s="682"/>
      <c r="Z7" s="717">
        <v>0</v>
      </c>
      <c r="AA7" s="717"/>
      <c r="AB7" s="717"/>
      <c r="AC7" s="717"/>
      <c r="AD7" s="718">
        <v>89</v>
      </c>
      <c r="AE7" s="718"/>
      <c r="AF7" s="718"/>
      <c r="AG7" s="718"/>
      <c r="AH7" s="718"/>
      <c r="AI7" s="718"/>
      <c r="AJ7" s="718"/>
      <c r="AK7" s="718"/>
      <c r="AL7" s="683">
        <v>0</v>
      </c>
      <c r="AM7" s="684"/>
      <c r="AN7" s="684"/>
      <c r="AO7" s="719"/>
      <c r="AP7" s="677" t="s">
        <v>244</v>
      </c>
      <c r="AQ7" s="678"/>
      <c r="AR7" s="678"/>
      <c r="AS7" s="678"/>
      <c r="AT7" s="678"/>
      <c r="AU7" s="678"/>
      <c r="AV7" s="678"/>
      <c r="AW7" s="678"/>
      <c r="AX7" s="678"/>
      <c r="AY7" s="678"/>
      <c r="AZ7" s="678"/>
      <c r="BA7" s="678"/>
      <c r="BB7" s="678"/>
      <c r="BC7" s="678"/>
      <c r="BD7" s="678"/>
      <c r="BE7" s="678"/>
      <c r="BF7" s="679"/>
      <c r="BG7" s="680">
        <v>66138</v>
      </c>
      <c r="BH7" s="681"/>
      <c r="BI7" s="681"/>
      <c r="BJ7" s="681"/>
      <c r="BK7" s="681"/>
      <c r="BL7" s="681"/>
      <c r="BM7" s="681"/>
      <c r="BN7" s="682"/>
      <c r="BO7" s="717">
        <v>40.9</v>
      </c>
      <c r="BP7" s="717"/>
      <c r="BQ7" s="717"/>
      <c r="BR7" s="717"/>
      <c r="BS7" s="718">
        <v>756</v>
      </c>
      <c r="BT7" s="718"/>
      <c r="BU7" s="718"/>
      <c r="BV7" s="718"/>
      <c r="BW7" s="718"/>
      <c r="BX7" s="718"/>
      <c r="BY7" s="718"/>
      <c r="BZ7" s="718"/>
      <c r="CA7" s="718"/>
      <c r="CB7" s="777"/>
      <c r="CD7" s="713" t="s">
        <v>245</v>
      </c>
      <c r="CE7" s="714"/>
      <c r="CF7" s="714"/>
      <c r="CG7" s="714"/>
      <c r="CH7" s="714"/>
      <c r="CI7" s="714"/>
      <c r="CJ7" s="714"/>
      <c r="CK7" s="714"/>
      <c r="CL7" s="714"/>
      <c r="CM7" s="714"/>
      <c r="CN7" s="714"/>
      <c r="CO7" s="714"/>
      <c r="CP7" s="714"/>
      <c r="CQ7" s="715"/>
      <c r="CR7" s="680">
        <v>844044</v>
      </c>
      <c r="CS7" s="681"/>
      <c r="CT7" s="681"/>
      <c r="CU7" s="681"/>
      <c r="CV7" s="681"/>
      <c r="CW7" s="681"/>
      <c r="CX7" s="681"/>
      <c r="CY7" s="682"/>
      <c r="CZ7" s="717">
        <v>16.8</v>
      </c>
      <c r="DA7" s="717"/>
      <c r="DB7" s="717"/>
      <c r="DC7" s="717"/>
      <c r="DD7" s="686">
        <v>185632</v>
      </c>
      <c r="DE7" s="681"/>
      <c r="DF7" s="681"/>
      <c r="DG7" s="681"/>
      <c r="DH7" s="681"/>
      <c r="DI7" s="681"/>
      <c r="DJ7" s="681"/>
      <c r="DK7" s="681"/>
      <c r="DL7" s="681"/>
      <c r="DM7" s="681"/>
      <c r="DN7" s="681"/>
      <c r="DO7" s="681"/>
      <c r="DP7" s="682"/>
      <c r="DQ7" s="686">
        <v>562772</v>
      </c>
      <c r="DR7" s="681"/>
      <c r="DS7" s="681"/>
      <c r="DT7" s="681"/>
      <c r="DU7" s="681"/>
      <c r="DV7" s="681"/>
      <c r="DW7" s="681"/>
      <c r="DX7" s="681"/>
      <c r="DY7" s="681"/>
      <c r="DZ7" s="681"/>
      <c r="EA7" s="681"/>
      <c r="EB7" s="681"/>
      <c r="EC7" s="724"/>
    </row>
    <row r="8" spans="2:143" ht="11.25" customHeight="1">
      <c r="B8" s="677" t="s">
        <v>246</v>
      </c>
      <c r="C8" s="678"/>
      <c r="D8" s="678"/>
      <c r="E8" s="678"/>
      <c r="F8" s="678"/>
      <c r="G8" s="678"/>
      <c r="H8" s="678"/>
      <c r="I8" s="678"/>
      <c r="J8" s="678"/>
      <c r="K8" s="678"/>
      <c r="L8" s="678"/>
      <c r="M8" s="678"/>
      <c r="N8" s="678"/>
      <c r="O8" s="678"/>
      <c r="P8" s="678"/>
      <c r="Q8" s="679"/>
      <c r="R8" s="680">
        <v>512</v>
      </c>
      <c r="S8" s="681"/>
      <c r="T8" s="681"/>
      <c r="U8" s="681"/>
      <c r="V8" s="681"/>
      <c r="W8" s="681"/>
      <c r="X8" s="681"/>
      <c r="Y8" s="682"/>
      <c r="Z8" s="717">
        <v>0</v>
      </c>
      <c r="AA8" s="717"/>
      <c r="AB8" s="717"/>
      <c r="AC8" s="717"/>
      <c r="AD8" s="718">
        <v>512</v>
      </c>
      <c r="AE8" s="718"/>
      <c r="AF8" s="718"/>
      <c r="AG8" s="718"/>
      <c r="AH8" s="718"/>
      <c r="AI8" s="718"/>
      <c r="AJ8" s="718"/>
      <c r="AK8" s="718"/>
      <c r="AL8" s="683">
        <v>0</v>
      </c>
      <c r="AM8" s="684"/>
      <c r="AN8" s="684"/>
      <c r="AO8" s="719"/>
      <c r="AP8" s="677" t="s">
        <v>247</v>
      </c>
      <c r="AQ8" s="678"/>
      <c r="AR8" s="678"/>
      <c r="AS8" s="678"/>
      <c r="AT8" s="678"/>
      <c r="AU8" s="678"/>
      <c r="AV8" s="678"/>
      <c r="AW8" s="678"/>
      <c r="AX8" s="678"/>
      <c r="AY8" s="678"/>
      <c r="AZ8" s="678"/>
      <c r="BA8" s="678"/>
      <c r="BB8" s="678"/>
      <c r="BC8" s="678"/>
      <c r="BD8" s="678"/>
      <c r="BE8" s="678"/>
      <c r="BF8" s="679"/>
      <c r="BG8" s="680">
        <v>3159</v>
      </c>
      <c r="BH8" s="681"/>
      <c r="BI8" s="681"/>
      <c r="BJ8" s="681"/>
      <c r="BK8" s="681"/>
      <c r="BL8" s="681"/>
      <c r="BM8" s="681"/>
      <c r="BN8" s="682"/>
      <c r="BO8" s="717">
        <v>2</v>
      </c>
      <c r="BP8" s="717"/>
      <c r="BQ8" s="717"/>
      <c r="BR8" s="717"/>
      <c r="BS8" s="686" t="s">
        <v>139</v>
      </c>
      <c r="BT8" s="681"/>
      <c r="BU8" s="681"/>
      <c r="BV8" s="681"/>
      <c r="BW8" s="681"/>
      <c r="BX8" s="681"/>
      <c r="BY8" s="681"/>
      <c r="BZ8" s="681"/>
      <c r="CA8" s="681"/>
      <c r="CB8" s="724"/>
      <c r="CD8" s="713" t="s">
        <v>248</v>
      </c>
      <c r="CE8" s="714"/>
      <c r="CF8" s="714"/>
      <c r="CG8" s="714"/>
      <c r="CH8" s="714"/>
      <c r="CI8" s="714"/>
      <c r="CJ8" s="714"/>
      <c r="CK8" s="714"/>
      <c r="CL8" s="714"/>
      <c r="CM8" s="714"/>
      <c r="CN8" s="714"/>
      <c r="CO8" s="714"/>
      <c r="CP8" s="714"/>
      <c r="CQ8" s="715"/>
      <c r="CR8" s="680">
        <v>546155</v>
      </c>
      <c r="CS8" s="681"/>
      <c r="CT8" s="681"/>
      <c r="CU8" s="681"/>
      <c r="CV8" s="681"/>
      <c r="CW8" s="681"/>
      <c r="CX8" s="681"/>
      <c r="CY8" s="682"/>
      <c r="CZ8" s="717">
        <v>10.9</v>
      </c>
      <c r="DA8" s="717"/>
      <c r="DB8" s="717"/>
      <c r="DC8" s="717"/>
      <c r="DD8" s="686">
        <v>3511</v>
      </c>
      <c r="DE8" s="681"/>
      <c r="DF8" s="681"/>
      <c r="DG8" s="681"/>
      <c r="DH8" s="681"/>
      <c r="DI8" s="681"/>
      <c r="DJ8" s="681"/>
      <c r="DK8" s="681"/>
      <c r="DL8" s="681"/>
      <c r="DM8" s="681"/>
      <c r="DN8" s="681"/>
      <c r="DO8" s="681"/>
      <c r="DP8" s="682"/>
      <c r="DQ8" s="686">
        <v>353351</v>
      </c>
      <c r="DR8" s="681"/>
      <c r="DS8" s="681"/>
      <c r="DT8" s="681"/>
      <c r="DU8" s="681"/>
      <c r="DV8" s="681"/>
      <c r="DW8" s="681"/>
      <c r="DX8" s="681"/>
      <c r="DY8" s="681"/>
      <c r="DZ8" s="681"/>
      <c r="EA8" s="681"/>
      <c r="EB8" s="681"/>
      <c r="EC8" s="724"/>
    </row>
    <row r="9" spans="2:143" ht="11.25" customHeight="1">
      <c r="B9" s="677" t="s">
        <v>249</v>
      </c>
      <c r="C9" s="678"/>
      <c r="D9" s="678"/>
      <c r="E9" s="678"/>
      <c r="F9" s="678"/>
      <c r="G9" s="678"/>
      <c r="H9" s="678"/>
      <c r="I9" s="678"/>
      <c r="J9" s="678"/>
      <c r="K9" s="678"/>
      <c r="L9" s="678"/>
      <c r="M9" s="678"/>
      <c r="N9" s="678"/>
      <c r="O9" s="678"/>
      <c r="P9" s="678"/>
      <c r="Q9" s="679"/>
      <c r="R9" s="680">
        <v>310</v>
      </c>
      <c r="S9" s="681"/>
      <c r="T9" s="681"/>
      <c r="U9" s="681"/>
      <c r="V9" s="681"/>
      <c r="W9" s="681"/>
      <c r="X9" s="681"/>
      <c r="Y9" s="682"/>
      <c r="Z9" s="717">
        <v>0</v>
      </c>
      <c r="AA9" s="717"/>
      <c r="AB9" s="717"/>
      <c r="AC9" s="717"/>
      <c r="AD9" s="718">
        <v>310</v>
      </c>
      <c r="AE9" s="718"/>
      <c r="AF9" s="718"/>
      <c r="AG9" s="718"/>
      <c r="AH9" s="718"/>
      <c r="AI9" s="718"/>
      <c r="AJ9" s="718"/>
      <c r="AK9" s="718"/>
      <c r="AL9" s="683">
        <v>0</v>
      </c>
      <c r="AM9" s="684"/>
      <c r="AN9" s="684"/>
      <c r="AO9" s="719"/>
      <c r="AP9" s="677" t="s">
        <v>250</v>
      </c>
      <c r="AQ9" s="678"/>
      <c r="AR9" s="678"/>
      <c r="AS9" s="678"/>
      <c r="AT9" s="678"/>
      <c r="AU9" s="678"/>
      <c r="AV9" s="678"/>
      <c r="AW9" s="678"/>
      <c r="AX9" s="678"/>
      <c r="AY9" s="678"/>
      <c r="AZ9" s="678"/>
      <c r="BA9" s="678"/>
      <c r="BB9" s="678"/>
      <c r="BC9" s="678"/>
      <c r="BD9" s="678"/>
      <c r="BE9" s="678"/>
      <c r="BF9" s="679"/>
      <c r="BG9" s="680">
        <v>49230</v>
      </c>
      <c r="BH9" s="681"/>
      <c r="BI9" s="681"/>
      <c r="BJ9" s="681"/>
      <c r="BK9" s="681"/>
      <c r="BL9" s="681"/>
      <c r="BM9" s="681"/>
      <c r="BN9" s="682"/>
      <c r="BO9" s="717">
        <v>30.4</v>
      </c>
      <c r="BP9" s="717"/>
      <c r="BQ9" s="717"/>
      <c r="BR9" s="717"/>
      <c r="BS9" s="686" t="s">
        <v>139</v>
      </c>
      <c r="BT9" s="681"/>
      <c r="BU9" s="681"/>
      <c r="BV9" s="681"/>
      <c r="BW9" s="681"/>
      <c r="BX9" s="681"/>
      <c r="BY9" s="681"/>
      <c r="BZ9" s="681"/>
      <c r="CA9" s="681"/>
      <c r="CB9" s="724"/>
      <c r="CD9" s="713" t="s">
        <v>251</v>
      </c>
      <c r="CE9" s="714"/>
      <c r="CF9" s="714"/>
      <c r="CG9" s="714"/>
      <c r="CH9" s="714"/>
      <c r="CI9" s="714"/>
      <c r="CJ9" s="714"/>
      <c r="CK9" s="714"/>
      <c r="CL9" s="714"/>
      <c r="CM9" s="714"/>
      <c r="CN9" s="714"/>
      <c r="CO9" s="714"/>
      <c r="CP9" s="714"/>
      <c r="CQ9" s="715"/>
      <c r="CR9" s="680">
        <v>219482</v>
      </c>
      <c r="CS9" s="681"/>
      <c r="CT9" s="681"/>
      <c r="CU9" s="681"/>
      <c r="CV9" s="681"/>
      <c r="CW9" s="681"/>
      <c r="CX9" s="681"/>
      <c r="CY9" s="682"/>
      <c r="CZ9" s="717">
        <v>4.4000000000000004</v>
      </c>
      <c r="DA9" s="717"/>
      <c r="DB9" s="717"/>
      <c r="DC9" s="717"/>
      <c r="DD9" s="686">
        <v>10382</v>
      </c>
      <c r="DE9" s="681"/>
      <c r="DF9" s="681"/>
      <c r="DG9" s="681"/>
      <c r="DH9" s="681"/>
      <c r="DI9" s="681"/>
      <c r="DJ9" s="681"/>
      <c r="DK9" s="681"/>
      <c r="DL9" s="681"/>
      <c r="DM9" s="681"/>
      <c r="DN9" s="681"/>
      <c r="DO9" s="681"/>
      <c r="DP9" s="682"/>
      <c r="DQ9" s="686">
        <v>148049</v>
      </c>
      <c r="DR9" s="681"/>
      <c r="DS9" s="681"/>
      <c r="DT9" s="681"/>
      <c r="DU9" s="681"/>
      <c r="DV9" s="681"/>
      <c r="DW9" s="681"/>
      <c r="DX9" s="681"/>
      <c r="DY9" s="681"/>
      <c r="DZ9" s="681"/>
      <c r="EA9" s="681"/>
      <c r="EB9" s="681"/>
      <c r="EC9" s="724"/>
    </row>
    <row r="10" spans="2:143" ht="11.25" customHeight="1">
      <c r="B10" s="677" t="s">
        <v>252</v>
      </c>
      <c r="C10" s="678"/>
      <c r="D10" s="678"/>
      <c r="E10" s="678"/>
      <c r="F10" s="678"/>
      <c r="G10" s="678"/>
      <c r="H10" s="678"/>
      <c r="I10" s="678"/>
      <c r="J10" s="678"/>
      <c r="K10" s="678"/>
      <c r="L10" s="678"/>
      <c r="M10" s="678"/>
      <c r="N10" s="678"/>
      <c r="O10" s="678"/>
      <c r="P10" s="678"/>
      <c r="Q10" s="679"/>
      <c r="R10" s="680" t="s">
        <v>253</v>
      </c>
      <c r="S10" s="681"/>
      <c r="T10" s="681"/>
      <c r="U10" s="681"/>
      <c r="V10" s="681"/>
      <c r="W10" s="681"/>
      <c r="X10" s="681"/>
      <c r="Y10" s="682"/>
      <c r="Z10" s="717" t="s">
        <v>253</v>
      </c>
      <c r="AA10" s="717"/>
      <c r="AB10" s="717"/>
      <c r="AC10" s="717"/>
      <c r="AD10" s="718" t="s">
        <v>140</v>
      </c>
      <c r="AE10" s="718"/>
      <c r="AF10" s="718"/>
      <c r="AG10" s="718"/>
      <c r="AH10" s="718"/>
      <c r="AI10" s="718"/>
      <c r="AJ10" s="718"/>
      <c r="AK10" s="718"/>
      <c r="AL10" s="683" t="s">
        <v>139</v>
      </c>
      <c r="AM10" s="684"/>
      <c r="AN10" s="684"/>
      <c r="AO10" s="719"/>
      <c r="AP10" s="677" t="s">
        <v>254</v>
      </c>
      <c r="AQ10" s="678"/>
      <c r="AR10" s="678"/>
      <c r="AS10" s="678"/>
      <c r="AT10" s="678"/>
      <c r="AU10" s="678"/>
      <c r="AV10" s="678"/>
      <c r="AW10" s="678"/>
      <c r="AX10" s="678"/>
      <c r="AY10" s="678"/>
      <c r="AZ10" s="678"/>
      <c r="BA10" s="678"/>
      <c r="BB10" s="678"/>
      <c r="BC10" s="678"/>
      <c r="BD10" s="678"/>
      <c r="BE10" s="678"/>
      <c r="BF10" s="679"/>
      <c r="BG10" s="680">
        <v>4838</v>
      </c>
      <c r="BH10" s="681"/>
      <c r="BI10" s="681"/>
      <c r="BJ10" s="681"/>
      <c r="BK10" s="681"/>
      <c r="BL10" s="681"/>
      <c r="BM10" s="681"/>
      <c r="BN10" s="682"/>
      <c r="BO10" s="717">
        <v>3</v>
      </c>
      <c r="BP10" s="717"/>
      <c r="BQ10" s="717"/>
      <c r="BR10" s="717"/>
      <c r="BS10" s="686" t="s">
        <v>140</v>
      </c>
      <c r="BT10" s="681"/>
      <c r="BU10" s="681"/>
      <c r="BV10" s="681"/>
      <c r="BW10" s="681"/>
      <c r="BX10" s="681"/>
      <c r="BY10" s="681"/>
      <c r="BZ10" s="681"/>
      <c r="CA10" s="681"/>
      <c r="CB10" s="724"/>
      <c r="CD10" s="713" t="s">
        <v>255</v>
      </c>
      <c r="CE10" s="714"/>
      <c r="CF10" s="714"/>
      <c r="CG10" s="714"/>
      <c r="CH10" s="714"/>
      <c r="CI10" s="714"/>
      <c r="CJ10" s="714"/>
      <c r="CK10" s="714"/>
      <c r="CL10" s="714"/>
      <c r="CM10" s="714"/>
      <c r="CN10" s="714"/>
      <c r="CO10" s="714"/>
      <c r="CP10" s="714"/>
      <c r="CQ10" s="715"/>
      <c r="CR10" s="680" t="s">
        <v>139</v>
      </c>
      <c r="CS10" s="681"/>
      <c r="CT10" s="681"/>
      <c r="CU10" s="681"/>
      <c r="CV10" s="681"/>
      <c r="CW10" s="681"/>
      <c r="CX10" s="681"/>
      <c r="CY10" s="682"/>
      <c r="CZ10" s="717" t="s">
        <v>139</v>
      </c>
      <c r="DA10" s="717"/>
      <c r="DB10" s="717"/>
      <c r="DC10" s="717"/>
      <c r="DD10" s="686" t="s">
        <v>139</v>
      </c>
      <c r="DE10" s="681"/>
      <c r="DF10" s="681"/>
      <c r="DG10" s="681"/>
      <c r="DH10" s="681"/>
      <c r="DI10" s="681"/>
      <c r="DJ10" s="681"/>
      <c r="DK10" s="681"/>
      <c r="DL10" s="681"/>
      <c r="DM10" s="681"/>
      <c r="DN10" s="681"/>
      <c r="DO10" s="681"/>
      <c r="DP10" s="682"/>
      <c r="DQ10" s="686" t="s">
        <v>139</v>
      </c>
      <c r="DR10" s="681"/>
      <c r="DS10" s="681"/>
      <c r="DT10" s="681"/>
      <c r="DU10" s="681"/>
      <c r="DV10" s="681"/>
      <c r="DW10" s="681"/>
      <c r="DX10" s="681"/>
      <c r="DY10" s="681"/>
      <c r="DZ10" s="681"/>
      <c r="EA10" s="681"/>
      <c r="EB10" s="681"/>
      <c r="EC10" s="724"/>
    </row>
    <row r="11" spans="2:143" ht="11.25" customHeight="1">
      <c r="B11" s="677" t="s">
        <v>256</v>
      </c>
      <c r="C11" s="678"/>
      <c r="D11" s="678"/>
      <c r="E11" s="678"/>
      <c r="F11" s="678"/>
      <c r="G11" s="678"/>
      <c r="H11" s="678"/>
      <c r="I11" s="678"/>
      <c r="J11" s="678"/>
      <c r="K11" s="678"/>
      <c r="L11" s="678"/>
      <c r="M11" s="678"/>
      <c r="N11" s="678"/>
      <c r="O11" s="678"/>
      <c r="P11" s="678"/>
      <c r="Q11" s="679"/>
      <c r="R11" s="680">
        <v>37281</v>
      </c>
      <c r="S11" s="681"/>
      <c r="T11" s="681"/>
      <c r="U11" s="681"/>
      <c r="V11" s="681"/>
      <c r="W11" s="681"/>
      <c r="X11" s="681"/>
      <c r="Y11" s="682"/>
      <c r="Z11" s="683">
        <v>0.7</v>
      </c>
      <c r="AA11" s="684"/>
      <c r="AB11" s="684"/>
      <c r="AC11" s="685"/>
      <c r="AD11" s="686">
        <v>37281</v>
      </c>
      <c r="AE11" s="681"/>
      <c r="AF11" s="681"/>
      <c r="AG11" s="681"/>
      <c r="AH11" s="681"/>
      <c r="AI11" s="681"/>
      <c r="AJ11" s="681"/>
      <c r="AK11" s="682"/>
      <c r="AL11" s="683">
        <v>2.7</v>
      </c>
      <c r="AM11" s="684"/>
      <c r="AN11" s="684"/>
      <c r="AO11" s="719"/>
      <c r="AP11" s="677" t="s">
        <v>257</v>
      </c>
      <c r="AQ11" s="678"/>
      <c r="AR11" s="678"/>
      <c r="AS11" s="678"/>
      <c r="AT11" s="678"/>
      <c r="AU11" s="678"/>
      <c r="AV11" s="678"/>
      <c r="AW11" s="678"/>
      <c r="AX11" s="678"/>
      <c r="AY11" s="678"/>
      <c r="AZ11" s="678"/>
      <c r="BA11" s="678"/>
      <c r="BB11" s="678"/>
      <c r="BC11" s="678"/>
      <c r="BD11" s="678"/>
      <c r="BE11" s="678"/>
      <c r="BF11" s="679"/>
      <c r="BG11" s="680">
        <v>8911</v>
      </c>
      <c r="BH11" s="681"/>
      <c r="BI11" s="681"/>
      <c r="BJ11" s="681"/>
      <c r="BK11" s="681"/>
      <c r="BL11" s="681"/>
      <c r="BM11" s="681"/>
      <c r="BN11" s="682"/>
      <c r="BO11" s="717">
        <v>5.5</v>
      </c>
      <c r="BP11" s="717"/>
      <c r="BQ11" s="717"/>
      <c r="BR11" s="717"/>
      <c r="BS11" s="686">
        <v>756</v>
      </c>
      <c r="BT11" s="681"/>
      <c r="BU11" s="681"/>
      <c r="BV11" s="681"/>
      <c r="BW11" s="681"/>
      <c r="BX11" s="681"/>
      <c r="BY11" s="681"/>
      <c r="BZ11" s="681"/>
      <c r="CA11" s="681"/>
      <c r="CB11" s="724"/>
      <c r="CD11" s="713" t="s">
        <v>258</v>
      </c>
      <c r="CE11" s="714"/>
      <c r="CF11" s="714"/>
      <c r="CG11" s="714"/>
      <c r="CH11" s="714"/>
      <c r="CI11" s="714"/>
      <c r="CJ11" s="714"/>
      <c r="CK11" s="714"/>
      <c r="CL11" s="714"/>
      <c r="CM11" s="714"/>
      <c r="CN11" s="714"/>
      <c r="CO11" s="714"/>
      <c r="CP11" s="714"/>
      <c r="CQ11" s="715"/>
      <c r="CR11" s="680">
        <v>180678</v>
      </c>
      <c r="CS11" s="681"/>
      <c r="CT11" s="681"/>
      <c r="CU11" s="681"/>
      <c r="CV11" s="681"/>
      <c r="CW11" s="681"/>
      <c r="CX11" s="681"/>
      <c r="CY11" s="682"/>
      <c r="CZ11" s="717">
        <v>3.6</v>
      </c>
      <c r="DA11" s="717"/>
      <c r="DB11" s="717"/>
      <c r="DC11" s="717"/>
      <c r="DD11" s="686">
        <v>11634</v>
      </c>
      <c r="DE11" s="681"/>
      <c r="DF11" s="681"/>
      <c r="DG11" s="681"/>
      <c r="DH11" s="681"/>
      <c r="DI11" s="681"/>
      <c r="DJ11" s="681"/>
      <c r="DK11" s="681"/>
      <c r="DL11" s="681"/>
      <c r="DM11" s="681"/>
      <c r="DN11" s="681"/>
      <c r="DO11" s="681"/>
      <c r="DP11" s="682"/>
      <c r="DQ11" s="686">
        <v>77939</v>
      </c>
      <c r="DR11" s="681"/>
      <c r="DS11" s="681"/>
      <c r="DT11" s="681"/>
      <c r="DU11" s="681"/>
      <c r="DV11" s="681"/>
      <c r="DW11" s="681"/>
      <c r="DX11" s="681"/>
      <c r="DY11" s="681"/>
      <c r="DZ11" s="681"/>
      <c r="EA11" s="681"/>
      <c r="EB11" s="681"/>
      <c r="EC11" s="724"/>
    </row>
    <row r="12" spans="2:143" ht="11.25" customHeight="1">
      <c r="B12" s="677" t="s">
        <v>259</v>
      </c>
      <c r="C12" s="678"/>
      <c r="D12" s="678"/>
      <c r="E12" s="678"/>
      <c r="F12" s="678"/>
      <c r="G12" s="678"/>
      <c r="H12" s="678"/>
      <c r="I12" s="678"/>
      <c r="J12" s="678"/>
      <c r="K12" s="678"/>
      <c r="L12" s="678"/>
      <c r="M12" s="678"/>
      <c r="N12" s="678"/>
      <c r="O12" s="678"/>
      <c r="P12" s="678"/>
      <c r="Q12" s="679"/>
      <c r="R12" s="680" t="s">
        <v>253</v>
      </c>
      <c r="S12" s="681"/>
      <c r="T12" s="681"/>
      <c r="U12" s="681"/>
      <c r="V12" s="681"/>
      <c r="W12" s="681"/>
      <c r="X12" s="681"/>
      <c r="Y12" s="682"/>
      <c r="Z12" s="717" t="s">
        <v>253</v>
      </c>
      <c r="AA12" s="717"/>
      <c r="AB12" s="717"/>
      <c r="AC12" s="717"/>
      <c r="AD12" s="718" t="s">
        <v>139</v>
      </c>
      <c r="AE12" s="718"/>
      <c r="AF12" s="718"/>
      <c r="AG12" s="718"/>
      <c r="AH12" s="718"/>
      <c r="AI12" s="718"/>
      <c r="AJ12" s="718"/>
      <c r="AK12" s="718"/>
      <c r="AL12" s="683" t="s">
        <v>139</v>
      </c>
      <c r="AM12" s="684"/>
      <c r="AN12" s="684"/>
      <c r="AO12" s="719"/>
      <c r="AP12" s="677" t="s">
        <v>260</v>
      </c>
      <c r="AQ12" s="678"/>
      <c r="AR12" s="678"/>
      <c r="AS12" s="678"/>
      <c r="AT12" s="678"/>
      <c r="AU12" s="678"/>
      <c r="AV12" s="678"/>
      <c r="AW12" s="678"/>
      <c r="AX12" s="678"/>
      <c r="AY12" s="678"/>
      <c r="AZ12" s="678"/>
      <c r="BA12" s="678"/>
      <c r="BB12" s="678"/>
      <c r="BC12" s="678"/>
      <c r="BD12" s="678"/>
      <c r="BE12" s="678"/>
      <c r="BF12" s="679"/>
      <c r="BG12" s="680">
        <v>85337</v>
      </c>
      <c r="BH12" s="681"/>
      <c r="BI12" s="681"/>
      <c r="BJ12" s="681"/>
      <c r="BK12" s="681"/>
      <c r="BL12" s="681"/>
      <c r="BM12" s="681"/>
      <c r="BN12" s="682"/>
      <c r="BO12" s="717">
        <v>52.7</v>
      </c>
      <c r="BP12" s="717"/>
      <c r="BQ12" s="717"/>
      <c r="BR12" s="717"/>
      <c r="BS12" s="686" t="s">
        <v>139</v>
      </c>
      <c r="BT12" s="681"/>
      <c r="BU12" s="681"/>
      <c r="BV12" s="681"/>
      <c r="BW12" s="681"/>
      <c r="BX12" s="681"/>
      <c r="BY12" s="681"/>
      <c r="BZ12" s="681"/>
      <c r="CA12" s="681"/>
      <c r="CB12" s="724"/>
      <c r="CD12" s="713" t="s">
        <v>261</v>
      </c>
      <c r="CE12" s="714"/>
      <c r="CF12" s="714"/>
      <c r="CG12" s="714"/>
      <c r="CH12" s="714"/>
      <c r="CI12" s="714"/>
      <c r="CJ12" s="714"/>
      <c r="CK12" s="714"/>
      <c r="CL12" s="714"/>
      <c r="CM12" s="714"/>
      <c r="CN12" s="714"/>
      <c r="CO12" s="714"/>
      <c r="CP12" s="714"/>
      <c r="CQ12" s="715"/>
      <c r="CR12" s="680">
        <v>143928</v>
      </c>
      <c r="CS12" s="681"/>
      <c r="CT12" s="681"/>
      <c r="CU12" s="681"/>
      <c r="CV12" s="681"/>
      <c r="CW12" s="681"/>
      <c r="CX12" s="681"/>
      <c r="CY12" s="682"/>
      <c r="CZ12" s="717">
        <v>2.9</v>
      </c>
      <c r="DA12" s="717"/>
      <c r="DB12" s="717"/>
      <c r="DC12" s="717"/>
      <c r="DD12" s="686">
        <v>17400</v>
      </c>
      <c r="DE12" s="681"/>
      <c r="DF12" s="681"/>
      <c r="DG12" s="681"/>
      <c r="DH12" s="681"/>
      <c r="DI12" s="681"/>
      <c r="DJ12" s="681"/>
      <c r="DK12" s="681"/>
      <c r="DL12" s="681"/>
      <c r="DM12" s="681"/>
      <c r="DN12" s="681"/>
      <c r="DO12" s="681"/>
      <c r="DP12" s="682"/>
      <c r="DQ12" s="686">
        <v>89345</v>
      </c>
      <c r="DR12" s="681"/>
      <c r="DS12" s="681"/>
      <c r="DT12" s="681"/>
      <c r="DU12" s="681"/>
      <c r="DV12" s="681"/>
      <c r="DW12" s="681"/>
      <c r="DX12" s="681"/>
      <c r="DY12" s="681"/>
      <c r="DZ12" s="681"/>
      <c r="EA12" s="681"/>
      <c r="EB12" s="681"/>
      <c r="EC12" s="724"/>
    </row>
    <row r="13" spans="2:143" ht="11.25" customHeight="1">
      <c r="B13" s="677" t="s">
        <v>262</v>
      </c>
      <c r="C13" s="678"/>
      <c r="D13" s="678"/>
      <c r="E13" s="678"/>
      <c r="F13" s="678"/>
      <c r="G13" s="678"/>
      <c r="H13" s="678"/>
      <c r="I13" s="678"/>
      <c r="J13" s="678"/>
      <c r="K13" s="678"/>
      <c r="L13" s="678"/>
      <c r="M13" s="678"/>
      <c r="N13" s="678"/>
      <c r="O13" s="678"/>
      <c r="P13" s="678"/>
      <c r="Q13" s="679"/>
      <c r="R13" s="680" t="s">
        <v>139</v>
      </c>
      <c r="S13" s="681"/>
      <c r="T13" s="681"/>
      <c r="U13" s="681"/>
      <c r="V13" s="681"/>
      <c r="W13" s="681"/>
      <c r="X13" s="681"/>
      <c r="Y13" s="682"/>
      <c r="Z13" s="717" t="s">
        <v>139</v>
      </c>
      <c r="AA13" s="717"/>
      <c r="AB13" s="717"/>
      <c r="AC13" s="717"/>
      <c r="AD13" s="718" t="s">
        <v>253</v>
      </c>
      <c r="AE13" s="718"/>
      <c r="AF13" s="718"/>
      <c r="AG13" s="718"/>
      <c r="AH13" s="718"/>
      <c r="AI13" s="718"/>
      <c r="AJ13" s="718"/>
      <c r="AK13" s="718"/>
      <c r="AL13" s="683" t="s">
        <v>253</v>
      </c>
      <c r="AM13" s="684"/>
      <c r="AN13" s="684"/>
      <c r="AO13" s="719"/>
      <c r="AP13" s="677" t="s">
        <v>263</v>
      </c>
      <c r="AQ13" s="678"/>
      <c r="AR13" s="678"/>
      <c r="AS13" s="678"/>
      <c r="AT13" s="678"/>
      <c r="AU13" s="678"/>
      <c r="AV13" s="678"/>
      <c r="AW13" s="678"/>
      <c r="AX13" s="678"/>
      <c r="AY13" s="678"/>
      <c r="AZ13" s="678"/>
      <c r="BA13" s="678"/>
      <c r="BB13" s="678"/>
      <c r="BC13" s="678"/>
      <c r="BD13" s="678"/>
      <c r="BE13" s="678"/>
      <c r="BF13" s="679"/>
      <c r="BG13" s="680">
        <v>82370</v>
      </c>
      <c r="BH13" s="681"/>
      <c r="BI13" s="681"/>
      <c r="BJ13" s="681"/>
      <c r="BK13" s="681"/>
      <c r="BL13" s="681"/>
      <c r="BM13" s="681"/>
      <c r="BN13" s="682"/>
      <c r="BO13" s="717">
        <v>50.9</v>
      </c>
      <c r="BP13" s="717"/>
      <c r="BQ13" s="717"/>
      <c r="BR13" s="717"/>
      <c r="BS13" s="686" t="s">
        <v>139</v>
      </c>
      <c r="BT13" s="681"/>
      <c r="BU13" s="681"/>
      <c r="BV13" s="681"/>
      <c r="BW13" s="681"/>
      <c r="BX13" s="681"/>
      <c r="BY13" s="681"/>
      <c r="BZ13" s="681"/>
      <c r="CA13" s="681"/>
      <c r="CB13" s="724"/>
      <c r="CD13" s="713" t="s">
        <v>264</v>
      </c>
      <c r="CE13" s="714"/>
      <c r="CF13" s="714"/>
      <c r="CG13" s="714"/>
      <c r="CH13" s="714"/>
      <c r="CI13" s="714"/>
      <c r="CJ13" s="714"/>
      <c r="CK13" s="714"/>
      <c r="CL13" s="714"/>
      <c r="CM13" s="714"/>
      <c r="CN13" s="714"/>
      <c r="CO13" s="714"/>
      <c r="CP13" s="714"/>
      <c r="CQ13" s="715"/>
      <c r="CR13" s="680">
        <v>702239</v>
      </c>
      <c r="CS13" s="681"/>
      <c r="CT13" s="681"/>
      <c r="CU13" s="681"/>
      <c r="CV13" s="681"/>
      <c r="CW13" s="681"/>
      <c r="CX13" s="681"/>
      <c r="CY13" s="682"/>
      <c r="CZ13" s="717">
        <v>14</v>
      </c>
      <c r="DA13" s="717"/>
      <c r="DB13" s="717"/>
      <c r="DC13" s="717"/>
      <c r="DD13" s="686">
        <v>335140</v>
      </c>
      <c r="DE13" s="681"/>
      <c r="DF13" s="681"/>
      <c r="DG13" s="681"/>
      <c r="DH13" s="681"/>
      <c r="DI13" s="681"/>
      <c r="DJ13" s="681"/>
      <c r="DK13" s="681"/>
      <c r="DL13" s="681"/>
      <c r="DM13" s="681"/>
      <c r="DN13" s="681"/>
      <c r="DO13" s="681"/>
      <c r="DP13" s="682"/>
      <c r="DQ13" s="686">
        <v>181957</v>
      </c>
      <c r="DR13" s="681"/>
      <c r="DS13" s="681"/>
      <c r="DT13" s="681"/>
      <c r="DU13" s="681"/>
      <c r="DV13" s="681"/>
      <c r="DW13" s="681"/>
      <c r="DX13" s="681"/>
      <c r="DY13" s="681"/>
      <c r="DZ13" s="681"/>
      <c r="EA13" s="681"/>
      <c r="EB13" s="681"/>
      <c r="EC13" s="724"/>
    </row>
    <row r="14" spans="2:143" ht="11.25" customHeight="1">
      <c r="B14" s="677" t="s">
        <v>265</v>
      </c>
      <c r="C14" s="678"/>
      <c r="D14" s="678"/>
      <c r="E14" s="678"/>
      <c r="F14" s="678"/>
      <c r="G14" s="678"/>
      <c r="H14" s="678"/>
      <c r="I14" s="678"/>
      <c r="J14" s="678"/>
      <c r="K14" s="678"/>
      <c r="L14" s="678"/>
      <c r="M14" s="678"/>
      <c r="N14" s="678"/>
      <c r="O14" s="678"/>
      <c r="P14" s="678"/>
      <c r="Q14" s="679"/>
      <c r="R14" s="680">
        <v>2661</v>
      </c>
      <c r="S14" s="681"/>
      <c r="T14" s="681"/>
      <c r="U14" s="681"/>
      <c r="V14" s="681"/>
      <c r="W14" s="681"/>
      <c r="X14" s="681"/>
      <c r="Y14" s="682"/>
      <c r="Z14" s="717">
        <v>0.1</v>
      </c>
      <c r="AA14" s="717"/>
      <c r="AB14" s="717"/>
      <c r="AC14" s="717"/>
      <c r="AD14" s="718">
        <v>2661</v>
      </c>
      <c r="AE14" s="718"/>
      <c r="AF14" s="718"/>
      <c r="AG14" s="718"/>
      <c r="AH14" s="718"/>
      <c r="AI14" s="718"/>
      <c r="AJ14" s="718"/>
      <c r="AK14" s="718"/>
      <c r="AL14" s="683">
        <v>0.2</v>
      </c>
      <c r="AM14" s="684"/>
      <c r="AN14" s="684"/>
      <c r="AO14" s="719"/>
      <c r="AP14" s="677" t="s">
        <v>266</v>
      </c>
      <c r="AQ14" s="678"/>
      <c r="AR14" s="678"/>
      <c r="AS14" s="678"/>
      <c r="AT14" s="678"/>
      <c r="AU14" s="678"/>
      <c r="AV14" s="678"/>
      <c r="AW14" s="678"/>
      <c r="AX14" s="678"/>
      <c r="AY14" s="678"/>
      <c r="AZ14" s="678"/>
      <c r="BA14" s="678"/>
      <c r="BB14" s="678"/>
      <c r="BC14" s="678"/>
      <c r="BD14" s="678"/>
      <c r="BE14" s="678"/>
      <c r="BF14" s="679"/>
      <c r="BG14" s="680">
        <v>8496</v>
      </c>
      <c r="BH14" s="681"/>
      <c r="BI14" s="681"/>
      <c r="BJ14" s="681"/>
      <c r="BK14" s="681"/>
      <c r="BL14" s="681"/>
      <c r="BM14" s="681"/>
      <c r="BN14" s="682"/>
      <c r="BO14" s="717">
        <v>5.2</v>
      </c>
      <c r="BP14" s="717"/>
      <c r="BQ14" s="717"/>
      <c r="BR14" s="717"/>
      <c r="BS14" s="686" t="s">
        <v>139</v>
      </c>
      <c r="BT14" s="681"/>
      <c r="BU14" s="681"/>
      <c r="BV14" s="681"/>
      <c r="BW14" s="681"/>
      <c r="BX14" s="681"/>
      <c r="BY14" s="681"/>
      <c r="BZ14" s="681"/>
      <c r="CA14" s="681"/>
      <c r="CB14" s="724"/>
      <c r="CD14" s="713" t="s">
        <v>267</v>
      </c>
      <c r="CE14" s="714"/>
      <c r="CF14" s="714"/>
      <c r="CG14" s="714"/>
      <c r="CH14" s="714"/>
      <c r="CI14" s="714"/>
      <c r="CJ14" s="714"/>
      <c r="CK14" s="714"/>
      <c r="CL14" s="714"/>
      <c r="CM14" s="714"/>
      <c r="CN14" s="714"/>
      <c r="CO14" s="714"/>
      <c r="CP14" s="714"/>
      <c r="CQ14" s="715"/>
      <c r="CR14" s="680">
        <v>140767</v>
      </c>
      <c r="CS14" s="681"/>
      <c r="CT14" s="681"/>
      <c r="CU14" s="681"/>
      <c r="CV14" s="681"/>
      <c r="CW14" s="681"/>
      <c r="CX14" s="681"/>
      <c r="CY14" s="682"/>
      <c r="CZ14" s="717">
        <v>2.8</v>
      </c>
      <c r="DA14" s="717"/>
      <c r="DB14" s="717"/>
      <c r="DC14" s="717"/>
      <c r="DD14" s="686">
        <v>53632</v>
      </c>
      <c r="DE14" s="681"/>
      <c r="DF14" s="681"/>
      <c r="DG14" s="681"/>
      <c r="DH14" s="681"/>
      <c r="DI14" s="681"/>
      <c r="DJ14" s="681"/>
      <c r="DK14" s="681"/>
      <c r="DL14" s="681"/>
      <c r="DM14" s="681"/>
      <c r="DN14" s="681"/>
      <c r="DO14" s="681"/>
      <c r="DP14" s="682"/>
      <c r="DQ14" s="686">
        <v>84737</v>
      </c>
      <c r="DR14" s="681"/>
      <c r="DS14" s="681"/>
      <c r="DT14" s="681"/>
      <c r="DU14" s="681"/>
      <c r="DV14" s="681"/>
      <c r="DW14" s="681"/>
      <c r="DX14" s="681"/>
      <c r="DY14" s="681"/>
      <c r="DZ14" s="681"/>
      <c r="EA14" s="681"/>
      <c r="EB14" s="681"/>
      <c r="EC14" s="724"/>
    </row>
    <row r="15" spans="2:143" ht="11.25" customHeight="1">
      <c r="B15" s="677" t="s">
        <v>268</v>
      </c>
      <c r="C15" s="678"/>
      <c r="D15" s="678"/>
      <c r="E15" s="678"/>
      <c r="F15" s="678"/>
      <c r="G15" s="678"/>
      <c r="H15" s="678"/>
      <c r="I15" s="678"/>
      <c r="J15" s="678"/>
      <c r="K15" s="678"/>
      <c r="L15" s="678"/>
      <c r="M15" s="678"/>
      <c r="N15" s="678"/>
      <c r="O15" s="678"/>
      <c r="P15" s="678"/>
      <c r="Q15" s="679"/>
      <c r="R15" s="680" t="s">
        <v>140</v>
      </c>
      <c r="S15" s="681"/>
      <c r="T15" s="681"/>
      <c r="U15" s="681"/>
      <c r="V15" s="681"/>
      <c r="W15" s="681"/>
      <c r="X15" s="681"/>
      <c r="Y15" s="682"/>
      <c r="Z15" s="717" t="s">
        <v>139</v>
      </c>
      <c r="AA15" s="717"/>
      <c r="AB15" s="717"/>
      <c r="AC15" s="717"/>
      <c r="AD15" s="718" t="s">
        <v>139</v>
      </c>
      <c r="AE15" s="718"/>
      <c r="AF15" s="718"/>
      <c r="AG15" s="718"/>
      <c r="AH15" s="718"/>
      <c r="AI15" s="718"/>
      <c r="AJ15" s="718"/>
      <c r="AK15" s="718"/>
      <c r="AL15" s="683" t="s">
        <v>140</v>
      </c>
      <c r="AM15" s="684"/>
      <c r="AN15" s="684"/>
      <c r="AO15" s="719"/>
      <c r="AP15" s="677" t="s">
        <v>269</v>
      </c>
      <c r="AQ15" s="678"/>
      <c r="AR15" s="678"/>
      <c r="AS15" s="678"/>
      <c r="AT15" s="678"/>
      <c r="AU15" s="678"/>
      <c r="AV15" s="678"/>
      <c r="AW15" s="678"/>
      <c r="AX15" s="678"/>
      <c r="AY15" s="678"/>
      <c r="AZ15" s="678"/>
      <c r="BA15" s="678"/>
      <c r="BB15" s="678"/>
      <c r="BC15" s="678"/>
      <c r="BD15" s="678"/>
      <c r="BE15" s="678"/>
      <c r="BF15" s="679"/>
      <c r="BG15" s="680">
        <v>1880</v>
      </c>
      <c r="BH15" s="681"/>
      <c r="BI15" s="681"/>
      <c r="BJ15" s="681"/>
      <c r="BK15" s="681"/>
      <c r="BL15" s="681"/>
      <c r="BM15" s="681"/>
      <c r="BN15" s="682"/>
      <c r="BO15" s="717">
        <v>1.2</v>
      </c>
      <c r="BP15" s="717"/>
      <c r="BQ15" s="717"/>
      <c r="BR15" s="717"/>
      <c r="BS15" s="686" t="s">
        <v>139</v>
      </c>
      <c r="BT15" s="681"/>
      <c r="BU15" s="681"/>
      <c r="BV15" s="681"/>
      <c r="BW15" s="681"/>
      <c r="BX15" s="681"/>
      <c r="BY15" s="681"/>
      <c r="BZ15" s="681"/>
      <c r="CA15" s="681"/>
      <c r="CB15" s="724"/>
      <c r="CD15" s="713" t="s">
        <v>270</v>
      </c>
      <c r="CE15" s="714"/>
      <c r="CF15" s="714"/>
      <c r="CG15" s="714"/>
      <c r="CH15" s="714"/>
      <c r="CI15" s="714"/>
      <c r="CJ15" s="714"/>
      <c r="CK15" s="714"/>
      <c r="CL15" s="714"/>
      <c r="CM15" s="714"/>
      <c r="CN15" s="714"/>
      <c r="CO15" s="714"/>
      <c r="CP15" s="714"/>
      <c r="CQ15" s="715"/>
      <c r="CR15" s="680">
        <v>191858</v>
      </c>
      <c r="CS15" s="681"/>
      <c r="CT15" s="681"/>
      <c r="CU15" s="681"/>
      <c r="CV15" s="681"/>
      <c r="CW15" s="681"/>
      <c r="CX15" s="681"/>
      <c r="CY15" s="682"/>
      <c r="CZ15" s="717">
        <v>3.8</v>
      </c>
      <c r="DA15" s="717"/>
      <c r="DB15" s="717"/>
      <c r="DC15" s="717"/>
      <c r="DD15" s="686">
        <v>43059</v>
      </c>
      <c r="DE15" s="681"/>
      <c r="DF15" s="681"/>
      <c r="DG15" s="681"/>
      <c r="DH15" s="681"/>
      <c r="DI15" s="681"/>
      <c r="DJ15" s="681"/>
      <c r="DK15" s="681"/>
      <c r="DL15" s="681"/>
      <c r="DM15" s="681"/>
      <c r="DN15" s="681"/>
      <c r="DO15" s="681"/>
      <c r="DP15" s="682"/>
      <c r="DQ15" s="686">
        <v>147327</v>
      </c>
      <c r="DR15" s="681"/>
      <c r="DS15" s="681"/>
      <c r="DT15" s="681"/>
      <c r="DU15" s="681"/>
      <c r="DV15" s="681"/>
      <c r="DW15" s="681"/>
      <c r="DX15" s="681"/>
      <c r="DY15" s="681"/>
      <c r="DZ15" s="681"/>
      <c r="EA15" s="681"/>
      <c r="EB15" s="681"/>
      <c r="EC15" s="724"/>
    </row>
    <row r="16" spans="2:143" ht="11.25" customHeight="1">
      <c r="B16" s="677" t="s">
        <v>271</v>
      </c>
      <c r="C16" s="678"/>
      <c r="D16" s="678"/>
      <c r="E16" s="678"/>
      <c r="F16" s="678"/>
      <c r="G16" s="678"/>
      <c r="H16" s="678"/>
      <c r="I16" s="678"/>
      <c r="J16" s="678"/>
      <c r="K16" s="678"/>
      <c r="L16" s="678"/>
      <c r="M16" s="678"/>
      <c r="N16" s="678"/>
      <c r="O16" s="678"/>
      <c r="P16" s="678"/>
      <c r="Q16" s="679"/>
      <c r="R16" s="680">
        <v>815</v>
      </c>
      <c r="S16" s="681"/>
      <c r="T16" s="681"/>
      <c r="U16" s="681"/>
      <c r="V16" s="681"/>
      <c r="W16" s="681"/>
      <c r="X16" s="681"/>
      <c r="Y16" s="682"/>
      <c r="Z16" s="717">
        <v>0</v>
      </c>
      <c r="AA16" s="717"/>
      <c r="AB16" s="717"/>
      <c r="AC16" s="717"/>
      <c r="AD16" s="718">
        <v>815</v>
      </c>
      <c r="AE16" s="718"/>
      <c r="AF16" s="718"/>
      <c r="AG16" s="718"/>
      <c r="AH16" s="718"/>
      <c r="AI16" s="718"/>
      <c r="AJ16" s="718"/>
      <c r="AK16" s="718"/>
      <c r="AL16" s="683">
        <v>0.1</v>
      </c>
      <c r="AM16" s="684"/>
      <c r="AN16" s="684"/>
      <c r="AO16" s="719"/>
      <c r="AP16" s="677" t="s">
        <v>272</v>
      </c>
      <c r="AQ16" s="678"/>
      <c r="AR16" s="678"/>
      <c r="AS16" s="678"/>
      <c r="AT16" s="678"/>
      <c r="AU16" s="678"/>
      <c r="AV16" s="678"/>
      <c r="AW16" s="678"/>
      <c r="AX16" s="678"/>
      <c r="AY16" s="678"/>
      <c r="AZ16" s="678"/>
      <c r="BA16" s="678"/>
      <c r="BB16" s="678"/>
      <c r="BC16" s="678"/>
      <c r="BD16" s="678"/>
      <c r="BE16" s="678"/>
      <c r="BF16" s="679"/>
      <c r="BG16" s="680" t="s">
        <v>140</v>
      </c>
      <c r="BH16" s="681"/>
      <c r="BI16" s="681"/>
      <c r="BJ16" s="681"/>
      <c r="BK16" s="681"/>
      <c r="BL16" s="681"/>
      <c r="BM16" s="681"/>
      <c r="BN16" s="682"/>
      <c r="BO16" s="717" t="s">
        <v>253</v>
      </c>
      <c r="BP16" s="717"/>
      <c r="BQ16" s="717"/>
      <c r="BR16" s="717"/>
      <c r="BS16" s="686" t="s">
        <v>139</v>
      </c>
      <c r="BT16" s="681"/>
      <c r="BU16" s="681"/>
      <c r="BV16" s="681"/>
      <c r="BW16" s="681"/>
      <c r="BX16" s="681"/>
      <c r="BY16" s="681"/>
      <c r="BZ16" s="681"/>
      <c r="CA16" s="681"/>
      <c r="CB16" s="724"/>
      <c r="CD16" s="713" t="s">
        <v>273</v>
      </c>
      <c r="CE16" s="714"/>
      <c r="CF16" s="714"/>
      <c r="CG16" s="714"/>
      <c r="CH16" s="714"/>
      <c r="CI16" s="714"/>
      <c r="CJ16" s="714"/>
      <c r="CK16" s="714"/>
      <c r="CL16" s="714"/>
      <c r="CM16" s="714"/>
      <c r="CN16" s="714"/>
      <c r="CO16" s="714"/>
      <c r="CP16" s="714"/>
      <c r="CQ16" s="715"/>
      <c r="CR16" s="680">
        <v>1749541</v>
      </c>
      <c r="CS16" s="681"/>
      <c r="CT16" s="681"/>
      <c r="CU16" s="681"/>
      <c r="CV16" s="681"/>
      <c r="CW16" s="681"/>
      <c r="CX16" s="681"/>
      <c r="CY16" s="682"/>
      <c r="CZ16" s="717">
        <v>34.799999999999997</v>
      </c>
      <c r="DA16" s="717"/>
      <c r="DB16" s="717"/>
      <c r="DC16" s="717"/>
      <c r="DD16" s="686" t="s">
        <v>139</v>
      </c>
      <c r="DE16" s="681"/>
      <c r="DF16" s="681"/>
      <c r="DG16" s="681"/>
      <c r="DH16" s="681"/>
      <c r="DI16" s="681"/>
      <c r="DJ16" s="681"/>
      <c r="DK16" s="681"/>
      <c r="DL16" s="681"/>
      <c r="DM16" s="681"/>
      <c r="DN16" s="681"/>
      <c r="DO16" s="681"/>
      <c r="DP16" s="682"/>
      <c r="DQ16" s="686">
        <v>415840</v>
      </c>
      <c r="DR16" s="681"/>
      <c r="DS16" s="681"/>
      <c r="DT16" s="681"/>
      <c r="DU16" s="681"/>
      <c r="DV16" s="681"/>
      <c r="DW16" s="681"/>
      <c r="DX16" s="681"/>
      <c r="DY16" s="681"/>
      <c r="DZ16" s="681"/>
      <c r="EA16" s="681"/>
      <c r="EB16" s="681"/>
      <c r="EC16" s="724"/>
    </row>
    <row r="17" spans="2:133" ht="11.25" customHeight="1">
      <c r="B17" s="677" t="s">
        <v>274</v>
      </c>
      <c r="C17" s="678"/>
      <c r="D17" s="678"/>
      <c r="E17" s="678"/>
      <c r="F17" s="678"/>
      <c r="G17" s="678"/>
      <c r="H17" s="678"/>
      <c r="I17" s="678"/>
      <c r="J17" s="678"/>
      <c r="K17" s="678"/>
      <c r="L17" s="678"/>
      <c r="M17" s="678"/>
      <c r="N17" s="678"/>
      <c r="O17" s="678"/>
      <c r="P17" s="678"/>
      <c r="Q17" s="679"/>
      <c r="R17" s="680">
        <v>2069</v>
      </c>
      <c r="S17" s="681"/>
      <c r="T17" s="681"/>
      <c r="U17" s="681"/>
      <c r="V17" s="681"/>
      <c r="W17" s="681"/>
      <c r="X17" s="681"/>
      <c r="Y17" s="682"/>
      <c r="Z17" s="717">
        <v>0</v>
      </c>
      <c r="AA17" s="717"/>
      <c r="AB17" s="717"/>
      <c r="AC17" s="717"/>
      <c r="AD17" s="718">
        <v>2069</v>
      </c>
      <c r="AE17" s="718"/>
      <c r="AF17" s="718"/>
      <c r="AG17" s="718"/>
      <c r="AH17" s="718"/>
      <c r="AI17" s="718"/>
      <c r="AJ17" s="718"/>
      <c r="AK17" s="718"/>
      <c r="AL17" s="683">
        <v>0.1</v>
      </c>
      <c r="AM17" s="684"/>
      <c r="AN17" s="684"/>
      <c r="AO17" s="719"/>
      <c r="AP17" s="677" t="s">
        <v>275</v>
      </c>
      <c r="AQ17" s="678"/>
      <c r="AR17" s="678"/>
      <c r="AS17" s="678"/>
      <c r="AT17" s="678"/>
      <c r="AU17" s="678"/>
      <c r="AV17" s="678"/>
      <c r="AW17" s="678"/>
      <c r="AX17" s="678"/>
      <c r="AY17" s="678"/>
      <c r="AZ17" s="678"/>
      <c r="BA17" s="678"/>
      <c r="BB17" s="678"/>
      <c r="BC17" s="678"/>
      <c r="BD17" s="678"/>
      <c r="BE17" s="678"/>
      <c r="BF17" s="679"/>
      <c r="BG17" s="680" t="s">
        <v>139</v>
      </c>
      <c r="BH17" s="681"/>
      <c r="BI17" s="681"/>
      <c r="BJ17" s="681"/>
      <c r="BK17" s="681"/>
      <c r="BL17" s="681"/>
      <c r="BM17" s="681"/>
      <c r="BN17" s="682"/>
      <c r="BO17" s="717" t="s">
        <v>253</v>
      </c>
      <c r="BP17" s="717"/>
      <c r="BQ17" s="717"/>
      <c r="BR17" s="717"/>
      <c r="BS17" s="686" t="s">
        <v>139</v>
      </c>
      <c r="BT17" s="681"/>
      <c r="BU17" s="681"/>
      <c r="BV17" s="681"/>
      <c r="BW17" s="681"/>
      <c r="BX17" s="681"/>
      <c r="BY17" s="681"/>
      <c r="BZ17" s="681"/>
      <c r="CA17" s="681"/>
      <c r="CB17" s="724"/>
      <c r="CD17" s="713" t="s">
        <v>276</v>
      </c>
      <c r="CE17" s="714"/>
      <c r="CF17" s="714"/>
      <c r="CG17" s="714"/>
      <c r="CH17" s="714"/>
      <c r="CI17" s="714"/>
      <c r="CJ17" s="714"/>
      <c r="CK17" s="714"/>
      <c r="CL17" s="714"/>
      <c r="CM17" s="714"/>
      <c r="CN17" s="714"/>
      <c r="CO17" s="714"/>
      <c r="CP17" s="714"/>
      <c r="CQ17" s="715"/>
      <c r="CR17" s="680">
        <v>256138</v>
      </c>
      <c r="CS17" s="681"/>
      <c r="CT17" s="681"/>
      <c r="CU17" s="681"/>
      <c r="CV17" s="681"/>
      <c r="CW17" s="681"/>
      <c r="CX17" s="681"/>
      <c r="CY17" s="682"/>
      <c r="CZ17" s="717">
        <v>5.0999999999999996</v>
      </c>
      <c r="DA17" s="717"/>
      <c r="DB17" s="717"/>
      <c r="DC17" s="717"/>
      <c r="DD17" s="686" t="s">
        <v>139</v>
      </c>
      <c r="DE17" s="681"/>
      <c r="DF17" s="681"/>
      <c r="DG17" s="681"/>
      <c r="DH17" s="681"/>
      <c r="DI17" s="681"/>
      <c r="DJ17" s="681"/>
      <c r="DK17" s="681"/>
      <c r="DL17" s="681"/>
      <c r="DM17" s="681"/>
      <c r="DN17" s="681"/>
      <c r="DO17" s="681"/>
      <c r="DP17" s="682"/>
      <c r="DQ17" s="686">
        <v>248332</v>
      </c>
      <c r="DR17" s="681"/>
      <c r="DS17" s="681"/>
      <c r="DT17" s="681"/>
      <c r="DU17" s="681"/>
      <c r="DV17" s="681"/>
      <c r="DW17" s="681"/>
      <c r="DX17" s="681"/>
      <c r="DY17" s="681"/>
      <c r="DZ17" s="681"/>
      <c r="EA17" s="681"/>
      <c r="EB17" s="681"/>
      <c r="EC17" s="724"/>
    </row>
    <row r="18" spans="2:133" ht="11.25" customHeight="1">
      <c r="B18" s="677" t="s">
        <v>277</v>
      </c>
      <c r="C18" s="678"/>
      <c r="D18" s="678"/>
      <c r="E18" s="678"/>
      <c r="F18" s="678"/>
      <c r="G18" s="678"/>
      <c r="H18" s="678"/>
      <c r="I18" s="678"/>
      <c r="J18" s="678"/>
      <c r="K18" s="678"/>
      <c r="L18" s="678"/>
      <c r="M18" s="678"/>
      <c r="N18" s="678"/>
      <c r="O18" s="678"/>
      <c r="P18" s="678"/>
      <c r="Q18" s="679"/>
      <c r="R18" s="680">
        <v>164</v>
      </c>
      <c r="S18" s="681"/>
      <c r="T18" s="681"/>
      <c r="U18" s="681"/>
      <c r="V18" s="681"/>
      <c r="W18" s="681"/>
      <c r="X18" s="681"/>
      <c r="Y18" s="682"/>
      <c r="Z18" s="717">
        <v>0</v>
      </c>
      <c r="AA18" s="717"/>
      <c r="AB18" s="717"/>
      <c r="AC18" s="717"/>
      <c r="AD18" s="718">
        <v>164</v>
      </c>
      <c r="AE18" s="718"/>
      <c r="AF18" s="718"/>
      <c r="AG18" s="718"/>
      <c r="AH18" s="718"/>
      <c r="AI18" s="718"/>
      <c r="AJ18" s="718"/>
      <c r="AK18" s="718"/>
      <c r="AL18" s="683">
        <v>0</v>
      </c>
      <c r="AM18" s="684"/>
      <c r="AN18" s="684"/>
      <c r="AO18" s="719"/>
      <c r="AP18" s="677" t="s">
        <v>278</v>
      </c>
      <c r="AQ18" s="678"/>
      <c r="AR18" s="678"/>
      <c r="AS18" s="678"/>
      <c r="AT18" s="678"/>
      <c r="AU18" s="678"/>
      <c r="AV18" s="678"/>
      <c r="AW18" s="678"/>
      <c r="AX18" s="678"/>
      <c r="AY18" s="678"/>
      <c r="AZ18" s="678"/>
      <c r="BA18" s="678"/>
      <c r="BB18" s="678"/>
      <c r="BC18" s="678"/>
      <c r="BD18" s="678"/>
      <c r="BE18" s="678"/>
      <c r="BF18" s="679"/>
      <c r="BG18" s="680" t="s">
        <v>139</v>
      </c>
      <c r="BH18" s="681"/>
      <c r="BI18" s="681"/>
      <c r="BJ18" s="681"/>
      <c r="BK18" s="681"/>
      <c r="BL18" s="681"/>
      <c r="BM18" s="681"/>
      <c r="BN18" s="682"/>
      <c r="BO18" s="717" t="s">
        <v>140</v>
      </c>
      <c r="BP18" s="717"/>
      <c r="BQ18" s="717"/>
      <c r="BR18" s="717"/>
      <c r="BS18" s="686" t="s">
        <v>253</v>
      </c>
      <c r="BT18" s="681"/>
      <c r="BU18" s="681"/>
      <c r="BV18" s="681"/>
      <c r="BW18" s="681"/>
      <c r="BX18" s="681"/>
      <c r="BY18" s="681"/>
      <c r="BZ18" s="681"/>
      <c r="CA18" s="681"/>
      <c r="CB18" s="724"/>
      <c r="CD18" s="713" t="s">
        <v>279</v>
      </c>
      <c r="CE18" s="714"/>
      <c r="CF18" s="714"/>
      <c r="CG18" s="714"/>
      <c r="CH18" s="714"/>
      <c r="CI18" s="714"/>
      <c r="CJ18" s="714"/>
      <c r="CK18" s="714"/>
      <c r="CL18" s="714"/>
      <c r="CM18" s="714"/>
      <c r="CN18" s="714"/>
      <c r="CO18" s="714"/>
      <c r="CP18" s="714"/>
      <c r="CQ18" s="715"/>
      <c r="CR18" s="680" t="s">
        <v>139</v>
      </c>
      <c r="CS18" s="681"/>
      <c r="CT18" s="681"/>
      <c r="CU18" s="681"/>
      <c r="CV18" s="681"/>
      <c r="CW18" s="681"/>
      <c r="CX18" s="681"/>
      <c r="CY18" s="682"/>
      <c r="CZ18" s="717" t="s">
        <v>139</v>
      </c>
      <c r="DA18" s="717"/>
      <c r="DB18" s="717"/>
      <c r="DC18" s="717"/>
      <c r="DD18" s="686" t="s">
        <v>140</v>
      </c>
      <c r="DE18" s="681"/>
      <c r="DF18" s="681"/>
      <c r="DG18" s="681"/>
      <c r="DH18" s="681"/>
      <c r="DI18" s="681"/>
      <c r="DJ18" s="681"/>
      <c r="DK18" s="681"/>
      <c r="DL18" s="681"/>
      <c r="DM18" s="681"/>
      <c r="DN18" s="681"/>
      <c r="DO18" s="681"/>
      <c r="DP18" s="682"/>
      <c r="DQ18" s="686" t="s">
        <v>253</v>
      </c>
      <c r="DR18" s="681"/>
      <c r="DS18" s="681"/>
      <c r="DT18" s="681"/>
      <c r="DU18" s="681"/>
      <c r="DV18" s="681"/>
      <c r="DW18" s="681"/>
      <c r="DX18" s="681"/>
      <c r="DY18" s="681"/>
      <c r="DZ18" s="681"/>
      <c r="EA18" s="681"/>
      <c r="EB18" s="681"/>
      <c r="EC18" s="724"/>
    </row>
    <row r="19" spans="2:133" ht="11.25" customHeight="1">
      <c r="B19" s="677" t="s">
        <v>280</v>
      </c>
      <c r="C19" s="678"/>
      <c r="D19" s="678"/>
      <c r="E19" s="678"/>
      <c r="F19" s="678"/>
      <c r="G19" s="678"/>
      <c r="H19" s="678"/>
      <c r="I19" s="678"/>
      <c r="J19" s="678"/>
      <c r="K19" s="678"/>
      <c r="L19" s="678"/>
      <c r="M19" s="678"/>
      <c r="N19" s="678"/>
      <c r="O19" s="678"/>
      <c r="P19" s="678"/>
      <c r="Q19" s="679"/>
      <c r="R19" s="680">
        <v>392</v>
      </c>
      <c r="S19" s="681"/>
      <c r="T19" s="681"/>
      <c r="U19" s="681"/>
      <c r="V19" s="681"/>
      <c r="W19" s="681"/>
      <c r="X19" s="681"/>
      <c r="Y19" s="682"/>
      <c r="Z19" s="717">
        <v>0</v>
      </c>
      <c r="AA19" s="717"/>
      <c r="AB19" s="717"/>
      <c r="AC19" s="717"/>
      <c r="AD19" s="718">
        <v>392</v>
      </c>
      <c r="AE19" s="718"/>
      <c r="AF19" s="718"/>
      <c r="AG19" s="718"/>
      <c r="AH19" s="718"/>
      <c r="AI19" s="718"/>
      <c r="AJ19" s="718"/>
      <c r="AK19" s="718"/>
      <c r="AL19" s="683">
        <v>0</v>
      </c>
      <c r="AM19" s="684"/>
      <c r="AN19" s="684"/>
      <c r="AO19" s="719"/>
      <c r="AP19" s="677" t="s">
        <v>281</v>
      </c>
      <c r="AQ19" s="678"/>
      <c r="AR19" s="678"/>
      <c r="AS19" s="678"/>
      <c r="AT19" s="678"/>
      <c r="AU19" s="678"/>
      <c r="AV19" s="678"/>
      <c r="AW19" s="678"/>
      <c r="AX19" s="678"/>
      <c r="AY19" s="678"/>
      <c r="AZ19" s="678"/>
      <c r="BA19" s="678"/>
      <c r="BB19" s="678"/>
      <c r="BC19" s="678"/>
      <c r="BD19" s="678"/>
      <c r="BE19" s="678"/>
      <c r="BF19" s="679"/>
      <c r="BG19" s="680" t="s">
        <v>139</v>
      </c>
      <c r="BH19" s="681"/>
      <c r="BI19" s="681"/>
      <c r="BJ19" s="681"/>
      <c r="BK19" s="681"/>
      <c r="BL19" s="681"/>
      <c r="BM19" s="681"/>
      <c r="BN19" s="682"/>
      <c r="BO19" s="717" t="s">
        <v>140</v>
      </c>
      <c r="BP19" s="717"/>
      <c r="BQ19" s="717"/>
      <c r="BR19" s="717"/>
      <c r="BS19" s="686" t="s">
        <v>253</v>
      </c>
      <c r="BT19" s="681"/>
      <c r="BU19" s="681"/>
      <c r="BV19" s="681"/>
      <c r="BW19" s="681"/>
      <c r="BX19" s="681"/>
      <c r="BY19" s="681"/>
      <c r="BZ19" s="681"/>
      <c r="CA19" s="681"/>
      <c r="CB19" s="724"/>
      <c r="CD19" s="713" t="s">
        <v>282</v>
      </c>
      <c r="CE19" s="714"/>
      <c r="CF19" s="714"/>
      <c r="CG19" s="714"/>
      <c r="CH19" s="714"/>
      <c r="CI19" s="714"/>
      <c r="CJ19" s="714"/>
      <c r="CK19" s="714"/>
      <c r="CL19" s="714"/>
      <c r="CM19" s="714"/>
      <c r="CN19" s="714"/>
      <c r="CO19" s="714"/>
      <c r="CP19" s="714"/>
      <c r="CQ19" s="715"/>
      <c r="CR19" s="680" t="s">
        <v>140</v>
      </c>
      <c r="CS19" s="681"/>
      <c r="CT19" s="681"/>
      <c r="CU19" s="681"/>
      <c r="CV19" s="681"/>
      <c r="CW19" s="681"/>
      <c r="CX19" s="681"/>
      <c r="CY19" s="682"/>
      <c r="CZ19" s="717" t="s">
        <v>139</v>
      </c>
      <c r="DA19" s="717"/>
      <c r="DB19" s="717"/>
      <c r="DC19" s="717"/>
      <c r="DD19" s="686" t="s">
        <v>140</v>
      </c>
      <c r="DE19" s="681"/>
      <c r="DF19" s="681"/>
      <c r="DG19" s="681"/>
      <c r="DH19" s="681"/>
      <c r="DI19" s="681"/>
      <c r="DJ19" s="681"/>
      <c r="DK19" s="681"/>
      <c r="DL19" s="681"/>
      <c r="DM19" s="681"/>
      <c r="DN19" s="681"/>
      <c r="DO19" s="681"/>
      <c r="DP19" s="682"/>
      <c r="DQ19" s="686" t="s">
        <v>253</v>
      </c>
      <c r="DR19" s="681"/>
      <c r="DS19" s="681"/>
      <c r="DT19" s="681"/>
      <c r="DU19" s="681"/>
      <c r="DV19" s="681"/>
      <c r="DW19" s="681"/>
      <c r="DX19" s="681"/>
      <c r="DY19" s="681"/>
      <c r="DZ19" s="681"/>
      <c r="EA19" s="681"/>
      <c r="EB19" s="681"/>
      <c r="EC19" s="724"/>
    </row>
    <row r="20" spans="2:133" ht="11.25" customHeight="1">
      <c r="B20" s="677" t="s">
        <v>283</v>
      </c>
      <c r="C20" s="678"/>
      <c r="D20" s="678"/>
      <c r="E20" s="678"/>
      <c r="F20" s="678"/>
      <c r="G20" s="678"/>
      <c r="H20" s="678"/>
      <c r="I20" s="678"/>
      <c r="J20" s="678"/>
      <c r="K20" s="678"/>
      <c r="L20" s="678"/>
      <c r="M20" s="678"/>
      <c r="N20" s="678"/>
      <c r="O20" s="678"/>
      <c r="P20" s="678"/>
      <c r="Q20" s="679"/>
      <c r="R20" s="680">
        <v>52</v>
      </c>
      <c r="S20" s="681"/>
      <c r="T20" s="681"/>
      <c r="U20" s="681"/>
      <c r="V20" s="681"/>
      <c r="W20" s="681"/>
      <c r="X20" s="681"/>
      <c r="Y20" s="682"/>
      <c r="Z20" s="717">
        <v>0</v>
      </c>
      <c r="AA20" s="717"/>
      <c r="AB20" s="717"/>
      <c r="AC20" s="717"/>
      <c r="AD20" s="718">
        <v>52</v>
      </c>
      <c r="AE20" s="718"/>
      <c r="AF20" s="718"/>
      <c r="AG20" s="718"/>
      <c r="AH20" s="718"/>
      <c r="AI20" s="718"/>
      <c r="AJ20" s="718"/>
      <c r="AK20" s="718"/>
      <c r="AL20" s="683">
        <v>0</v>
      </c>
      <c r="AM20" s="684"/>
      <c r="AN20" s="684"/>
      <c r="AO20" s="719"/>
      <c r="AP20" s="677" t="s">
        <v>284</v>
      </c>
      <c r="AQ20" s="678"/>
      <c r="AR20" s="678"/>
      <c r="AS20" s="678"/>
      <c r="AT20" s="678"/>
      <c r="AU20" s="678"/>
      <c r="AV20" s="678"/>
      <c r="AW20" s="678"/>
      <c r="AX20" s="678"/>
      <c r="AY20" s="678"/>
      <c r="AZ20" s="678"/>
      <c r="BA20" s="678"/>
      <c r="BB20" s="678"/>
      <c r="BC20" s="678"/>
      <c r="BD20" s="678"/>
      <c r="BE20" s="678"/>
      <c r="BF20" s="679"/>
      <c r="BG20" s="680" t="s">
        <v>139</v>
      </c>
      <c r="BH20" s="681"/>
      <c r="BI20" s="681"/>
      <c r="BJ20" s="681"/>
      <c r="BK20" s="681"/>
      <c r="BL20" s="681"/>
      <c r="BM20" s="681"/>
      <c r="BN20" s="682"/>
      <c r="BO20" s="717" t="s">
        <v>139</v>
      </c>
      <c r="BP20" s="717"/>
      <c r="BQ20" s="717"/>
      <c r="BR20" s="717"/>
      <c r="BS20" s="686" t="s">
        <v>139</v>
      </c>
      <c r="BT20" s="681"/>
      <c r="BU20" s="681"/>
      <c r="BV20" s="681"/>
      <c r="BW20" s="681"/>
      <c r="BX20" s="681"/>
      <c r="BY20" s="681"/>
      <c r="BZ20" s="681"/>
      <c r="CA20" s="681"/>
      <c r="CB20" s="724"/>
      <c r="CD20" s="713" t="s">
        <v>285</v>
      </c>
      <c r="CE20" s="714"/>
      <c r="CF20" s="714"/>
      <c r="CG20" s="714"/>
      <c r="CH20" s="714"/>
      <c r="CI20" s="714"/>
      <c r="CJ20" s="714"/>
      <c r="CK20" s="714"/>
      <c r="CL20" s="714"/>
      <c r="CM20" s="714"/>
      <c r="CN20" s="714"/>
      <c r="CO20" s="714"/>
      <c r="CP20" s="714"/>
      <c r="CQ20" s="715"/>
      <c r="CR20" s="680">
        <v>5030800</v>
      </c>
      <c r="CS20" s="681"/>
      <c r="CT20" s="681"/>
      <c r="CU20" s="681"/>
      <c r="CV20" s="681"/>
      <c r="CW20" s="681"/>
      <c r="CX20" s="681"/>
      <c r="CY20" s="682"/>
      <c r="CZ20" s="717">
        <v>100</v>
      </c>
      <c r="DA20" s="717"/>
      <c r="DB20" s="717"/>
      <c r="DC20" s="717"/>
      <c r="DD20" s="686">
        <v>660390</v>
      </c>
      <c r="DE20" s="681"/>
      <c r="DF20" s="681"/>
      <c r="DG20" s="681"/>
      <c r="DH20" s="681"/>
      <c r="DI20" s="681"/>
      <c r="DJ20" s="681"/>
      <c r="DK20" s="681"/>
      <c r="DL20" s="681"/>
      <c r="DM20" s="681"/>
      <c r="DN20" s="681"/>
      <c r="DO20" s="681"/>
      <c r="DP20" s="682"/>
      <c r="DQ20" s="686">
        <v>2365619</v>
      </c>
      <c r="DR20" s="681"/>
      <c r="DS20" s="681"/>
      <c r="DT20" s="681"/>
      <c r="DU20" s="681"/>
      <c r="DV20" s="681"/>
      <c r="DW20" s="681"/>
      <c r="DX20" s="681"/>
      <c r="DY20" s="681"/>
      <c r="DZ20" s="681"/>
      <c r="EA20" s="681"/>
      <c r="EB20" s="681"/>
      <c r="EC20" s="724"/>
    </row>
    <row r="21" spans="2:133" ht="11.25" customHeight="1">
      <c r="B21" s="677" t="s">
        <v>286</v>
      </c>
      <c r="C21" s="678"/>
      <c r="D21" s="678"/>
      <c r="E21" s="678"/>
      <c r="F21" s="678"/>
      <c r="G21" s="678"/>
      <c r="H21" s="678"/>
      <c r="I21" s="678"/>
      <c r="J21" s="678"/>
      <c r="K21" s="678"/>
      <c r="L21" s="678"/>
      <c r="M21" s="678"/>
      <c r="N21" s="678"/>
      <c r="O21" s="678"/>
      <c r="P21" s="678"/>
      <c r="Q21" s="679"/>
      <c r="R21" s="680">
        <v>1461</v>
      </c>
      <c r="S21" s="681"/>
      <c r="T21" s="681"/>
      <c r="U21" s="681"/>
      <c r="V21" s="681"/>
      <c r="W21" s="681"/>
      <c r="X21" s="681"/>
      <c r="Y21" s="682"/>
      <c r="Z21" s="717">
        <v>0</v>
      </c>
      <c r="AA21" s="717"/>
      <c r="AB21" s="717"/>
      <c r="AC21" s="717"/>
      <c r="AD21" s="718">
        <v>1461</v>
      </c>
      <c r="AE21" s="718"/>
      <c r="AF21" s="718"/>
      <c r="AG21" s="718"/>
      <c r="AH21" s="718"/>
      <c r="AI21" s="718"/>
      <c r="AJ21" s="718"/>
      <c r="AK21" s="718"/>
      <c r="AL21" s="683">
        <v>0.1</v>
      </c>
      <c r="AM21" s="684"/>
      <c r="AN21" s="684"/>
      <c r="AO21" s="719"/>
      <c r="AP21" s="774" t="s">
        <v>287</v>
      </c>
      <c r="AQ21" s="782"/>
      <c r="AR21" s="782"/>
      <c r="AS21" s="782"/>
      <c r="AT21" s="782"/>
      <c r="AU21" s="782"/>
      <c r="AV21" s="782"/>
      <c r="AW21" s="782"/>
      <c r="AX21" s="782"/>
      <c r="AY21" s="782"/>
      <c r="AZ21" s="782"/>
      <c r="BA21" s="782"/>
      <c r="BB21" s="782"/>
      <c r="BC21" s="782"/>
      <c r="BD21" s="782"/>
      <c r="BE21" s="782"/>
      <c r="BF21" s="776"/>
      <c r="BG21" s="680" t="s">
        <v>140</v>
      </c>
      <c r="BH21" s="681"/>
      <c r="BI21" s="681"/>
      <c r="BJ21" s="681"/>
      <c r="BK21" s="681"/>
      <c r="BL21" s="681"/>
      <c r="BM21" s="681"/>
      <c r="BN21" s="682"/>
      <c r="BO21" s="717" t="s">
        <v>139</v>
      </c>
      <c r="BP21" s="717"/>
      <c r="BQ21" s="717"/>
      <c r="BR21" s="717"/>
      <c r="BS21" s="686" t="s">
        <v>253</v>
      </c>
      <c r="BT21" s="681"/>
      <c r="BU21" s="681"/>
      <c r="BV21" s="681"/>
      <c r="BW21" s="681"/>
      <c r="BX21" s="681"/>
      <c r="BY21" s="681"/>
      <c r="BZ21" s="681"/>
      <c r="CA21" s="681"/>
      <c r="CB21" s="724"/>
      <c r="CD21" s="787"/>
      <c r="CE21" s="730"/>
      <c r="CF21" s="730"/>
      <c r="CG21" s="730"/>
      <c r="CH21" s="730"/>
      <c r="CI21" s="730"/>
      <c r="CJ21" s="730"/>
      <c r="CK21" s="730"/>
      <c r="CL21" s="730"/>
      <c r="CM21" s="730"/>
      <c r="CN21" s="730"/>
      <c r="CO21" s="730"/>
      <c r="CP21" s="730"/>
      <c r="CQ21" s="73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c r="B22" s="677" t="s">
        <v>288</v>
      </c>
      <c r="C22" s="678"/>
      <c r="D22" s="678"/>
      <c r="E22" s="678"/>
      <c r="F22" s="678"/>
      <c r="G22" s="678"/>
      <c r="H22" s="678"/>
      <c r="I22" s="678"/>
      <c r="J22" s="678"/>
      <c r="K22" s="678"/>
      <c r="L22" s="678"/>
      <c r="M22" s="678"/>
      <c r="N22" s="678"/>
      <c r="O22" s="678"/>
      <c r="P22" s="678"/>
      <c r="Q22" s="679"/>
      <c r="R22" s="680">
        <v>1873883</v>
      </c>
      <c r="S22" s="681"/>
      <c r="T22" s="681"/>
      <c r="U22" s="681"/>
      <c r="V22" s="681"/>
      <c r="W22" s="681"/>
      <c r="X22" s="681"/>
      <c r="Y22" s="682"/>
      <c r="Z22" s="717">
        <v>35.700000000000003</v>
      </c>
      <c r="AA22" s="717"/>
      <c r="AB22" s="717"/>
      <c r="AC22" s="717"/>
      <c r="AD22" s="718">
        <v>1142306</v>
      </c>
      <c r="AE22" s="718"/>
      <c r="AF22" s="718"/>
      <c r="AG22" s="718"/>
      <c r="AH22" s="718"/>
      <c r="AI22" s="718"/>
      <c r="AJ22" s="718"/>
      <c r="AK22" s="718"/>
      <c r="AL22" s="683">
        <v>82.4</v>
      </c>
      <c r="AM22" s="684"/>
      <c r="AN22" s="684"/>
      <c r="AO22" s="719"/>
      <c r="AP22" s="774" t="s">
        <v>289</v>
      </c>
      <c r="AQ22" s="782"/>
      <c r="AR22" s="782"/>
      <c r="AS22" s="782"/>
      <c r="AT22" s="782"/>
      <c r="AU22" s="782"/>
      <c r="AV22" s="782"/>
      <c r="AW22" s="782"/>
      <c r="AX22" s="782"/>
      <c r="AY22" s="782"/>
      <c r="AZ22" s="782"/>
      <c r="BA22" s="782"/>
      <c r="BB22" s="782"/>
      <c r="BC22" s="782"/>
      <c r="BD22" s="782"/>
      <c r="BE22" s="782"/>
      <c r="BF22" s="776"/>
      <c r="BG22" s="680" t="s">
        <v>139</v>
      </c>
      <c r="BH22" s="681"/>
      <c r="BI22" s="681"/>
      <c r="BJ22" s="681"/>
      <c r="BK22" s="681"/>
      <c r="BL22" s="681"/>
      <c r="BM22" s="681"/>
      <c r="BN22" s="682"/>
      <c r="BO22" s="717" t="s">
        <v>139</v>
      </c>
      <c r="BP22" s="717"/>
      <c r="BQ22" s="717"/>
      <c r="BR22" s="717"/>
      <c r="BS22" s="686" t="s">
        <v>139</v>
      </c>
      <c r="BT22" s="681"/>
      <c r="BU22" s="681"/>
      <c r="BV22" s="681"/>
      <c r="BW22" s="681"/>
      <c r="BX22" s="681"/>
      <c r="BY22" s="681"/>
      <c r="BZ22" s="681"/>
      <c r="CA22" s="681"/>
      <c r="CB22" s="724"/>
      <c r="CD22" s="784" t="s">
        <v>290</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c r="B23" s="677" t="s">
        <v>291</v>
      </c>
      <c r="C23" s="678"/>
      <c r="D23" s="678"/>
      <c r="E23" s="678"/>
      <c r="F23" s="678"/>
      <c r="G23" s="678"/>
      <c r="H23" s="678"/>
      <c r="I23" s="678"/>
      <c r="J23" s="678"/>
      <c r="K23" s="678"/>
      <c r="L23" s="678"/>
      <c r="M23" s="678"/>
      <c r="N23" s="678"/>
      <c r="O23" s="678"/>
      <c r="P23" s="678"/>
      <c r="Q23" s="679"/>
      <c r="R23" s="680">
        <v>1142306</v>
      </c>
      <c r="S23" s="681"/>
      <c r="T23" s="681"/>
      <c r="U23" s="681"/>
      <c r="V23" s="681"/>
      <c r="W23" s="681"/>
      <c r="X23" s="681"/>
      <c r="Y23" s="682"/>
      <c r="Z23" s="717">
        <v>21.7</v>
      </c>
      <c r="AA23" s="717"/>
      <c r="AB23" s="717"/>
      <c r="AC23" s="717"/>
      <c r="AD23" s="718">
        <v>1142306</v>
      </c>
      <c r="AE23" s="718"/>
      <c r="AF23" s="718"/>
      <c r="AG23" s="718"/>
      <c r="AH23" s="718"/>
      <c r="AI23" s="718"/>
      <c r="AJ23" s="718"/>
      <c r="AK23" s="718"/>
      <c r="AL23" s="683">
        <v>82.4</v>
      </c>
      <c r="AM23" s="684"/>
      <c r="AN23" s="684"/>
      <c r="AO23" s="719"/>
      <c r="AP23" s="774" t="s">
        <v>292</v>
      </c>
      <c r="AQ23" s="782"/>
      <c r="AR23" s="782"/>
      <c r="AS23" s="782"/>
      <c r="AT23" s="782"/>
      <c r="AU23" s="782"/>
      <c r="AV23" s="782"/>
      <c r="AW23" s="782"/>
      <c r="AX23" s="782"/>
      <c r="AY23" s="782"/>
      <c r="AZ23" s="782"/>
      <c r="BA23" s="782"/>
      <c r="BB23" s="782"/>
      <c r="BC23" s="782"/>
      <c r="BD23" s="782"/>
      <c r="BE23" s="782"/>
      <c r="BF23" s="776"/>
      <c r="BG23" s="680" t="s">
        <v>139</v>
      </c>
      <c r="BH23" s="681"/>
      <c r="BI23" s="681"/>
      <c r="BJ23" s="681"/>
      <c r="BK23" s="681"/>
      <c r="BL23" s="681"/>
      <c r="BM23" s="681"/>
      <c r="BN23" s="682"/>
      <c r="BO23" s="717" t="s">
        <v>139</v>
      </c>
      <c r="BP23" s="717"/>
      <c r="BQ23" s="717"/>
      <c r="BR23" s="717"/>
      <c r="BS23" s="686" t="s">
        <v>139</v>
      </c>
      <c r="BT23" s="681"/>
      <c r="BU23" s="681"/>
      <c r="BV23" s="681"/>
      <c r="BW23" s="681"/>
      <c r="BX23" s="681"/>
      <c r="BY23" s="681"/>
      <c r="BZ23" s="681"/>
      <c r="CA23" s="681"/>
      <c r="CB23" s="724"/>
      <c r="CD23" s="784" t="s">
        <v>231</v>
      </c>
      <c r="CE23" s="785"/>
      <c r="CF23" s="785"/>
      <c r="CG23" s="785"/>
      <c r="CH23" s="785"/>
      <c r="CI23" s="785"/>
      <c r="CJ23" s="785"/>
      <c r="CK23" s="785"/>
      <c r="CL23" s="785"/>
      <c r="CM23" s="785"/>
      <c r="CN23" s="785"/>
      <c r="CO23" s="785"/>
      <c r="CP23" s="785"/>
      <c r="CQ23" s="786"/>
      <c r="CR23" s="784" t="s">
        <v>293</v>
      </c>
      <c r="CS23" s="785"/>
      <c r="CT23" s="785"/>
      <c r="CU23" s="785"/>
      <c r="CV23" s="785"/>
      <c r="CW23" s="785"/>
      <c r="CX23" s="785"/>
      <c r="CY23" s="786"/>
      <c r="CZ23" s="784" t="s">
        <v>294</v>
      </c>
      <c r="DA23" s="785"/>
      <c r="DB23" s="785"/>
      <c r="DC23" s="786"/>
      <c r="DD23" s="784" t="s">
        <v>295</v>
      </c>
      <c r="DE23" s="785"/>
      <c r="DF23" s="785"/>
      <c r="DG23" s="785"/>
      <c r="DH23" s="785"/>
      <c r="DI23" s="785"/>
      <c r="DJ23" s="785"/>
      <c r="DK23" s="786"/>
      <c r="DL23" s="793" t="s">
        <v>296</v>
      </c>
      <c r="DM23" s="794"/>
      <c r="DN23" s="794"/>
      <c r="DO23" s="794"/>
      <c r="DP23" s="794"/>
      <c r="DQ23" s="794"/>
      <c r="DR23" s="794"/>
      <c r="DS23" s="794"/>
      <c r="DT23" s="794"/>
      <c r="DU23" s="794"/>
      <c r="DV23" s="795"/>
      <c r="DW23" s="784" t="s">
        <v>297</v>
      </c>
      <c r="DX23" s="785"/>
      <c r="DY23" s="785"/>
      <c r="DZ23" s="785"/>
      <c r="EA23" s="785"/>
      <c r="EB23" s="785"/>
      <c r="EC23" s="786"/>
    </row>
    <row r="24" spans="2:133" ht="11.25" customHeight="1">
      <c r="B24" s="677" t="s">
        <v>298</v>
      </c>
      <c r="C24" s="678"/>
      <c r="D24" s="678"/>
      <c r="E24" s="678"/>
      <c r="F24" s="678"/>
      <c r="G24" s="678"/>
      <c r="H24" s="678"/>
      <c r="I24" s="678"/>
      <c r="J24" s="678"/>
      <c r="K24" s="678"/>
      <c r="L24" s="678"/>
      <c r="M24" s="678"/>
      <c r="N24" s="678"/>
      <c r="O24" s="678"/>
      <c r="P24" s="678"/>
      <c r="Q24" s="679"/>
      <c r="R24" s="680">
        <v>731577</v>
      </c>
      <c r="S24" s="681"/>
      <c r="T24" s="681"/>
      <c r="U24" s="681"/>
      <c r="V24" s="681"/>
      <c r="W24" s="681"/>
      <c r="X24" s="681"/>
      <c r="Y24" s="682"/>
      <c r="Z24" s="717">
        <v>13.9</v>
      </c>
      <c r="AA24" s="717"/>
      <c r="AB24" s="717"/>
      <c r="AC24" s="717"/>
      <c r="AD24" s="718" t="s">
        <v>253</v>
      </c>
      <c r="AE24" s="718"/>
      <c r="AF24" s="718"/>
      <c r="AG24" s="718"/>
      <c r="AH24" s="718"/>
      <c r="AI24" s="718"/>
      <c r="AJ24" s="718"/>
      <c r="AK24" s="718"/>
      <c r="AL24" s="683" t="s">
        <v>253</v>
      </c>
      <c r="AM24" s="684"/>
      <c r="AN24" s="684"/>
      <c r="AO24" s="719"/>
      <c r="AP24" s="774" t="s">
        <v>299</v>
      </c>
      <c r="AQ24" s="782"/>
      <c r="AR24" s="782"/>
      <c r="AS24" s="782"/>
      <c r="AT24" s="782"/>
      <c r="AU24" s="782"/>
      <c r="AV24" s="782"/>
      <c r="AW24" s="782"/>
      <c r="AX24" s="782"/>
      <c r="AY24" s="782"/>
      <c r="AZ24" s="782"/>
      <c r="BA24" s="782"/>
      <c r="BB24" s="782"/>
      <c r="BC24" s="782"/>
      <c r="BD24" s="782"/>
      <c r="BE24" s="782"/>
      <c r="BF24" s="776"/>
      <c r="BG24" s="680" t="s">
        <v>139</v>
      </c>
      <c r="BH24" s="681"/>
      <c r="BI24" s="681"/>
      <c r="BJ24" s="681"/>
      <c r="BK24" s="681"/>
      <c r="BL24" s="681"/>
      <c r="BM24" s="681"/>
      <c r="BN24" s="682"/>
      <c r="BO24" s="717" t="s">
        <v>139</v>
      </c>
      <c r="BP24" s="717"/>
      <c r="BQ24" s="717"/>
      <c r="BR24" s="717"/>
      <c r="BS24" s="686" t="s">
        <v>139</v>
      </c>
      <c r="BT24" s="681"/>
      <c r="BU24" s="681"/>
      <c r="BV24" s="681"/>
      <c r="BW24" s="681"/>
      <c r="BX24" s="681"/>
      <c r="BY24" s="681"/>
      <c r="BZ24" s="681"/>
      <c r="CA24" s="681"/>
      <c r="CB24" s="724"/>
      <c r="CD24" s="738" t="s">
        <v>300</v>
      </c>
      <c r="CE24" s="739"/>
      <c r="CF24" s="739"/>
      <c r="CG24" s="739"/>
      <c r="CH24" s="739"/>
      <c r="CI24" s="739"/>
      <c r="CJ24" s="739"/>
      <c r="CK24" s="739"/>
      <c r="CL24" s="739"/>
      <c r="CM24" s="739"/>
      <c r="CN24" s="739"/>
      <c r="CO24" s="739"/>
      <c r="CP24" s="739"/>
      <c r="CQ24" s="740"/>
      <c r="CR24" s="735">
        <v>1053314</v>
      </c>
      <c r="CS24" s="736"/>
      <c r="CT24" s="736"/>
      <c r="CU24" s="736"/>
      <c r="CV24" s="736"/>
      <c r="CW24" s="736"/>
      <c r="CX24" s="736"/>
      <c r="CY24" s="779"/>
      <c r="CZ24" s="780">
        <v>20.9</v>
      </c>
      <c r="DA24" s="751"/>
      <c r="DB24" s="751"/>
      <c r="DC24" s="783"/>
      <c r="DD24" s="778">
        <v>864468</v>
      </c>
      <c r="DE24" s="736"/>
      <c r="DF24" s="736"/>
      <c r="DG24" s="736"/>
      <c r="DH24" s="736"/>
      <c r="DI24" s="736"/>
      <c r="DJ24" s="736"/>
      <c r="DK24" s="779"/>
      <c r="DL24" s="778">
        <v>741150</v>
      </c>
      <c r="DM24" s="736"/>
      <c r="DN24" s="736"/>
      <c r="DO24" s="736"/>
      <c r="DP24" s="736"/>
      <c r="DQ24" s="736"/>
      <c r="DR24" s="736"/>
      <c r="DS24" s="736"/>
      <c r="DT24" s="736"/>
      <c r="DU24" s="736"/>
      <c r="DV24" s="779"/>
      <c r="DW24" s="780">
        <v>52.1</v>
      </c>
      <c r="DX24" s="751"/>
      <c r="DY24" s="751"/>
      <c r="DZ24" s="751"/>
      <c r="EA24" s="751"/>
      <c r="EB24" s="751"/>
      <c r="EC24" s="781"/>
    </row>
    <row r="25" spans="2:133" ht="11.25" customHeight="1">
      <c r="B25" s="677" t="s">
        <v>301</v>
      </c>
      <c r="C25" s="678"/>
      <c r="D25" s="678"/>
      <c r="E25" s="678"/>
      <c r="F25" s="678"/>
      <c r="G25" s="678"/>
      <c r="H25" s="678"/>
      <c r="I25" s="678"/>
      <c r="J25" s="678"/>
      <c r="K25" s="678"/>
      <c r="L25" s="678"/>
      <c r="M25" s="678"/>
      <c r="N25" s="678"/>
      <c r="O25" s="678"/>
      <c r="P25" s="678"/>
      <c r="Q25" s="679"/>
      <c r="R25" s="680" t="s">
        <v>253</v>
      </c>
      <c r="S25" s="681"/>
      <c r="T25" s="681"/>
      <c r="U25" s="681"/>
      <c r="V25" s="681"/>
      <c r="W25" s="681"/>
      <c r="X25" s="681"/>
      <c r="Y25" s="682"/>
      <c r="Z25" s="717" t="s">
        <v>253</v>
      </c>
      <c r="AA25" s="717"/>
      <c r="AB25" s="717"/>
      <c r="AC25" s="717"/>
      <c r="AD25" s="718" t="s">
        <v>253</v>
      </c>
      <c r="AE25" s="718"/>
      <c r="AF25" s="718"/>
      <c r="AG25" s="718"/>
      <c r="AH25" s="718"/>
      <c r="AI25" s="718"/>
      <c r="AJ25" s="718"/>
      <c r="AK25" s="718"/>
      <c r="AL25" s="683" t="s">
        <v>139</v>
      </c>
      <c r="AM25" s="684"/>
      <c r="AN25" s="684"/>
      <c r="AO25" s="719"/>
      <c r="AP25" s="774" t="s">
        <v>302</v>
      </c>
      <c r="AQ25" s="782"/>
      <c r="AR25" s="782"/>
      <c r="AS25" s="782"/>
      <c r="AT25" s="782"/>
      <c r="AU25" s="782"/>
      <c r="AV25" s="782"/>
      <c r="AW25" s="782"/>
      <c r="AX25" s="782"/>
      <c r="AY25" s="782"/>
      <c r="AZ25" s="782"/>
      <c r="BA25" s="782"/>
      <c r="BB25" s="782"/>
      <c r="BC25" s="782"/>
      <c r="BD25" s="782"/>
      <c r="BE25" s="782"/>
      <c r="BF25" s="776"/>
      <c r="BG25" s="680" t="s">
        <v>139</v>
      </c>
      <c r="BH25" s="681"/>
      <c r="BI25" s="681"/>
      <c r="BJ25" s="681"/>
      <c r="BK25" s="681"/>
      <c r="BL25" s="681"/>
      <c r="BM25" s="681"/>
      <c r="BN25" s="682"/>
      <c r="BO25" s="717" t="s">
        <v>140</v>
      </c>
      <c r="BP25" s="717"/>
      <c r="BQ25" s="717"/>
      <c r="BR25" s="717"/>
      <c r="BS25" s="686" t="s">
        <v>140</v>
      </c>
      <c r="BT25" s="681"/>
      <c r="BU25" s="681"/>
      <c r="BV25" s="681"/>
      <c r="BW25" s="681"/>
      <c r="BX25" s="681"/>
      <c r="BY25" s="681"/>
      <c r="BZ25" s="681"/>
      <c r="CA25" s="681"/>
      <c r="CB25" s="724"/>
      <c r="CD25" s="713" t="s">
        <v>303</v>
      </c>
      <c r="CE25" s="714"/>
      <c r="CF25" s="714"/>
      <c r="CG25" s="714"/>
      <c r="CH25" s="714"/>
      <c r="CI25" s="714"/>
      <c r="CJ25" s="714"/>
      <c r="CK25" s="714"/>
      <c r="CL25" s="714"/>
      <c r="CM25" s="714"/>
      <c r="CN25" s="714"/>
      <c r="CO25" s="714"/>
      <c r="CP25" s="714"/>
      <c r="CQ25" s="715"/>
      <c r="CR25" s="680">
        <v>631234</v>
      </c>
      <c r="CS25" s="699"/>
      <c r="CT25" s="699"/>
      <c r="CU25" s="699"/>
      <c r="CV25" s="699"/>
      <c r="CW25" s="699"/>
      <c r="CX25" s="699"/>
      <c r="CY25" s="700"/>
      <c r="CZ25" s="683">
        <v>12.5</v>
      </c>
      <c r="DA25" s="701"/>
      <c r="DB25" s="701"/>
      <c r="DC25" s="702"/>
      <c r="DD25" s="686">
        <v>544651</v>
      </c>
      <c r="DE25" s="699"/>
      <c r="DF25" s="699"/>
      <c r="DG25" s="699"/>
      <c r="DH25" s="699"/>
      <c r="DI25" s="699"/>
      <c r="DJ25" s="699"/>
      <c r="DK25" s="700"/>
      <c r="DL25" s="686">
        <v>451276</v>
      </c>
      <c r="DM25" s="699"/>
      <c r="DN25" s="699"/>
      <c r="DO25" s="699"/>
      <c r="DP25" s="699"/>
      <c r="DQ25" s="699"/>
      <c r="DR25" s="699"/>
      <c r="DS25" s="699"/>
      <c r="DT25" s="699"/>
      <c r="DU25" s="699"/>
      <c r="DV25" s="700"/>
      <c r="DW25" s="683">
        <v>31.7</v>
      </c>
      <c r="DX25" s="701"/>
      <c r="DY25" s="701"/>
      <c r="DZ25" s="701"/>
      <c r="EA25" s="701"/>
      <c r="EB25" s="701"/>
      <c r="EC25" s="716"/>
    </row>
    <row r="26" spans="2:133" ht="11.25" customHeight="1">
      <c r="B26" s="677" t="s">
        <v>304</v>
      </c>
      <c r="C26" s="678"/>
      <c r="D26" s="678"/>
      <c r="E26" s="678"/>
      <c r="F26" s="678"/>
      <c r="G26" s="678"/>
      <c r="H26" s="678"/>
      <c r="I26" s="678"/>
      <c r="J26" s="678"/>
      <c r="K26" s="678"/>
      <c r="L26" s="678"/>
      <c r="M26" s="678"/>
      <c r="N26" s="678"/>
      <c r="O26" s="678"/>
      <c r="P26" s="678"/>
      <c r="Q26" s="679"/>
      <c r="R26" s="680">
        <v>2097310</v>
      </c>
      <c r="S26" s="681"/>
      <c r="T26" s="681"/>
      <c r="U26" s="681"/>
      <c r="V26" s="681"/>
      <c r="W26" s="681"/>
      <c r="X26" s="681"/>
      <c r="Y26" s="682"/>
      <c r="Z26" s="717">
        <v>39.9</v>
      </c>
      <c r="AA26" s="717"/>
      <c r="AB26" s="717"/>
      <c r="AC26" s="717"/>
      <c r="AD26" s="718">
        <v>1365733</v>
      </c>
      <c r="AE26" s="718"/>
      <c r="AF26" s="718"/>
      <c r="AG26" s="718"/>
      <c r="AH26" s="718"/>
      <c r="AI26" s="718"/>
      <c r="AJ26" s="718"/>
      <c r="AK26" s="718"/>
      <c r="AL26" s="683">
        <v>98.5</v>
      </c>
      <c r="AM26" s="684"/>
      <c r="AN26" s="684"/>
      <c r="AO26" s="719"/>
      <c r="AP26" s="774" t="s">
        <v>305</v>
      </c>
      <c r="AQ26" s="775"/>
      <c r="AR26" s="775"/>
      <c r="AS26" s="775"/>
      <c r="AT26" s="775"/>
      <c r="AU26" s="775"/>
      <c r="AV26" s="775"/>
      <c r="AW26" s="775"/>
      <c r="AX26" s="775"/>
      <c r="AY26" s="775"/>
      <c r="AZ26" s="775"/>
      <c r="BA26" s="775"/>
      <c r="BB26" s="775"/>
      <c r="BC26" s="775"/>
      <c r="BD26" s="775"/>
      <c r="BE26" s="775"/>
      <c r="BF26" s="776"/>
      <c r="BG26" s="680" t="s">
        <v>139</v>
      </c>
      <c r="BH26" s="681"/>
      <c r="BI26" s="681"/>
      <c r="BJ26" s="681"/>
      <c r="BK26" s="681"/>
      <c r="BL26" s="681"/>
      <c r="BM26" s="681"/>
      <c r="BN26" s="682"/>
      <c r="BO26" s="717" t="s">
        <v>139</v>
      </c>
      <c r="BP26" s="717"/>
      <c r="BQ26" s="717"/>
      <c r="BR26" s="717"/>
      <c r="BS26" s="686" t="s">
        <v>139</v>
      </c>
      <c r="BT26" s="681"/>
      <c r="BU26" s="681"/>
      <c r="BV26" s="681"/>
      <c r="BW26" s="681"/>
      <c r="BX26" s="681"/>
      <c r="BY26" s="681"/>
      <c r="BZ26" s="681"/>
      <c r="CA26" s="681"/>
      <c r="CB26" s="724"/>
      <c r="CD26" s="713" t="s">
        <v>306</v>
      </c>
      <c r="CE26" s="714"/>
      <c r="CF26" s="714"/>
      <c r="CG26" s="714"/>
      <c r="CH26" s="714"/>
      <c r="CI26" s="714"/>
      <c r="CJ26" s="714"/>
      <c r="CK26" s="714"/>
      <c r="CL26" s="714"/>
      <c r="CM26" s="714"/>
      <c r="CN26" s="714"/>
      <c r="CO26" s="714"/>
      <c r="CP26" s="714"/>
      <c r="CQ26" s="715"/>
      <c r="CR26" s="680">
        <v>335924</v>
      </c>
      <c r="CS26" s="681"/>
      <c r="CT26" s="681"/>
      <c r="CU26" s="681"/>
      <c r="CV26" s="681"/>
      <c r="CW26" s="681"/>
      <c r="CX26" s="681"/>
      <c r="CY26" s="682"/>
      <c r="CZ26" s="683">
        <v>6.7</v>
      </c>
      <c r="DA26" s="701"/>
      <c r="DB26" s="701"/>
      <c r="DC26" s="702"/>
      <c r="DD26" s="686">
        <v>332663</v>
      </c>
      <c r="DE26" s="681"/>
      <c r="DF26" s="681"/>
      <c r="DG26" s="681"/>
      <c r="DH26" s="681"/>
      <c r="DI26" s="681"/>
      <c r="DJ26" s="681"/>
      <c r="DK26" s="682"/>
      <c r="DL26" s="686" t="s">
        <v>140</v>
      </c>
      <c r="DM26" s="681"/>
      <c r="DN26" s="681"/>
      <c r="DO26" s="681"/>
      <c r="DP26" s="681"/>
      <c r="DQ26" s="681"/>
      <c r="DR26" s="681"/>
      <c r="DS26" s="681"/>
      <c r="DT26" s="681"/>
      <c r="DU26" s="681"/>
      <c r="DV26" s="682"/>
      <c r="DW26" s="683" t="s">
        <v>253</v>
      </c>
      <c r="DX26" s="701"/>
      <c r="DY26" s="701"/>
      <c r="DZ26" s="701"/>
      <c r="EA26" s="701"/>
      <c r="EB26" s="701"/>
      <c r="EC26" s="716"/>
    </row>
    <row r="27" spans="2:133" ht="11.25" customHeight="1">
      <c r="B27" s="677" t="s">
        <v>307</v>
      </c>
      <c r="C27" s="678"/>
      <c r="D27" s="678"/>
      <c r="E27" s="678"/>
      <c r="F27" s="678"/>
      <c r="G27" s="678"/>
      <c r="H27" s="678"/>
      <c r="I27" s="678"/>
      <c r="J27" s="678"/>
      <c r="K27" s="678"/>
      <c r="L27" s="678"/>
      <c r="M27" s="678"/>
      <c r="N27" s="678"/>
      <c r="O27" s="678"/>
      <c r="P27" s="678"/>
      <c r="Q27" s="679"/>
      <c r="R27" s="680" t="s">
        <v>253</v>
      </c>
      <c r="S27" s="681"/>
      <c r="T27" s="681"/>
      <c r="U27" s="681"/>
      <c r="V27" s="681"/>
      <c r="W27" s="681"/>
      <c r="X27" s="681"/>
      <c r="Y27" s="682"/>
      <c r="Z27" s="717" t="s">
        <v>139</v>
      </c>
      <c r="AA27" s="717"/>
      <c r="AB27" s="717"/>
      <c r="AC27" s="717"/>
      <c r="AD27" s="718" t="s">
        <v>139</v>
      </c>
      <c r="AE27" s="718"/>
      <c r="AF27" s="718"/>
      <c r="AG27" s="718"/>
      <c r="AH27" s="718"/>
      <c r="AI27" s="718"/>
      <c r="AJ27" s="718"/>
      <c r="AK27" s="718"/>
      <c r="AL27" s="683" t="s">
        <v>139</v>
      </c>
      <c r="AM27" s="684"/>
      <c r="AN27" s="684"/>
      <c r="AO27" s="719"/>
      <c r="AP27" s="677" t="s">
        <v>308</v>
      </c>
      <c r="AQ27" s="678"/>
      <c r="AR27" s="678"/>
      <c r="AS27" s="678"/>
      <c r="AT27" s="678"/>
      <c r="AU27" s="678"/>
      <c r="AV27" s="678"/>
      <c r="AW27" s="678"/>
      <c r="AX27" s="678"/>
      <c r="AY27" s="678"/>
      <c r="AZ27" s="678"/>
      <c r="BA27" s="678"/>
      <c r="BB27" s="678"/>
      <c r="BC27" s="678"/>
      <c r="BD27" s="678"/>
      <c r="BE27" s="678"/>
      <c r="BF27" s="679"/>
      <c r="BG27" s="680">
        <v>161851</v>
      </c>
      <c r="BH27" s="681"/>
      <c r="BI27" s="681"/>
      <c r="BJ27" s="681"/>
      <c r="BK27" s="681"/>
      <c r="BL27" s="681"/>
      <c r="BM27" s="681"/>
      <c r="BN27" s="682"/>
      <c r="BO27" s="717">
        <v>100</v>
      </c>
      <c r="BP27" s="717"/>
      <c r="BQ27" s="717"/>
      <c r="BR27" s="717"/>
      <c r="BS27" s="686">
        <v>756</v>
      </c>
      <c r="BT27" s="681"/>
      <c r="BU27" s="681"/>
      <c r="BV27" s="681"/>
      <c r="BW27" s="681"/>
      <c r="BX27" s="681"/>
      <c r="BY27" s="681"/>
      <c r="BZ27" s="681"/>
      <c r="CA27" s="681"/>
      <c r="CB27" s="724"/>
      <c r="CD27" s="713" t="s">
        <v>309</v>
      </c>
      <c r="CE27" s="714"/>
      <c r="CF27" s="714"/>
      <c r="CG27" s="714"/>
      <c r="CH27" s="714"/>
      <c r="CI27" s="714"/>
      <c r="CJ27" s="714"/>
      <c r="CK27" s="714"/>
      <c r="CL27" s="714"/>
      <c r="CM27" s="714"/>
      <c r="CN27" s="714"/>
      <c r="CO27" s="714"/>
      <c r="CP27" s="714"/>
      <c r="CQ27" s="715"/>
      <c r="CR27" s="680">
        <v>165942</v>
      </c>
      <c r="CS27" s="699"/>
      <c r="CT27" s="699"/>
      <c r="CU27" s="699"/>
      <c r="CV27" s="699"/>
      <c r="CW27" s="699"/>
      <c r="CX27" s="699"/>
      <c r="CY27" s="700"/>
      <c r="CZ27" s="683">
        <v>3.3</v>
      </c>
      <c r="DA27" s="701"/>
      <c r="DB27" s="701"/>
      <c r="DC27" s="702"/>
      <c r="DD27" s="686">
        <v>71485</v>
      </c>
      <c r="DE27" s="699"/>
      <c r="DF27" s="699"/>
      <c r="DG27" s="699"/>
      <c r="DH27" s="699"/>
      <c r="DI27" s="699"/>
      <c r="DJ27" s="699"/>
      <c r="DK27" s="700"/>
      <c r="DL27" s="686">
        <v>41542</v>
      </c>
      <c r="DM27" s="699"/>
      <c r="DN27" s="699"/>
      <c r="DO27" s="699"/>
      <c r="DP27" s="699"/>
      <c r="DQ27" s="699"/>
      <c r="DR27" s="699"/>
      <c r="DS27" s="699"/>
      <c r="DT27" s="699"/>
      <c r="DU27" s="699"/>
      <c r="DV27" s="700"/>
      <c r="DW27" s="683">
        <v>2.9</v>
      </c>
      <c r="DX27" s="701"/>
      <c r="DY27" s="701"/>
      <c r="DZ27" s="701"/>
      <c r="EA27" s="701"/>
      <c r="EB27" s="701"/>
      <c r="EC27" s="716"/>
    </row>
    <row r="28" spans="2:133" ht="11.25" customHeight="1">
      <c r="B28" s="677" t="s">
        <v>310</v>
      </c>
      <c r="C28" s="678"/>
      <c r="D28" s="678"/>
      <c r="E28" s="678"/>
      <c r="F28" s="678"/>
      <c r="G28" s="678"/>
      <c r="H28" s="678"/>
      <c r="I28" s="678"/>
      <c r="J28" s="678"/>
      <c r="K28" s="678"/>
      <c r="L28" s="678"/>
      <c r="M28" s="678"/>
      <c r="N28" s="678"/>
      <c r="O28" s="678"/>
      <c r="P28" s="678"/>
      <c r="Q28" s="679"/>
      <c r="R28" s="680">
        <v>61436</v>
      </c>
      <c r="S28" s="681"/>
      <c r="T28" s="681"/>
      <c r="U28" s="681"/>
      <c r="V28" s="681"/>
      <c r="W28" s="681"/>
      <c r="X28" s="681"/>
      <c r="Y28" s="682"/>
      <c r="Z28" s="717">
        <v>1.2</v>
      </c>
      <c r="AA28" s="717"/>
      <c r="AB28" s="717"/>
      <c r="AC28" s="717"/>
      <c r="AD28" s="718" t="s">
        <v>139</v>
      </c>
      <c r="AE28" s="718"/>
      <c r="AF28" s="718"/>
      <c r="AG28" s="718"/>
      <c r="AH28" s="718"/>
      <c r="AI28" s="718"/>
      <c r="AJ28" s="718"/>
      <c r="AK28" s="718"/>
      <c r="AL28" s="683" t="s">
        <v>253</v>
      </c>
      <c r="AM28" s="684"/>
      <c r="AN28" s="684"/>
      <c r="AO28" s="719"/>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7"/>
      <c r="BP28" s="717"/>
      <c r="BQ28" s="717"/>
      <c r="BR28" s="717"/>
      <c r="BS28" s="686"/>
      <c r="BT28" s="681"/>
      <c r="BU28" s="681"/>
      <c r="BV28" s="681"/>
      <c r="BW28" s="681"/>
      <c r="BX28" s="681"/>
      <c r="BY28" s="681"/>
      <c r="BZ28" s="681"/>
      <c r="CA28" s="681"/>
      <c r="CB28" s="724"/>
      <c r="CD28" s="713" t="s">
        <v>311</v>
      </c>
      <c r="CE28" s="714"/>
      <c r="CF28" s="714"/>
      <c r="CG28" s="714"/>
      <c r="CH28" s="714"/>
      <c r="CI28" s="714"/>
      <c r="CJ28" s="714"/>
      <c r="CK28" s="714"/>
      <c r="CL28" s="714"/>
      <c r="CM28" s="714"/>
      <c r="CN28" s="714"/>
      <c r="CO28" s="714"/>
      <c r="CP28" s="714"/>
      <c r="CQ28" s="715"/>
      <c r="CR28" s="680">
        <v>256138</v>
      </c>
      <c r="CS28" s="681"/>
      <c r="CT28" s="681"/>
      <c r="CU28" s="681"/>
      <c r="CV28" s="681"/>
      <c r="CW28" s="681"/>
      <c r="CX28" s="681"/>
      <c r="CY28" s="682"/>
      <c r="CZ28" s="683">
        <v>5.0999999999999996</v>
      </c>
      <c r="DA28" s="701"/>
      <c r="DB28" s="701"/>
      <c r="DC28" s="702"/>
      <c r="DD28" s="686">
        <v>248332</v>
      </c>
      <c r="DE28" s="681"/>
      <c r="DF28" s="681"/>
      <c r="DG28" s="681"/>
      <c r="DH28" s="681"/>
      <c r="DI28" s="681"/>
      <c r="DJ28" s="681"/>
      <c r="DK28" s="682"/>
      <c r="DL28" s="686">
        <v>248332</v>
      </c>
      <c r="DM28" s="681"/>
      <c r="DN28" s="681"/>
      <c r="DO28" s="681"/>
      <c r="DP28" s="681"/>
      <c r="DQ28" s="681"/>
      <c r="DR28" s="681"/>
      <c r="DS28" s="681"/>
      <c r="DT28" s="681"/>
      <c r="DU28" s="681"/>
      <c r="DV28" s="682"/>
      <c r="DW28" s="683">
        <v>17.399999999999999</v>
      </c>
      <c r="DX28" s="701"/>
      <c r="DY28" s="701"/>
      <c r="DZ28" s="701"/>
      <c r="EA28" s="701"/>
      <c r="EB28" s="701"/>
      <c r="EC28" s="716"/>
    </row>
    <row r="29" spans="2:133" ht="11.25" customHeight="1">
      <c r="B29" s="677" t="s">
        <v>312</v>
      </c>
      <c r="C29" s="678"/>
      <c r="D29" s="678"/>
      <c r="E29" s="678"/>
      <c r="F29" s="678"/>
      <c r="G29" s="678"/>
      <c r="H29" s="678"/>
      <c r="I29" s="678"/>
      <c r="J29" s="678"/>
      <c r="K29" s="678"/>
      <c r="L29" s="678"/>
      <c r="M29" s="678"/>
      <c r="N29" s="678"/>
      <c r="O29" s="678"/>
      <c r="P29" s="678"/>
      <c r="Q29" s="679"/>
      <c r="R29" s="680">
        <v>46731</v>
      </c>
      <c r="S29" s="681"/>
      <c r="T29" s="681"/>
      <c r="U29" s="681"/>
      <c r="V29" s="681"/>
      <c r="W29" s="681"/>
      <c r="X29" s="681"/>
      <c r="Y29" s="682"/>
      <c r="Z29" s="717">
        <v>0.9</v>
      </c>
      <c r="AA29" s="717"/>
      <c r="AB29" s="717"/>
      <c r="AC29" s="717"/>
      <c r="AD29" s="718">
        <v>14910</v>
      </c>
      <c r="AE29" s="718"/>
      <c r="AF29" s="718"/>
      <c r="AG29" s="718"/>
      <c r="AH29" s="718"/>
      <c r="AI29" s="718"/>
      <c r="AJ29" s="718"/>
      <c r="AK29" s="718"/>
      <c r="AL29" s="683">
        <v>1.1000000000000001</v>
      </c>
      <c r="AM29" s="684"/>
      <c r="AN29" s="684"/>
      <c r="AO29" s="719"/>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7"/>
      <c r="BP29" s="717"/>
      <c r="BQ29" s="717"/>
      <c r="BR29" s="717"/>
      <c r="BS29" s="718"/>
      <c r="BT29" s="718"/>
      <c r="BU29" s="718"/>
      <c r="BV29" s="718"/>
      <c r="BW29" s="718"/>
      <c r="BX29" s="718"/>
      <c r="BY29" s="718"/>
      <c r="BZ29" s="718"/>
      <c r="CA29" s="718"/>
      <c r="CB29" s="777"/>
      <c r="CD29" s="765" t="s">
        <v>313</v>
      </c>
      <c r="CE29" s="766"/>
      <c r="CF29" s="713" t="s">
        <v>70</v>
      </c>
      <c r="CG29" s="714"/>
      <c r="CH29" s="714"/>
      <c r="CI29" s="714"/>
      <c r="CJ29" s="714"/>
      <c r="CK29" s="714"/>
      <c r="CL29" s="714"/>
      <c r="CM29" s="714"/>
      <c r="CN29" s="714"/>
      <c r="CO29" s="714"/>
      <c r="CP29" s="714"/>
      <c r="CQ29" s="715"/>
      <c r="CR29" s="680">
        <v>256138</v>
      </c>
      <c r="CS29" s="699"/>
      <c r="CT29" s="699"/>
      <c r="CU29" s="699"/>
      <c r="CV29" s="699"/>
      <c r="CW29" s="699"/>
      <c r="CX29" s="699"/>
      <c r="CY29" s="700"/>
      <c r="CZ29" s="683">
        <v>5.0999999999999996</v>
      </c>
      <c r="DA29" s="701"/>
      <c r="DB29" s="701"/>
      <c r="DC29" s="702"/>
      <c r="DD29" s="686">
        <v>248332</v>
      </c>
      <c r="DE29" s="699"/>
      <c r="DF29" s="699"/>
      <c r="DG29" s="699"/>
      <c r="DH29" s="699"/>
      <c r="DI29" s="699"/>
      <c r="DJ29" s="699"/>
      <c r="DK29" s="700"/>
      <c r="DL29" s="686">
        <v>248332</v>
      </c>
      <c r="DM29" s="699"/>
      <c r="DN29" s="699"/>
      <c r="DO29" s="699"/>
      <c r="DP29" s="699"/>
      <c r="DQ29" s="699"/>
      <c r="DR29" s="699"/>
      <c r="DS29" s="699"/>
      <c r="DT29" s="699"/>
      <c r="DU29" s="699"/>
      <c r="DV29" s="700"/>
      <c r="DW29" s="683">
        <v>17.399999999999999</v>
      </c>
      <c r="DX29" s="701"/>
      <c r="DY29" s="701"/>
      <c r="DZ29" s="701"/>
      <c r="EA29" s="701"/>
      <c r="EB29" s="701"/>
      <c r="EC29" s="716"/>
    </row>
    <row r="30" spans="2:133" ht="11.25" customHeight="1">
      <c r="B30" s="677" t="s">
        <v>314</v>
      </c>
      <c r="C30" s="678"/>
      <c r="D30" s="678"/>
      <c r="E30" s="678"/>
      <c r="F30" s="678"/>
      <c r="G30" s="678"/>
      <c r="H30" s="678"/>
      <c r="I30" s="678"/>
      <c r="J30" s="678"/>
      <c r="K30" s="678"/>
      <c r="L30" s="678"/>
      <c r="M30" s="678"/>
      <c r="N30" s="678"/>
      <c r="O30" s="678"/>
      <c r="P30" s="678"/>
      <c r="Q30" s="679"/>
      <c r="R30" s="680">
        <v>1968</v>
      </c>
      <c r="S30" s="681"/>
      <c r="T30" s="681"/>
      <c r="U30" s="681"/>
      <c r="V30" s="681"/>
      <c r="W30" s="681"/>
      <c r="X30" s="681"/>
      <c r="Y30" s="682"/>
      <c r="Z30" s="717">
        <v>0</v>
      </c>
      <c r="AA30" s="717"/>
      <c r="AB30" s="717"/>
      <c r="AC30" s="717"/>
      <c r="AD30" s="718" t="s">
        <v>140</v>
      </c>
      <c r="AE30" s="718"/>
      <c r="AF30" s="718"/>
      <c r="AG30" s="718"/>
      <c r="AH30" s="718"/>
      <c r="AI30" s="718"/>
      <c r="AJ30" s="718"/>
      <c r="AK30" s="718"/>
      <c r="AL30" s="683" t="s">
        <v>139</v>
      </c>
      <c r="AM30" s="684"/>
      <c r="AN30" s="684"/>
      <c r="AO30" s="719"/>
      <c r="AP30" s="741" t="s">
        <v>231</v>
      </c>
      <c r="AQ30" s="742"/>
      <c r="AR30" s="742"/>
      <c r="AS30" s="742"/>
      <c r="AT30" s="742"/>
      <c r="AU30" s="742"/>
      <c r="AV30" s="742"/>
      <c r="AW30" s="742"/>
      <c r="AX30" s="742"/>
      <c r="AY30" s="742"/>
      <c r="AZ30" s="742"/>
      <c r="BA30" s="742"/>
      <c r="BB30" s="742"/>
      <c r="BC30" s="742"/>
      <c r="BD30" s="742"/>
      <c r="BE30" s="742"/>
      <c r="BF30" s="743"/>
      <c r="BG30" s="741" t="s">
        <v>315</v>
      </c>
      <c r="BH30" s="754"/>
      <c r="BI30" s="754"/>
      <c r="BJ30" s="754"/>
      <c r="BK30" s="754"/>
      <c r="BL30" s="754"/>
      <c r="BM30" s="754"/>
      <c r="BN30" s="754"/>
      <c r="BO30" s="754"/>
      <c r="BP30" s="754"/>
      <c r="BQ30" s="755"/>
      <c r="BR30" s="741" t="s">
        <v>316</v>
      </c>
      <c r="BS30" s="754"/>
      <c r="BT30" s="754"/>
      <c r="BU30" s="754"/>
      <c r="BV30" s="754"/>
      <c r="BW30" s="754"/>
      <c r="BX30" s="754"/>
      <c r="BY30" s="754"/>
      <c r="BZ30" s="754"/>
      <c r="CA30" s="754"/>
      <c r="CB30" s="755"/>
      <c r="CD30" s="767"/>
      <c r="CE30" s="768"/>
      <c r="CF30" s="713" t="s">
        <v>317</v>
      </c>
      <c r="CG30" s="714"/>
      <c r="CH30" s="714"/>
      <c r="CI30" s="714"/>
      <c r="CJ30" s="714"/>
      <c r="CK30" s="714"/>
      <c r="CL30" s="714"/>
      <c r="CM30" s="714"/>
      <c r="CN30" s="714"/>
      <c r="CO30" s="714"/>
      <c r="CP30" s="714"/>
      <c r="CQ30" s="715"/>
      <c r="CR30" s="680">
        <v>244174</v>
      </c>
      <c r="CS30" s="681"/>
      <c r="CT30" s="681"/>
      <c r="CU30" s="681"/>
      <c r="CV30" s="681"/>
      <c r="CW30" s="681"/>
      <c r="CX30" s="681"/>
      <c r="CY30" s="682"/>
      <c r="CZ30" s="683">
        <v>4.9000000000000004</v>
      </c>
      <c r="DA30" s="701"/>
      <c r="DB30" s="701"/>
      <c r="DC30" s="702"/>
      <c r="DD30" s="686">
        <v>237439</v>
      </c>
      <c r="DE30" s="681"/>
      <c r="DF30" s="681"/>
      <c r="DG30" s="681"/>
      <c r="DH30" s="681"/>
      <c r="DI30" s="681"/>
      <c r="DJ30" s="681"/>
      <c r="DK30" s="682"/>
      <c r="DL30" s="686">
        <v>237439</v>
      </c>
      <c r="DM30" s="681"/>
      <c r="DN30" s="681"/>
      <c r="DO30" s="681"/>
      <c r="DP30" s="681"/>
      <c r="DQ30" s="681"/>
      <c r="DR30" s="681"/>
      <c r="DS30" s="681"/>
      <c r="DT30" s="681"/>
      <c r="DU30" s="681"/>
      <c r="DV30" s="682"/>
      <c r="DW30" s="683">
        <v>16.7</v>
      </c>
      <c r="DX30" s="701"/>
      <c r="DY30" s="701"/>
      <c r="DZ30" s="701"/>
      <c r="EA30" s="701"/>
      <c r="EB30" s="701"/>
      <c r="EC30" s="716"/>
    </row>
    <row r="31" spans="2:133" ht="11.25" customHeight="1">
      <c r="B31" s="677" t="s">
        <v>318</v>
      </c>
      <c r="C31" s="678"/>
      <c r="D31" s="678"/>
      <c r="E31" s="678"/>
      <c r="F31" s="678"/>
      <c r="G31" s="678"/>
      <c r="H31" s="678"/>
      <c r="I31" s="678"/>
      <c r="J31" s="678"/>
      <c r="K31" s="678"/>
      <c r="L31" s="678"/>
      <c r="M31" s="678"/>
      <c r="N31" s="678"/>
      <c r="O31" s="678"/>
      <c r="P31" s="678"/>
      <c r="Q31" s="679"/>
      <c r="R31" s="680">
        <v>852829</v>
      </c>
      <c r="S31" s="681"/>
      <c r="T31" s="681"/>
      <c r="U31" s="681"/>
      <c r="V31" s="681"/>
      <c r="W31" s="681"/>
      <c r="X31" s="681"/>
      <c r="Y31" s="682"/>
      <c r="Z31" s="717">
        <v>16.2</v>
      </c>
      <c r="AA31" s="717"/>
      <c r="AB31" s="717"/>
      <c r="AC31" s="717"/>
      <c r="AD31" s="718" t="s">
        <v>253</v>
      </c>
      <c r="AE31" s="718"/>
      <c r="AF31" s="718"/>
      <c r="AG31" s="718"/>
      <c r="AH31" s="718"/>
      <c r="AI31" s="718"/>
      <c r="AJ31" s="718"/>
      <c r="AK31" s="718"/>
      <c r="AL31" s="683" t="s">
        <v>139</v>
      </c>
      <c r="AM31" s="684"/>
      <c r="AN31" s="684"/>
      <c r="AO31" s="719"/>
      <c r="AP31" s="756" t="s">
        <v>319</v>
      </c>
      <c r="AQ31" s="757"/>
      <c r="AR31" s="757"/>
      <c r="AS31" s="757"/>
      <c r="AT31" s="762" t="s">
        <v>320</v>
      </c>
      <c r="AU31" s="230"/>
      <c r="AV31" s="230"/>
      <c r="AW31" s="230"/>
      <c r="AX31" s="746" t="s">
        <v>193</v>
      </c>
      <c r="AY31" s="747"/>
      <c r="AZ31" s="747"/>
      <c r="BA31" s="747"/>
      <c r="BB31" s="747"/>
      <c r="BC31" s="747"/>
      <c r="BD31" s="747"/>
      <c r="BE31" s="747"/>
      <c r="BF31" s="748"/>
      <c r="BG31" s="749">
        <v>98.8</v>
      </c>
      <c r="BH31" s="750"/>
      <c r="BI31" s="750"/>
      <c r="BJ31" s="750"/>
      <c r="BK31" s="750"/>
      <c r="BL31" s="750"/>
      <c r="BM31" s="751">
        <v>95.5</v>
      </c>
      <c r="BN31" s="750"/>
      <c r="BO31" s="750"/>
      <c r="BP31" s="750"/>
      <c r="BQ31" s="752"/>
      <c r="BR31" s="749">
        <v>97.9</v>
      </c>
      <c r="BS31" s="750"/>
      <c r="BT31" s="750"/>
      <c r="BU31" s="750"/>
      <c r="BV31" s="750"/>
      <c r="BW31" s="750"/>
      <c r="BX31" s="751">
        <v>94.1</v>
      </c>
      <c r="BY31" s="750"/>
      <c r="BZ31" s="750"/>
      <c r="CA31" s="750"/>
      <c r="CB31" s="752"/>
      <c r="CD31" s="767"/>
      <c r="CE31" s="768"/>
      <c r="CF31" s="713" t="s">
        <v>321</v>
      </c>
      <c r="CG31" s="714"/>
      <c r="CH31" s="714"/>
      <c r="CI31" s="714"/>
      <c r="CJ31" s="714"/>
      <c r="CK31" s="714"/>
      <c r="CL31" s="714"/>
      <c r="CM31" s="714"/>
      <c r="CN31" s="714"/>
      <c r="CO31" s="714"/>
      <c r="CP31" s="714"/>
      <c r="CQ31" s="715"/>
      <c r="CR31" s="680">
        <v>11964</v>
      </c>
      <c r="CS31" s="699"/>
      <c r="CT31" s="699"/>
      <c r="CU31" s="699"/>
      <c r="CV31" s="699"/>
      <c r="CW31" s="699"/>
      <c r="CX31" s="699"/>
      <c r="CY31" s="700"/>
      <c r="CZ31" s="683">
        <v>0.2</v>
      </c>
      <c r="DA31" s="701"/>
      <c r="DB31" s="701"/>
      <c r="DC31" s="702"/>
      <c r="DD31" s="686">
        <v>10893</v>
      </c>
      <c r="DE31" s="699"/>
      <c r="DF31" s="699"/>
      <c r="DG31" s="699"/>
      <c r="DH31" s="699"/>
      <c r="DI31" s="699"/>
      <c r="DJ31" s="699"/>
      <c r="DK31" s="700"/>
      <c r="DL31" s="686">
        <v>10893</v>
      </c>
      <c r="DM31" s="699"/>
      <c r="DN31" s="699"/>
      <c r="DO31" s="699"/>
      <c r="DP31" s="699"/>
      <c r="DQ31" s="699"/>
      <c r="DR31" s="699"/>
      <c r="DS31" s="699"/>
      <c r="DT31" s="699"/>
      <c r="DU31" s="699"/>
      <c r="DV31" s="700"/>
      <c r="DW31" s="683">
        <v>0.8</v>
      </c>
      <c r="DX31" s="701"/>
      <c r="DY31" s="701"/>
      <c r="DZ31" s="701"/>
      <c r="EA31" s="701"/>
      <c r="EB31" s="701"/>
      <c r="EC31" s="716"/>
    </row>
    <row r="32" spans="2:133" ht="11.25" customHeight="1">
      <c r="B32" s="771" t="s">
        <v>322</v>
      </c>
      <c r="C32" s="772"/>
      <c r="D32" s="772"/>
      <c r="E32" s="772"/>
      <c r="F32" s="772"/>
      <c r="G32" s="772"/>
      <c r="H32" s="772"/>
      <c r="I32" s="772"/>
      <c r="J32" s="772"/>
      <c r="K32" s="772"/>
      <c r="L32" s="772"/>
      <c r="M32" s="772"/>
      <c r="N32" s="772"/>
      <c r="O32" s="772"/>
      <c r="P32" s="772"/>
      <c r="Q32" s="773"/>
      <c r="R32" s="680" t="s">
        <v>253</v>
      </c>
      <c r="S32" s="681"/>
      <c r="T32" s="681"/>
      <c r="U32" s="681"/>
      <c r="V32" s="681"/>
      <c r="W32" s="681"/>
      <c r="X32" s="681"/>
      <c r="Y32" s="682"/>
      <c r="Z32" s="717" t="s">
        <v>140</v>
      </c>
      <c r="AA32" s="717"/>
      <c r="AB32" s="717"/>
      <c r="AC32" s="717"/>
      <c r="AD32" s="718" t="s">
        <v>139</v>
      </c>
      <c r="AE32" s="718"/>
      <c r="AF32" s="718"/>
      <c r="AG32" s="718"/>
      <c r="AH32" s="718"/>
      <c r="AI32" s="718"/>
      <c r="AJ32" s="718"/>
      <c r="AK32" s="718"/>
      <c r="AL32" s="683" t="s">
        <v>139</v>
      </c>
      <c r="AM32" s="684"/>
      <c r="AN32" s="684"/>
      <c r="AO32" s="719"/>
      <c r="AP32" s="758"/>
      <c r="AQ32" s="759"/>
      <c r="AR32" s="759"/>
      <c r="AS32" s="759"/>
      <c r="AT32" s="763"/>
      <c r="AU32" s="229" t="s">
        <v>323</v>
      </c>
      <c r="AV32" s="229"/>
      <c r="AW32" s="229"/>
      <c r="AX32" s="677" t="s">
        <v>324</v>
      </c>
      <c r="AY32" s="678"/>
      <c r="AZ32" s="678"/>
      <c r="BA32" s="678"/>
      <c r="BB32" s="678"/>
      <c r="BC32" s="678"/>
      <c r="BD32" s="678"/>
      <c r="BE32" s="678"/>
      <c r="BF32" s="679"/>
      <c r="BG32" s="753">
        <v>99</v>
      </c>
      <c r="BH32" s="699"/>
      <c r="BI32" s="699"/>
      <c r="BJ32" s="699"/>
      <c r="BK32" s="699"/>
      <c r="BL32" s="699"/>
      <c r="BM32" s="684">
        <v>97.3</v>
      </c>
      <c r="BN32" s="745"/>
      <c r="BO32" s="745"/>
      <c r="BP32" s="745"/>
      <c r="BQ32" s="723"/>
      <c r="BR32" s="753">
        <v>98.5</v>
      </c>
      <c r="BS32" s="699"/>
      <c r="BT32" s="699"/>
      <c r="BU32" s="699"/>
      <c r="BV32" s="699"/>
      <c r="BW32" s="699"/>
      <c r="BX32" s="684">
        <v>96.5</v>
      </c>
      <c r="BY32" s="745"/>
      <c r="BZ32" s="745"/>
      <c r="CA32" s="745"/>
      <c r="CB32" s="723"/>
      <c r="CD32" s="769"/>
      <c r="CE32" s="770"/>
      <c r="CF32" s="713" t="s">
        <v>325</v>
      </c>
      <c r="CG32" s="714"/>
      <c r="CH32" s="714"/>
      <c r="CI32" s="714"/>
      <c r="CJ32" s="714"/>
      <c r="CK32" s="714"/>
      <c r="CL32" s="714"/>
      <c r="CM32" s="714"/>
      <c r="CN32" s="714"/>
      <c r="CO32" s="714"/>
      <c r="CP32" s="714"/>
      <c r="CQ32" s="715"/>
      <c r="CR32" s="680" t="s">
        <v>253</v>
      </c>
      <c r="CS32" s="681"/>
      <c r="CT32" s="681"/>
      <c r="CU32" s="681"/>
      <c r="CV32" s="681"/>
      <c r="CW32" s="681"/>
      <c r="CX32" s="681"/>
      <c r="CY32" s="682"/>
      <c r="CZ32" s="683" t="s">
        <v>253</v>
      </c>
      <c r="DA32" s="701"/>
      <c r="DB32" s="701"/>
      <c r="DC32" s="702"/>
      <c r="DD32" s="686" t="s">
        <v>139</v>
      </c>
      <c r="DE32" s="681"/>
      <c r="DF32" s="681"/>
      <c r="DG32" s="681"/>
      <c r="DH32" s="681"/>
      <c r="DI32" s="681"/>
      <c r="DJ32" s="681"/>
      <c r="DK32" s="682"/>
      <c r="DL32" s="686" t="s">
        <v>139</v>
      </c>
      <c r="DM32" s="681"/>
      <c r="DN32" s="681"/>
      <c r="DO32" s="681"/>
      <c r="DP32" s="681"/>
      <c r="DQ32" s="681"/>
      <c r="DR32" s="681"/>
      <c r="DS32" s="681"/>
      <c r="DT32" s="681"/>
      <c r="DU32" s="681"/>
      <c r="DV32" s="682"/>
      <c r="DW32" s="683" t="s">
        <v>253</v>
      </c>
      <c r="DX32" s="701"/>
      <c r="DY32" s="701"/>
      <c r="DZ32" s="701"/>
      <c r="EA32" s="701"/>
      <c r="EB32" s="701"/>
      <c r="EC32" s="716"/>
    </row>
    <row r="33" spans="2:133" ht="11.25" customHeight="1">
      <c r="B33" s="677" t="s">
        <v>326</v>
      </c>
      <c r="C33" s="678"/>
      <c r="D33" s="678"/>
      <c r="E33" s="678"/>
      <c r="F33" s="678"/>
      <c r="G33" s="678"/>
      <c r="H33" s="678"/>
      <c r="I33" s="678"/>
      <c r="J33" s="678"/>
      <c r="K33" s="678"/>
      <c r="L33" s="678"/>
      <c r="M33" s="678"/>
      <c r="N33" s="678"/>
      <c r="O33" s="678"/>
      <c r="P33" s="678"/>
      <c r="Q33" s="679"/>
      <c r="R33" s="680">
        <v>507185</v>
      </c>
      <c r="S33" s="681"/>
      <c r="T33" s="681"/>
      <c r="U33" s="681"/>
      <c r="V33" s="681"/>
      <c r="W33" s="681"/>
      <c r="X33" s="681"/>
      <c r="Y33" s="682"/>
      <c r="Z33" s="717">
        <v>9.6999999999999993</v>
      </c>
      <c r="AA33" s="717"/>
      <c r="AB33" s="717"/>
      <c r="AC33" s="717"/>
      <c r="AD33" s="718" t="s">
        <v>139</v>
      </c>
      <c r="AE33" s="718"/>
      <c r="AF33" s="718"/>
      <c r="AG33" s="718"/>
      <c r="AH33" s="718"/>
      <c r="AI33" s="718"/>
      <c r="AJ33" s="718"/>
      <c r="AK33" s="718"/>
      <c r="AL33" s="683" t="s">
        <v>253</v>
      </c>
      <c r="AM33" s="684"/>
      <c r="AN33" s="684"/>
      <c r="AO33" s="719"/>
      <c r="AP33" s="760"/>
      <c r="AQ33" s="761"/>
      <c r="AR33" s="761"/>
      <c r="AS33" s="761"/>
      <c r="AT33" s="764"/>
      <c r="AU33" s="231"/>
      <c r="AV33" s="231"/>
      <c r="AW33" s="231"/>
      <c r="AX33" s="661" t="s">
        <v>327</v>
      </c>
      <c r="AY33" s="662"/>
      <c r="AZ33" s="662"/>
      <c r="BA33" s="662"/>
      <c r="BB33" s="662"/>
      <c r="BC33" s="662"/>
      <c r="BD33" s="662"/>
      <c r="BE33" s="662"/>
      <c r="BF33" s="663"/>
      <c r="BG33" s="744">
        <v>98.7</v>
      </c>
      <c r="BH33" s="665"/>
      <c r="BI33" s="665"/>
      <c r="BJ33" s="665"/>
      <c r="BK33" s="665"/>
      <c r="BL33" s="665"/>
      <c r="BM33" s="708">
        <v>93.8</v>
      </c>
      <c r="BN33" s="665"/>
      <c r="BO33" s="665"/>
      <c r="BP33" s="665"/>
      <c r="BQ33" s="729"/>
      <c r="BR33" s="744">
        <v>97.3</v>
      </c>
      <c r="BS33" s="665"/>
      <c r="BT33" s="665"/>
      <c r="BU33" s="665"/>
      <c r="BV33" s="665"/>
      <c r="BW33" s="665"/>
      <c r="BX33" s="708">
        <v>91.7</v>
      </c>
      <c r="BY33" s="665"/>
      <c r="BZ33" s="665"/>
      <c r="CA33" s="665"/>
      <c r="CB33" s="729"/>
      <c r="CD33" s="713" t="s">
        <v>328</v>
      </c>
      <c r="CE33" s="714"/>
      <c r="CF33" s="714"/>
      <c r="CG33" s="714"/>
      <c r="CH33" s="714"/>
      <c r="CI33" s="714"/>
      <c r="CJ33" s="714"/>
      <c r="CK33" s="714"/>
      <c r="CL33" s="714"/>
      <c r="CM33" s="714"/>
      <c r="CN33" s="714"/>
      <c r="CO33" s="714"/>
      <c r="CP33" s="714"/>
      <c r="CQ33" s="715"/>
      <c r="CR33" s="680">
        <v>1567639</v>
      </c>
      <c r="CS33" s="699"/>
      <c r="CT33" s="699"/>
      <c r="CU33" s="699"/>
      <c r="CV33" s="699"/>
      <c r="CW33" s="699"/>
      <c r="CX33" s="699"/>
      <c r="CY33" s="700"/>
      <c r="CZ33" s="683">
        <v>31.2</v>
      </c>
      <c r="DA33" s="701"/>
      <c r="DB33" s="701"/>
      <c r="DC33" s="702"/>
      <c r="DD33" s="686">
        <v>976794</v>
      </c>
      <c r="DE33" s="699"/>
      <c r="DF33" s="699"/>
      <c r="DG33" s="699"/>
      <c r="DH33" s="699"/>
      <c r="DI33" s="699"/>
      <c r="DJ33" s="699"/>
      <c r="DK33" s="700"/>
      <c r="DL33" s="686">
        <v>477327</v>
      </c>
      <c r="DM33" s="699"/>
      <c r="DN33" s="699"/>
      <c r="DO33" s="699"/>
      <c r="DP33" s="699"/>
      <c r="DQ33" s="699"/>
      <c r="DR33" s="699"/>
      <c r="DS33" s="699"/>
      <c r="DT33" s="699"/>
      <c r="DU33" s="699"/>
      <c r="DV33" s="700"/>
      <c r="DW33" s="683">
        <v>33.5</v>
      </c>
      <c r="DX33" s="701"/>
      <c r="DY33" s="701"/>
      <c r="DZ33" s="701"/>
      <c r="EA33" s="701"/>
      <c r="EB33" s="701"/>
      <c r="EC33" s="716"/>
    </row>
    <row r="34" spans="2:133" ht="11.25" customHeight="1">
      <c r="B34" s="677" t="s">
        <v>329</v>
      </c>
      <c r="C34" s="678"/>
      <c r="D34" s="678"/>
      <c r="E34" s="678"/>
      <c r="F34" s="678"/>
      <c r="G34" s="678"/>
      <c r="H34" s="678"/>
      <c r="I34" s="678"/>
      <c r="J34" s="678"/>
      <c r="K34" s="678"/>
      <c r="L34" s="678"/>
      <c r="M34" s="678"/>
      <c r="N34" s="678"/>
      <c r="O34" s="678"/>
      <c r="P34" s="678"/>
      <c r="Q34" s="679"/>
      <c r="R34" s="680">
        <v>18566</v>
      </c>
      <c r="S34" s="681"/>
      <c r="T34" s="681"/>
      <c r="U34" s="681"/>
      <c r="V34" s="681"/>
      <c r="W34" s="681"/>
      <c r="X34" s="681"/>
      <c r="Y34" s="682"/>
      <c r="Z34" s="717">
        <v>0.4</v>
      </c>
      <c r="AA34" s="717"/>
      <c r="AB34" s="717"/>
      <c r="AC34" s="717"/>
      <c r="AD34" s="718">
        <v>6092</v>
      </c>
      <c r="AE34" s="718"/>
      <c r="AF34" s="718"/>
      <c r="AG34" s="718"/>
      <c r="AH34" s="718"/>
      <c r="AI34" s="718"/>
      <c r="AJ34" s="718"/>
      <c r="AK34" s="718"/>
      <c r="AL34" s="683">
        <v>0.4</v>
      </c>
      <c r="AM34" s="684"/>
      <c r="AN34" s="684"/>
      <c r="AO34" s="719"/>
      <c r="AP34" s="232"/>
      <c r="AQ34" s="233"/>
      <c r="AR34" s="229"/>
      <c r="AS34" s="230"/>
      <c r="AT34" s="230"/>
      <c r="AU34" s="230"/>
      <c r="AV34" s="230"/>
      <c r="AW34" s="230"/>
      <c r="AX34" s="230"/>
      <c r="AY34" s="230"/>
      <c r="AZ34" s="230"/>
      <c r="BA34" s="230"/>
      <c r="BB34" s="230"/>
      <c r="BC34" s="230"/>
      <c r="BD34" s="230"/>
      <c r="BE34" s="230"/>
      <c r="BF34" s="230"/>
      <c r="BG34" s="233"/>
      <c r="BH34" s="233"/>
      <c r="BI34" s="233"/>
      <c r="BJ34" s="233"/>
      <c r="BK34" s="233"/>
      <c r="BL34" s="233"/>
      <c r="BM34" s="233"/>
      <c r="BN34" s="233"/>
      <c r="BO34" s="233"/>
      <c r="BP34" s="233"/>
      <c r="BQ34" s="233"/>
      <c r="BR34" s="233"/>
      <c r="BS34" s="233"/>
      <c r="BT34" s="233"/>
      <c r="BU34" s="233"/>
      <c r="BV34" s="233"/>
      <c r="BW34" s="233"/>
      <c r="BX34" s="233"/>
      <c r="BY34" s="233"/>
      <c r="BZ34" s="233"/>
      <c r="CA34" s="233"/>
      <c r="CB34" s="233"/>
      <c r="CD34" s="713" t="s">
        <v>330</v>
      </c>
      <c r="CE34" s="714"/>
      <c r="CF34" s="714"/>
      <c r="CG34" s="714"/>
      <c r="CH34" s="714"/>
      <c r="CI34" s="714"/>
      <c r="CJ34" s="714"/>
      <c r="CK34" s="714"/>
      <c r="CL34" s="714"/>
      <c r="CM34" s="714"/>
      <c r="CN34" s="714"/>
      <c r="CO34" s="714"/>
      <c r="CP34" s="714"/>
      <c r="CQ34" s="715"/>
      <c r="CR34" s="680">
        <v>761849</v>
      </c>
      <c r="CS34" s="681"/>
      <c r="CT34" s="681"/>
      <c r="CU34" s="681"/>
      <c r="CV34" s="681"/>
      <c r="CW34" s="681"/>
      <c r="CX34" s="681"/>
      <c r="CY34" s="682"/>
      <c r="CZ34" s="683">
        <v>15.1</v>
      </c>
      <c r="DA34" s="701"/>
      <c r="DB34" s="701"/>
      <c r="DC34" s="702"/>
      <c r="DD34" s="686">
        <v>509576</v>
      </c>
      <c r="DE34" s="681"/>
      <c r="DF34" s="681"/>
      <c r="DG34" s="681"/>
      <c r="DH34" s="681"/>
      <c r="DI34" s="681"/>
      <c r="DJ34" s="681"/>
      <c r="DK34" s="682"/>
      <c r="DL34" s="686">
        <v>184855</v>
      </c>
      <c r="DM34" s="681"/>
      <c r="DN34" s="681"/>
      <c r="DO34" s="681"/>
      <c r="DP34" s="681"/>
      <c r="DQ34" s="681"/>
      <c r="DR34" s="681"/>
      <c r="DS34" s="681"/>
      <c r="DT34" s="681"/>
      <c r="DU34" s="681"/>
      <c r="DV34" s="682"/>
      <c r="DW34" s="683">
        <v>13</v>
      </c>
      <c r="DX34" s="701"/>
      <c r="DY34" s="701"/>
      <c r="DZ34" s="701"/>
      <c r="EA34" s="701"/>
      <c r="EB34" s="701"/>
      <c r="EC34" s="716"/>
    </row>
    <row r="35" spans="2:133" ht="11.25" customHeight="1">
      <c r="B35" s="677" t="s">
        <v>331</v>
      </c>
      <c r="C35" s="678"/>
      <c r="D35" s="678"/>
      <c r="E35" s="678"/>
      <c r="F35" s="678"/>
      <c r="G35" s="678"/>
      <c r="H35" s="678"/>
      <c r="I35" s="678"/>
      <c r="J35" s="678"/>
      <c r="K35" s="678"/>
      <c r="L35" s="678"/>
      <c r="M35" s="678"/>
      <c r="N35" s="678"/>
      <c r="O35" s="678"/>
      <c r="P35" s="678"/>
      <c r="Q35" s="679"/>
      <c r="R35" s="680">
        <v>38114</v>
      </c>
      <c r="S35" s="681"/>
      <c r="T35" s="681"/>
      <c r="U35" s="681"/>
      <c r="V35" s="681"/>
      <c r="W35" s="681"/>
      <c r="X35" s="681"/>
      <c r="Y35" s="682"/>
      <c r="Z35" s="717">
        <v>0.7</v>
      </c>
      <c r="AA35" s="717"/>
      <c r="AB35" s="717"/>
      <c r="AC35" s="717"/>
      <c r="AD35" s="718" t="s">
        <v>139</v>
      </c>
      <c r="AE35" s="718"/>
      <c r="AF35" s="718"/>
      <c r="AG35" s="718"/>
      <c r="AH35" s="718"/>
      <c r="AI35" s="718"/>
      <c r="AJ35" s="718"/>
      <c r="AK35" s="718"/>
      <c r="AL35" s="683" t="s">
        <v>139</v>
      </c>
      <c r="AM35" s="684"/>
      <c r="AN35" s="684"/>
      <c r="AO35" s="719"/>
      <c r="AP35" s="234"/>
      <c r="AQ35" s="741" t="s">
        <v>332</v>
      </c>
      <c r="AR35" s="742"/>
      <c r="AS35" s="742"/>
      <c r="AT35" s="742"/>
      <c r="AU35" s="742"/>
      <c r="AV35" s="742"/>
      <c r="AW35" s="742"/>
      <c r="AX35" s="742"/>
      <c r="AY35" s="742"/>
      <c r="AZ35" s="742"/>
      <c r="BA35" s="742"/>
      <c r="BB35" s="742"/>
      <c r="BC35" s="742"/>
      <c r="BD35" s="742"/>
      <c r="BE35" s="742"/>
      <c r="BF35" s="743"/>
      <c r="BG35" s="741" t="s">
        <v>333</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3" t="s">
        <v>334</v>
      </c>
      <c r="CE35" s="714"/>
      <c r="CF35" s="714"/>
      <c r="CG35" s="714"/>
      <c r="CH35" s="714"/>
      <c r="CI35" s="714"/>
      <c r="CJ35" s="714"/>
      <c r="CK35" s="714"/>
      <c r="CL35" s="714"/>
      <c r="CM35" s="714"/>
      <c r="CN35" s="714"/>
      <c r="CO35" s="714"/>
      <c r="CP35" s="714"/>
      <c r="CQ35" s="715"/>
      <c r="CR35" s="680">
        <v>1521</v>
      </c>
      <c r="CS35" s="699"/>
      <c r="CT35" s="699"/>
      <c r="CU35" s="699"/>
      <c r="CV35" s="699"/>
      <c r="CW35" s="699"/>
      <c r="CX35" s="699"/>
      <c r="CY35" s="700"/>
      <c r="CZ35" s="683">
        <v>0</v>
      </c>
      <c r="DA35" s="701"/>
      <c r="DB35" s="701"/>
      <c r="DC35" s="702"/>
      <c r="DD35" s="686">
        <v>1521</v>
      </c>
      <c r="DE35" s="699"/>
      <c r="DF35" s="699"/>
      <c r="DG35" s="699"/>
      <c r="DH35" s="699"/>
      <c r="DI35" s="699"/>
      <c r="DJ35" s="699"/>
      <c r="DK35" s="700"/>
      <c r="DL35" s="686">
        <v>1521</v>
      </c>
      <c r="DM35" s="699"/>
      <c r="DN35" s="699"/>
      <c r="DO35" s="699"/>
      <c r="DP35" s="699"/>
      <c r="DQ35" s="699"/>
      <c r="DR35" s="699"/>
      <c r="DS35" s="699"/>
      <c r="DT35" s="699"/>
      <c r="DU35" s="699"/>
      <c r="DV35" s="700"/>
      <c r="DW35" s="683">
        <v>0.1</v>
      </c>
      <c r="DX35" s="701"/>
      <c r="DY35" s="701"/>
      <c r="DZ35" s="701"/>
      <c r="EA35" s="701"/>
      <c r="EB35" s="701"/>
      <c r="EC35" s="716"/>
    </row>
    <row r="36" spans="2:133" ht="11.25" customHeight="1">
      <c r="B36" s="677" t="s">
        <v>335</v>
      </c>
      <c r="C36" s="678"/>
      <c r="D36" s="678"/>
      <c r="E36" s="678"/>
      <c r="F36" s="678"/>
      <c r="G36" s="678"/>
      <c r="H36" s="678"/>
      <c r="I36" s="678"/>
      <c r="J36" s="678"/>
      <c r="K36" s="678"/>
      <c r="L36" s="678"/>
      <c r="M36" s="678"/>
      <c r="N36" s="678"/>
      <c r="O36" s="678"/>
      <c r="P36" s="678"/>
      <c r="Q36" s="679"/>
      <c r="R36" s="680">
        <v>205888</v>
      </c>
      <c r="S36" s="681"/>
      <c r="T36" s="681"/>
      <c r="U36" s="681"/>
      <c r="V36" s="681"/>
      <c r="W36" s="681"/>
      <c r="X36" s="681"/>
      <c r="Y36" s="682"/>
      <c r="Z36" s="717">
        <v>3.9</v>
      </c>
      <c r="AA36" s="717"/>
      <c r="AB36" s="717"/>
      <c r="AC36" s="717"/>
      <c r="AD36" s="718" t="s">
        <v>139</v>
      </c>
      <c r="AE36" s="718"/>
      <c r="AF36" s="718"/>
      <c r="AG36" s="718"/>
      <c r="AH36" s="718"/>
      <c r="AI36" s="718"/>
      <c r="AJ36" s="718"/>
      <c r="AK36" s="718"/>
      <c r="AL36" s="683" t="s">
        <v>139</v>
      </c>
      <c r="AM36" s="684"/>
      <c r="AN36" s="684"/>
      <c r="AO36" s="719"/>
      <c r="AP36" s="234"/>
      <c r="AQ36" s="732" t="s">
        <v>336</v>
      </c>
      <c r="AR36" s="733"/>
      <c r="AS36" s="733"/>
      <c r="AT36" s="733"/>
      <c r="AU36" s="733"/>
      <c r="AV36" s="733"/>
      <c r="AW36" s="733"/>
      <c r="AX36" s="733"/>
      <c r="AY36" s="734"/>
      <c r="AZ36" s="735">
        <v>194652</v>
      </c>
      <c r="BA36" s="736"/>
      <c r="BB36" s="736"/>
      <c r="BC36" s="736"/>
      <c r="BD36" s="736"/>
      <c r="BE36" s="736"/>
      <c r="BF36" s="737"/>
      <c r="BG36" s="738" t="s">
        <v>337</v>
      </c>
      <c r="BH36" s="739"/>
      <c r="BI36" s="739"/>
      <c r="BJ36" s="739"/>
      <c r="BK36" s="739"/>
      <c r="BL36" s="739"/>
      <c r="BM36" s="739"/>
      <c r="BN36" s="739"/>
      <c r="BO36" s="739"/>
      <c r="BP36" s="739"/>
      <c r="BQ36" s="739"/>
      <c r="BR36" s="739"/>
      <c r="BS36" s="739"/>
      <c r="BT36" s="739"/>
      <c r="BU36" s="740"/>
      <c r="BV36" s="735">
        <v>4882</v>
      </c>
      <c r="BW36" s="736"/>
      <c r="BX36" s="736"/>
      <c r="BY36" s="736"/>
      <c r="BZ36" s="736"/>
      <c r="CA36" s="736"/>
      <c r="CB36" s="737"/>
      <c r="CD36" s="713" t="s">
        <v>338</v>
      </c>
      <c r="CE36" s="714"/>
      <c r="CF36" s="714"/>
      <c r="CG36" s="714"/>
      <c r="CH36" s="714"/>
      <c r="CI36" s="714"/>
      <c r="CJ36" s="714"/>
      <c r="CK36" s="714"/>
      <c r="CL36" s="714"/>
      <c r="CM36" s="714"/>
      <c r="CN36" s="714"/>
      <c r="CO36" s="714"/>
      <c r="CP36" s="714"/>
      <c r="CQ36" s="715"/>
      <c r="CR36" s="680">
        <v>391266</v>
      </c>
      <c r="CS36" s="681"/>
      <c r="CT36" s="681"/>
      <c r="CU36" s="681"/>
      <c r="CV36" s="681"/>
      <c r="CW36" s="681"/>
      <c r="CX36" s="681"/>
      <c r="CY36" s="682"/>
      <c r="CZ36" s="683">
        <v>7.8</v>
      </c>
      <c r="DA36" s="701"/>
      <c r="DB36" s="701"/>
      <c r="DC36" s="702"/>
      <c r="DD36" s="686">
        <v>303077</v>
      </c>
      <c r="DE36" s="681"/>
      <c r="DF36" s="681"/>
      <c r="DG36" s="681"/>
      <c r="DH36" s="681"/>
      <c r="DI36" s="681"/>
      <c r="DJ36" s="681"/>
      <c r="DK36" s="682"/>
      <c r="DL36" s="686">
        <v>150636</v>
      </c>
      <c r="DM36" s="681"/>
      <c r="DN36" s="681"/>
      <c r="DO36" s="681"/>
      <c r="DP36" s="681"/>
      <c r="DQ36" s="681"/>
      <c r="DR36" s="681"/>
      <c r="DS36" s="681"/>
      <c r="DT36" s="681"/>
      <c r="DU36" s="681"/>
      <c r="DV36" s="682"/>
      <c r="DW36" s="683">
        <v>10.6</v>
      </c>
      <c r="DX36" s="701"/>
      <c r="DY36" s="701"/>
      <c r="DZ36" s="701"/>
      <c r="EA36" s="701"/>
      <c r="EB36" s="701"/>
      <c r="EC36" s="716"/>
    </row>
    <row r="37" spans="2:133" ht="11.25" customHeight="1">
      <c r="B37" s="677" t="s">
        <v>339</v>
      </c>
      <c r="C37" s="678"/>
      <c r="D37" s="678"/>
      <c r="E37" s="678"/>
      <c r="F37" s="678"/>
      <c r="G37" s="678"/>
      <c r="H37" s="678"/>
      <c r="I37" s="678"/>
      <c r="J37" s="678"/>
      <c r="K37" s="678"/>
      <c r="L37" s="678"/>
      <c r="M37" s="678"/>
      <c r="N37" s="678"/>
      <c r="O37" s="678"/>
      <c r="P37" s="678"/>
      <c r="Q37" s="679"/>
      <c r="R37" s="680">
        <v>317510</v>
      </c>
      <c r="S37" s="681"/>
      <c r="T37" s="681"/>
      <c r="U37" s="681"/>
      <c r="V37" s="681"/>
      <c r="W37" s="681"/>
      <c r="X37" s="681"/>
      <c r="Y37" s="682"/>
      <c r="Z37" s="717">
        <v>6</v>
      </c>
      <c r="AA37" s="717"/>
      <c r="AB37" s="717"/>
      <c r="AC37" s="717"/>
      <c r="AD37" s="718" t="s">
        <v>253</v>
      </c>
      <c r="AE37" s="718"/>
      <c r="AF37" s="718"/>
      <c r="AG37" s="718"/>
      <c r="AH37" s="718"/>
      <c r="AI37" s="718"/>
      <c r="AJ37" s="718"/>
      <c r="AK37" s="718"/>
      <c r="AL37" s="683" t="s">
        <v>139</v>
      </c>
      <c r="AM37" s="684"/>
      <c r="AN37" s="684"/>
      <c r="AO37" s="719"/>
      <c r="AQ37" s="720" t="s">
        <v>340</v>
      </c>
      <c r="AR37" s="721"/>
      <c r="AS37" s="721"/>
      <c r="AT37" s="721"/>
      <c r="AU37" s="721"/>
      <c r="AV37" s="721"/>
      <c r="AW37" s="721"/>
      <c r="AX37" s="721"/>
      <c r="AY37" s="722"/>
      <c r="AZ37" s="680">
        <v>32902</v>
      </c>
      <c r="BA37" s="681"/>
      <c r="BB37" s="681"/>
      <c r="BC37" s="681"/>
      <c r="BD37" s="699"/>
      <c r="BE37" s="699"/>
      <c r="BF37" s="723"/>
      <c r="BG37" s="713" t="s">
        <v>341</v>
      </c>
      <c r="BH37" s="714"/>
      <c r="BI37" s="714"/>
      <c r="BJ37" s="714"/>
      <c r="BK37" s="714"/>
      <c r="BL37" s="714"/>
      <c r="BM37" s="714"/>
      <c r="BN37" s="714"/>
      <c r="BO37" s="714"/>
      <c r="BP37" s="714"/>
      <c r="BQ37" s="714"/>
      <c r="BR37" s="714"/>
      <c r="BS37" s="714"/>
      <c r="BT37" s="714"/>
      <c r="BU37" s="715"/>
      <c r="BV37" s="680">
        <v>1065</v>
      </c>
      <c r="BW37" s="681"/>
      <c r="BX37" s="681"/>
      <c r="BY37" s="681"/>
      <c r="BZ37" s="681"/>
      <c r="CA37" s="681"/>
      <c r="CB37" s="724"/>
      <c r="CD37" s="713" t="s">
        <v>342</v>
      </c>
      <c r="CE37" s="714"/>
      <c r="CF37" s="714"/>
      <c r="CG37" s="714"/>
      <c r="CH37" s="714"/>
      <c r="CI37" s="714"/>
      <c r="CJ37" s="714"/>
      <c r="CK37" s="714"/>
      <c r="CL37" s="714"/>
      <c r="CM37" s="714"/>
      <c r="CN37" s="714"/>
      <c r="CO37" s="714"/>
      <c r="CP37" s="714"/>
      <c r="CQ37" s="715"/>
      <c r="CR37" s="680">
        <v>95798</v>
      </c>
      <c r="CS37" s="699"/>
      <c r="CT37" s="699"/>
      <c r="CU37" s="699"/>
      <c r="CV37" s="699"/>
      <c r="CW37" s="699"/>
      <c r="CX37" s="699"/>
      <c r="CY37" s="700"/>
      <c r="CZ37" s="683">
        <v>1.9</v>
      </c>
      <c r="DA37" s="701"/>
      <c r="DB37" s="701"/>
      <c r="DC37" s="702"/>
      <c r="DD37" s="686">
        <v>95798</v>
      </c>
      <c r="DE37" s="699"/>
      <c r="DF37" s="699"/>
      <c r="DG37" s="699"/>
      <c r="DH37" s="699"/>
      <c r="DI37" s="699"/>
      <c r="DJ37" s="699"/>
      <c r="DK37" s="700"/>
      <c r="DL37" s="686">
        <v>93698</v>
      </c>
      <c r="DM37" s="699"/>
      <c r="DN37" s="699"/>
      <c r="DO37" s="699"/>
      <c r="DP37" s="699"/>
      <c r="DQ37" s="699"/>
      <c r="DR37" s="699"/>
      <c r="DS37" s="699"/>
      <c r="DT37" s="699"/>
      <c r="DU37" s="699"/>
      <c r="DV37" s="700"/>
      <c r="DW37" s="683">
        <v>6.6</v>
      </c>
      <c r="DX37" s="701"/>
      <c r="DY37" s="701"/>
      <c r="DZ37" s="701"/>
      <c r="EA37" s="701"/>
      <c r="EB37" s="701"/>
      <c r="EC37" s="716"/>
    </row>
    <row r="38" spans="2:133" ht="11.25" customHeight="1">
      <c r="B38" s="677" t="s">
        <v>343</v>
      </c>
      <c r="C38" s="678"/>
      <c r="D38" s="678"/>
      <c r="E38" s="678"/>
      <c r="F38" s="678"/>
      <c r="G38" s="678"/>
      <c r="H38" s="678"/>
      <c r="I38" s="678"/>
      <c r="J38" s="678"/>
      <c r="K38" s="678"/>
      <c r="L38" s="678"/>
      <c r="M38" s="678"/>
      <c r="N38" s="678"/>
      <c r="O38" s="678"/>
      <c r="P38" s="678"/>
      <c r="Q38" s="679"/>
      <c r="R38" s="680">
        <v>257427</v>
      </c>
      <c r="S38" s="681"/>
      <c r="T38" s="681"/>
      <c r="U38" s="681"/>
      <c r="V38" s="681"/>
      <c r="W38" s="681"/>
      <c r="X38" s="681"/>
      <c r="Y38" s="682"/>
      <c r="Z38" s="717">
        <v>4.9000000000000004</v>
      </c>
      <c r="AA38" s="717"/>
      <c r="AB38" s="717"/>
      <c r="AC38" s="717"/>
      <c r="AD38" s="718" t="s">
        <v>253</v>
      </c>
      <c r="AE38" s="718"/>
      <c r="AF38" s="718"/>
      <c r="AG38" s="718"/>
      <c r="AH38" s="718"/>
      <c r="AI38" s="718"/>
      <c r="AJ38" s="718"/>
      <c r="AK38" s="718"/>
      <c r="AL38" s="683" t="s">
        <v>139</v>
      </c>
      <c r="AM38" s="684"/>
      <c r="AN38" s="684"/>
      <c r="AO38" s="719"/>
      <c r="AQ38" s="720" t="s">
        <v>344</v>
      </c>
      <c r="AR38" s="721"/>
      <c r="AS38" s="721"/>
      <c r="AT38" s="721"/>
      <c r="AU38" s="721"/>
      <c r="AV38" s="721"/>
      <c r="AW38" s="721"/>
      <c r="AX38" s="721"/>
      <c r="AY38" s="722"/>
      <c r="AZ38" s="680" t="s">
        <v>139</v>
      </c>
      <c r="BA38" s="681"/>
      <c r="BB38" s="681"/>
      <c r="BC38" s="681"/>
      <c r="BD38" s="699"/>
      <c r="BE38" s="699"/>
      <c r="BF38" s="723"/>
      <c r="BG38" s="713" t="s">
        <v>345</v>
      </c>
      <c r="BH38" s="714"/>
      <c r="BI38" s="714"/>
      <c r="BJ38" s="714"/>
      <c r="BK38" s="714"/>
      <c r="BL38" s="714"/>
      <c r="BM38" s="714"/>
      <c r="BN38" s="714"/>
      <c r="BO38" s="714"/>
      <c r="BP38" s="714"/>
      <c r="BQ38" s="714"/>
      <c r="BR38" s="714"/>
      <c r="BS38" s="714"/>
      <c r="BT38" s="714"/>
      <c r="BU38" s="715"/>
      <c r="BV38" s="680">
        <v>338</v>
      </c>
      <c r="BW38" s="681"/>
      <c r="BX38" s="681"/>
      <c r="BY38" s="681"/>
      <c r="BZ38" s="681"/>
      <c r="CA38" s="681"/>
      <c r="CB38" s="724"/>
      <c r="CD38" s="713" t="s">
        <v>346</v>
      </c>
      <c r="CE38" s="714"/>
      <c r="CF38" s="714"/>
      <c r="CG38" s="714"/>
      <c r="CH38" s="714"/>
      <c r="CI38" s="714"/>
      <c r="CJ38" s="714"/>
      <c r="CK38" s="714"/>
      <c r="CL38" s="714"/>
      <c r="CM38" s="714"/>
      <c r="CN38" s="714"/>
      <c r="CO38" s="714"/>
      <c r="CP38" s="714"/>
      <c r="CQ38" s="715"/>
      <c r="CR38" s="680">
        <v>194652</v>
      </c>
      <c r="CS38" s="681"/>
      <c r="CT38" s="681"/>
      <c r="CU38" s="681"/>
      <c r="CV38" s="681"/>
      <c r="CW38" s="681"/>
      <c r="CX38" s="681"/>
      <c r="CY38" s="682"/>
      <c r="CZ38" s="683">
        <v>3.9</v>
      </c>
      <c r="DA38" s="701"/>
      <c r="DB38" s="701"/>
      <c r="DC38" s="702"/>
      <c r="DD38" s="686">
        <v>153342</v>
      </c>
      <c r="DE38" s="681"/>
      <c r="DF38" s="681"/>
      <c r="DG38" s="681"/>
      <c r="DH38" s="681"/>
      <c r="DI38" s="681"/>
      <c r="DJ38" s="681"/>
      <c r="DK38" s="682"/>
      <c r="DL38" s="686">
        <v>140315</v>
      </c>
      <c r="DM38" s="681"/>
      <c r="DN38" s="681"/>
      <c r="DO38" s="681"/>
      <c r="DP38" s="681"/>
      <c r="DQ38" s="681"/>
      <c r="DR38" s="681"/>
      <c r="DS38" s="681"/>
      <c r="DT38" s="681"/>
      <c r="DU38" s="681"/>
      <c r="DV38" s="682"/>
      <c r="DW38" s="683">
        <v>9.9</v>
      </c>
      <c r="DX38" s="701"/>
      <c r="DY38" s="701"/>
      <c r="DZ38" s="701"/>
      <c r="EA38" s="701"/>
      <c r="EB38" s="701"/>
      <c r="EC38" s="716"/>
    </row>
    <row r="39" spans="2:133" ht="11.25" customHeight="1">
      <c r="B39" s="677" t="s">
        <v>347</v>
      </c>
      <c r="C39" s="678"/>
      <c r="D39" s="678"/>
      <c r="E39" s="678"/>
      <c r="F39" s="678"/>
      <c r="G39" s="678"/>
      <c r="H39" s="678"/>
      <c r="I39" s="678"/>
      <c r="J39" s="678"/>
      <c r="K39" s="678"/>
      <c r="L39" s="678"/>
      <c r="M39" s="678"/>
      <c r="N39" s="678"/>
      <c r="O39" s="678"/>
      <c r="P39" s="678"/>
      <c r="Q39" s="679"/>
      <c r="R39" s="680">
        <v>847244</v>
      </c>
      <c r="S39" s="681"/>
      <c r="T39" s="681"/>
      <c r="U39" s="681"/>
      <c r="V39" s="681"/>
      <c r="W39" s="681"/>
      <c r="X39" s="681"/>
      <c r="Y39" s="682"/>
      <c r="Z39" s="717">
        <v>16.100000000000001</v>
      </c>
      <c r="AA39" s="717"/>
      <c r="AB39" s="717"/>
      <c r="AC39" s="717"/>
      <c r="AD39" s="718" t="s">
        <v>139</v>
      </c>
      <c r="AE39" s="718"/>
      <c r="AF39" s="718"/>
      <c r="AG39" s="718"/>
      <c r="AH39" s="718"/>
      <c r="AI39" s="718"/>
      <c r="AJ39" s="718"/>
      <c r="AK39" s="718"/>
      <c r="AL39" s="683" t="s">
        <v>139</v>
      </c>
      <c r="AM39" s="684"/>
      <c r="AN39" s="684"/>
      <c r="AO39" s="719"/>
      <c r="AQ39" s="720" t="s">
        <v>348</v>
      </c>
      <c r="AR39" s="721"/>
      <c r="AS39" s="721"/>
      <c r="AT39" s="721"/>
      <c r="AU39" s="721"/>
      <c r="AV39" s="721"/>
      <c r="AW39" s="721"/>
      <c r="AX39" s="721"/>
      <c r="AY39" s="722"/>
      <c r="AZ39" s="680" t="s">
        <v>139</v>
      </c>
      <c r="BA39" s="681"/>
      <c r="BB39" s="681"/>
      <c r="BC39" s="681"/>
      <c r="BD39" s="699"/>
      <c r="BE39" s="699"/>
      <c r="BF39" s="723"/>
      <c r="BG39" s="713" t="s">
        <v>349</v>
      </c>
      <c r="BH39" s="714"/>
      <c r="BI39" s="714"/>
      <c r="BJ39" s="714"/>
      <c r="BK39" s="714"/>
      <c r="BL39" s="714"/>
      <c r="BM39" s="714"/>
      <c r="BN39" s="714"/>
      <c r="BO39" s="714"/>
      <c r="BP39" s="714"/>
      <c r="BQ39" s="714"/>
      <c r="BR39" s="714"/>
      <c r="BS39" s="714"/>
      <c r="BT39" s="714"/>
      <c r="BU39" s="715"/>
      <c r="BV39" s="680">
        <v>619</v>
      </c>
      <c r="BW39" s="681"/>
      <c r="BX39" s="681"/>
      <c r="BY39" s="681"/>
      <c r="BZ39" s="681"/>
      <c r="CA39" s="681"/>
      <c r="CB39" s="724"/>
      <c r="CD39" s="713" t="s">
        <v>350</v>
      </c>
      <c r="CE39" s="714"/>
      <c r="CF39" s="714"/>
      <c r="CG39" s="714"/>
      <c r="CH39" s="714"/>
      <c r="CI39" s="714"/>
      <c r="CJ39" s="714"/>
      <c r="CK39" s="714"/>
      <c r="CL39" s="714"/>
      <c r="CM39" s="714"/>
      <c r="CN39" s="714"/>
      <c r="CO39" s="714"/>
      <c r="CP39" s="714"/>
      <c r="CQ39" s="715"/>
      <c r="CR39" s="680">
        <v>218351</v>
      </c>
      <c r="CS39" s="699"/>
      <c r="CT39" s="699"/>
      <c r="CU39" s="699"/>
      <c r="CV39" s="699"/>
      <c r="CW39" s="699"/>
      <c r="CX39" s="699"/>
      <c r="CY39" s="700"/>
      <c r="CZ39" s="683">
        <v>4.3</v>
      </c>
      <c r="DA39" s="701"/>
      <c r="DB39" s="701"/>
      <c r="DC39" s="702"/>
      <c r="DD39" s="686">
        <v>9278</v>
      </c>
      <c r="DE39" s="699"/>
      <c r="DF39" s="699"/>
      <c r="DG39" s="699"/>
      <c r="DH39" s="699"/>
      <c r="DI39" s="699"/>
      <c r="DJ39" s="699"/>
      <c r="DK39" s="700"/>
      <c r="DL39" s="686" t="s">
        <v>140</v>
      </c>
      <c r="DM39" s="699"/>
      <c r="DN39" s="699"/>
      <c r="DO39" s="699"/>
      <c r="DP39" s="699"/>
      <c r="DQ39" s="699"/>
      <c r="DR39" s="699"/>
      <c r="DS39" s="699"/>
      <c r="DT39" s="699"/>
      <c r="DU39" s="699"/>
      <c r="DV39" s="700"/>
      <c r="DW39" s="683" t="s">
        <v>139</v>
      </c>
      <c r="DX39" s="701"/>
      <c r="DY39" s="701"/>
      <c r="DZ39" s="701"/>
      <c r="EA39" s="701"/>
      <c r="EB39" s="701"/>
      <c r="EC39" s="716"/>
    </row>
    <row r="40" spans="2:133" ht="11.25" customHeight="1">
      <c r="B40" s="677" t="s">
        <v>351</v>
      </c>
      <c r="C40" s="678"/>
      <c r="D40" s="678"/>
      <c r="E40" s="678"/>
      <c r="F40" s="678"/>
      <c r="G40" s="678"/>
      <c r="H40" s="678"/>
      <c r="I40" s="678"/>
      <c r="J40" s="678"/>
      <c r="K40" s="678"/>
      <c r="L40" s="678"/>
      <c r="M40" s="678"/>
      <c r="N40" s="678"/>
      <c r="O40" s="678"/>
      <c r="P40" s="678"/>
      <c r="Q40" s="679"/>
      <c r="R40" s="680" t="s">
        <v>139</v>
      </c>
      <c r="S40" s="681"/>
      <c r="T40" s="681"/>
      <c r="U40" s="681"/>
      <c r="V40" s="681"/>
      <c r="W40" s="681"/>
      <c r="X40" s="681"/>
      <c r="Y40" s="682"/>
      <c r="Z40" s="717" t="s">
        <v>253</v>
      </c>
      <c r="AA40" s="717"/>
      <c r="AB40" s="717"/>
      <c r="AC40" s="717"/>
      <c r="AD40" s="718" t="s">
        <v>140</v>
      </c>
      <c r="AE40" s="718"/>
      <c r="AF40" s="718"/>
      <c r="AG40" s="718"/>
      <c r="AH40" s="718"/>
      <c r="AI40" s="718"/>
      <c r="AJ40" s="718"/>
      <c r="AK40" s="718"/>
      <c r="AL40" s="683" t="s">
        <v>139</v>
      </c>
      <c r="AM40" s="684"/>
      <c r="AN40" s="684"/>
      <c r="AO40" s="719"/>
      <c r="AQ40" s="720" t="s">
        <v>352</v>
      </c>
      <c r="AR40" s="721"/>
      <c r="AS40" s="721"/>
      <c r="AT40" s="721"/>
      <c r="AU40" s="721"/>
      <c r="AV40" s="721"/>
      <c r="AW40" s="721"/>
      <c r="AX40" s="721"/>
      <c r="AY40" s="722"/>
      <c r="AZ40" s="680" t="s">
        <v>253</v>
      </c>
      <c r="BA40" s="681"/>
      <c r="BB40" s="681"/>
      <c r="BC40" s="681"/>
      <c r="BD40" s="699"/>
      <c r="BE40" s="699"/>
      <c r="BF40" s="723"/>
      <c r="BG40" s="725" t="s">
        <v>353</v>
      </c>
      <c r="BH40" s="726"/>
      <c r="BI40" s="726"/>
      <c r="BJ40" s="726"/>
      <c r="BK40" s="726"/>
      <c r="BL40" s="235"/>
      <c r="BM40" s="714" t="s">
        <v>354</v>
      </c>
      <c r="BN40" s="714"/>
      <c r="BO40" s="714"/>
      <c r="BP40" s="714"/>
      <c r="BQ40" s="714"/>
      <c r="BR40" s="714"/>
      <c r="BS40" s="714"/>
      <c r="BT40" s="714"/>
      <c r="BU40" s="715"/>
      <c r="BV40" s="680">
        <v>81</v>
      </c>
      <c r="BW40" s="681"/>
      <c r="BX40" s="681"/>
      <c r="BY40" s="681"/>
      <c r="BZ40" s="681"/>
      <c r="CA40" s="681"/>
      <c r="CB40" s="724"/>
      <c r="CD40" s="713" t="s">
        <v>355</v>
      </c>
      <c r="CE40" s="714"/>
      <c r="CF40" s="714"/>
      <c r="CG40" s="714"/>
      <c r="CH40" s="714"/>
      <c r="CI40" s="714"/>
      <c r="CJ40" s="714"/>
      <c r="CK40" s="714"/>
      <c r="CL40" s="714"/>
      <c r="CM40" s="714"/>
      <c r="CN40" s="714"/>
      <c r="CO40" s="714"/>
      <c r="CP40" s="714"/>
      <c r="CQ40" s="715"/>
      <c r="CR40" s="680" t="s">
        <v>139</v>
      </c>
      <c r="CS40" s="681"/>
      <c r="CT40" s="681"/>
      <c r="CU40" s="681"/>
      <c r="CV40" s="681"/>
      <c r="CW40" s="681"/>
      <c r="CX40" s="681"/>
      <c r="CY40" s="682"/>
      <c r="CZ40" s="683" t="s">
        <v>140</v>
      </c>
      <c r="DA40" s="701"/>
      <c r="DB40" s="701"/>
      <c r="DC40" s="702"/>
      <c r="DD40" s="686" t="s">
        <v>139</v>
      </c>
      <c r="DE40" s="681"/>
      <c r="DF40" s="681"/>
      <c r="DG40" s="681"/>
      <c r="DH40" s="681"/>
      <c r="DI40" s="681"/>
      <c r="DJ40" s="681"/>
      <c r="DK40" s="682"/>
      <c r="DL40" s="686" t="s">
        <v>253</v>
      </c>
      <c r="DM40" s="681"/>
      <c r="DN40" s="681"/>
      <c r="DO40" s="681"/>
      <c r="DP40" s="681"/>
      <c r="DQ40" s="681"/>
      <c r="DR40" s="681"/>
      <c r="DS40" s="681"/>
      <c r="DT40" s="681"/>
      <c r="DU40" s="681"/>
      <c r="DV40" s="682"/>
      <c r="DW40" s="683" t="s">
        <v>253</v>
      </c>
      <c r="DX40" s="701"/>
      <c r="DY40" s="701"/>
      <c r="DZ40" s="701"/>
      <c r="EA40" s="701"/>
      <c r="EB40" s="701"/>
      <c r="EC40" s="716"/>
    </row>
    <row r="41" spans="2:133" ht="11.25" customHeight="1">
      <c r="B41" s="677" t="s">
        <v>356</v>
      </c>
      <c r="C41" s="678"/>
      <c r="D41" s="678"/>
      <c r="E41" s="678"/>
      <c r="F41" s="678"/>
      <c r="G41" s="678"/>
      <c r="H41" s="678"/>
      <c r="I41" s="678"/>
      <c r="J41" s="678"/>
      <c r="K41" s="678"/>
      <c r="L41" s="678"/>
      <c r="M41" s="678"/>
      <c r="N41" s="678"/>
      <c r="O41" s="678"/>
      <c r="P41" s="678"/>
      <c r="Q41" s="679"/>
      <c r="R41" s="680">
        <v>36744</v>
      </c>
      <c r="S41" s="681"/>
      <c r="T41" s="681"/>
      <c r="U41" s="681"/>
      <c r="V41" s="681"/>
      <c r="W41" s="681"/>
      <c r="X41" s="681"/>
      <c r="Y41" s="682"/>
      <c r="Z41" s="717">
        <v>0.7</v>
      </c>
      <c r="AA41" s="717"/>
      <c r="AB41" s="717"/>
      <c r="AC41" s="717"/>
      <c r="AD41" s="718" t="s">
        <v>139</v>
      </c>
      <c r="AE41" s="718"/>
      <c r="AF41" s="718"/>
      <c r="AG41" s="718"/>
      <c r="AH41" s="718"/>
      <c r="AI41" s="718"/>
      <c r="AJ41" s="718"/>
      <c r="AK41" s="718"/>
      <c r="AL41" s="683" t="s">
        <v>139</v>
      </c>
      <c r="AM41" s="684"/>
      <c r="AN41" s="684"/>
      <c r="AO41" s="719"/>
      <c r="AQ41" s="720" t="s">
        <v>357</v>
      </c>
      <c r="AR41" s="721"/>
      <c r="AS41" s="721"/>
      <c r="AT41" s="721"/>
      <c r="AU41" s="721"/>
      <c r="AV41" s="721"/>
      <c r="AW41" s="721"/>
      <c r="AX41" s="721"/>
      <c r="AY41" s="722"/>
      <c r="AZ41" s="680">
        <v>36311</v>
      </c>
      <c r="BA41" s="681"/>
      <c r="BB41" s="681"/>
      <c r="BC41" s="681"/>
      <c r="BD41" s="699"/>
      <c r="BE41" s="699"/>
      <c r="BF41" s="723"/>
      <c r="BG41" s="725"/>
      <c r="BH41" s="726"/>
      <c r="BI41" s="726"/>
      <c r="BJ41" s="726"/>
      <c r="BK41" s="726"/>
      <c r="BL41" s="235"/>
      <c r="BM41" s="714" t="s">
        <v>358</v>
      </c>
      <c r="BN41" s="714"/>
      <c r="BO41" s="714"/>
      <c r="BP41" s="714"/>
      <c r="BQ41" s="714"/>
      <c r="BR41" s="714"/>
      <c r="BS41" s="714"/>
      <c r="BT41" s="714"/>
      <c r="BU41" s="715"/>
      <c r="BV41" s="680" t="s">
        <v>253</v>
      </c>
      <c r="BW41" s="681"/>
      <c r="BX41" s="681"/>
      <c r="BY41" s="681"/>
      <c r="BZ41" s="681"/>
      <c r="CA41" s="681"/>
      <c r="CB41" s="724"/>
      <c r="CD41" s="713" t="s">
        <v>359</v>
      </c>
      <c r="CE41" s="714"/>
      <c r="CF41" s="714"/>
      <c r="CG41" s="714"/>
      <c r="CH41" s="714"/>
      <c r="CI41" s="714"/>
      <c r="CJ41" s="714"/>
      <c r="CK41" s="714"/>
      <c r="CL41" s="714"/>
      <c r="CM41" s="714"/>
      <c r="CN41" s="714"/>
      <c r="CO41" s="714"/>
      <c r="CP41" s="714"/>
      <c r="CQ41" s="715"/>
      <c r="CR41" s="680" t="s">
        <v>253</v>
      </c>
      <c r="CS41" s="699"/>
      <c r="CT41" s="699"/>
      <c r="CU41" s="699"/>
      <c r="CV41" s="699"/>
      <c r="CW41" s="699"/>
      <c r="CX41" s="699"/>
      <c r="CY41" s="700"/>
      <c r="CZ41" s="683" t="s">
        <v>139</v>
      </c>
      <c r="DA41" s="701"/>
      <c r="DB41" s="701"/>
      <c r="DC41" s="702"/>
      <c r="DD41" s="686" t="s">
        <v>139</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c r="B42" s="661" t="s">
        <v>360</v>
      </c>
      <c r="C42" s="662"/>
      <c r="D42" s="662"/>
      <c r="E42" s="662"/>
      <c r="F42" s="662"/>
      <c r="G42" s="662"/>
      <c r="H42" s="662"/>
      <c r="I42" s="662"/>
      <c r="J42" s="662"/>
      <c r="K42" s="662"/>
      <c r="L42" s="662"/>
      <c r="M42" s="662"/>
      <c r="N42" s="662"/>
      <c r="O42" s="662"/>
      <c r="P42" s="662"/>
      <c r="Q42" s="663"/>
      <c r="R42" s="664">
        <v>5252208</v>
      </c>
      <c r="S42" s="703"/>
      <c r="T42" s="703"/>
      <c r="U42" s="703"/>
      <c r="V42" s="703"/>
      <c r="W42" s="703"/>
      <c r="X42" s="703"/>
      <c r="Y42" s="705"/>
      <c r="Z42" s="706">
        <v>100</v>
      </c>
      <c r="AA42" s="706"/>
      <c r="AB42" s="706"/>
      <c r="AC42" s="706"/>
      <c r="AD42" s="707">
        <v>1386735</v>
      </c>
      <c r="AE42" s="707"/>
      <c r="AF42" s="707"/>
      <c r="AG42" s="707"/>
      <c r="AH42" s="707"/>
      <c r="AI42" s="707"/>
      <c r="AJ42" s="707"/>
      <c r="AK42" s="707"/>
      <c r="AL42" s="667">
        <v>100</v>
      </c>
      <c r="AM42" s="708"/>
      <c r="AN42" s="708"/>
      <c r="AO42" s="709"/>
      <c r="AQ42" s="710" t="s">
        <v>361</v>
      </c>
      <c r="AR42" s="711"/>
      <c r="AS42" s="711"/>
      <c r="AT42" s="711"/>
      <c r="AU42" s="711"/>
      <c r="AV42" s="711"/>
      <c r="AW42" s="711"/>
      <c r="AX42" s="711"/>
      <c r="AY42" s="712"/>
      <c r="AZ42" s="664">
        <v>125439</v>
      </c>
      <c r="BA42" s="703"/>
      <c r="BB42" s="703"/>
      <c r="BC42" s="703"/>
      <c r="BD42" s="665"/>
      <c r="BE42" s="665"/>
      <c r="BF42" s="729"/>
      <c r="BG42" s="727"/>
      <c r="BH42" s="728"/>
      <c r="BI42" s="728"/>
      <c r="BJ42" s="728"/>
      <c r="BK42" s="728"/>
      <c r="BL42" s="236"/>
      <c r="BM42" s="730" t="s">
        <v>362</v>
      </c>
      <c r="BN42" s="730"/>
      <c r="BO42" s="730"/>
      <c r="BP42" s="730"/>
      <c r="BQ42" s="730"/>
      <c r="BR42" s="730"/>
      <c r="BS42" s="730"/>
      <c r="BT42" s="730"/>
      <c r="BU42" s="731"/>
      <c r="BV42" s="664">
        <v>407</v>
      </c>
      <c r="BW42" s="703"/>
      <c r="BX42" s="703"/>
      <c r="BY42" s="703"/>
      <c r="BZ42" s="703"/>
      <c r="CA42" s="703"/>
      <c r="CB42" s="704"/>
      <c r="CD42" s="677" t="s">
        <v>363</v>
      </c>
      <c r="CE42" s="678"/>
      <c r="CF42" s="678"/>
      <c r="CG42" s="678"/>
      <c r="CH42" s="678"/>
      <c r="CI42" s="678"/>
      <c r="CJ42" s="678"/>
      <c r="CK42" s="678"/>
      <c r="CL42" s="678"/>
      <c r="CM42" s="678"/>
      <c r="CN42" s="678"/>
      <c r="CO42" s="678"/>
      <c r="CP42" s="678"/>
      <c r="CQ42" s="679"/>
      <c r="CR42" s="680">
        <v>2409847</v>
      </c>
      <c r="CS42" s="681"/>
      <c r="CT42" s="681"/>
      <c r="CU42" s="681"/>
      <c r="CV42" s="681"/>
      <c r="CW42" s="681"/>
      <c r="CX42" s="681"/>
      <c r="CY42" s="682"/>
      <c r="CZ42" s="683">
        <v>47.9</v>
      </c>
      <c r="DA42" s="684"/>
      <c r="DB42" s="684"/>
      <c r="DC42" s="685"/>
      <c r="DD42" s="686">
        <v>524357</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c r="BV43" s="237"/>
      <c r="BW43" s="237"/>
      <c r="BX43" s="237"/>
      <c r="BY43" s="237"/>
      <c r="BZ43" s="237"/>
      <c r="CA43" s="237"/>
      <c r="CB43" s="237"/>
      <c r="CD43" s="677" t="s">
        <v>364</v>
      </c>
      <c r="CE43" s="678"/>
      <c r="CF43" s="678"/>
      <c r="CG43" s="678"/>
      <c r="CH43" s="678"/>
      <c r="CI43" s="678"/>
      <c r="CJ43" s="678"/>
      <c r="CK43" s="678"/>
      <c r="CL43" s="678"/>
      <c r="CM43" s="678"/>
      <c r="CN43" s="678"/>
      <c r="CO43" s="678"/>
      <c r="CP43" s="678"/>
      <c r="CQ43" s="679"/>
      <c r="CR43" s="680">
        <v>9871</v>
      </c>
      <c r="CS43" s="699"/>
      <c r="CT43" s="699"/>
      <c r="CU43" s="699"/>
      <c r="CV43" s="699"/>
      <c r="CW43" s="699"/>
      <c r="CX43" s="699"/>
      <c r="CY43" s="700"/>
      <c r="CZ43" s="683">
        <v>0.2</v>
      </c>
      <c r="DA43" s="701"/>
      <c r="DB43" s="701"/>
      <c r="DC43" s="702"/>
      <c r="DD43" s="686">
        <v>9871</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c r="CD44" s="693" t="s">
        <v>313</v>
      </c>
      <c r="CE44" s="694"/>
      <c r="CF44" s="677" t="s">
        <v>365</v>
      </c>
      <c r="CG44" s="678"/>
      <c r="CH44" s="678"/>
      <c r="CI44" s="678"/>
      <c r="CJ44" s="678"/>
      <c r="CK44" s="678"/>
      <c r="CL44" s="678"/>
      <c r="CM44" s="678"/>
      <c r="CN44" s="678"/>
      <c r="CO44" s="678"/>
      <c r="CP44" s="678"/>
      <c r="CQ44" s="679"/>
      <c r="CR44" s="680">
        <v>660390</v>
      </c>
      <c r="CS44" s="681"/>
      <c r="CT44" s="681"/>
      <c r="CU44" s="681"/>
      <c r="CV44" s="681"/>
      <c r="CW44" s="681"/>
      <c r="CX44" s="681"/>
      <c r="CY44" s="682"/>
      <c r="CZ44" s="683">
        <v>13.1</v>
      </c>
      <c r="DA44" s="684"/>
      <c r="DB44" s="684"/>
      <c r="DC44" s="685"/>
      <c r="DD44" s="686">
        <v>108601</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c r="CD45" s="695"/>
      <c r="CE45" s="696"/>
      <c r="CF45" s="677" t="s">
        <v>366</v>
      </c>
      <c r="CG45" s="678"/>
      <c r="CH45" s="678"/>
      <c r="CI45" s="678"/>
      <c r="CJ45" s="678"/>
      <c r="CK45" s="678"/>
      <c r="CL45" s="678"/>
      <c r="CM45" s="678"/>
      <c r="CN45" s="678"/>
      <c r="CO45" s="678"/>
      <c r="CP45" s="678"/>
      <c r="CQ45" s="679"/>
      <c r="CR45" s="680">
        <v>206804</v>
      </c>
      <c r="CS45" s="699"/>
      <c r="CT45" s="699"/>
      <c r="CU45" s="699"/>
      <c r="CV45" s="699"/>
      <c r="CW45" s="699"/>
      <c r="CX45" s="699"/>
      <c r="CY45" s="700"/>
      <c r="CZ45" s="683">
        <v>4.0999999999999996</v>
      </c>
      <c r="DA45" s="701"/>
      <c r="DB45" s="701"/>
      <c r="DC45" s="702"/>
      <c r="DD45" s="686">
        <v>32168</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c r="B46" s="229" t="s">
        <v>367</v>
      </c>
      <c r="C46" s="229"/>
      <c r="D46" s="229"/>
      <c r="E46" s="229"/>
      <c r="F46" s="229"/>
      <c r="G46" s="229"/>
      <c r="H46" s="229"/>
      <c r="I46" s="229"/>
      <c r="J46" s="229"/>
      <c r="K46" s="229"/>
      <c r="L46" s="229"/>
      <c r="M46" s="229"/>
      <c r="N46" s="229"/>
      <c r="O46" s="229"/>
      <c r="P46" s="229"/>
      <c r="Q46" s="229"/>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CD46" s="695"/>
      <c r="CE46" s="696"/>
      <c r="CF46" s="677" t="s">
        <v>368</v>
      </c>
      <c r="CG46" s="678"/>
      <c r="CH46" s="678"/>
      <c r="CI46" s="678"/>
      <c r="CJ46" s="678"/>
      <c r="CK46" s="678"/>
      <c r="CL46" s="678"/>
      <c r="CM46" s="678"/>
      <c r="CN46" s="678"/>
      <c r="CO46" s="678"/>
      <c r="CP46" s="678"/>
      <c r="CQ46" s="679"/>
      <c r="CR46" s="680">
        <v>202586</v>
      </c>
      <c r="CS46" s="681"/>
      <c r="CT46" s="681"/>
      <c r="CU46" s="681"/>
      <c r="CV46" s="681"/>
      <c r="CW46" s="681"/>
      <c r="CX46" s="681"/>
      <c r="CY46" s="682"/>
      <c r="CZ46" s="683">
        <v>4</v>
      </c>
      <c r="DA46" s="684"/>
      <c r="DB46" s="684"/>
      <c r="DC46" s="685"/>
      <c r="DD46" s="686">
        <v>58833</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c r="B47" s="239" t="s">
        <v>369</v>
      </c>
      <c r="C47" s="229"/>
      <c r="D47" s="229"/>
      <c r="E47" s="229"/>
      <c r="F47" s="229"/>
      <c r="G47" s="229"/>
      <c r="H47" s="229"/>
      <c r="I47" s="229"/>
      <c r="J47" s="229"/>
      <c r="K47" s="229"/>
      <c r="L47" s="229"/>
      <c r="M47" s="229"/>
      <c r="N47" s="229"/>
      <c r="O47" s="229"/>
      <c r="P47" s="229"/>
      <c r="Q47" s="229"/>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CD47" s="695"/>
      <c r="CE47" s="696"/>
      <c r="CF47" s="677" t="s">
        <v>370</v>
      </c>
      <c r="CG47" s="678"/>
      <c r="CH47" s="678"/>
      <c r="CI47" s="678"/>
      <c r="CJ47" s="678"/>
      <c r="CK47" s="678"/>
      <c r="CL47" s="678"/>
      <c r="CM47" s="678"/>
      <c r="CN47" s="678"/>
      <c r="CO47" s="678"/>
      <c r="CP47" s="678"/>
      <c r="CQ47" s="679"/>
      <c r="CR47" s="680">
        <v>1749457</v>
      </c>
      <c r="CS47" s="699"/>
      <c r="CT47" s="699"/>
      <c r="CU47" s="699"/>
      <c r="CV47" s="699"/>
      <c r="CW47" s="699"/>
      <c r="CX47" s="699"/>
      <c r="CY47" s="700"/>
      <c r="CZ47" s="683">
        <v>34.799999999999997</v>
      </c>
      <c r="DA47" s="701"/>
      <c r="DB47" s="701"/>
      <c r="DC47" s="702"/>
      <c r="DD47" s="686">
        <v>415756</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c r="B48" s="240" t="s">
        <v>371</v>
      </c>
      <c r="CD48" s="697"/>
      <c r="CE48" s="698"/>
      <c r="CF48" s="677" t="s">
        <v>372</v>
      </c>
      <c r="CG48" s="678"/>
      <c r="CH48" s="678"/>
      <c r="CI48" s="678"/>
      <c r="CJ48" s="678"/>
      <c r="CK48" s="678"/>
      <c r="CL48" s="678"/>
      <c r="CM48" s="678"/>
      <c r="CN48" s="678"/>
      <c r="CO48" s="678"/>
      <c r="CP48" s="678"/>
      <c r="CQ48" s="679"/>
      <c r="CR48" s="680" t="s">
        <v>139</v>
      </c>
      <c r="CS48" s="681"/>
      <c r="CT48" s="681"/>
      <c r="CU48" s="681"/>
      <c r="CV48" s="681"/>
      <c r="CW48" s="681"/>
      <c r="CX48" s="681"/>
      <c r="CY48" s="682"/>
      <c r="CZ48" s="683" t="s">
        <v>139</v>
      </c>
      <c r="DA48" s="684"/>
      <c r="DB48" s="684"/>
      <c r="DC48" s="685"/>
      <c r="DD48" s="686" t="s">
        <v>139</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82:133" ht="11.25" customHeight="1">
      <c r="CD49" s="661" t="s">
        <v>373</v>
      </c>
      <c r="CE49" s="662"/>
      <c r="CF49" s="662"/>
      <c r="CG49" s="662"/>
      <c r="CH49" s="662"/>
      <c r="CI49" s="662"/>
      <c r="CJ49" s="662"/>
      <c r="CK49" s="662"/>
      <c r="CL49" s="662"/>
      <c r="CM49" s="662"/>
      <c r="CN49" s="662"/>
      <c r="CO49" s="662"/>
      <c r="CP49" s="662"/>
      <c r="CQ49" s="663"/>
      <c r="CR49" s="664">
        <v>5030800</v>
      </c>
      <c r="CS49" s="665"/>
      <c r="CT49" s="665"/>
      <c r="CU49" s="665"/>
      <c r="CV49" s="665"/>
      <c r="CW49" s="665"/>
      <c r="CX49" s="665"/>
      <c r="CY49" s="666"/>
      <c r="CZ49" s="667">
        <v>100</v>
      </c>
      <c r="DA49" s="668"/>
      <c r="DB49" s="668"/>
      <c r="DC49" s="669"/>
      <c r="DD49" s="670">
        <v>2365619</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x9oTLlQ9oAs0KS8HS2ALXtRL4ZbbX53kcQiwMCJo5AAtVc+Ko3CIH10EmeTE8AvZnzoZZFOnPUnMUZKvJ1uHbw==" saltValue="vF97CRAHU0zLG+6C8x/BG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64" zoomScale="75" zoomScaleNormal="7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374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9" t="s">
        <v>375</v>
      </c>
      <c r="DK2" s="1210"/>
      <c r="DL2" s="1210"/>
      <c r="DM2" s="1210"/>
      <c r="DN2" s="1210"/>
      <c r="DO2" s="1211"/>
      <c r="DP2" s="249"/>
      <c r="DQ2" s="1209" t="s">
        <v>376</v>
      </c>
      <c r="DR2" s="1210"/>
      <c r="DS2" s="1210"/>
      <c r="DT2" s="1210"/>
      <c r="DU2" s="1210"/>
      <c r="DV2" s="1210"/>
      <c r="DW2" s="1210"/>
      <c r="DX2" s="1210"/>
      <c r="DY2" s="1210"/>
      <c r="DZ2" s="1211"/>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62" t="s">
        <v>377</v>
      </c>
      <c r="B4" s="1162"/>
      <c r="C4" s="1162"/>
      <c r="D4" s="1162"/>
      <c r="E4" s="1162"/>
      <c r="F4" s="1162"/>
      <c r="G4" s="1162"/>
      <c r="H4" s="1162"/>
      <c r="I4" s="1162"/>
      <c r="J4" s="1162"/>
      <c r="K4" s="1162"/>
      <c r="L4" s="1162"/>
      <c r="M4" s="1162"/>
      <c r="N4" s="1162"/>
      <c r="O4" s="1162"/>
      <c r="P4" s="1162"/>
      <c r="Q4" s="1162"/>
      <c r="R4" s="1162"/>
      <c r="S4" s="1162"/>
      <c r="T4" s="1162"/>
      <c r="U4" s="1162"/>
      <c r="V4" s="1162"/>
      <c r="W4" s="1162"/>
      <c r="X4" s="1162"/>
      <c r="Y4" s="1162"/>
      <c r="Z4" s="1162"/>
      <c r="AA4" s="1162"/>
      <c r="AB4" s="1162"/>
      <c r="AC4" s="1162"/>
      <c r="AD4" s="1162"/>
      <c r="AE4" s="1162"/>
      <c r="AF4" s="1162"/>
      <c r="AG4" s="1162"/>
      <c r="AH4" s="1162"/>
      <c r="AI4" s="1162"/>
      <c r="AJ4" s="1162"/>
      <c r="AK4" s="1162"/>
      <c r="AL4" s="1162"/>
      <c r="AM4" s="1162"/>
      <c r="AN4" s="1162"/>
      <c r="AO4" s="1162"/>
      <c r="AP4" s="1162"/>
      <c r="AQ4" s="1162"/>
      <c r="AR4" s="1162"/>
      <c r="AS4" s="1162"/>
      <c r="AT4" s="1162"/>
      <c r="AU4" s="1162"/>
      <c r="AV4" s="1162"/>
      <c r="AW4" s="1162"/>
      <c r="AX4" s="1162"/>
      <c r="AY4" s="1162"/>
      <c r="AZ4" s="252"/>
      <c r="BA4" s="252"/>
      <c r="BB4" s="252"/>
      <c r="BC4" s="252"/>
      <c r="BD4" s="252"/>
      <c r="BE4" s="253"/>
      <c r="BF4" s="253"/>
      <c r="BG4" s="253"/>
      <c r="BH4" s="253"/>
      <c r="BI4" s="253"/>
      <c r="BJ4" s="253"/>
      <c r="BK4" s="253"/>
      <c r="BL4" s="253"/>
      <c r="BM4" s="253"/>
      <c r="BN4" s="253"/>
      <c r="BO4" s="253"/>
      <c r="BP4" s="253"/>
      <c r="BQ4" s="252" t="s">
        <v>378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94" t="s">
        <v>379</v>
      </c>
      <c r="B5" s="1095"/>
      <c r="C5" s="1095"/>
      <c r="D5" s="1095"/>
      <c r="E5" s="1095"/>
      <c r="F5" s="1095"/>
      <c r="G5" s="1095"/>
      <c r="H5" s="1095"/>
      <c r="I5" s="1095"/>
      <c r="J5" s="1095"/>
      <c r="K5" s="1095"/>
      <c r="L5" s="1095"/>
      <c r="M5" s="1095"/>
      <c r="N5" s="1095"/>
      <c r="O5" s="1095"/>
      <c r="P5" s="1096"/>
      <c r="Q5" s="1100" t="s">
        <v>380</v>
      </c>
      <c r="R5" s="1101"/>
      <c r="S5" s="1101"/>
      <c r="T5" s="1101"/>
      <c r="U5" s="1102"/>
      <c r="V5" s="1100" t="s">
        <v>381</v>
      </c>
      <c r="W5" s="1101"/>
      <c r="X5" s="1101"/>
      <c r="Y5" s="1101"/>
      <c r="Z5" s="1102"/>
      <c r="AA5" s="1100" t="s">
        <v>382</v>
      </c>
      <c r="AB5" s="1101"/>
      <c r="AC5" s="1101"/>
      <c r="AD5" s="1101"/>
      <c r="AE5" s="1101"/>
      <c r="AF5" s="1212" t="s">
        <v>383</v>
      </c>
      <c r="AG5" s="1101"/>
      <c r="AH5" s="1101"/>
      <c r="AI5" s="1101"/>
      <c r="AJ5" s="1116"/>
      <c r="AK5" s="1101" t="s">
        <v>384</v>
      </c>
      <c r="AL5" s="1101"/>
      <c r="AM5" s="1101"/>
      <c r="AN5" s="1101"/>
      <c r="AO5" s="1102"/>
      <c r="AP5" s="1100" t="s">
        <v>385</v>
      </c>
      <c r="AQ5" s="1101"/>
      <c r="AR5" s="1101"/>
      <c r="AS5" s="1101"/>
      <c r="AT5" s="1102"/>
      <c r="AU5" s="1100" t="s">
        <v>386</v>
      </c>
      <c r="AV5" s="1101"/>
      <c r="AW5" s="1101"/>
      <c r="AX5" s="1101"/>
      <c r="AY5" s="1116"/>
      <c r="AZ5" s="256"/>
      <c r="BA5" s="256"/>
      <c r="BB5" s="256"/>
      <c r="BC5" s="256"/>
      <c r="BD5" s="256"/>
      <c r="BE5" s="257"/>
      <c r="BF5" s="257"/>
      <c r="BG5" s="257"/>
      <c r="BH5" s="257"/>
      <c r="BI5" s="257"/>
      <c r="BJ5" s="257"/>
      <c r="BK5" s="257"/>
      <c r="BL5" s="257"/>
      <c r="BM5" s="257"/>
      <c r="BN5" s="257"/>
      <c r="BO5" s="257"/>
      <c r="BP5" s="257"/>
      <c r="BQ5" s="1094" t="s">
        <v>387</v>
      </c>
      <c r="BR5" s="1095"/>
      <c r="BS5" s="1095"/>
      <c r="BT5" s="1095"/>
      <c r="BU5" s="1095"/>
      <c r="BV5" s="1095"/>
      <c r="BW5" s="1095"/>
      <c r="BX5" s="1095"/>
      <c r="BY5" s="1095"/>
      <c r="BZ5" s="1095"/>
      <c r="CA5" s="1095"/>
      <c r="CB5" s="1095"/>
      <c r="CC5" s="1095"/>
      <c r="CD5" s="1095"/>
      <c r="CE5" s="1095"/>
      <c r="CF5" s="1095"/>
      <c r="CG5" s="1096"/>
      <c r="CH5" s="1100" t="s">
        <v>388</v>
      </c>
      <c r="CI5" s="1101"/>
      <c r="CJ5" s="1101"/>
      <c r="CK5" s="1101"/>
      <c r="CL5" s="1102"/>
      <c r="CM5" s="1100" t="s">
        <v>389</v>
      </c>
      <c r="CN5" s="1101"/>
      <c r="CO5" s="1101"/>
      <c r="CP5" s="1101"/>
      <c r="CQ5" s="1102"/>
      <c r="CR5" s="1100" t="s">
        <v>390</v>
      </c>
      <c r="CS5" s="1101"/>
      <c r="CT5" s="1101"/>
      <c r="CU5" s="1101"/>
      <c r="CV5" s="1102"/>
      <c r="CW5" s="1100" t="s">
        <v>391</v>
      </c>
      <c r="CX5" s="1101"/>
      <c r="CY5" s="1101"/>
      <c r="CZ5" s="1101"/>
      <c r="DA5" s="1102"/>
      <c r="DB5" s="1100" t="s">
        <v>392</v>
      </c>
      <c r="DC5" s="1101"/>
      <c r="DD5" s="1101"/>
      <c r="DE5" s="1101"/>
      <c r="DF5" s="1102"/>
      <c r="DG5" s="1197" t="s">
        <v>393</v>
      </c>
      <c r="DH5" s="1198"/>
      <c r="DI5" s="1198"/>
      <c r="DJ5" s="1198"/>
      <c r="DK5" s="1199"/>
      <c r="DL5" s="1197" t="s">
        <v>394</v>
      </c>
      <c r="DM5" s="1198"/>
      <c r="DN5" s="1198"/>
      <c r="DO5" s="1198"/>
      <c r="DP5" s="1199"/>
      <c r="DQ5" s="1100" t="s">
        <v>395</v>
      </c>
      <c r="DR5" s="1101"/>
      <c r="DS5" s="1101"/>
      <c r="DT5" s="1101"/>
      <c r="DU5" s="1102"/>
      <c r="DV5" s="1100" t="s">
        <v>386</v>
      </c>
      <c r="DW5" s="1101"/>
      <c r="DX5" s="1101"/>
      <c r="DY5" s="1101"/>
      <c r="DZ5" s="1116"/>
      <c r="EA5" s="254"/>
    </row>
    <row r="6" spans="1:131" s="255" customFormat="1" ht="26.25" customHeight="1" thickBot="1">
      <c r="A6" s="1097"/>
      <c r="B6" s="1098"/>
      <c r="C6" s="1098"/>
      <c r="D6" s="1098"/>
      <c r="E6" s="1098"/>
      <c r="F6" s="1098"/>
      <c r="G6" s="1098"/>
      <c r="H6" s="1098"/>
      <c r="I6" s="1098"/>
      <c r="J6" s="1098"/>
      <c r="K6" s="1098"/>
      <c r="L6" s="1098"/>
      <c r="M6" s="1098"/>
      <c r="N6" s="1098"/>
      <c r="O6" s="1098"/>
      <c r="P6" s="1099"/>
      <c r="Q6" s="1103"/>
      <c r="R6" s="1104"/>
      <c r="S6" s="1104"/>
      <c r="T6" s="1104"/>
      <c r="U6" s="1105"/>
      <c r="V6" s="1103"/>
      <c r="W6" s="1104"/>
      <c r="X6" s="1104"/>
      <c r="Y6" s="1104"/>
      <c r="Z6" s="1105"/>
      <c r="AA6" s="1103"/>
      <c r="AB6" s="1104"/>
      <c r="AC6" s="1104"/>
      <c r="AD6" s="1104"/>
      <c r="AE6" s="1104"/>
      <c r="AF6" s="1213"/>
      <c r="AG6" s="1104"/>
      <c r="AH6" s="1104"/>
      <c r="AI6" s="1104"/>
      <c r="AJ6" s="1117"/>
      <c r="AK6" s="1104"/>
      <c r="AL6" s="1104"/>
      <c r="AM6" s="1104"/>
      <c r="AN6" s="1104"/>
      <c r="AO6" s="1105"/>
      <c r="AP6" s="1103"/>
      <c r="AQ6" s="1104"/>
      <c r="AR6" s="1104"/>
      <c r="AS6" s="1104"/>
      <c r="AT6" s="1105"/>
      <c r="AU6" s="1103"/>
      <c r="AV6" s="1104"/>
      <c r="AW6" s="1104"/>
      <c r="AX6" s="1104"/>
      <c r="AY6" s="1117"/>
      <c r="AZ6" s="252"/>
      <c r="BA6" s="252"/>
      <c r="BB6" s="252"/>
      <c r="BC6" s="252"/>
      <c r="BD6" s="252"/>
      <c r="BE6" s="253"/>
      <c r="BF6" s="253"/>
      <c r="BG6" s="253"/>
      <c r="BH6" s="253"/>
      <c r="BI6" s="253"/>
      <c r="BJ6" s="253"/>
      <c r="BK6" s="253"/>
      <c r="BL6" s="253"/>
      <c r="BM6" s="253"/>
      <c r="BN6" s="253"/>
      <c r="BO6" s="253"/>
      <c r="BP6" s="253"/>
      <c r="BQ6" s="1097"/>
      <c r="BR6" s="1098"/>
      <c r="BS6" s="1098"/>
      <c r="BT6" s="1098"/>
      <c r="BU6" s="1098"/>
      <c r="BV6" s="1098"/>
      <c r="BW6" s="1098"/>
      <c r="BX6" s="1098"/>
      <c r="BY6" s="1098"/>
      <c r="BZ6" s="1098"/>
      <c r="CA6" s="1098"/>
      <c r="CB6" s="1098"/>
      <c r="CC6" s="1098"/>
      <c r="CD6" s="1098"/>
      <c r="CE6" s="1098"/>
      <c r="CF6" s="1098"/>
      <c r="CG6" s="1099"/>
      <c r="CH6" s="1103"/>
      <c r="CI6" s="1104"/>
      <c r="CJ6" s="1104"/>
      <c r="CK6" s="1104"/>
      <c r="CL6" s="1105"/>
      <c r="CM6" s="1103"/>
      <c r="CN6" s="1104"/>
      <c r="CO6" s="1104"/>
      <c r="CP6" s="1104"/>
      <c r="CQ6" s="1105"/>
      <c r="CR6" s="1103"/>
      <c r="CS6" s="1104"/>
      <c r="CT6" s="1104"/>
      <c r="CU6" s="1104"/>
      <c r="CV6" s="1105"/>
      <c r="CW6" s="1103"/>
      <c r="CX6" s="1104"/>
      <c r="CY6" s="1104"/>
      <c r="CZ6" s="1104"/>
      <c r="DA6" s="1105"/>
      <c r="DB6" s="1103"/>
      <c r="DC6" s="1104"/>
      <c r="DD6" s="1104"/>
      <c r="DE6" s="1104"/>
      <c r="DF6" s="1105"/>
      <c r="DG6" s="1200"/>
      <c r="DH6" s="1201"/>
      <c r="DI6" s="1201"/>
      <c r="DJ6" s="1201"/>
      <c r="DK6" s="1202"/>
      <c r="DL6" s="1200"/>
      <c r="DM6" s="1201"/>
      <c r="DN6" s="1201"/>
      <c r="DO6" s="1201"/>
      <c r="DP6" s="1202"/>
      <c r="DQ6" s="1103"/>
      <c r="DR6" s="1104"/>
      <c r="DS6" s="1104"/>
      <c r="DT6" s="1104"/>
      <c r="DU6" s="1105"/>
      <c r="DV6" s="1103"/>
      <c r="DW6" s="1104"/>
      <c r="DX6" s="1104"/>
      <c r="DY6" s="1104"/>
      <c r="DZ6" s="1117"/>
      <c r="EA6" s="254"/>
    </row>
    <row r="7" spans="1:131" s="255" customFormat="1" ht="26.25" customHeight="1" thickTop="1">
      <c r="A7" s="258">
        <v>1</v>
      </c>
      <c r="B7" s="1149" t="s">
        <v>396</v>
      </c>
      <c r="C7" s="1150"/>
      <c r="D7" s="1150"/>
      <c r="E7" s="1150"/>
      <c r="F7" s="1150"/>
      <c r="G7" s="1150"/>
      <c r="H7" s="1150"/>
      <c r="I7" s="1150"/>
      <c r="J7" s="1150"/>
      <c r="K7" s="1150"/>
      <c r="L7" s="1150"/>
      <c r="M7" s="1150"/>
      <c r="N7" s="1150"/>
      <c r="O7" s="1150"/>
      <c r="P7" s="1151"/>
      <c r="Q7" s="1203">
        <v>5252</v>
      </c>
      <c r="R7" s="1204"/>
      <c r="S7" s="1204"/>
      <c r="T7" s="1204"/>
      <c r="U7" s="1204"/>
      <c r="V7" s="1204">
        <v>5031</v>
      </c>
      <c r="W7" s="1204"/>
      <c r="X7" s="1204"/>
      <c r="Y7" s="1204"/>
      <c r="Z7" s="1204"/>
      <c r="AA7" s="1204">
        <v>221</v>
      </c>
      <c r="AB7" s="1204"/>
      <c r="AC7" s="1204"/>
      <c r="AD7" s="1204"/>
      <c r="AE7" s="1205"/>
      <c r="AF7" s="1206">
        <v>92</v>
      </c>
      <c r="AG7" s="1207"/>
      <c r="AH7" s="1207"/>
      <c r="AI7" s="1207"/>
      <c r="AJ7" s="1208"/>
      <c r="AK7" s="1190">
        <v>206</v>
      </c>
      <c r="AL7" s="1191"/>
      <c r="AM7" s="1191"/>
      <c r="AN7" s="1191"/>
      <c r="AO7" s="1191"/>
      <c r="AP7" s="1191">
        <v>3515</v>
      </c>
      <c r="AQ7" s="1191"/>
      <c r="AR7" s="1191"/>
      <c r="AS7" s="1191"/>
      <c r="AT7" s="1191"/>
      <c r="AU7" s="1192"/>
      <c r="AV7" s="1192"/>
      <c r="AW7" s="1192"/>
      <c r="AX7" s="1192"/>
      <c r="AY7" s="1193"/>
      <c r="AZ7" s="252"/>
      <c r="BA7" s="252"/>
      <c r="BB7" s="252"/>
      <c r="BC7" s="252"/>
      <c r="BD7" s="252"/>
      <c r="BE7" s="253"/>
      <c r="BF7" s="253"/>
      <c r="BG7" s="253"/>
      <c r="BH7" s="253"/>
      <c r="BI7" s="253"/>
      <c r="BJ7" s="253"/>
      <c r="BK7" s="253"/>
      <c r="BL7" s="253"/>
      <c r="BM7" s="253"/>
      <c r="BN7" s="253"/>
      <c r="BO7" s="253"/>
      <c r="BP7" s="253"/>
      <c r="BQ7" s="259">
        <v>1</v>
      </c>
      <c r="BR7" s="260"/>
      <c r="BS7" s="1194" t="s">
        <v>594</v>
      </c>
      <c r="BT7" s="1195"/>
      <c r="BU7" s="1195"/>
      <c r="BV7" s="1195"/>
      <c r="BW7" s="1195"/>
      <c r="BX7" s="1195"/>
      <c r="BY7" s="1195"/>
      <c r="BZ7" s="1195"/>
      <c r="CA7" s="1195"/>
      <c r="CB7" s="1195"/>
      <c r="CC7" s="1195"/>
      <c r="CD7" s="1195"/>
      <c r="CE7" s="1195"/>
      <c r="CF7" s="1195"/>
      <c r="CG7" s="1196"/>
      <c r="CH7" s="1187">
        <v>-4</v>
      </c>
      <c r="CI7" s="1188"/>
      <c r="CJ7" s="1188"/>
      <c r="CK7" s="1188"/>
      <c r="CL7" s="1189"/>
      <c r="CM7" s="1187">
        <v>58</v>
      </c>
      <c r="CN7" s="1188"/>
      <c r="CO7" s="1188"/>
      <c r="CP7" s="1188"/>
      <c r="CQ7" s="1189"/>
      <c r="CR7" s="1187">
        <v>13</v>
      </c>
      <c r="CS7" s="1188"/>
      <c r="CT7" s="1188"/>
      <c r="CU7" s="1188"/>
      <c r="CV7" s="1189"/>
      <c r="CW7" s="1187" t="s">
        <v>593</v>
      </c>
      <c r="CX7" s="1188"/>
      <c r="CY7" s="1188"/>
      <c r="CZ7" s="1188"/>
      <c r="DA7" s="1189"/>
      <c r="DB7" s="1187" t="s">
        <v>593</v>
      </c>
      <c r="DC7" s="1188"/>
      <c r="DD7" s="1188"/>
      <c r="DE7" s="1188"/>
      <c r="DF7" s="1189"/>
      <c r="DG7" s="1187" t="s">
        <v>593</v>
      </c>
      <c r="DH7" s="1188"/>
      <c r="DI7" s="1188"/>
      <c r="DJ7" s="1188"/>
      <c r="DK7" s="1189"/>
      <c r="DL7" s="1187" t="s">
        <v>593</v>
      </c>
      <c r="DM7" s="1188"/>
      <c r="DN7" s="1188"/>
      <c r="DO7" s="1188"/>
      <c r="DP7" s="1189"/>
      <c r="DQ7" s="1187" t="s">
        <v>593</v>
      </c>
      <c r="DR7" s="1188"/>
      <c r="DS7" s="1188"/>
      <c r="DT7" s="1188"/>
      <c r="DU7" s="1189"/>
      <c r="DV7" s="1214"/>
      <c r="DW7" s="1215"/>
      <c r="DX7" s="1215"/>
      <c r="DY7" s="1215"/>
      <c r="DZ7" s="1216"/>
      <c r="EA7" s="254"/>
    </row>
    <row r="8" spans="1:131" s="255" customFormat="1" ht="26.25" customHeight="1">
      <c r="A8" s="261">
        <v>2</v>
      </c>
      <c r="B8" s="1136"/>
      <c r="C8" s="1137"/>
      <c r="D8" s="1137"/>
      <c r="E8" s="1137"/>
      <c r="F8" s="1137"/>
      <c r="G8" s="1137"/>
      <c r="H8" s="1137"/>
      <c r="I8" s="1137"/>
      <c r="J8" s="1137"/>
      <c r="K8" s="1137"/>
      <c r="L8" s="1137"/>
      <c r="M8" s="1137"/>
      <c r="N8" s="1137"/>
      <c r="O8" s="1137"/>
      <c r="P8" s="1138"/>
      <c r="Q8" s="1142"/>
      <c r="R8" s="1143"/>
      <c r="S8" s="1143"/>
      <c r="T8" s="1143"/>
      <c r="U8" s="1143"/>
      <c r="V8" s="1143"/>
      <c r="W8" s="1143"/>
      <c r="X8" s="1143"/>
      <c r="Y8" s="1143"/>
      <c r="Z8" s="1143"/>
      <c r="AA8" s="1143"/>
      <c r="AB8" s="1143"/>
      <c r="AC8" s="1143"/>
      <c r="AD8" s="1143"/>
      <c r="AE8" s="1144"/>
      <c r="AF8" s="1118"/>
      <c r="AG8" s="1119"/>
      <c r="AH8" s="1119"/>
      <c r="AI8" s="1119"/>
      <c r="AJ8" s="1120"/>
      <c r="AK8" s="1185"/>
      <c r="AL8" s="1186"/>
      <c r="AM8" s="1186"/>
      <c r="AN8" s="1186"/>
      <c r="AO8" s="1186"/>
      <c r="AP8" s="1186"/>
      <c r="AQ8" s="1186"/>
      <c r="AR8" s="1186"/>
      <c r="AS8" s="1186"/>
      <c r="AT8" s="1186"/>
      <c r="AU8" s="1183"/>
      <c r="AV8" s="1183"/>
      <c r="AW8" s="1183"/>
      <c r="AX8" s="1183"/>
      <c r="AY8" s="1184"/>
      <c r="AZ8" s="252"/>
      <c r="BA8" s="252"/>
      <c r="BB8" s="252"/>
      <c r="BC8" s="252"/>
      <c r="BD8" s="252"/>
      <c r="BE8" s="253"/>
      <c r="BF8" s="253"/>
      <c r="BG8" s="253"/>
      <c r="BH8" s="253"/>
      <c r="BI8" s="253"/>
      <c r="BJ8" s="253"/>
      <c r="BK8" s="253"/>
      <c r="BL8" s="253"/>
      <c r="BM8" s="253"/>
      <c r="BN8" s="253"/>
      <c r="BO8" s="253"/>
      <c r="BP8" s="253"/>
      <c r="BQ8" s="262">
        <v>2</v>
      </c>
      <c r="BR8" s="263"/>
      <c r="BS8" s="1113" t="s">
        <v>595</v>
      </c>
      <c r="BT8" s="1114"/>
      <c r="BU8" s="1114"/>
      <c r="BV8" s="1114"/>
      <c r="BW8" s="1114"/>
      <c r="BX8" s="1114"/>
      <c r="BY8" s="1114"/>
      <c r="BZ8" s="1114"/>
      <c r="CA8" s="1114"/>
      <c r="CB8" s="1114"/>
      <c r="CC8" s="1114"/>
      <c r="CD8" s="1114"/>
      <c r="CE8" s="1114"/>
      <c r="CF8" s="1114"/>
      <c r="CG8" s="1115"/>
      <c r="CH8" s="1088">
        <v>-9</v>
      </c>
      <c r="CI8" s="1089"/>
      <c r="CJ8" s="1089"/>
      <c r="CK8" s="1089"/>
      <c r="CL8" s="1090"/>
      <c r="CM8" s="1088">
        <v>154</v>
      </c>
      <c r="CN8" s="1089"/>
      <c r="CO8" s="1089"/>
      <c r="CP8" s="1089"/>
      <c r="CQ8" s="1090"/>
      <c r="CR8" s="1088">
        <v>235</v>
      </c>
      <c r="CS8" s="1089"/>
      <c r="CT8" s="1089"/>
      <c r="CU8" s="1089"/>
      <c r="CV8" s="1090"/>
      <c r="CW8" s="1088" t="s">
        <v>593</v>
      </c>
      <c r="CX8" s="1089"/>
      <c r="CY8" s="1089"/>
      <c r="CZ8" s="1089"/>
      <c r="DA8" s="1090"/>
      <c r="DB8" s="1088" t="s">
        <v>593</v>
      </c>
      <c r="DC8" s="1089"/>
      <c r="DD8" s="1089"/>
      <c r="DE8" s="1089"/>
      <c r="DF8" s="1090"/>
      <c r="DG8" s="1088" t="s">
        <v>593</v>
      </c>
      <c r="DH8" s="1089"/>
      <c r="DI8" s="1089"/>
      <c r="DJ8" s="1089"/>
      <c r="DK8" s="1090"/>
      <c r="DL8" s="1088" t="s">
        <v>593</v>
      </c>
      <c r="DM8" s="1089"/>
      <c r="DN8" s="1089"/>
      <c r="DO8" s="1089"/>
      <c r="DP8" s="1090"/>
      <c r="DQ8" s="1088" t="s">
        <v>593</v>
      </c>
      <c r="DR8" s="1089"/>
      <c r="DS8" s="1089"/>
      <c r="DT8" s="1089"/>
      <c r="DU8" s="1090"/>
      <c r="DV8" s="1091"/>
      <c r="DW8" s="1092"/>
      <c r="DX8" s="1092"/>
      <c r="DY8" s="1092"/>
      <c r="DZ8" s="1093"/>
      <c r="EA8" s="254"/>
    </row>
    <row r="9" spans="1:131" s="255" customFormat="1" ht="26.25" customHeight="1">
      <c r="A9" s="261">
        <v>3</v>
      </c>
      <c r="B9" s="1136"/>
      <c r="C9" s="1137"/>
      <c r="D9" s="1137"/>
      <c r="E9" s="1137"/>
      <c r="F9" s="1137"/>
      <c r="G9" s="1137"/>
      <c r="H9" s="1137"/>
      <c r="I9" s="1137"/>
      <c r="J9" s="1137"/>
      <c r="K9" s="1137"/>
      <c r="L9" s="1137"/>
      <c r="M9" s="1137"/>
      <c r="N9" s="1137"/>
      <c r="O9" s="1137"/>
      <c r="P9" s="1138"/>
      <c r="Q9" s="1142"/>
      <c r="R9" s="1143"/>
      <c r="S9" s="1143"/>
      <c r="T9" s="1143"/>
      <c r="U9" s="1143"/>
      <c r="V9" s="1143"/>
      <c r="W9" s="1143"/>
      <c r="X9" s="1143"/>
      <c r="Y9" s="1143"/>
      <c r="Z9" s="1143"/>
      <c r="AA9" s="1143"/>
      <c r="AB9" s="1143"/>
      <c r="AC9" s="1143"/>
      <c r="AD9" s="1143"/>
      <c r="AE9" s="1144"/>
      <c r="AF9" s="1118"/>
      <c r="AG9" s="1119"/>
      <c r="AH9" s="1119"/>
      <c r="AI9" s="1119"/>
      <c r="AJ9" s="1120"/>
      <c r="AK9" s="1185"/>
      <c r="AL9" s="1186"/>
      <c r="AM9" s="1186"/>
      <c r="AN9" s="1186"/>
      <c r="AO9" s="1186"/>
      <c r="AP9" s="1186"/>
      <c r="AQ9" s="1186"/>
      <c r="AR9" s="1186"/>
      <c r="AS9" s="1186"/>
      <c r="AT9" s="1186"/>
      <c r="AU9" s="1183"/>
      <c r="AV9" s="1183"/>
      <c r="AW9" s="1183"/>
      <c r="AX9" s="1183"/>
      <c r="AY9" s="1184"/>
      <c r="AZ9" s="252"/>
      <c r="BA9" s="252"/>
      <c r="BB9" s="252"/>
      <c r="BC9" s="252"/>
      <c r="BD9" s="252"/>
      <c r="BE9" s="253"/>
      <c r="BF9" s="253"/>
      <c r="BG9" s="253"/>
      <c r="BH9" s="253"/>
      <c r="BI9" s="253"/>
      <c r="BJ9" s="253"/>
      <c r="BK9" s="253"/>
      <c r="BL9" s="253"/>
      <c r="BM9" s="253"/>
      <c r="BN9" s="253"/>
      <c r="BO9" s="253"/>
      <c r="BP9" s="253"/>
      <c r="BQ9" s="262">
        <v>3</v>
      </c>
      <c r="BR9" s="263"/>
      <c r="BS9" s="1113"/>
      <c r="BT9" s="1114"/>
      <c r="BU9" s="1114"/>
      <c r="BV9" s="1114"/>
      <c r="BW9" s="1114"/>
      <c r="BX9" s="1114"/>
      <c r="BY9" s="1114"/>
      <c r="BZ9" s="1114"/>
      <c r="CA9" s="1114"/>
      <c r="CB9" s="1114"/>
      <c r="CC9" s="1114"/>
      <c r="CD9" s="1114"/>
      <c r="CE9" s="1114"/>
      <c r="CF9" s="1114"/>
      <c r="CG9" s="1115"/>
      <c r="CH9" s="1088"/>
      <c r="CI9" s="1089"/>
      <c r="CJ9" s="1089"/>
      <c r="CK9" s="1089"/>
      <c r="CL9" s="1090"/>
      <c r="CM9" s="1088"/>
      <c r="CN9" s="1089"/>
      <c r="CO9" s="1089"/>
      <c r="CP9" s="1089"/>
      <c r="CQ9" s="1090"/>
      <c r="CR9" s="1088"/>
      <c r="CS9" s="1089"/>
      <c r="CT9" s="1089"/>
      <c r="CU9" s="1089"/>
      <c r="CV9" s="1090"/>
      <c r="CW9" s="1088"/>
      <c r="CX9" s="1089"/>
      <c r="CY9" s="1089"/>
      <c r="CZ9" s="1089"/>
      <c r="DA9" s="1090"/>
      <c r="DB9" s="1088"/>
      <c r="DC9" s="1089"/>
      <c r="DD9" s="1089"/>
      <c r="DE9" s="1089"/>
      <c r="DF9" s="1090"/>
      <c r="DG9" s="1088"/>
      <c r="DH9" s="1089"/>
      <c r="DI9" s="1089"/>
      <c r="DJ9" s="1089"/>
      <c r="DK9" s="1090"/>
      <c r="DL9" s="1088"/>
      <c r="DM9" s="1089"/>
      <c r="DN9" s="1089"/>
      <c r="DO9" s="1089"/>
      <c r="DP9" s="1090"/>
      <c r="DQ9" s="1088"/>
      <c r="DR9" s="1089"/>
      <c r="DS9" s="1089"/>
      <c r="DT9" s="1089"/>
      <c r="DU9" s="1090"/>
      <c r="DV9" s="1091"/>
      <c r="DW9" s="1092"/>
      <c r="DX9" s="1092"/>
      <c r="DY9" s="1092"/>
      <c r="DZ9" s="1093"/>
      <c r="EA9" s="254"/>
    </row>
    <row r="10" spans="1:131" s="255" customFormat="1" ht="26.25" customHeight="1">
      <c r="A10" s="261">
        <v>4</v>
      </c>
      <c r="B10" s="1136"/>
      <c r="C10" s="1137"/>
      <c r="D10" s="1137"/>
      <c r="E10" s="1137"/>
      <c r="F10" s="1137"/>
      <c r="G10" s="1137"/>
      <c r="H10" s="1137"/>
      <c r="I10" s="1137"/>
      <c r="J10" s="1137"/>
      <c r="K10" s="1137"/>
      <c r="L10" s="1137"/>
      <c r="M10" s="1137"/>
      <c r="N10" s="1137"/>
      <c r="O10" s="1137"/>
      <c r="P10" s="1138"/>
      <c r="Q10" s="1142"/>
      <c r="R10" s="1143"/>
      <c r="S10" s="1143"/>
      <c r="T10" s="1143"/>
      <c r="U10" s="1143"/>
      <c r="V10" s="1143"/>
      <c r="W10" s="1143"/>
      <c r="X10" s="1143"/>
      <c r="Y10" s="1143"/>
      <c r="Z10" s="1143"/>
      <c r="AA10" s="1143"/>
      <c r="AB10" s="1143"/>
      <c r="AC10" s="1143"/>
      <c r="AD10" s="1143"/>
      <c r="AE10" s="1144"/>
      <c r="AF10" s="1118"/>
      <c r="AG10" s="1119"/>
      <c r="AH10" s="1119"/>
      <c r="AI10" s="1119"/>
      <c r="AJ10" s="1120"/>
      <c r="AK10" s="1185"/>
      <c r="AL10" s="1186"/>
      <c r="AM10" s="1186"/>
      <c r="AN10" s="1186"/>
      <c r="AO10" s="1186"/>
      <c r="AP10" s="1186"/>
      <c r="AQ10" s="1186"/>
      <c r="AR10" s="1186"/>
      <c r="AS10" s="1186"/>
      <c r="AT10" s="1186"/>
      <c r="AU10" s="1183"/>
      <c r="AV10" s="1183"/>
      <c r="AW10" s="1183"/>
      <c r="AX10" s="1183"/>
      <c r="AY10" s="1184"/>
      <c r="AZ10" s="252"/>
      <c r="BA10" s="252"/>
      <c r="BB10" s="252"/>
      <c r="BC10" s="252"/>
      <c r="BD10" s="252"/>
      <c r="BE10" s="253"/>
      <c r="BF10" s="253"/>
      <c r="BG10" s="253"/>
      <c r="BH10" s="253"/>
      <c r="BI10" s="253"/>
      <c r="BJ10" s="253"/>
      <c r="BK10" s="253"/>
      <c r="BL10" s="253"/>
      <c r="BM10" s="253"/>
      <c r="BN10" s="253"/>
      <c r="BO10" s="253"/>
      <c r="BP10" s="253"/>
      <c r="BQ10" s="262">
        <v>4</v>
      </c>
      <c r="BR10" s="263"/>
      <c r="BS10" s="1113"/>
      <c r="BT10" s="1114"/>
      <c r="BU10" s="1114"/>
      <c r="BV10" s="1114"/>
      <c r="BW10" s="1114"/>
      <c r="BX10" s="1114"/>
      <c r="BY10" s="1114"/>
      <c r="BZ10" s="1114"/>
      <c r="CA10" s="1114"/>
      <c r="CB10" s="1114"/>
      <c r="CC10" s="1114"/>
      <c r="CD10" s="1114"/>
      <c r="CE10" s="1114"/>
      <c r="CF10" s="1114"/>
      <c r="CG10" s="1115"/>
      <c r="CH10" s="1088"/>
      <c r="CI10" s="1089"/>
      <c r="CJ10" s="1089"/>
      <c r="CK10" s="1089"/>
      <c r="CL10" s="1090"/>
      <c r="CM10" s="1088"/>
      <c r="CN10" s="1089"/>
      <c r="CO10" s="1089"/>
      <c r="CP10" s="1089"/>
      <c r="CQ10" s="1090"/>
      <c r="CR10" s="1088"/>
      <c r="CS10" s="1089"/>
      <c r="CT10" s="1089"/>
      <c r="CU10" s="1089"/>
      <c r="CV10" s="1090"/>
      <c r="CW10" s="1088"/>
      <c r="CX10" s="1089"/>
      <c r="CY10" s="1089"/>
      <c r="CZ10" s="1089"/>
      <c r="DA10" s="1090"/>
      <c r="DB10" s="1088"/>
      <c r="DC10" s="1089"/>
      <c r="DD10" s="1089"/>
      <c r="DE10" s="1089"/>
      <c r="DF10" s="1090"/>
      <c r="DG10" s="1088"/>
      <c r="DH10" s="1089"/>
      <c r="DI10" s="1089"/>
      <c r="DJ10" s="1089"/>
      <c r="DK10" s="1090"/>
      <c r="DL10" s="1088"/>
      <c r="DM10" s="1089"/>
      <c r="DN10" s="1089"/>
      <c r="DO10" s="1089"/>
      <c r="DP10" s="1090"/>
      <c r="DQ10" s="1088"/>
      <c r="DR10" s="1089"/>
      <c r="DS10" s="1089"/>
      <c r="DT10" s="1089"/>
      <c r="DU10" s="1090"/>
      <c r="DV10" s="1091"/>
      <c r="DW10" s="1092"/>
      <c r="DX10" s="1092"/>
      <c r="DY10" s="1092"/>
      <c r="DZ10" s="1093"/>
      <c r="EA10" s="254"/>
    </row>
    <row r="11" spans="1:131" s="255" customFormat="1" ht="26.25" customHeight="1">
      <c r="A11" s="261">
        <v>5</v>
      </c>
      <c r="B11" s="1136"/>
      <c r="C11" s="1137"/>
      <c r="D11" s="1137"/>
      <c r="E11" s="1137"/>
      <c r="F11" s="1137"/>
      <c r="G11" s="1137"/>
      <c r="H11" s="1137"/>
      <c r="I11" s="1137"/>
      <c r="J11" s="1137"/>
      <c r="K11" s="1137"/>
      <c r="L11" s="1137"/>
      <c r="M11" s="1137"/>
      <c r="N11" s="1137"/>
      <c r="O11" s="1137"/>
      <c r="P11" s="1138"/>
      <c r="Q11" s="1142"/>
      <c r="R11" s="1143"/>
      <c r="S11" s="1143"/>
      <c r="T11" s="1143"/>
      <c r="U11" s="1143"/>
      <c r="V11" s="1143"/>
      <c r="W11" s="1143"/>
      <c r="X11" s="1143"/>
      <c r="Y11" s="1143"/>
      <c r="Z11" s="1143"/>
      <c r="AA11" s="1143"/>
      <c r="AB11" s="1143"/>
      <c r="AC11" s="1143"/>
      <c r="AD11" s="1143"/>
      <c r="AE11" s="1144"/>
      <c r="AF11" s="1118"/>
      <c r="AG11" s="1119"/>
      <c r="AH11" s="1119"/>
      <c r="AI11" s="1119"/>
      <c r="AJ11" s="1120"/>
      <c r="AK11" s="1185"/>
      <c r="AL11" s="1186"/>
      <c r="AM11" s="1186"/>
      <c r="AN11" s="1186"/>
      <c r="AO11" s="1186"/>
      <c r="AP11" s="1186"/>
      <c r="AQ11" s="1186"/>
      <c r="AR11" s="1186"/>
      <c r="AS11" s="1186"/>
      <c r="AT11" s="1186"/>
      <c r="AU11" s="1183"/>
      <c r="AV11" s="1183"/>
      <c r="AW11" s="1183"/>
      <c r="AX11" s="1183"/>
      <c r="AY11" s="1184"/>
      <c r="AZ11" s="252"/>
      <c r="BA11" s="252"/>
      <c r="BB11" s="252"/>
      <c r="BC11" s="252"/>
      <c r="BD11" s="252"/>
      <c r="BE11" s="253"/>
      <c r="BF11" s="253"/>
      <c r="BG11" s="253"/>
      <c r="BH11" s="253"/>
      <c r="BI11" s="253"/>
      <c r="BJ11" s="253"/>
      <c r="BK11" s="253"/>
      <c r="BL11" s="253"/>
      <c r="BM11" s="253"/>
      <c r="BN11" s="253"/>
      <c r="BO11" s="253"/>
      <c r="BP11" s="253"/>
      <c r="BQ11" s="262">
        <v>5</v>
      </c>
      <c r="BR11" s="263"/>
      <c r="BS11" s="1113"/>
      <c r="BT11" s="1114"/>
      <c r="BU11" s="1114"/>
      <c r="BV11" s="1114"/>
      <c r="BW11" s="1114"/>
      <c r="BX11" s="1114"/>
      <c r="BY11" s="1114"/>
      <c r="BZ11" s="1114"/>
      <c r="CA11" s="1114"/>
      <c r="CB11" s="1114"/>
      <c r="CC11" s="1114"/>
      <c r="CD11" s="1114"/>
      <c r="CE11" s="1114"/>
      <c r="CF11" s="1114"/>
      <c r="CG11" s="1115"/>
      <c r="CH11" s="1088"/>
      <c r="CI11" s="1089"/>
      <c r="CJ11" s="1089"/>
      <c r="CK11" s="1089"/>
      <c r="CL11" s="1090"/>
      <c r="CM11" s="1088"/>
      <c r="CN11" s="1089"/>
      <c r="CO11" s="1089"/>
      <c r="CP11" s="1089"/>
      <c r="CQ11" s="1090"/>
      <c r="CR11" s="1088"/>
      <c r="CS11" s="1089"/>
      <c r="CT11" s="1089"/>
      <c r="CU11" s="1089"/>
      <c r="CV11" s="1090"/>
      <c r="CW11" s="1088"/>
      <c r="CX11" s="1089"/>
      <c r="CY11" s="1089"/>
      <c r="CZ11" s="1089"/>
      <c r="DA11" s="1090"/>
      <c r="DB11" s="1088"/>
      <c r="DC11" s="1089"/>
      <c r="DD11" s="1089"/>
      <c r="DE11" s="1089"/>
      <c r="DF11" s="1090"/>
      <c r="DG11" s="1088"/>
      <c r="DH11" s="1089"/>
      <c r="DI11" s="1089"/>
      <c r="DJ11" s="1089"/>
      <c r="DK11" s="1090"/>
      <c r="DL11" s="1088"/>
      <c r="DM11" s="1089"/>
      <c r="DN11" s="1089"/>
      <c r="DO11" s="1089"/>
      <c r="DP11" s="1090"/>
      <c r="DQ11" s="1088"/>
      <c r="DR11" s="1089"/>
      <c r="DS11" s="1089"/>
      <c r="DT11" s="1089"/>
      <c r="DU11" s="1090"/>
      <c r="DV11" s="1091"/>
      <c r="DW11" s="1092"/>
      <c r="DX11" s="1092"/>
      <c r="DY11" s="1092"/>
      <c r="DZ11" s="1093"/>
      <c r="EA11" s="254"/>
    </row>
    <row r="12" spans="1:131" s="255" customFormat="1" ht="26.25" customHeight="1">
      <c r="A12" s="261">
        <v>6</v>
      </c>
      <c r="B12" s="1136"/>
      <c r="C12" s="1137"/>
      <c r="D12" s="1137"/>
      <c r="E12" s="1137"/>
      <c r="F12" s="1137"/>
      <c r="G12" s="1137"/>
      <c r="H12" s="1137"/>
      <c r="I12" s="1137"/>
      <c r="J12" s="1137"/>
      <c r="K12" s="1137"/>
      <c r="L12" s="1137"/>
      <c r="M12" s="1137"/>
      <c r="N12" s="1137"/>
      <c r="O12" s="1137"/>
      <c r="P12" s="1138"/>
      <c r="Q12" s="1142"/>
      <c r="R12" s="1143"/>
      <c r="S12" s="1143"/>
      <c r="T12" s="1143"/>
      <c r="U12" s="1143"/>
      <c r="V12" s="1143"/>
      <c r="W12" s="1143"/>
      <c r="X12" s="1143"/>
      <c r="Y12" s="1143"/>
      <c r="Z12" s="1143"/>
      <c r="AA12" s="1143"/>
      <c r="AB12" s="1143"/>
      <c r="AC12" s="1143"/>
      <c r="AD12" s="1143"/>
      <c r="AE12" s="1144"/>
      <c r="AF12" s="1118"/>
      <c r="AG12" s="1119"/>
      <c r="AH12" s="1119"/>
      <c r="AI12" s="1119"/>
      <c r="AJ12" s="1120"/>
      <c r="AK12" s="1185"/>
      <c r="AL12" s="1186"/>
      <c r="AM12" s="1186"/>
      <c r="AN12" s="1186"/>
      <c r="AO12" s="1186"/>
      <c r="AP12" s="1186"/>
      <c r="AQ12" s="1186"/>
      <c r="AR12" s="1186"/>
      <c r="AS12" s="1186"/>
      <c r="AT12" s="1186"/>
      <c r="AU12" s="1183"/>
      <c r="AV12" s="1183"/>
      <c r="AW12" s="1183"/>
      <c r="AX12" s="1183"/>
      <c r="AY12" s="1184"/>
      <c r="AZ12" s="252"/>
      <c r="BA12" s="252"/>
      <c r="BB12" s="252"/>
      <c r="BC12" s="252"/>
      <c r="BD12" s="252"/>
      <c r="BE12" s="253"/>
      <c r="BF12" s="253"/>
      <c r="BG12" s="253"/>
      <c r="BH12" s="253"/>
      <c r="BI12" s="253"/>
      <c r="BJ12" s="253"/>
      <c r="BK12" s="253"/>
      <c r="BL12" s="253"/>
      <c r="BM12" s="253"/>
      <c r="BN12" s="253"/>
      <c r="BO12" s="253"/>
      <c r="BP12" s="253"/>
      <c r="BQ12" s="262">
        <v>6</v>
      </c>
      <c r="BR12" s="263"/>
      <c r="BS12" s="1113"/>
      <c r="BT12" s="1114"/>
      <c r="BU12" s="1114"/>
      <c r="BV12" s="1114"/>
      <c r="BW12" s="1114"/>
      <c r="BX12" s="1114"/>
      <c r="BY12" s="1114"/>
      <c r="BZ12" s="1114"/>
      <c r="CA12" s="1114"/>
      <c r="CB12" s="1114"/>
      <c r="CC12" s="1114"/>
      <c r="CD12" s="1114"/>
      <c r="CE12" s="1114"/>
      <c r="CF12" s="1114"/>
      <c r="CG12" s="1115"/>
      <c r="CH12" s="1088"/>
      <c r="CI12" s="1089"/>
      <c r="CJ12" s="1089"/>
      <c r="CK12" s="1089"/>
      <c r="CL12" s="1090"/>
      <c r="CM12" s="1088"/>
      <c r="CN12" s="1089"/>
      <c r="CO12" s="1089"/>
      <c r="CP12" s="1089"/>
      <c r="CQ12" s="1090"/>
      <c r="CR12" s="1088"/>
      <c r="CS12" s="1089"/>
      <c r="CT12" s="1089"/>
      <c r="CU12" s="1089"/>
      <c r="CV12" s="1090"/>
      <c r="CW12" s="1088"/>
      <c r="CX12" s="1089"/>
      <c r="CY12" s="1089"/>
      <c r="CZ12" s="1089"/>
      <c r="DA12" s="1090"/>
      <c r="DB12" s="1088"/>
      <c r="DC12" s="1089"/>
      <c r="DD12" s="1089"/>
      <c r="DE12" s="1089"/>
      <c r="DF12" s="1090"/>
      <c r="DG12" s="1088"/>
      <c r="DH12" s="1089"/>
      <c r="DI12" s="1089"/>
      <c r="DJ12" s="1089"/>
      <c r="DK12" s="1090"/>
      <c r="DL12" s="1088"/>
      <c r="DM12" s="1089"/>
      <c r="DN12" s="1089"/>
      <c r="DO12" s="1089"/>
      <c r="DP12" s="1090"/>
      <c r="DQ12" s="1088"/>
      <c r="DR12" s="1089"/>
      <c r="DS12" s="1089"/>
      <c r="DT12" s="1089"/>
      <c r="DU12" s="1090"/>
      <c r="DV12" s="1091"/>
      <c r="DW12" s="1092"/>
      <c r="DX12" s="1092"/>
      <c r="DY12" s="1092"/>
      <c r="DZ12" s="1093"/>
      <c r="EA12" s="254"/>
    </row>
    <row r="13" spans="1:131" s="255" customFormat="1" ht="26.25" customHeight="1">
      <c r="A13" s="261">
        <v>7</v>
      </c>
      <c r="B13" s="1136"/>
      <c r="C13" s="1137"/>
      <c r="D13" s="1137"/>
      <c r="E13" s="1137"/>
      <c r="F13" s="1137"/>
      <c r="G13" s="1137"/>
      <c r="H13" s="1137"/>
      <c r="I13" s="1137"/>
      <c r="J13" s="1137"/>
      <c r="K13" s="1137"/>
      <c r="L13" s="1137"/>
      <c r="M13" s="1137"/>
      <c r="N13" s="1137"/>
      <c r="O13" s="1137"/>
      <c r="P13" s="1138"/>
      <c r="Q13" s="1142"/>
      <c r="R13" s="1143"/>
      <c r="S13" s="1143"/>
      <c r="T13" s="1143"/>
      <c r="U13" s="1143"/>
      <c r="V13" s="1143"/>
      <c r="W13" s="1143"/>
      <c r="X13" s="1143"/>
      <c r="Y13" s="1143"/>
      <c r="Z13" s="1143"/>
      <c r="AA13" s="1143"/>
      <c r="AB13" s="1143"/>
      <c r="AC13" s="1143"/>
      <c r="AD13" s="1143"/>
      <c r="AE13" s="1144"/>
      <c r="AF13" s="1118"/>
      <c r="AG13" s="1119"/>
      <c r="AH13" s="1119"/>
      <c r="AI13" s="1119"/>
      <c r="AJ13" s="1120"/>
      <c r="AK13" s="1185"/>
      <c r="AL13" s="1186"/>
      <c r="AM13" s="1186"/>
      <c r="AN13" s="1186"/>
      <c r="AO13" s="1186"/>
      <c r="AP13" s="1186"/>
      <c r="AQ13" s="1186"/>
      <c r="AR13" s="1186"/>
      <c r="AS13" s="1186"/>
      <c r="AT13" s="1186"/>
      <c r="AU13" s="1183"/>
      <c r="AV13" s="1183"/>
      <c r="AW13" s="1183"/>
      <c r="AX13" s="1183"/>
      <c r="AY13" s="1184"/>
      <c r="AZ13" s="252"/>
      <c r="BA13" s="252"/>
      <c r="BB13" s="252"/>
      <c r="BC13" s="252"/>
      <c r="BD13" s="252"/>
      <c r="BE13" s="253"/>
      <c r="BF13" s="253"/>
      <c r="BG13" s="253"/>
      <c r="BH13" s="253"/>
      <c r="BI13" s="253"/>
      <c r="BJ13" s="253"/>
      <c r="BK13" s="253"/>
      <c r="BL13" s="253"/>
      <c r="BM13" s="253"/>
      <c r="BN13" s="253"/>
      <c r="BO13" s="253"/>
      <c r="BP13" s="253"/>
      <c r="BQ13" s="262">
        <v>7</v>
      </c>
      <c r="BR13" s="263"/>
      <c r="BS13" s="1113"/>
      <c r="BT13" s="1114"/>
      <c r="BU13" s="1114"/>
      <c r="BV13" s="1114"/>
      <c r="BW13" s="1114"/>
      <c r="BX13" s="1114"/>
      <c r="BY13" s="1114"/>
      <c r="BZ13" s="1114"/>
      <c r="CA13" s="1114"/>
      <c r="CB13" s="1114"/>
      <c r="CC13" s="1114"/>
      <c r="CD13" s="1114"/>
      <c r="CE13" s="1114"/>
      <c r="CF13" s="1114"/>
      <c r="CG13" s="1115"/>
      <c r="CH13" s="1088"/>
      <c r="CI13" s="1089"/>
      <c r="CJ13" s="1089"/>
      <c r="CK13" s="1089"/>
      <c r="CL13" s="1090"/>
      <c r="CM13" s="1088"/>
      <c r="CN13" s="1089"/>
      <c r="CO13" s="1089"/>
      <c r="CP13" s="1089"/>
      <c r="CQ13" s="1090"/>
      <c r="CR13" s="1088"/>
      <c r="CS13" s="1089"/>
      <c r="CT13" s="1089"/>
      <c r="CU13" s="1089"/>
      <c r="CV13" s="1090"/>
      <c r="CW13" s="1088"/>
      <c r="CX13" s="1089"/>
      <c r="CY13" s="1089"/>
      <c r="CZ13" s="1089"/>
      <c r="DA13" s="1090"/>
      <c r="DB13" s="1088"/>
      <c r="DC13" s="1089"/>
      <c r="DD13" s="1089"/>
      <c r="DE13" s="1089"/>
      <c r="DF13" s="1090"/>
      <c r="DG13" s="1088"/>
      <c r="DH13" s="1089"/>
      <c r="DI13" s="1089"/>
      <c r="DJ13" s="1089"/>
      <c r="DK13" s="1090"/>
      <c r="DL13" s="1088"/>
      <c r="DM13" s="1089"/>
      <c r="DN13" s="1089"/>
      <c r="DO13" s="1089"/>
      <c r="DP13" s="1090"/>
      <c r="DQ13" s="1088"/>
      <c r="DR13" s="1089"/>
      <c r="DS13" s="1089"/>
      <c r="DT13" s="1089"/>
      <c r="DU13" s="1090"/>
      <c r="DV13" s="1091"/>
      <c r="DW13" s="1092"/>
      <c r="DX13" s="1092"/>
      <c r="DY13" s="1092"/>
      <c r="DZ13" s="1093"/>
      <c r="EA13" s="254"/>
    </row>
    <row r="14" spans="1:131" s="255" customFormat="1" ht="26.25" customHeight="1">
      <c r="A14" s="261">
        <v>8</v>
      </c>
      <c r="B14" s="1136"/>
      <c r="C14" s="1137"/>
      <c r="D14" s="1137"/>
      <c r="E14" s="1137"/>
      <c r="F14" s="1137"/>
      <c r="G14" s="1137"/>
      <c r="H14" s="1137"/>
      <c r="I14" s="1137"/>
      <c r="J14" s="1137"/>
      <c r="K14" s="1137"/>
      <c r="L14" s="1137"/>
      <c r="M14" s="1137"/>
      <c r="N14" s="1137"/>
      <c r="O14" s="1137"/>
      <c r="P14" s="1138"/>
      <c r="Q14" s="1142"/>
      <c r="R14" s="1143"/>
      <c r="S14" s="1143"/>
      <c r="T14" s="1143"/>
      <c r="U14" s="1143"/>
      <c r="V14" s="1143"/>
      <c r="W14" s="1143"/>
      <c r="X14" s="1143"/>
      <c r="Y14" s="1143"/>
      <c r="Z14" s="1143"/>
      <c r="AA14" s="1143"/>
      <c r="AB14" s="1143"/>
      <c r="AC14" s="1143"/>
      <c r="AD14" s="1143"/>
      <c r="AE14" s="1144"/>
      <c r="AF14" s="1118"/>
      <c r="AG14" s="1119"/>
      <c r="AH14" s="1119"/>
      <c r="AI14" s="1119"/>
      <c r="AJ14" s="1120"/>
      <c r="AK14" s="1185"/>
      <c r="AL14" s="1186"/>
      <c r="AM14" s="1186"/>
      <c r="AN14" s="1186"/>
      <c r="AO14" s="1186"/>
      <c r="AP14" s="1186"/>
      <c r="AQ14" s="1186"/>
      <c r="AR14" s="1186"/>
      <c r="AS14" s="1186"/>
      <c r="AT14" s="1186"/>
      <c r="AU14" s="1183"/>
      <c r="AV14" s="1183"/>
      <c r="AW14" s="1183"/>
      <c r="AX14" s="1183"/>
      <c r="AY14" s="1184"/>
      <c r="AZ14" s="252"/>
      <c r="BA14" s="252"/>
      <c r="BB14" s="252"/>
      <c r="BC14" s="252"/>
      <c r="BD14" s="252"/>
      <c r="BE14" s="253"/>
      <c r="BF14" s="253"/>
      <c r="BG14" s="253"/>
      <c r="BH14" s="253"/>
      <c r="BI14" s="253"/>
      <c r="BJ14" s="253"/>
      <c r="BK14" s="253"/>
      <c r="BL14" s="253"/>
      <c r="BM14" s="253"/>
      <c r="BN14" s="253"/>
      <c r="BO14" s="253"/>
      <c r="BP14" s="253"/>
      <c r="BQ14" s="262">
        <v>8</v>
      </c>
      <c r="BR14" s="263"/>
      <c r="BS14" s="1113"/>
      <c r="BT14" s="1114"/>
      <c r="BU14" s="1114"/>
      <c r="BV14" s="1114"/>
      <c r="BW14" s="1114"/>
      <c r="BX14" s="1114"/>
      <c r="BY14" s="1114"/>
      <c r="BZ14" s="1114"/>
      <c r="CA14" s="1114"/>
      <c r="CB14" s="1114"/>
      <c r="CC14" s="1114"/>
      <c r="CD14" s="1114"/>
      <c r="CE14" s="1114"/>
      <c r="CF14" s="1114"/>
      <c r="CG14" s="1115"/>
      <c r="CH14" s="1088"/>
      <c r="CI14" s="1089"/>
      <c r="CJ14" s="1089"/>
      <c r="CK14" s="1089"/>
      <c r="CL14" s="1090"/>
      <c r="CM14" s="1088"/>
      <c r="CN14" s="1089"/>
      <c r="CO14" s="1089"/>
      <c r="CP14" s="1089"/>
      <c r="CQ14" s="1090"/>
      <c r="CR14" s="1088"/>
      <c r="CS14" s="1089"/>
      <c r="CT14" s="1089"/>
      <c r="CU14" s="1089"/>
      <c r="CV14" s="1090"/>
      <c r="CW14" s="1088"/>
      <c r="CX14" s="1089"/>
      <c r="CY14" s="1089"/>
      <c r="CZ14" s="1089"/>
      <c r="DA14" s="1090"/>
      <c r="DB14" s="1088"/>
      <c r="DC14" s="1089"/>
      <c r="DD14" s="1089"/>
      <c r="DE14" s="1089"/>
      <c r="DF14" s="1090"/>
      <c r="DG14" s="1088"/>
      <c r="DH14" s="1089"/>
      <c r="DI14" s="1089"/>
      <c r="DJ14" s="1089"/>
      <c r="DK14" s="1090"/>
      <c r="DL14" s="1088"/>
      <c r="DM14" s="1089"/>
      <c r="DN14" s="1089"/>
      <c r="DO14" s="1089"/>
      <c r="DP14" s="1090"/>
      <c r="DQ14" s="1088"/>
      <c r="DR14" s="1089"/>
      <c r="DS14" s="1089"/>
      <c r="DT14" s="1089"/>
      <c r="DU14" s="1090"/>
      <c r="DV14" s="1091"/>
      <c r="DW14" s="1092"/>
      <c r="DX14" s="1092"/>
      <c r="DY14" s="1092"/>
      <c r="DZ14" s="1093"/>
      <c r="EA14" s="254"/>
    </row>
    <row r="15" spans="1:131" s="255" customFormat="1" ht="26.25" customHeight="1">
      <c r="A15" s="261">
        <v>9</v>
      </c>
      <c r="B15" s="1136"/>
      <c r="C15" s="1137"/>
      <c r="D15" s="1137"/>
      <c r="E15" s="1137"/>
      <c r="F15" s="1137"/>
      <c r="G15" s="1137"/>
      <c r="H15" s="1137"/>
      <c r="I15" s="1137"/>
      <c r="J15" s="1137"/>
      <c r="K15" s="1137"/>
      <c r="L15" s="1137"/>
      <c r="M15" s="1137"/>
      <c r="N15" s="1137"/>
      <c r="O15" s="1137"/>
      <c r="P15" s="1138"/>
      <c r="Q15" s="1142"/>
      <c r="R15" s="1143"/>
      <c r="S15" s="1143"/>
      <c r="T15" s="1143"/>
      <c r="U15" s="1143"/>
      <c r="V15" s="1143"/>
      <c r="W15" s="1143"/>
      <c r="X15" s="1143"/>
      <c r="Y15" s="1143"/>
      <c r="Z15" s="1143"/>
      <c r="AA15" s="1143"/>
      <c r="AB15" s="1143"/>
      <c r="AC15" s="1143"/>
      <c r="AD15" s="1143"/>
      <c r="AE15" s="1144"/>
      <c r="AF15" s="1118"/>
      <c r="AG15" s="1119"/>
      <c r="AH15" s="1119"/>
      <c r="AI15" s="1119"/>
      <c r="AJ15" s="1120"/>
      <c r="AK15" s="1185"/>
      <c r="AL15" s="1186"/>
      <c r="AM15" s="1186"/>
      <c r="AN15" s="1186"/>
      <c r="AO15" s="1186"/>
      <c r="AP15" s="1186"/>
      <c r="AQ15" s="1186"/>
      <c r="AR15" s="1186"/>
      <c r="AS15" s="1186"/>
      <c r="AT15" s="1186"/>
      <c r="AU15" s="1183"/>
      <c r="AV15" s="1183"/>
      <c r="AW15" s="1183"/>
      <c r="AX15" s="1183"/>
      <c r="AY15" s="1184"/>
      <c r="AZ15" s="252"/>
      <c r="BA15" s="252"/>
      <c r="BB15" s="252"/>
      <c r="BC15" s="252"/>
      <c r="BD15" s="252"/>
      <c r="BE15" s="253"/>
      <c r="BF15" s="253"/>
      <c r="BG15" s="253"/>
      <c r="BH15" s="253"/>
      <c r="BI15" s="253"/>
      <c r="BJ15" s="253"/>
      <c r="BK15" s="253"/>
      <c r="BL15" s="253"/>
      <c r="BM15" s="253"/>
      <c r="BN15" s="253"/>
      <c r="BO15" s="253"/>
      <c r="BP15" s="253"/>
      <c r="BQ15" s="262">
        <v>9</v>
      </c>
      <c r="BR15" s="263"/>
      <c r="BS15" s="1113"/>
      <c r="BT15" s="1114"/>
      <c r="BU15" s="1114"/>
      <c r="BV15" s="1114"/>
      <c r="BW15" s="1114"/>
      <c r="BX15" s="1114"/>
      <c r="BY15" s="1114"/>
      <c r="BZ15" s="1114"/>
      <c r="CA15" s="1114"/>
      <c r="CB15" s="1114"/>
      <c r="CC15" s="1114"/>
      <c r="CD15" s="1114"/>
      <c r="CE15" s="1114"/>
      <c r="CF15" s="1114"/>
      <c r="CG15" s="1115"/>
      <c r="CH15" s="1088"/>
      <c r="CI15" s="1089"/>
      <c r="CJ15" s="1089"/>
      <c r="CK15" s="1089"/>
      <c r="CL15" s="1090"/>
      <c r="CM15" s="1088"/>
      <c r="CN15" s="1089"/>
      <c r="CO15" s="1089"/>
      <c r="CP15" s="1089"/>
      <c r="CQ15" s="1090"/>
      <c r="CR15" s="1088"/>
      <c r="CS15" s="1089"/>
      <c r="CT15" s="1089"/>
      <c r="CU15" s="1089"/>
      <c r="CV15" s="1090"/>
      <c r="CW15" s="1088"/>
      <c r="CX15" s="1089"/>
      <c r="CY15" s="1089"/>
      <c r="CZ15" s="1089"/>
      <c r="DA15" s="1090"/>
      <c r="DB15" s="1088"/>
      <c r="DC15" s="1089"/>
      <c r="DD15" s="1089"/>
      <c r="DE15" s="1089"/>
      <c r="DF15" s="1090"/>
      <c r="DG15" s="1088"/>
      <c r="DH15" s="1089"/>
      <c r="DI15" s="1089"/>
      <c r="DJ15" s="1089"/>
      <c r="DK15" s="1090"/>
      <c r="DL15" s="1088"/>
      <c r="DM15" s="1089"/>
      <c r="DN15" s="1089"/>
      <c r="DO15" s="1089"/>
      <c r="DP15" s="1090"/>
      <c r="DQ15" s="1088"/>
      <c r="DR15" s="1089"/>
      <c r="DS15" s="1089"/>
      <c r="DT15" s="1089"/>
      <c r="DU15" s="1090"/>
      <c r="DV15" s="1091"/>
      <c r="DW15" s="1092"/>
      <c r="DX15" s="1092"/>
      <c r="DY15" s="1092"/>
      <c r="DZ15" s="1093"/>
      <c r="EA15" s="254"/>
    </row>
    <row r="16" spans="1:131" s="255" customFormat="1" ht="26.25" customHeight="1">
      <c r="A16" s="261">
        <v>10</v>
      </c>
      <c r="B16" s="1136"/>
      <c r="C16" s="1137"/>
      <c r="D16" s="1137"/>
      <c r="E16" s="1137"/>
      <c r="F16" s="1137"/>
      <c r="G16" s="1137"/>
      <c r="H16" s="1137"/>
      <c r="I16" s="1137"/>
      <c r="J16" s="1137"/>
      <c r="K16" s="1137"/>
      <c r="L16" s="1137"/>
      <c r="M16" s="1137"/>
      <c r="N16" s="1137"/>
      <c r="O16" s="1137"/>
      <c r="P16" s="1138"/>
      <c r="Q16" s="1142"/>
      <c r="R16" s="1143"/>
      <c r="S16" s="1143"/>
      <c r="T16" s="1143"/>
      <c r="U16" s="1143"/>
      <c r="V16" s="1143"/>
      <c r="W16" s="1143"/>
      <c r="X16" s="1143"/>
      <c r="Y16" s="1143"/>
      <c r="Z16" s="1143"/>
      <c r="AA16" s="1143"/>
      <c r="AB16" s="1143"/>
      <c r="AC16" s="1143"/>
      <c r="AD16" s="1143"/>
      <c r="AE16" s="1144"/>
      <c r="AF16" s="1118"/>
      <c r="AG16" s="1119"/>
      <c r="AH16" s="1119"/>
      <c r="AI16" s="1119"/>
      <c r="AJ16" s="1120"/>
      <c r="AK16" s="1185"/>
      <c r="AL16" s="1186"/>
      <c r="AM16" s="1186"/>
      <c r="AN16" s="1186"/>
      <c r="AO16" s="1186"/>
      <c r="AP16" s="1186"/>
      <c r="AQ16" s="1186"/>
      <c r="AR16" s="1186"/>
      <c r="AS16" s="1186"/>
      <c r="AT16" s="1186"/>
      <c r="AU16" s="1183"/>
      <c r="AV16" s="1183"/>
      <c r="AW16" s="1183"/>
      <c r="AX16" s="1183"/>
      <c r="AY16" s="1184"/>
      <c r="AZ16" s="252"/>
      <c r="BA16" s="252"/>
      <c r="BB16" s="252"/>
      <c r="BC16" s="252"/>
      <c r="BD16" s="252"/>
      <c r="BE16" s="253"/>
      <c r="BF16" s="253"/>
      <c r="BG16" s="253"/>
      <c r="BH16" s="253"/>
      <c r="BI16" s="253"/>
      <c r="BJ16" s="253"/>
      <c r="BK16" s="253"/>
      <c r="BL16" s="253"/>
      <c r="BM16" s="253"/>
      <c r="BN16" s="253"/>
      <c r="BO16" s="253"/>
      <c r="BP16" s="253"/>
      <c r="BQ16" s="262">
        <v>10</v>
      </c>
      <c r="BR16" s="263"/>
      <c r="BS16" s="1113"/>
      <c r="BT16" s="1114"/>
      <c r="BU16" s="1114"/>
      <c r="BV16" s="1114"/>
      <c r="BW16" s="1114"/>
      <c r="BX16" s="1114"/>
      <c r="BY16" s="1114"/>
      <c r="BZ16" s="1114"/>
      <c r="CA16" s="1114"/>
      <c r="CB16" s="1114"/>
      <c r="CC16" s="1114"/>
      <c r="CD16" s="1114"/>
      <c r="CE16" s="1114"/>
      <c r="CF16" s="1114"/>
      <c r="CG16" s="1115"/>
      <c r="CH16" s="1088"/>
      <c r="CI16" s="1089"/>
      <c r="CJ16" s="1089"/>
      <c r="CK16" s="1089"/>
      <c r="CL16" s="1090"/>
      <c r="CM16" s="1088"/>
      <c r="CN16" s="1089"/>
      <c r="CO16" s="1089"/>
      <c r="CP16" s="1089"/>
      <c r="CQ16" s="1090"/>
      <c r="CR16" s="1088"/>
      <c r="CS16" s="1089"/>
      <c r="CT16" s="1089"/>
      <c r="CU16" s="1089"/>
      <c r="CV16" s="1090"/>
      <c r="CW16" s="1088"/>
      <c r="CX16" s="1089"/>
      <c r="CY16" s="1089"/>
      <c r="CZ16" s="1089"/>
      <c r="DA16" s="1090"/>
      <c r="DB16" s="1088"/>
      <c r="DC16" s="1089"/>
      <c r="DD16" s="1089"/>
      <c r="DE16" s="1089"/>
      <c r="DF16" s="1090"/>
      <c r="DG16" s="1088"/>
      <c r="DH16" s="1089"/>
      <c r="DI16" s="1089"/>
      <c r="DJ16" s="1089"/>
      <c r="DK16" s="1090"/>
      <c r="DL16" s="1088"/>
      <c r="DM16" s="1089"/>
      <c r="DN16" s="1089"/>
      <c r="DO16" s="1089"/>
      <c r="DP16" s="1090"/>
      <c r="DQ16" s="1088"/>
      <c r="DR16" s="1089"/>
      <c r="DS16" s="1089"/>
      <c r="DT16" s="1089"/>
      <c r="DU16" s="1090"/>
      <c r="DV16" s="1091"/>
      <c r="DW16" s="1092"/>
      <c r="DX16" s="1092"/>
      <c r="DY16" s="1092"/>
      <c r="DZ16" s="1093"/>
      <c r="EA16" s="254"/>
    </row>
    <row r="17" spans="1:131" s="255" customFormat="1" ht="26.25" customHeight="1">
      <c r="A17" s="261">
        <v>11</v>
      </c>
      <c r="B17" s="1136"/>
      <c r="C17" s="1137"/>
      <c r="D17" s="1137"/>
      <c r="E17" s="1137"/>
      <c r="F17" s="1137"/>
      <c r="G17" s="1137"/>
      <c r="H17" s="1137"/>
      <c r="I17" s="1137"/>
      <c r="J17" s="1137"/>
      <c r="K17" s="1137"/>
      <c r="L17" s="1137"/>
      <c r="M17" s="1137"/>
      <c r="N17" s="1137"/>
      <c r="O17" s="1137"/>
      <c r="P17" s="1138"/>
      <c r="Q17" s="1142"/>
      <c r="R17" s="1143"/>
      <c r="S17" s="1143"/>
      <c r="T17" s="1143"/>
      <c r="U17" s="1143"/>
      <c r="V17" s="1143"/>
      <c r="W17" s="1143"/>
      <c r="X17" s="1143"/>
      <c r="Y17" s="1143"/>
      <c r="Z17" s="1143"/>
      <c r="AA17" s="1143"/>
      <c r="AB17" s="1143"/>
      <c r="AC17" s="1143"/>
      <c r="AD17" s="1143"/>
      <c r="AE17" s="1144"/>
      <c r="AF17" s="1118"/>
      <c r="AG17" s="1119"/>
      <c r="AH17" s="1119"/>
      <c r="AI17" s="1119"/>
      <c r="AJ17" s="1120"/>
      <c r="AK17" s="1185"/>
      <c r="AL17" s="1186"/>
      <c r="AM17" s="1186"/>
      <c r="AN17" s="1186"/>
      <c r="AO17" s="1186"/>
      <c r="AP17" s="1186"/>
      <c r="AQ17" s="1186"/>
      <c r="AR17" s="1186"/>
      <c r="AS17" s="1186"/>
      <c r="AT17" s="1186"/>
      <c r="AU17" s="1183"/>
      <c r="AV17" s="1183"/>
      <c r="AW17" s="1183"/>
      <c r="AX17" s="1183"/>
      <c r="AY17" s="1184"/>
      <c r="AZ17" s="252"/>
      <c r="BA17" s="252"/>
      <c r="BB17" s="252"/>
      <c r="BC17" s="252"/>
      <c r="BD17" s="252"/>
      <c r="BE17" s="253"/>
      <c r="BF17" s="253"/>
      <c r="BG17" s="253"/>
      <c r="BH17" s="253"/>
      <c r="BI17" s="253"/>
      <c r="BJ17" s="253"/>
      <c r="BK17" s="253"/>
      <c r="BL17" s="253"/>
      <c r="BM17" s="253"/>
      <c r="BN17" s="253"/>
      <c r="BO17" s="253"/>
      <c r="BP17" s="253"/>
      <c r="BQ17" s="262">
        <v>11</v>
      </c>
      <c r="BR17" s="263"/>
      <c r="BS17" s="1113"/>
      <c r="BT17" s="1114"/>
      <c r="BU17" s="1114"/>
      <c r="BV17" s="1114"/>
      <c r="BW17" s="1114"/>
      <c r="BX17" s="1114"/>
      <c r="BY17" s="1114"/>
      <c r="BZ17" s="1114"/>
      <c r="CA17" s="1114"/>
      <c r="CB17" s="1114"/>
      <c r="CC17" s="1114"/>
      <c r="CD17" s="1114"/>
      <c r="CE17" s="1114"/>
      <c r="CF17" s="1114"/>
      <c r="CG17" s="1115"/>
      <c r="CH17" s="1088"/>
      <c r="CI17" s="1089"/>
      <c r="CJ17" s="1089"/>
      <c r="CK17" s="1089"/>
      <c r="CL17" s="1090"/>
      <c r="CM17" s="1088"/>
      <c r="CN17" s="1089"/>
      <c r="CO17" s="1089"/>
      <c r="CP17" s="1089"/>
      <c r="CQ17" s="1090"/>
      <c r="CR17" s="1088"/>
      <c r="CS17" s="1089"/>
      <c r="CT17" s="1089"/>
      <c r="CU17" s="1089"/>
      <c r="CV17" s="1090"/>
      <c r="CW17" s="1088"/>
      <c r="CX17" s="1089"/>
      <c r="CY17" s="1089"/>
      <c r="CZ17" s="1089"/>
      <c r="DA17" s="1090"/>
      <c r="DB17" s="1088"/>
      <c r="DC17" s="1089"/>
      <c r="DD17" s="1089"/>
      <c r="DE17" s="1089"/>
      <c r="DF17" s="1090"/>
      <c r="DG17" s="1088"/>
      <c r="DH17" s="1089"/>
      <c r="DI17" s="1089"/>
      <c r="DJ17" s="1089"/>
      <c r="DK17" s="1090"/>
      <c r="DL17" s="1088"/>
      <c r="DM17" s="1089"/>
      <c r="DN17" s="1089"/>
      <c r="DO17" s="1089"/>
      <c r="DP17" s="1090"/>
      <c r="DQ17" s="1088"/>
      <c r="DR17" s="1089"/>
      <c r="DS17" s="1089"/>
      <c r="DT17" s="1089"/>
      <c r="DU17" s="1090"/>
      <c r="DV17" s="1091"/>
      <c r="DW17" s="1092"/>
      <c r="DX17" s="1092"/>
      <c r="DY17" s="1092"/>
      <c r="DZ17" s="1093"/>
      <c r="EA17" s="254"/>
    </row>
    <row r="18" spans="1:131" s="255" customFormat="1" ht="26.25" customHeight="1">
      <c r="A18" s="261">
        <v>12</v>
      </c>
      <c r="B18" s="1136"/>
      <c r="C18" s="1137"/>
      <c r="D18" s="1137"/>
      <c r="E18" s="1137"/>
      <c r="F18" s="1137"/>
      <c r="G18" s="1137"/>
      <c r="H18" s="1137"/>
      <c r="I18" s="1137"/>
      <c r="J18" s="1137"/>
      <c r="K18" s="1137"/>
      <c r="L18" s="1137"/>
      <c r="M18" s="1137"/>
      <c r="N18" s="1137"/>
      <c r="O18" s="1137"/>
      <c r="P18" s="1138"/>
      <c r="Q18" s="1142"/>
      <c r="R18" s="1143"/>
      <c r="S18" s="1143"/>
      <c r="T18" s="1143"/>
      <c r="U18" s="1143"/>
      <c r="V18" s="1143"/>
      <c r="W18" s="1143"/>
      <c r="X18" s="1143"/>
      <c r="Y18" s="1143"/>
      <c r="Z18" s="1143"/>
      <c r="AA18" s="1143"/>
      <c r="AB18" s="1143"/>
      <c r="AC18" s="1143"/>
      <c r="AD18" s="1143"/>
      <c r="AE18" s="1144"/>
      <c r="AF18" s="1118"/>
      <c r="AG18" s="1119"/>
      <c r="AH18" s="1119"/>
      <c r="AI18" s="1119"/>
      <c r="AJ18" s="1120"/>
      <c r="AK18" s="1185"/>
      <c r="AL18" s="1186"/>
      <c r="AM18" s="1186"/>
      <c r="AN18" s="1186"/>
      <c r="AO18" s="1186"/>
      <c r="AP18" s="1186"/>
      <c r="AQ18" s="1186"/>
      <c r="AR18" s="1186"/>
      <c r="AS18" s="1186"/>
      <c r="AT18" s="1186"/>
      <c r="AU18" s="1183"/>
      <c r="AV18" s="1183"/>
      <c r="AW18" s="1183"/>
      <c r="AX18" s="1183"/>
      <c r="AY18" s="1184"/>
      <c r="AZ18" s="252"/>
      <c r="BA18" s="252"/>
      <c r="BB18" s="252"/>
      <c r="BC18" s="252"/>
      <c r="BD18" s="252"/>
      <c r="BE18" s="253"/>
      <c r="BF18" s="253"/>
      <c r="BG18" s="253"/>
      <c r="BH18" s="253"/>
      <c r="BI18" s="253"/>
      <c r="BJ18" s="253"/>
      <c r="BK18" s="253"/>
      <c r="BL18" s="253"/>
      <c r="BM18" s="253"/>
      <c r="BN18" s="253"/>
      <c r="BO18" s="253"/>
      <c r="BP18" s="253"/>
      <c r="BQ18" s="262">
        <v>12</v>
      </c>
      <c r="BR18" s="263"/>
      <c r="BS18" s="1113"/>
      <c r="BT18" s="1114"/>
      <c r="BU18" s="1114"/>
      <c r="BV18" s="1114"/>
      <c r="BW18" s="1114"/>
      <c r="BX18" s="1114"/>
      <c r="BY18" s="1114"/>
      <c r="BZ18" s="1114"/>
      <c r="CA18" s="1114"/>
      <c r="CB18" s="1114"/>
      <c r="CC18" s="1114"/>
      <c r="CD18" s="1114"/>
      <c r="CE18" s="1114"/>
      <c r="CF18" s="1114"/>
      <c r="CG18" s="1115"/>
      <c r="CH18" s="1088"/>
      <c r="CI18" s="1089"/>
      <c r="CJ18" s="1089"/>
      <c r="CK18" s="1089"/>
      <c r="CL18" s="1090"/>
      <c r="CM18" s="1088"/>
      <c r="CN18" s="1089"/>
      <c r="CO18" s="1089"/>
      <c r="CP18" s="1089"/>
      <c r="CQ18" s="1090"/>
      <c r="CR18" s="1088"/>
      <c r="CS18" s="1089"/>
      <c r="CT18" s="1089"/>
      <c r="CU18" s="1089"/>
      <c r="CV18" s="1090"/>
      <c r="CW18" s="1088"/>
      <c r="CX18" s="1089"/>
      <c r="CY18" s="1089"/>
      <c r="CZ18" s="1089"/>
      <c r="DA18" s="1090"/>
      <c r="DB18" s="1088"/>
      <c r="DC18" s="1089"/>
      <c r="DD18" s="1089"/>
      <c r="DE18" s="1089"/>
      <c r="DF18" s="1090"/>
      <c r="DG18" s="1088"/>
      <c r="DH18" s="1089"/>
      <c r="DI18" s="1089"/>
      <c r="DJ18" s="1089"/>
      <c r="DK18" s="1090"/>
      <c r="DL18" s="1088"/>
      <c r="DM18" s="1089"/>
      <c r="DN18" s="1089"/>
      <c r="DO18" s="1089"/>
      <c r="DP18" s="1090"/>
      <c r="DQ18" s="1088"/>
      <c r="DR18" s="1089"/>
      <c r="DS18" s="1089"/>
      <c r="DT18" s="1089"/>
      <c r="DU18" s="1090"/>
      <c r="DV18" s="1091"/>
      <c r="DW18" s="1092"/>
      <c r="DX18" s="1092"/>
      <c r="DY18" s="1092"/>
      <c r="DZ18" s="1093"/>
      <c r="EA18" s="254"/>
    </row>
    <row r="19" spans="1:131" s="255" customFormat="1" ht="26.25" customHeight="1">
      <c r="A19" s="261">
        <v>13</v>
      </c>
      <c r="B19" s="1136"/>
      <c r="C19" s="1137"/>
      <c r="D19" s="1137"/>
      <c r="E19" s="1137"/>
      <c r="F19" s="1137"/>
      <c r="G19" s="1137"/>
      <c r="H19" s="1137"/>
      <c r="I19" s="1137"/>
      <c r="J19" s="1137"/>
      <c r="K19" s="1137"/>
      <c r="L19" s="1137"/>
      <c r="M19" s="1137"/>
      <c r="N19" s="1137"/>
      <c r="O19" s="1137"/>
      <c r="P19" s="1138"/>
      <c r="Q19" s="1142"/>
      <c r="R19" s="1143"/>
      <c r="S19" s="1143"/>
      <c r="T19" s="1143"/>
      <c r="U19" s="1143"/>
      <c r="V19" s="1143"/>
      <c r="W19" s="1143"/>
      <c r="X19" s="1143"/>
      <c r="Y19" s="1143"/>
      <c r="Z19" s="1143"/>
      <c r="AA19" s="1143"/>
      <c r="AB19" s="1143"/>
      <c r="AC19" s="1143"/>
      <c r="AD19" s="1143"/>
      <c r="AE19" s="1144"/>
      <c r="AF19" s="1118"/>
      <c r="AG19" s="1119"/>
      <c r="AH19" s="1119"/>
      <c r="AI19" s="1119"/>
      <c r="AJ19" s="1120"/>
      <c r="AK19" s="1185"/>
      <c r="AL19" s="1186"/>
      <c r="AM19" s="1186"/>
      <c r="AN19" s="1186"/>
      <c r="AO19" s="1186"/>
      <c r="AP19" s="1186"/>
      <c r="AQ19" s="1186"/>
      <c r="AR19" s="1186"/>
      <c r="AS19" s="1186"/>
      <c r="AT19" s="1186"/>
      <c r="AU19" s="1183"/>
      <c r="AV19" s="1183"/>
      <c r="AW19" s="1183"/>
      <c r="AX19" s="1183"/>
      <c r="AY19" s="1184"/>
      <c r="AZ19" s="252"/>
      <c r="BA19" s="252"/>
      <c r="BB19" s="252"/>
      <c r="BC19" s="252"/>
      <c r="BD19" s="252"/>
      <c r="BE19" s="253"/>
      <c r="BF19" s="253"/>
      <c r="BG19" s="253"/>
      <c r="BH19" s="253"/>
      <c r="BI19" s="253"/>
      <c r="BJ19" s="253"/>
      <c r="BK19" s="253"/>
      <c r="BL19" s="253"/>
      <c r="BM19" s="253"/>
      <c r="BN19" s="253"/>
      <c r="BO19" s="253"/>
      <c r="BP19" s="253"/>
      <c r="BQ19" s="262">
        <v>13</v>
      </c>
      <c r="BR19" s="263"/>
      <c r="BS19" s="1113"/>
      <c r="BT19" s="1114"/>
      <c r="BU19" s="1114"/>
      <c r="BV19" s="1114"/>
      <c r="BW19" s="1114"/>
      <c r="BX19" s="1114"/>
      <c r="BY19" s="1114"/>
      <c r="BZ19" s="1114"/>
      <c r="CA19" s="1114"/>
      <c r="CB19" s="1114"/>
      <c r="CC19" s="1114"/>
      <c r="CD19" s="1114"/>
      <c r="CE19" s="1114"/>
      <c r="CF19" s="1114"/>
      <c r="CG19" s="1115"/>
      <c r="CH19" s="1088"/>
      <c r="CI19" s="1089"/>
      <c r="CJ19" s="1089"/>
      <c r="CK19" s="1089"/>
      <c r="CL19" s="1090"/>
      <c r="CM19" s="1088"/>
      <c r="CN19" s="1089"/>
      <c r="CO19" s="1089"/>
      <c r="CP19" s="1089"/>
      <c r="CQ19" s="1090"/>
      <c r="CR19" s="1088"/>
      <c r="CS19" s="1089"/>
      <c r="CT19" s="1089"/>
      <c r="CU19" s="1089"/>
      <c r="CV19" s="1090"/>
      <c r="CW19" s="1088"/>
      <c r="CX19" s="1089"/>
      <c r="CY19" s="1089"/>
      <c r="CZ19" s="1089"/>
      <c r="DA19" s="1090"/>
      <c r="DB19" s="1088"/>
      <c r="DC19" s="1089"/>
      <c r="DD19" s="1089"/>
      <c r="DE19" s="1089"/>
      <c r="DF19" s="1090"/>
      <c r="DG19" s="1088"/>
      <c r="DH19" s="1089"/>
      <c r="DI19" s="1089"/>
      <c r="DJ19" s="1089"/>
      <c r="DK19" s="1090"/>
      <c r="DL19" s="1088"/>
      <c r="DM19" s="1089"/>
      <c r="DN19" s="1089"/>
      <c r="DO19" s="1089"/>
      <c r="DP19" s="1090"/>
      <c r="DQ19" s="1088"/>
      <c r="DR19" s="1089"/>
      <c r="DS19" s="1089"/>
      <c r="DT19" s="1089"/>
      <c r="DU19" s="1090"/>
      <c r="DV19" s="1091"/>
      <c r="DW19" s="1092"/>
      <c r="DX19" s="1092"/>
      <c r="DY19" s="1092"/>
      <c r="DZ19" s="1093"/>
      <c r="EA19" s="254"/>
    </row>
    <row r="20" spans="1:131" s="255" customFormat="1" ht="26.25" customHeight="1">
      <c r="A20" s="261">
        <v>14</v>
      </c>
      <c r="B20" s="1136"/>
      <c r="C20" s="1137"/>
      <c r="D20" s="1137"/>
      <c r="E20" s="1137"/>
      <c r="F20" s="1137"/>
      <c r="G20" s="1137"/>
      <c r="H20" s="1137"/>
      <c r="I20" s="1137"/>
      <c r="J20" s="1137"/>
      <c r="K20" s="1137"/>
      <c r="L20" s="1137"/>
      <c r="M20" s="1137"/>
      <c r="N20" s="1137"/>
      <c r="O20" s="1137"/>
      <c r="P20" s="1138"/>
      <c r="Q20" s="1142"/>
      <c r="R20" s="1143"/>
      <c r="S20" s="1143"/>
      <c r="T20" s="1143"/>
      <c r="U20" s="1143"/>
      <c r="V20" s="1143"/>
      <c r="W20" s="1143"/>
      <c r="X20" s="1143"/>
      <c r="Y20" s="1143"/>
      <c r="Z20" s="1143"/>
      <c r="AA20" s="1143"/>
      <c r="AB20" s="1143"/>
      <c r="AC20" s="1143"/>
      <c r="AD20" s="1143"/>
      <c r="AE20" s="1144"/>
      <c r="AF20" s="1118"/>
      <c r="AG20" s="1119"/>
      <c r="AH20" s="1119"/>
      <c r="AI20" s="1119"/>
      <c r="AJ20" s="1120"/>
      <c r="AK20" s="1185"/>
      <c r="AL20" s="1186"/>
      <c r="AM20" s="1186"/>
      <c r="AN20" s="1186"/>
      <c r="AO20" s="1186"/>
      <c r="AP20" s="1186"/>
      <c r="AQ20" s="1186"/>
      <c r="AR20" s="1186"/>
      <c r="AS20" s="1186"/>
      <c r="AT20" s="1186"/>
      <c r="AU20" s="1183"/>
      <c r="AV20" s="1183"/>
      <c r="AW20" s="1183"/>
      <c r="AX20" s="1183"/>
      <c r="AY20" s="1184"/>
      <c r="AZ20" s="252"/>
      <c r="BA20" s="252"/>
      <c r="BB20" s="252"/>
      <c r="BC20" s="252"/>
      <c r="BD20" s="252"/>
      <c r="BE20" s="253"/>
      <c r="BF20" s="253"/>
      <c r="BG20" s="253"/>
      <c r="BH20" s="253"/>
      <c r="BI20" s="253"/>
      <c r="BJ20" s="253"/>
      <c r="BK20" s="253"/>
      <c r="BL20" s="253"/>
      <c r="BM20" s="253"/>
      <c r="BN20" s="253"/>
      <c r="BO20" s="253"/>
      <c r="BP20" s="253"/>
      <c r="BQ20" s="262">
        <v>14</v>
      </c>
      <c r="BR20" s="263"/>
      <c r="BS20" s="1113"/>
      <c r="BT20" s="1114"/>
      <c r="BU20" s="1114"/>
      <c r="BV20" s="1114"/>
      <c r="BW20" s="1114"/>
      <c r="BX20" s="1114"/>
      <c r="BY20" s="1114"/>
      <c r="BZ20" s="1114"/>
      <c r="CA20" s="1114"/>
      <c r="CB20" s="1114"/>
      <c r="CC20" s="1114"/>
      <c r="CD20" s="1114"/>
      <c r="CE20" s="1114"/>
      <c r="CF20" s="1114"/>
      <c r="CG20" s="1115"/>
      <c r="CH20" s="1088"/>
      <c r="CI20" s="1089"/>
      <c r="CJ20" s="1089"/>
      <c r="CK20" s="1089"/>
      <c r="CL20" s="1090"/>
      <c r="CM20" s="1088"/>
      <c r="CN20" s="1089"/>
      <c r="CO20" s="1089"/>
      <c r="CP20" s="1089"/>
      <c r="CQ20" s="1090"/>
      <c r="CR20" s="1088"/>
      <c r="CS20" s="1089"/>
      <c r="CT20" s="1089"/>
      <c r="CU20" s="1089"/>
      <c r="CV20" s="1090"/>
      <c r="CW20" s="1088"/>
      <c r="CX20" s="1089"/>
      <c r="CY20" s="1089"/>
      <c r="CZ20" s="1089"/>
      <c r="DA20" s="1090"/>
      <c r="DB20" s="1088"/>
      <c r="DC20" s="1089"/>
      <c r="DD20" s="1089"/>
      <c r="DE20" s="1089"/>
      <c r="DF20" s="1090"/>
      <c r="DG20" s="1088"/>
      <c r="DH20" s="1089"/>
      <c r="DI20" s="1089"/>
      <c r="DJ20" s="1089"/>
      <c r="DK20" s="1090"/>
      <c r="DL20" s="1088"/>
      <c r="DM20" s="1089"/>
      <c r="DN20" s="1089"/>
      <c r="DO20" s="1089"/>
      <c r="DP20" s="1090"/>
      <c r="DQ20" s="1088"/>
      <c r="DR20" s="1089"/>
      <c r="DS20" s="1089"/>
      <c r="DT20" s="1089"/>
      <c r="DU20" s="1090"/>
      <c r="DV20" s="1091"/>
      <c r="DW20" s="1092"/>
      <c r="DX20" s="1092"/>
      <c r="DY20" s="1092"/>
      <c r="DZ20" s="1093"/>
      <c r="EA20" s="254"/>
    </row>
    <row r="21" spans="1:131" s="255" customFormat="1" ht="26.25" customHeight="1" thickBot="1">
      <c r="A21" s="261">
        <v>15</v>
      </c>
      <c r="B21" s="1136"/>
      <c r="C21" s="1137"/>
      <c r="D21" s="1137"/>
      <c r="E21" s="1137"/>
      <c r="F21" s="1137"/>
      <c r="G21" s="1137"/>
      <c r="H21" s="1137"/>
      <c r="I21" s="1137"/>
      <c r="J21" s="1137"/>
      <c r="K21" s="1137"/>
      <c r="L21" s="1137"/>
      <c r="M21" s="1137"/>
      <c r="N21" s="1137"/>
      <c r="O21" s="1137"/>
      <c r="P21" s="1138"/>
      <c r="Q21" s="1142"/>
      <c r="R21" s="1143"/>
      <c r="S21" s="1143"/>
      <c r="T21" s="1143"/>
      <c r="U21" s="1143"/>
      <c r="V21" s="1143"/>
      <c r="W21" s="1143"/>
      <c r="X21" s="1143"/>
      <c r="Y21" s="1143"/>
      <c r="Z21" s="1143"/>
      <c r="AA21" s="1143"/>
      <c r="AB21" s="1143"/>
      <c r="AC21" s="1143"/>
      <c r="AD21" s="1143"/>
      <c r="AE21" s="1144"/>
      <c r="AF21" s="1118"/>
      <c r="AG21" s="1119"/>
      <c r="AH21" s="1119"/>
      <c r="AI21" s="1119"/>
      <c r="AJ21" s="1120"/>
      <c r="AK21" s="1185"/>
      <c r="AL21" s="1186"/>
      <c r="AM21" s="1186"/>
      <c r="AN21" s="1186"/>
      <c r="AO21" s="1186"/>
      <c r="AP21" s="1186"/>
      <c r="AQ21" s="1186"/>
      <c r="AR21" s="1186"/>
      <c r="AS21" s="1186"/>
      <c r="AT21" s="1186"/>
      <c r="AU21" s="1183"/>
      <c r="AV21" s="1183"/>
      <c r="AW21" s="1183"/>
      <c r="AX21" s="1183"/>
      <c r="AY21" s="1184"/>
      <c r="AZ21" s="252"/>
      <c r="BA21" s="252"/>
      <c r="BB21" s="252"/>
      <c r="BC21" s="252"/>
      <c r="BD21" s="252"/>
      <c r="BE21" s="253"/>
      <c r="BF21" s="253"/>
      <c r="BG21" s="253"/>
      <c r="BH21" s="253"/>
      <c r="BI21" s="253"/>
      <c r="BJ21" s="253"/>
      <c r="BK21" s="253"/>
      <c r="BL21" s="253"/>
      <c r="BM21" s="253"/>
      <c r="BN21" s="253"/>
      <c r="BO21" s="253"/>
      <c r="BP21" s="253"/>
      <c r="BQ21" s="262">
        <v>15</v>
      </c>
      <c r="BR21" s="263"/>
      <c r="BS21" s="1113"/>
      <c r="BT21" s="1114"/>
      <c r="BU21" s="1114"/>
      <c r="BV21" s="1114"/>
      <c r="BW21" s="1114"/>
      <c r="BX21" s="1114"/>
      <c r="BY21" s="1114"/>
      <c r="BZ21" s="1114"/>
      <c r="CA21" s="1114"/>
      <c r="CB21" s="1114"/>
      <c r="CC21" s="1114"/>
      <c r="CD21" s="1114"/>
      <c r="CE21" s="1114"/>
      <c r="CF21" s="1114"/>
      <c r="CG21" s="1115"/>
      <c r="CH21" s="1088"/>
      <c r="CI21" s="1089"/>
      <c r="CJ21" s="1089"/>
      <c r="CK21" s="1089"/>
      <c r="CL21" s="1090"/>
      <c r="CM21" s="1088"/>
      <c r="CN21" s="1089"/>
      <c r="CO21" s="1089"/>
      <c r="CP21" s="1089"/>
      <c r="CQ21" s="1090"/>
      <c r="CR21" s="1088"/>
      <c r="CS21" s="1089"/>
      <c r="CT21" s="1089"/>
      <c r="CU21" s="1089"/>
      <c r="CV21" s="1090"/>
      <c r="CW21" s="1088"/>
      <c r="CX21" s="1089"/>
      <c r="CY21" s="1089"/>
      <c r="CZ21" s="1089"/>
      <c r="DA21" s="1090"/>
      <c r="DB21" s="1088"/>
      <c r="DC21" s="1089"/>
      <c r="DD21" s="1089"/>
      <c r="DE21" s="1089"/>
      <c r="DF21" s="1090"/>
      <c r="DG21" s="1088"/>
      <c r="DH21" s="1089"/>
      <c r="DI21" s="1089"/>
      <c r="DJ21" s="1089"/>
      <c r="DK21" s="1090"/>
      <c r="DL21" s="1088"/>
      <c r="DM21" s="1089"/>
      <c r="DN21" s="1089"/>
      <c r="DO21" s="1089"/>
      <c r="DP21" s="1090"/>
      <c r="DQ21" s="1088"/>
      <c r="DR21" s="1089"/>
      <c r="DS21" s="1089"/>
      <c r="DT21" s="1089"/>
      <c r="DU21" s="1090"/>
      <c r="DV21" s="1091"/>
      <c r="DW21" s="1092"/>
      <c r="DX21" s="1092"/>
      <c r="DY21" s="1092"/>
      <c r="DZ21" s="1093"/>
      <c r="EA21" s="254"/>
    </row>
    <row r="22" spans="1:131" s="255" customFormat="1" ht="26.25" customHeight="1">
      <c r="A22" s="261">
        <v>16</v>
      </c>
      <c r="B22" s="1136"/>
      <c r="C22" s="1137"/>
      <c r="D22" s="1137"/>
      <c r="E22" s="1137"/>
      <c r="F22" s="1137"/>
      <c r="G22" s="1137"/>
      <c r="H22" s="1137"/>
      <c r="I22" s="1137"/>
      <c r="J22" s="1137"/>
      <c r="K22" s="1137"/>
      <c r="L22" s="1137"/>
      <c r="M22" s="1137"/>
      <c r="N22" s="1137"/>
      <c r="O22" s="1137"/>
      <c r="P22" s="1138"/>
      <c r="Q22" s="1180"/>
      <c r="R22" s="1181"/>
      <c r="S22" s="1181"/>
      <c r="T22" s="1181"/>
      <c r="U22" s="1181"/>
      <c r="V22" s="1181"/>
      <c r="W22" s="1181"/>
      <c r="X22" s="1181"/>
      <c r="Y22" s="1181"/>
      <c r="Z22" s="1181"/>
      <c r="AA22" s="1181"/>
      <c r="AB22" s="1181"/>
      <c r="AC22" s="1181"/>
      <c r="AD22" s="1181"/>
      <c r="AE22" s="1182"/>
      <c r="AF22" s="1118"/>
      <c r="AG22" s="1119"/>
      <c r="AH22" s="1119"/>
      <c r="AI22" s="1119"/>
      <c r="AJ22" s="1120"/>
      <c r="AK22" s="1176"/>
      <c r="AL22" s="1177"/>
      <c r="AM22" s="1177"/>
      <c r="AN22" s="1177"/>
      <c r="AO22" s="1177"/>
      <c r="AP22" s="1177"/>
      <c r="AQ22" s="1177"/>
      <c r="AR22" s="1177"/>
      <c r="AS22" s="1177"/>
      <c r="AT22" s="1177"/>
      <c r="AU22" s="1178"/>
      <c r="AV22" s="1178"/>
      <c r="AW22" s="1178"/>
      <c r="AX22" s="1178"/>
      <c r="AY22" s="1179"/>
      <c r="AZ22" s="1134" t="s">
        <v>397</v>
      </c>
      <c r="BA22" s="1134"/>
      <c r="BB22" s="1134"/>
      <c r="BC22" s="1134"/>
      <c r="BD22" s="1135"/>
      <c r="BE22" s="253"/>
      <c r="BF22" s="253"/>
      <c r="BG22" s="253"/>
      <c r="BH22" s="253"/>
      <c r="BI22" s="253"/>
      <c r="BJ22" s="253"/>
      <c r="BK22" s="253"/>
      <c r="BL22" s="253"/>
      <c r="BM22" s="253"/>
      <c r="BN22" s="253"/>
      <c r="BO22" s="253"/>
      <c r="BP22" s="253"/>
      <c r="BQ22" s="262">
        <v>16</v>
      </c>
      <c r="BR22" s="263"/>
      <c r="BS22" s="1113"/>
      <c r="BT22" s="1114"/>
      <c r="BU22" s="1114"/>
      <c r="BV22" s="1114"/>
      <c r="BW22" s="1114"/>
      <c r="BX22" s="1114"/>
      <c r="BY22" s="1114"/>
      <c r="BZ22" s="1114"/>
      <c r="CA22" s="1114"/>
      <c r="CB22" s="1114"/>
      <c r="CC22" s="1114"/>
      <c r="CD22" s="1114"/>
      <c r="CE22" s="1114"/>
      <c r="CF22" s="1114"/>
      <c r="CG22" s="1115"/>
      <c r="CH22" s="1088"/>
      <c r="CI22" s="1089"/>
      <c r="CJ22" s="1089"/>
      <c r="CK22" s="1089"/>
      <c r="CL22" s="1090"/>
      <c r="CM22" s="1088"/>
      <c r="CN22" s="1089"/>
      <c r="CO22" s="1089"/>
      <c r="CP22" s="1089"/>
      <c r="CQ22" s="1090"/>
      <c r="CR22" s="1088"/>
      <c r="CS22" s="1089"/>
      <c r="CT22" s="1089"/>
      <c r="CU22" s="1089"/>
      <c r="CV22" s="1090"/>
      <c r="CW22" s="1088"/>
      <c r="CX22" s="1089"/>
      <c r="CY22" s="1089"/>
      <c r="CZ22" s="1089"/>
      <c r="DA22" s="1090"/>
      <c r="DB22" s="1088"/>
      <c r="DC22" s="1089"/>
      <c r="DD22" s="1089"/>
      <c r="DE22" s="1089"/>
      <c r="DF22" s="1090"/>
      <c r="DG22" s="1088"/>
      <c r="DH22" s="1089"/>
      <c r="DI22" s="1089"/>
      <c r="DJ22" s="1089"/>
      <c r="DK22" s="1090"/>
      <c r="DL22" s="1088"/>
      <c r="DM22" s="1089"/>
      <c r="DN22" s="1089"/>
      <c r="DO22" s="1089"/>
      <c r="DP22" s="1090"/>
      <c r="DQ22" s="1088"/>
      <c r="DR22" s="1089"/>
      <c r="DS22" s="1089"/>
      <c r="DT22" s="1089"/>
      <c r="DU22" s="1090"/>
      <c r="DV22" s="1091"/>
      <c r="DW22" s="1092"/>
      <c r="DX22" s="1092"/>
      <c r="DY22" s="1092"/>
      <c r="DZ22" s="1093"/>
      <c r="EA22" s="254"/>
    </row>
    <row r="23" spans="1:131" s="255" customFormat="1" ht="26.25" customHeight="1" thickBot="1">
      <c r="A23" s="264" t="s">
        <v>398</v>
      </c>
      <c r="B23" s="1039" t="s">
        <v>399</v>
      </c>
      <c r="C23" s="1040"/>
      <c r="D23" s="1040"/>
      <c r="E23" s="1040"/>
      <c r="F23" s="1040"/>
      <c r="G23" s="1040"/>
      <c r="H23" s="1040"/>
      <c r="I23" s="1040"/>
      <c r="J23" s="1040"/>
      <c r="K23" s="1040"/>
      <c r="L23" s="1040"/>
      <c r="M23" s="1040"/>
      <c r="N23" s="1040"/>
      <c r="O23" s="1040"/>
      <c r="P23" s="1041"/>
      <c r="Q23" s="1167">
        <v>5252</v>
      </c>
      <c r="R23" s="1168"/>
      <c r="S23" s="1168"/>
      <c r="T23" s="1168"/>
      <c r="U23" s="1168"/>
      <c r="V23" s="1168">
        <v>5031</v>
      </c>
      <c r="W23" s="1168"/>
      <c r="X23" s="1168"/>
      <c r="Y23" s="1168"/>
      <c r="Z23" s="1168"/>
      <c r="AA23" s="1168">
        <v>221</v>
      </c>
      <c r="AB23" s="1168"/>
      <c r="AC23" s="1168"/>
      <c r="AD23" s="1168"/>
      <c r="AE23" s="1169"/>
      <c r="AF23" s="1170">
        <v>92</v>
      </c>
      <c r="AG23" s="1168"/>
      <c r="AH23" s="1168"/>
      <c r="AI23" s="1168"/>
      <c r="AJ23" s="1171"/>
      <c r="AK23" s="1172"/>
      <c r="AL23" s="1173"/>
      <c r="AM23" s="1173"/>
      <c r="AN23" s="1173"/>
      <c r="AO23" s="1173"/>
      <c r="AP23" s="1168">
        <v>3515</v>
      </c>
      <c r="AQ23" s="1168"/>
      <c r="AR23" s="1168"/>
      <c r="AS23" s="1168"/>
      <c r="AT23" s="1168"/>
      <c r="AU23" s="1174"/>
      <c r="AV23" s="1174"/>
      <c r="AW23" s="1174"/>
      <c r="AX23" s="1174"/>
      <c r="AY23" s="1175"/>
      <c r="AZ23" s="1164" t="s">
        <v>139</v>
      </c>
      <c r="BA23" s="1165"/>
      <c r="BB23" s="1165"/>
      <c r="BC23" s="1165"/>
      <c r="BD23" s="1166"/>
      <c r="BE23" s="253"/>
      <c r="BF23" s="253"/>
      <c r="BG23" s="253"/>
      <c r="BH23" s="253"/>
      <c r="BI23" s="253"/>
      <c r="BJ23" s="253"/>
      <c r="BK23" s="253"/>
      <c r="BL23" s="253"/>
      <c r="BM23" s="253"/>
      <c r="BN23" s="253"/>
      <c r="BO23" s="253"/>
      <c r="BP23" s="253"/>
      <c r="BQ23" s="262">
        <v>17</v>
      </c>
      <c r="BR23" s="263"/>
      <c r="BS23" s="1113"/>
      <c r="BT23" s="1114"/>
      <c r="BU23" s="1114"/>
      <c r="BV23" s="1114"/>
      <c r="BW23" s="1114"/>
      <c r="BX23" s="1114"/>
      <c r="BY23" s="1114"/>
      <c r="BZ23" s="1114"/>
      <c r="CA23" s="1114"/>
      <c r="CB23" s="1114"/>
      <c r="CC23" s="1114"/>
      <c r="CD23" s="1114"/>
      <c r="CE23" s="1114"/>
      <c r="CF23" s="1114"/>
      <c r="CG23" s="1115"/>
      <c r="CH23" s="1088"/>
      <c r="CI23" s="1089"/>
      <c r="CJ23" s="1089"/>
      <c r="CK23" s="1089"/>
      <c r="CL23" s="1090"/>
      <c r="CM23" s="1088"/>
      <c r="CN23" s="1089"/>
      <c r="CO23" s="1089"/>
      <c r="CP23" s="1089"/>
      <c r="CQ23" s="1090"/>
      <c r="CR23" s="1088"/>
      <c r="CS23" s="1089"/>
      <c r="CT23" s="1089"/>
      <c r="CU23" s="1089"/>
      <c r="CV23" s="1090"/>
      <c r="CW23" s="1088"/>
      <c r="CX23" s="1089"/>
      <c r="CY23" s="1089"/>
      <c r="CZ23" s="1089"/>
      <c r="DA23" s="1090"/>
      <c r="DB23" s="1088"/>
      <c r="DC23" s="1089"/>
      <c r="DD23" s="1089"/>
      <c r="DE23" s="1089"/>
      <c r="DF23" s="1090"/>
      <c r="DG23" s="1088"/>
      <c r="DH23" s="1089"/>
      <c r="DI23" s="1089"/>
      <c r="DJ23" s="1089"/>
      <c r="DK23" s="1090"/>
      <c r="DL23" s="1088"/>
      <c r="DM23" s="1089"/>
      <c r="DN23" s="1089"/>
      <c r="DO23" s="1089"/>
      <c r="DP23" s="1090"/>
      <c r="DQ23" s="1088"/>
      <c r="DR23" s="1089"/>
      <c r="DS23" s="1089"/>
      <c r="DT23" s="1089"/>
      <c r="DU23" s="1090"/>
      <c r="DV23" s="1091"/>
      <c r="DW23" s="1092"/>
      <c r="DX23" s="1092"/>
      <c r="DY23" s="1092"/>
      <c r="DZ23" s="1093"/>
      <c r="EA23" s="254"/>
    </row>
    <row r="24" spans="1:131" s="255" customFormat="1" ht="26.25" customHeight="1">
      <c r="A24" s="1163" t="s">
        <v>400</v>
      </c>
      <c r="B24" s="1163"/>
      <c r="C24" s="1163"/>
      <c r="D24" s="1163"/>
      <c r="E24" s="1163"/>
      <c r="F24" s="1163"/>
      <c r="G24" s="1163"/>
      <c r="H24" s="1163"/>
      <c r="I24" s="1163"/>
      <c r="J24" s="1163"/>
      <c r="K24" s="1163"/>
      <c r="L24" s="1163"/>
      <c r="M24" s="1163"/>
      <c r="N24" s="1163"/>
      <c r="O24" s="1163"/>
      <c r="P24" s="1163"/>
      <c r="Q24" s="1163"/>
      <c r="R24" s="1163"/>
      <c r="S24" s="1163"/>
      <c r="T24" s="1163"/>
      <c r="U24" s="1163"/>
      <c r="V24" s="1163"/>
      <c r="W24" s="1163"/>
      <c r="X24" s="1163"/>
      <c r="Y24" s="1163"/>
      <c r="Z24" s="1163"/>
      <c r="AA24" s="1163"/>
      <c r="AB24" s="1163"/>
      <c r="AC24" s="1163"/>
      <c r="AD24" s="1163"/>
      <c r="AE24" s="1163"/>
      <c r="AF24" s="1163"/>
      <c r="AG24" s="1163"/>
      <c r="AH24" s="1163"/>
      <c r="AI24" s="1163"/>
      <c r="AJ24" s="1163"/>
      <c r="AK24" s="1163"/>
      <c r="AL24" s="1163"/>
      <c r="AM24" s="1163"/>
      <c r="AN24" s="1163"/>
      <c r="AO24" s="1163"/>
      <c r="AP24" s="1163"/>
      <c r="AQ24" s="1163"/>
      <c r="AR24" s="1163"/>
      <c r="AS24" s="1163"/>
      <c r="AT24" s="1163"/>
      <c r="AU24" s="1163"/>
      <c r="AV24" s="1163"/>
      <c r="AW24" s="1163"/>
      <c r="AX24" s="1163"/>
      <c r="AY24" s="1163"/>
      <c r="AZ24" s="252"/>
      <c r="BA24" s="252"/>
      <c r="BB24" s="252"/>
      <c r="BC24" s="252"/>
      <c r="BD24" s="252"/>
      <c r="BE24" s="253"/>
      <c r="BF24" s="253"/>
      <c r="BG24" s="253"/>
      <c r="BH24" s="253"/>
      <c r="BI24" s="253"/>
      <c r="BJ24" s="253"/>
      <c r="BK24" s="253"/>
      <c r="BL24" s="253"/>
      <c r="BM24" s="253"/>
      <c r="BN24" s="253"/>
      <c r="BO24" s="253"/>
      <c r="BP24" s="253"/>
      <c r="BQ24" s="262">
        <v>18</v>
      </c>
      <c r="BR24" s="263"/>
      <c r="BS24" s="1113"/>
      <c r="BT24" s="1114"/>
      <c r="BU24" s="1114"/>
      <c r="BV24" s="1114"/>
      <c r="BW24" s="1114"/>
      <c r="BX24" s="1114"/>
      <c r="BY24" s="1114"/>
      <c r="BZ24" s="1114"/>
      <c r="CA24" s="1114"/>
      <c r="CB24" s="1114"/>
      <c r="CC24" s="1114"/>
      <c r="CD24" s="1114"/>
      <c r="CE24" s="1114"/>
      <c r="CF24" s="1114"/>
      <c r="CG24" s="1115"/>
      <c r="CH24" s="1088"/>
      <c r="CI24" s="1089"/>
      <c r="CJ24" s="1089"/>
      <c r="CK24" s="1089"/>
      <c r="CL24" s="1090"/>
      <c r="CM24" s="1088"/>
      <c r="CN24" s="1089"/>
      <c r="CO24" s="1089"/>
      <c r="CP24" s="1089"/>
      <c r="CQ24" s="1090"/>
      <c r="CR24" s="1088"/>
      <c r="CS24" s="1089"/>
      <c r="CT24" s="1089"/>
      <c r="CU24" s="1089"/>
      <c r="CV24" s="1090"/>
      <c r="CW24" s="1088"/>
      <c r="CX24" s="1089"/>
      <c r="CY24" s="1089"/>
      <c r="CZ24" s="1089"/>
      <c r="DA24" s="1090"/>
      <c r="DB24" s="1088"/>
      <c r="DC24" s="1089"/>
      <c r="DD24" s="1089"/>
      <c r="DE24" s="1089"/>
      <c r="DF24" s="1090"/>
      <c r="DG24" s="1088"/>
      <c r="DH24" s="1089"/>
      <c r="DI24" s="1089"/>
      <c r="DJ24" s="1089"/>
      <c r="DK24" s="1090"/>
      <c r="DL24" s="1088"/>
      <c r="DM24" s="1089"/>
      <c r="DN24" s="1089"/>
      <c r="DO24" s="1089"/>
      <c r="DP24" s="1090"/>
      <c r="DQ24" s="1088"/>
      <c r="DR24" s="1089"/>
      <c r="DS24" s="1089"/>
      <c r="DT24" s="1089"/>
      <c r="DU24" s="1090"/>
      <c r="DV24" s="1091"/>
      <c r="DW24" s="1092"/>
      <c r="DX24" s="1092"/>
      <c r="DY24" s="1092"/>
      <c r="DZ24" s="1093"/>
      <c r="EA24" s="254"/>
    </row>
    <row r="25" spans="1:131" s="247" customFormat="1" ht="26.25" customHeight="1" thickBot="1">
      <c r="A25" s="1162" t="s">
        <v>401</v>
      </c>
      <c r="B25" s="1162"/>
      <c r="C25" s="1162"/>
      <c r="D25" s="1162"/>
      <c r="E25" s="1162"/>
      <c r="F25" s="1162"/>
      <c r="G25" s="1162"/>
      <c r="H25" s="1162"/>
      <c r="I25" s="1162"/>
      <c r="J25" s="1162"/>
      <c r="K25" s="1162"/>
      <c r="L25" s="1162"/>
      <c r="M25" s="1162"/>
      <c r="N25" s="1162"/>
      <c r="O25" s="1162"/>
      <c r="P25" s="1162"/>
      <c r="Q25" s="1162"/>
      <c r="R25" s="1162"/>
      <c r="S25" s="1162"/>
      <c r="T25" s="1162"/>
      <c r="U25" s="1162"/>
      <c r="V25" s="1162"/>
      <c r="W25" s="1162"/>
      <c r="X25" s="1162"/>
      <c r="Y25" s="1162"/>
      <c r="Z25" s="1162"/>
      <c r="AA25" s="1162"/>
      <c r="AB25" s="1162"/>
      <c r="AC25" s="1162"/>
      <c r="AD25" s="1162"/>
      <c r="AE25" s="1162"/>
      <c r="AF25" s="1162"/>
      <c r="AG25" s="1162"/>
      <c r="AH25" s="1162"/>
      <c r="AI25" s="1162"/>
      <c r="AJ25" s="1162"/>
      <c r="AK25" s="1162"/>
      <c r="AL25" s="1162"/>
      <c r="AM25" s="1162"/>
      <c r="AN25" s="1162"/>
      <c r="AO25" s="1162"/>
      <c r="AP25" s="1162"/>
      <c r="AQ25" s="1162"/>
      <c r="AR25" s="1162"/>
      <c r="AS25" s="1162"/>
      <c r="AT25" s="1162"/>
      <c r="AU25" s="1162"/>
      <c r="AV25" s="1162"/>
      <c r="AW25" s="1162"/>
      <c r="AX25" s="1162"/>
      <c r="AY25" s="1162"/>
      <c r="AZ25" s="1162"/>
      <c r="BA25" s="1162"/>
      <c r="BB25" s="1162"/>
      <c r="BC25" s="1162"/>
      <c r="BD25" s="1162"/>
      <c r="BE25" s="1162"/>
      <c r="BF25" s="1162"/>
      <c r="BG25" s="1162"/>
      <c r="BH25" s="1162"/>
      <c r="BI25" s="1162"/>
      <c r="BJ25" s="252"/>
      <c r="BK25" s="252"/>
      <c r="BL25" s="252"/>
      <c r="BM25" s="252"/>
      <c r="BN25" s="252"/>
      <c r="BO25" s="265"/>
      <c r="BP25" s="265"/>
      <c r="BQ25" s="262">
        <v>19</v>
      </c>
      <c r="BR25" s="263"/>
      <c r="BS25" s="1113"/>
      <c r="BT25" s="1114"/>
      <c r="BU25" s="1114"/>
      <c r="BV25" s="1114"/>
      <c r="BW25" s="1114"/>
      <c r="BX25" s="1114"/>
      <c r="BY25" s="1114"/>
      <c r="BZ25" s="1114"/>
      <c r="CA25" s="1114"/>
      <c r="CB25" s="1114"/>
      <c r="CC25" s="1114"/>
      <c r="CD25" s="1114"/>
      <c r="CE25" s="1114"/>
      <c r="CF25" s="1114"/>
      <c r="CG25" s="1115"/>
      <c r="CH25" s="1088"/>
      <c r="CI25" s="1089"/>
      <c r="CJ25" s="1089"/>
      <c r="CK25" s="1089"/>
      <c r="CL25" s="1090"/>
      <c r="CM25" s="1088"/>
      <c r="CN25" s="1089"/>
      <c r="CO25" s="1089"/>
      <c r="CP25" s="1089"/>
      <c r="CQ25" s="1090"/>
      <c r="CR25" s="1088"/>
      <c r="CS25" s="1089"/>
      <c r="CT25" s="1089"/>
      <c r="CU25" s="1089"/>
      <c r="CV25" s="1090"/>
      <c r="CW25" s="1088"/>
      <c r="CX25" s="1089"/>
      <c r="CY25" s="1089"/>
      <c r="CZ25" s="1089"/>
      <c r="DA25" s="1090"/>
      <c r="DB25" s="1088"/>
      <c r="DC25" s="1089"/>
      <c r="DD25" s="1089"/>
      <c r="DE25" s="1089"/>
      <c r="DF25" s="1090"/>
      <c r="DG25" s="1088"/>
      <c r="DH25" s="1089"/>
      <c r="DI25" s="1089"/>
      <c r="DJ25" s="1089"/>
      <c r="DK25" s="1090"/>
      <c r="DL25" s="1088"/>
      <c r="DM25" s="1089"/>
      <c r="DN25" s="1089"/>
      <c r="DO25" s="1089"/>
      <c r="DP25" s="1090"/>
      <c r="DQ25" s="1088"/>
      <c r="DR25" s="1089"/>
      <c r="DS25" s="1089"/>
      <c r="DT25" s="1089"/>
      <c r="DU25" s="1090"/>
      <c r="DV25" s="1091"/>
      <c r="DW25" s="1092"/>
      <c r="DX25" s="1092"/>
      <c r="DY25" s="1092"/>
      <c r="DZ25" s="1093"/>
      <c r="EA25" s="246"/>
    </row>
    <row r="26" spans="1:131" s="247" customFormat="1" ht="26.25" customHeight="1">
      <c r="A26" s="1094" t="s">
        <v>379</v>
      </c>
      <c r="B26" s="1095"/>
      <c r="C26" s="1095"/>
      <c r="D26" s="1095"/>
      <c r="E26" s="1095"/>
      <c r="F26" s="1095"/>
      <c r="G26" s="1095"/>
      <c r="H26" s="1095"/>
      <c r="I26" s="1095"/>
      <c r="J26" s="1095"/>
      <c r="K26" s="1095"/>
      <c r="L26" s="1095"/>
      <c r="M26" s="1095"/>
      <c r="N26" s="1095"/>
      <c r="O26" s="1095"/>
      <c r="P26" s="1096"/>
      <c r="Q26" s="1100" t="s">
        <v>402</v>
      </c>
      <c r="R26" s="1101"/>
      <c r="S26" s="1101"/>
      <c r="T26" s="1101"/>
      <c r="U26" s="1102"/>
      <c r="V26" s="1100" t="s">
        <v>403</v>
      </c>
      <c r="W26" s="1101"/>
      <c r="X26" s="1101"/>
      <c r="Y26" s="1101"/>
      <c r="Z26" s="1102"/>
      <c r="AA26" s="1100" t="s">
        <v>404</v>
      </c>
      <c r="AB26" s="1101"/>
      <c r="AC26" s="1101"/>
      <c r="AD26" s="1101"/>
      <c r="AE26" s="1101"/>
      <c r="AF26" s="1158" t="s">
        <v>405</v>
      </c>
      <c r="AG26" s="1107"/>
      <c r="AH26" s="1107"/>
      <c r="AI26" s="1107"/>
      <c r="AJ26" s="1159"/>
      <c r="AK26" s="1101" t="s">
        <v>406</v>
      </c>
      <c r="AL26" s="1101"/>
      <c r="AM26" s="1101"/>
      <c r="AN26" s="1101"/>
      <c r="AO26" s="1102"/>
      <c r="AP26" s="1100" t="s">
        <v>407</v>
      </c>
      <c r="AQ26" s="1101"/>
      <c r="AR26" s="1101"/>
      <c r="AS26" s="1101"/>
      <c r="AT26" s="1102"/>
      <c r="AU26" s="1100" t="s">
        <v>408</v>
      </c>
      <c r="AV26" s="1101"/>
      <c r="AW26" s="1101"/>
      <c r="AX26" s="1101"/>
      <c r="AY26" s="1102"/>
      <c r="AZ26" s="1100" t="s">
        <v>409</v>
      </c>
      <c r="BA26" s="1101"/>
      <c r="BB26" s="1101"/>
      <c r="BC26" s="1101"/>
      <c r="BD26" s="1102"/>
      <c r="BE26" s="1100" t="s">
        <v>386</v>
      </c>
      <c r="BF26" s="1101"/>
      <c r="BG26" s="1101"/>
      <c r="BH26" s="1101"/>
      <c r="BI26" s="1116"/>
      <c r="BJ26" s="252"/>
      <c r="BK26" s="252"/>
      <c r="BL26" s="252"/>
      <c r="BM26" s="252"/>
      <c r="BN26" s="252"/>
      <c r="BO26" s="265"/>
      <c r="BP26" s="265"/>
      <c r="BQ26" s="262">
        <v>20</v>
      </c>
      <c r="BR26" s="263"/>
      <c r="BS26" s="1113"/>
      <c r="BT26" s="1114"/>
      <c r="BU26" s="1114"/>
      <c r="BV26" s="1114"/>
      <c r="BW26" s="1114"/>
      <c r="BX26" s="1114"/>
      <c r="BY26" s="1114"/>
      <c r="BZ26" s="1114"/>
      <c r="CA26" s="1114"/>
      <c r="CB26" s="1114"/>
      <c r="CC26" s="1114"/>
      <c r="CD26" s="1114"/>
      <c r="CE26" s="1114"/>
      <c r="CF26" s="1114"/>
      <c r="CG26" s="1115"/>
      <c r="CH26" s="1088"/>
      <c r="CI26" s="1089"/>
      <c r="CJ26" s="1089"/>
      <c r="CK26" s="1089"/>
      <c r="CL26" s="1090"/>
      <c r="CM26" s="1088"/>
      <c r="CN26" s="1089"/>
      <c r="CO26" s="1089"/>
      <c r="CP26" s="1089"/>
      <c r="CQ26" s="1090"/>
      <c r="CR26" s="1088"/>
      <c r="CS26" s="1089"/>
      <c r="CT26" s="1089"/>
      <c r="CU26" s="1089"/>
      <c r="CV26" s="1090"/>
      <c r="CW26" s="1088"/>
      <c r="CX26" s="1089"/>
      <c r="CY26" s="1089"/>
      <c r="CZ26" s="1089"/>
      <c r="DA26" s="1090"/>
      <c r="DB26" s="1088"/>
      <c r="DC26" s="1089"/>
      <c r="DD26" s="1089"/>
      <c r="DE26" s="1089"/>
      <c r="DF26" s="1090"/>
      <c r="DG26" s="1088"/>
      <c r="DH26" s="1089"/>
      <c r="DI26" s="1089"/>
      <c r="DJ26" s="1089"/>
      <c r="DK26" s="1090"/>
      <c r="DL26" s="1088"/>
      <c r="DM26" s="1089"/>
      <c r="DN26" s="1089"/>
      <c r="DO26" s="1089"/>
      <c r="DP26" s="1090"/>
      <c r="DQ26" s="1088"/>
      <c r="DR26" s="1089"/>
      <c r="DS26" s="1089"/>
      <c r="DT26" s="1089"/>
      <c r="DU26" s="1090"/>
      <c r="DV26" s="1091"/>
      <c r="DW26" s="1092"/>
      <c r="DX26" s="1092"/>
      <c r="DY26" s="1092"/>
      <c r="DZ26" s="1093"/>
      <c r="EA26" s="246"/>
    </row>
    <row r="27" spans="1:131" s="247" customFormat="1" ht="26.25" customHeight="1" thickBot="1">
      <c r="A27" s="1097"/>
      <c r="B27" s="1098"/>
      <c r="C27" s="1098"/>
      <c r="D27" s="1098"/>
      <c r="E27" s="1098"/>
      <c r="F27" s="1098"/>
      <c r="G27" s="1098"/>
      <c r="H27" s="1098"/>
      <c r="I27" s="1098"/>
      <c r="J27" s="1098"/>
      <c r="K27" s="1098"/>
      <c r="L27" s="1098"/>
      <c r="M27" s="1098"/>
      <c r="N27" s="1098"/>
      <c r="O27" s="1098"/>
      <c r="P27" s="1099"/>
      <c r="Q27" s="1103"/>
      <c r="R27" s="1104"/>
      <c r="S27" s="1104"/>
      <c r="T27" s="1104"/>
      <c r="U27" s="1105"/>
      <c r="V27" s="1103"/>
      <c r="W27" s="1104"/>
      <c r="X27" s="1104"/>
      <c r="Y27" s="1104"/>
      <c r="Z27" s="1105"/>
      <c r="AA27" s="1103"/>
      <c r="AB27" s="1104"/>
      <c r="AC27" s="1104"/>
      <c r="AD27" s="1104"/>
      <c r="AE27" s="1104"/>
      <c r="AF27" s="1160"/>
      <c r="AG27" s="1110"/>
      <c r="AH27" s="1110"/>
      <c r="AI27" s="1110"/>
      <c r="AJ27" s="1161"/>
      <c r="AK27" s="1104"/>
      <c r="AL27" s="1104"/>
      <c r="AM27" s="1104"/>
      <c r="AN27" s="1104"/>
      <c r="AO27" s="1105"/>
      <c r="AP27" s="1103"/>
      <c r="AQ27" s="1104"/>
      <c r="AR27" s="1104"/>
      <c r="AS27" s="1104"/>
      <c r="AT27" s="1105"/>
      <c r="AU27" s="1103"/>
      <c r="AV27" s="1104"/>
      <c r="AW27" s="1104"/>
      <c r="AX27" s="1104"/>
      <c r="AY27" s="1105"/>
      <c r="AZ27" s="1103"/>
      <c r="BA27" s="1104"/>
      <c r="BB27" s="1104"/>
      <c r="BC27" s="1104"/>
      <c r="BD27" s="1105"/>
      <c r="BE27" s="1103"/>
      <c r="BF27" s="1104"/>
      <c r="BG27" s="1104"/>
      <c r="BH27" s="1104"/>
      <c r="BI27" s="1117"/>
      <c r="BJ27" s="252"/>
      <c r="BK27" s="252"/>
      <c r="BL27" s="252"/>
      <c r="BM27" s="252"/>
      <c r="BN27" s="252"/>
      <c r="BO27" s="265"/>
      <c r="BP27" s="265"/>
      <c r="BQ27" s="262">
        <v>21</v>
      </c>
      <c r="BR27" s="263"/>
      <c r="BS27" s="1113"/>
      <c r="BT27" s="1114"/>
      <c r="BU27" s="1114"/>
      <c r="BV27" s="1114"/>
      <c r="BW27" s="1114"/>
      <c r="BX27" s="1114"/>
      <c r="BY27" s="1114"/>
      <c r="BZ27" s="1114"/>
      <c r="CA27" s="1114"/>
      <c r="CB27" s="1114"/>
      <c r="CC27" s="1114"/>
      <c r="CD27" s="1114"/>
      <c r="CE27" s="1114"/>
      <c r="CF27" s="1114"/>
      <c r="CG27" s="1115"/>
      <c r="CH27" s="1088"/>
      <c r="CI27" s="1089"/>
      <c r="CJ27" s="1089"/>
      <c r="CK27" s="1089"/>
      <c r="CL27" s="1090"/>
      <c r="CM27" s="1088"/>
      <c r="CN27" s="1089"/>
      <c r="CO27" s="1089"/>
      <c r="CP27" s="1089"/>
      <c r="CQ27" s="1090"/>
      <c r="CR27" s="1088"/>
      <c r="CS27" s="1089"/>
      <c r="CT27" s="1089"/>
      <c r="CU27" s="1089"/>
      <c r="CV27" s="1090"/>
      <c r="CW27" s="1088"/>
      <c r="CX27" s="1089"/>
      <c r="CY27" s="1089"/>
      <c r="CZ27" s="1089"/>
      <c r="DA27" s="1090"/>
      <c r="DB27" s="1088"/>
      <c r="DC27" s="1089"/>
      <c r="DD27" s="1089"/>
      <c r="DE27" s="1089"/>
      <c r="DF27" s="1090"/>
      <c r="DG27" s="1088"/>
      <c r="DH27" s="1089"/>
      <c r="DI27" s="1089"/>
      <c r="DJ27" s="1089"/>
      <c r="DK27" s="1090"/>
      <c r="DL27" s="1088"/>
      <c r="DM27" s="1089"/>
      <c r="DN27" s="1089"/>
      <c r="DO27" s="1089"/>
      <c r="DP27" s="1090"/>
      <c r="DQ27" s="1088"/>
      <c r="DR27" s="1089"/>
      <c r="DS27" s="1089"/>
      <c r="DT27" s="1089"/>
      <c r="DU27" s="1090"/>
      <c r="DV27" s="1091"/>
      <c r="DW27" s="1092"/>
      <c r="DX27" s="1092"/>
      <c r="DY27" s="1092"/>
      <c r="DZ27" s="1093"/>
      <c r="EA27" s="246"/>
    </row>
    <row r="28" spans="1:131" s="247" customFormat="1" ht="26.25" customHeight="1" thickTop="1">
      <c r="A28" s="266">
        <v>1</v>
      </c>
      <c r="B28" s="1149" t="s">
        <v>410</v>
      </c>
      <c r="C28" s="1150"/>
      <c r="D28" s="1150"/>
      <c r="E28" s="1150"/>
      <c r="F28" s="1150"/>
      <c r="G28" s="1150"/>
      <c r="H28" s="1150"/>
      <c r="I28" s="1150"/>
      <c r="J28" s="1150"/>
      <c r="K28" s="1150"/>
      <c r="L28" s="1150"/>
      <c r="M28" s="1150"/>
      <c r="N28" s="1150"/>
      <c r="O28" s="1150"/>
      <c r="P28" s="1151"/>
      <c r="Q28" s="1152">
        <v>357</v>
      </c>
      <c r="R28" s="1153"/>
      <c r="S28" s="1153"/>
      <c r="T28" s="1153"/>
      <c r="U28" s="1153"/>
      <c r="V28" s="1153">
        <v>352</v>
      </c>
      <c r="W28" s="1153"/>
      <c r="X28" s="1153"/>
      <c r="Y28" s="1153"/>
      <c r="Z28" s="1153"/>
      <c r="AA28" s="1153">
        <v>5</v>
      </c>
      <c r="AB28" s="1153"/>
      <c r="AC28" s="1153"/>
      <c r="AD28" s="1153"/>
      <c r="AE28" s="1154"/>
      <c r="AF28" s="1155">
        <v>5</v>
      </c>
      <c r="AG28" s="1153"/>
      <c r="AH28" s="1153"/>
      <c r="AI28" s="1153"/>
      <c r="AJ28" s="1156"/>
      <c r="AK28" s="1157">
        <v>36</v>
      </c>
      <c r="AL28" s="1145"/>
      <c r="AM28" s="1145"/>
      <c r="AN28" s="1145"/>
      <c r="AO28" s="1145"/>
      <c r="AP28" s="1145" t="s">
        <v>593</v>
      </c>
      <c r="AQ28" s="1145"/>
      <c r="AR28" s="1145"/>
      <c r="AS28" s="1145"/>
      <c r="AT28" s="1145"/>
      <c r="AU28" s="1145" t="s">
        <v>593</v>
      </c>
      <c r="AV28" s="1145"/>
      <c r="AW28" s="1145"/>
      <c r="AX28" s="1145"/>
      <c r="AY28" s="1145"/>
      <c r="AZ28" s="1146" t="s">
        <v>593</v>
      </c>
      <c r="BA28" s="1146"/>
      <c r="BB28" s="1146"/>
      <c r="BC28" s="1146"/>
      <c r="BD28" s="1146"/>
      <c r="BE28" s="1147"/>
      <c r="BF28" s="1147"/>
      <c r="BG28" s="1147"/>
      <c r="BH28" s="1147"/>
      <c r="BI28" s="1148"/>
      <c r="BJ28" s="252"/>
      <c r="BK28" s="252"/>
      <c r="BL28" s="252"/>
      <c r="BM28" s="252"/>
      <c r="BN28" s="252"/>
      <c r="BO28" s="265"/>
      <c r="BP28" s="265"/>
      <c r="BQ28" s="262">
        <v>22</v>
      </c>
      <c r="BR28" s="263"/>
      <c r="BS28" s="1113"/>
      <c r="BT28" s="1114"/>
      <c r="BU28" s="1114"/>
      <c r="BV28" s="1114"/>
      <c r="BW28" s="1114"/>
      <c r="BX28" s="1114"/>
      <c r="BY28" s="1114"/>
      <c r="BZ28" s="1114"/>
      <c r="CA28" s="1114"/>
      <c r="CB28" s="1114"/>
      <c r="CC28" s="1114"/>
      <c r="CD28" s="1114"/>
      <c r="CE28" s="1114"/>
      <c r="CF28" s="1114"/>
      <c r="CG28" s="1115"/>
      <c r="CH28" s="1088"/>
      <c r="CI28" s="1089"/>
      <c r="CJ28" s="1089"/>
      <c r="CK28" s="1089"/>
      <c r="CL28" s="1090"/>
      <c r="CM28" s="1088"/>
      <c r="CN28" s="1089"/>
      <c r="CO28" s="1089"/>
      <c r="CP28" s="1089"/>
      <c r="CQ28" s="1090"/>
      <c r="CR28" s="1088"/>
      <c r="CS28" s="1089"/>
      <c r="CT28" s="1089"/>
      <c r="CU28" s="1089"/>
      <c r="CV28" s="1090"/>
      <c r="CW28" s="1088"/>
      <c r="CX28" s="1089"/>
      <c r="CY28" s="1089"/>
      <c r="CZ28" s="1089"/>
      <c r="DA28" s="1090"/>
      <c r="DB28" s="1088"/>
      <c r="DC28" s="1089"/>
      <c r="DD28" s="1089"/>
      <c r="DE28" s="1089"/>
      <c r="DF28" s="1090"/>
      <c r="DG28" s="1088"/>
      <c r="DH28" s="1089"/>
      <c r="DI28" s="1089"/>
      <c r="DJ28" s="1089"/>
      <c r="DK28" s="1090"/>
      <c r="DL28" s="1088"/>
      <c r="DM28" s="1089"/>
      <c r="DN28" s="1089"/>
      <c r="DO28" s="1089"/>
      <c r="DP28" s="1090"/>
      <c r="DQ28" s="1088"/>
      <c r="DR28" s="1089"/>
      <c r="DS28" s="1089"/>
      <c r="DT28" s="1089"/>
      <c r="DU28" s="1090"/>
      <c r="DV28" s="1091"/>
      <c r="DW28" s="1092"/>
      <c r="DX28" s="1092"/>
      <c r="DY28" s="1092"/>
      <c r="DZ28" s="1093"/>
      <c r="EA28" s="246"/>
    </row>
    <row r="29" spans="1:131" s="247" customFormat="1" ht="26.25" customHeight="1">
      <c r="A29" s="266">
        <v>2</v>
      </c>
      <c r="B29" s="1136" t="s">
        <v>411</v>
      </c>
      <c r="C29" s="1137"/>
      <c r="D29" s="1137"/>
      <c r="E29" s="1137"/>
      <c r="F29" s="1137"/>
      <c r="G29" s="1137"/>
      <c r="H29" s="1137"/>
      <c r="I29" s="1137"/>
      <c r="J29" s="1137"/>
      <c r="K29" s="1137"/>
      <c r="L29" s="1137"/>
      <c r="M29" s="1137"/>
      <c r="N29" s="1137"/>
      <c r="O29" s="1137"/>
      <c r="P29" s="1138"/>
      <c r="Q29" s="1142">
        <v>38</v>
      </c>
      <c r="R29" s="1143"/>
      <c r="S29" s="1143"/>
      <c r="T29" s="1143"/>
      <c r="U29" s="1143"/>
      <c r="V29" s="1143">
        <v>37</v>
      </c>
      <c r="W29" s="1143"/>
      <c r="X29" s="1143"/>
      <c r="Y29" s="1143"/>
      <c r="Z29" s="1143"/>
      <c r="AA29" s="1143">
        <v>1</v>
      </c>
      <c r="AB29" s="1143"/>
      <c r="AC29" s="1143"/>
      <c r="AD29" s="1143"/>
      <c r="AE29" s="1144"/>
      <c r="AF29" s="1118">
        <v>1</v>
      </c>
      <c r="AG29" s="1119"/>
      <c r="AH29" s="1119"/>
      <c r="AI29" s="1119"/>
      <c r="AJ29" s="1120"/>
      <c r="AK29" s="1075">
        <v>15</v>
      </c>
      <c r="AL29" s="1066"/>
      <c r="AM29" s="1066"/>
      <c r="AN29" s="1066"/>
      <c r="AO29" s="1066"/>
      <c r="AP29" s="1066" t="s">
        <v>593</v>
      </c>
      <c r="AQ29" s="1066"/>
      <c r="AR29" s="1066"/>
      <c r="AS29" s="1066"/>
      <c r="AT29" s="1066"/>
      <c r="AU29" s="1066" t="s">
        <v>593</v>
      </c>
      <c r="AV29" s="1066"/>
      <c r="AW29" s="1066"/>
      <c r="AX29" s="1066"/>
      <c r="AY29" s="1066"/>
      <c r="AZ29" s="1141" t="s">
        <v>593</v>
      </c>
      <c r="BA29" s="1141"/>
      <c r="BB29" s="1141"/>
      <c r="BC29" s="1141"/>
      <c r="BD29" s="1141"/>
      <c r="BE29" s="1131"/>
      <c r="BF29" s="1131"/>
      <c r="BG29" s="1131"/>
      <c r="BH29" s="1131"/>
      <c r="BI29" s="1132"/>
      <c r="BJ29" s="252"/>
      <c r="BK29" s="252"/>
      <c r="BL29" s="252"/>
      <c r="BM29" s="252"/>
      <c r="BN29" s="252"/>
      <c r="BO29" s="265"/>
      <c r="BP29" s="265"/>
      <c r="BQ29" s="262">
        <v>23</v>
      </c>
      <c r="BR29" s="263"/>
      <c r="BS29" s="1113"/>
      <c r="BT29" s="1114"/>
      <c r="BU29" s="1114"/>
      <c r="BV29" s="1114"/>
      <c r="BW29" s="1114"/>
      <c r="BX29" s="1114"/>
      <c r="BY29" s="1114"/>
      <c r="BZ29" s="1114"/>
      <c r="CA29" s="1114"/>
      <c r="CB29" s="1114"/>
      <c r="CC29" s="1114"/>
      <c r="CD29" s="1114"/>
      <c r="CE29" s="1114"/>
      <c r="CF29" s="1114"/>
      <c r="CG29" s="1115"/>
      <c r="CH29" s="1088"/>
      <c r="CI29" s="1089"/>
      <c r="CJ29" s="1089"/>
      <c r="CK29" s="1089"/>
      <c r="CL29" s="1090"/>
      <c r="CM29" s="1088"/>
      <c r="CN29" s="1089"/>
      <c r="CO29" s="1089"/>
      <c r="CP29" s="1089"/>
      <c r="CQ29" s="1090"/>
      <c r="CR29" s="1088"/>
      <c r="CS29" s="1089"/>
      <c r="CT29" s="1089"/>
      <c r="CU29" s="1089"/>
      <c r="CV29" s="1090"/>
      <c r="CW29" s="1088"/>
      <c r="CX29" s="1089"/>
      <c r="CY29" s="1089"/>
      <c r="CZ29" s="1089"/>
      <c r="DA29" s="1090"/>
      <c r="DB29" s="1088"/>
      <c r="DC29" s="1089"/>
      <c r="DD29" s="1089"/>
      <c r="DE29" s="1089"/>
      <c r="DF29" s="1090"/>
      <c r="DG29" s="1088"/>
      <c r="DH29" s="1089"/>
      <c r="DI29" s="1089"/>
      <c r="DJ29" s="1089"/>
      <c r="DK29" s="1090"/>
      <c r="DL29" s="1088"/>
      <c r="DM29" s="1089"/>
      <c r="DN29" s="1089"/>
      <c r="DO29" s="1089"/>
      <c r="DP29" s="1090"/>
      <c r="DQ29" s="1088"/>
      <c r="DR29" s="1089"/>
      <c r="DS29" s="1089"/>
      <c r="DT29" s="1089"/>
      <c r="DU29" s="1090"/>
      <c r="DV29" s="1091"/>
      <c r="DW29" s="1092"/>
      <c r="DX29" s="1092"/>
      <c r="DY29" s="1092"/>
      <c r="DZ29" s="1093"/>
      <c r="EA29" s="246"/>
    </row>
    <row r="30" spans="1:131" s="247" customFormat="1" ht="26.25" customHeight="1">
      <c r="A30" s="266">
        <v>3</v>
      </c>
      <c r="B30" s="1136" t="s">
        <v>412</v>
      </c>
      <c r="C30" s="1137"/>
      <c r="D30" s="1137"/>
      <c r="E30" s="1137"/>
      <c r="F30" s="1137"/>
      <c r="G30" s="1137"/>
      <c r="H30" s="1137"/>
      <c r="I30" s="1137"/>
      <c r="J30" s="1137"/>
      <c r="K30" s="1137"/>
      <c r="L30" s="1137"/>
      <c r="M30" s="1137"/>
      <c r="N30" s="1137"/>
      <c r="O30" s="1137"/>
      <c r="P30" s="1138"/>
      <c r="Q30" s="1142">
        <v>89</v>
      </c>
      <c r="R30" s="1143"/>
      <c r="S30" s="1143"/>
      <c r="T30" s="1143"/>
      <c r="U30" s="1143"/>
      <c r="V30" s="1143">
        <v>82</v>
      </c>
      <c r="W30" s="1143"/>
      <c r="X30" s="1143"/>
      <c r="Y30" s="1143"/>
      <c r="Z30" s="1143"/>
      <c r="AA30" s="1143">
        <v>7</v>
      </c>
      <c r="AB30" s="1143"/>
      <c r="AC30" s="1143"/>
      <c r="AD30" s="1143"/>
      <c r="AE30" s="1144"/>
      <c r="AF30" s="1118">
        <v>-22</v>
      </c>
      <c r="AG30" s="1119"/>
      <c r="AH30" s="1119"/>
      <c r="AI30" s="1119"/>
      <c r="AJ30" s="1120"/>
      <c r="AK30" s="1075">
        <v>33</v>
      </c>
      <c r="AL30" s="1066"/>
      <c r="AM30" s="1066"/>
      <c r="AN30" s="1066"/>
      <c r="AO30" s="1066"/>
      <c r="AP30" s="1066">
        <v>211</v>
      </c>
      <c r="AQ30" s="1066"/>
      <c r="AR30" s="1066"/>
      <c r="AS30" s="1066"/>
      <c r="AT30" s="1066"/>
      <c r="AU30" s="1066">
        <v>140</v>
      </c>
      <c r="AV30" s="1066"/>
      <c r="AW30" s="1066"/>
      <c r="AX30" s="1066"/>
      <c r="AY30" s="1066"/>
      <c r="AZ30" s="1141" t="s">
        <v>593</v>
      </c>
      <c r="BA30" s="1141"/>
      <c r="BB30" s="1141"/>
      <c r="BC30" s="1141"/>
      <c r="BD30" s="1141"/>
      <c r="BE30" s="1131" t="s">
        <v>413</v>
      </c>
      <c r="BF30" s="1131"/>
      <c r="BG30" s="1131"/>
      <c r="BH30" s="1131"/>
      <c r="BI30" s="1132"/>
      <c r="BJ30" s="252"/>
      <c r="BK30" s="252"/>
      <c r="BL30" s="252"/>
      <c r="BM30" s="252"/>
      <c r="BN30" s="252"/>
      <c r="BO30" s="265"/>
      <c r="BP30" s="265"/>
      <c r="BQ30" s="262">
        <v>24</v>
      </c>
      <c r="BR30" s="263"/>
      <c r="BS30" s="1113"/>
      <c r="BT30" s="1114"/>
      <c r="BU30" s="1114"/>
      <c r="BV30" s="1114"/>
      <c r="BW30" s="1114"/>
      <c r="BX30" s="1114"/>
      <c r="BY30" s="1114"/>
      <c r="BZ30" s="1114"/>
      <c r="CA30" s="1114"/>
      <c r="CB30" s="1114"/>
      <c r="CC30" s="1114"/>
      <c r="CD30" s="1114"/>
      <c r="CE30" s="1114"/>
      <c r="CF30" s="1114"/>
      <c r="CG30" s="1115"/>
      <c r="CH30" s="1088"/>
      <c r="CI30" s="1089"/>
      <c r="CJ30" s="1089"/>
      <c r="CK30" s="1089"/>
      <c r="CL30" s="1090"/>
      <c r="CM30" s="1088"/>
      <c r="CN30" s="1089"/>
      <c r="CO30" s="1089"/>
      <c r="CP30" s="1089"/>
      <c r="CQ30" s="1090"/>
      <c r="CR30" s="1088"/>
      <c r="CS30" s="1089"/>
      <c r="CT30" s="1089"/>
      <c r="CU30" s="1089"/>
      <c r="CV30" s="1090"/>
      <c r="CW30" s="1088"/>
      <c r="CX30" s="1089"/>
      <c r="CY30" s="1089"/>
      <c r="CZ30" s="1089"/>
      <c r="DA30" s="1090"/>
      <c r="DB30" s="1088"/>
      <c r="DC30" s="1089"/>
      <c r="DD30" s="1089"/>
      <c r="DE30" s="1089"/>
      <c r="DF30" s="1090"/>
      <c r="DG30" s="1088"/>
      <c r="DH30" s="1089"/>
      <c r="DI30" s="1089"/>
      <c r="DJ30" s="1089"/>
      <c r="DK30" s="1090"/>
      <c r="DL30" s="1088"/>
      <c r="DM30" s="1089"/>
      <c r="DN30" s="1089"/>
      <c r="DO30" s="1089"/>
      <c r="DP30" s="1090"/>
      <c r="DQ30" s="1088"/>
      <c r="DR30" s="1089"/>
      <c r="DS30" s="1089"/>
      <c r="DT30" s="1089"/>
      <c r="DU30" s="1090"/>
      <c r="DV30" s="1091"/>
      <c r="DW30" s="1092"/>
      <c r="DX30" s="1092"/>
      <c r="DY30" s="1092"/>
      <c r="DZ30" s="1093"/>
      <c r="EA30" s="246"/>
    </row>
    <row r="31" spans="1:131" s="247" customFormat="1" ht="26.25" customHeight="1">
      <c r="A31" s="266">
        <v>4</v>
      </c>
      <c r="B31" s="1136"/>
      <c r="C31" s="1137"/>
      <c r="D31" s="1137"/>
      <c r="E31" s="1137"/>
      <c r="F31" s="1137"/>
      <c r="G31" s="1137"/>
      <c r="H31" s="1137"/>
      <c r="I31" s="1137"/>
      <c r="J31" s="1137"/>
      <c r="K31" s="1137"/>
      <c r="L31" s="1137"/>
      <c r="M31" s="1137"/>
      <c r="N31" s="1137"/>
      <c r="O31" s="1137"/>
      <c r="P31" s="1138"/>
      <c r="Q31" s="1142"/>
      <c r="R31" s="1143"/>
      <c r="S31" s="1143"/>
      <c r="T31" s="1143"/>
      <c r="U31" s="1143"/>
      <c r="V31" s="1143"/>
      <c r="W31" s="1143"/>
      <c r="X31" s="1143"/>
      <c r="Y31" s="1143"/>
      <c r="Z31" s="1143"/>
      <c r="AA31" s="1143"/>
      <c r="AB31" s="1143"/>
      <c r="AC31" s="1143"/>
      <c r="AD31" s="1143"/>
      <c r="AE31" s="1144"/>
      <c r="AF31" s="1118"/>
      <c r="AG31" s="1119"/>
      <c r="AH31" s="1119"/>
      <c r="AI31" s="1119"/>
      <c r="AJ31" s="1120"/>
      <c r="AK31" s="1075"/>
      <c r="AL31" s="1066"/>
      <c r="AM31" s="1066"/>
      <c r="AN31" s="1066"/>
      <c r="AO31" s="1066"/>
      <c r="AP31" s="1066"/>
      <c r="AQ31" s="1066"/>
      <c r="AR31" s="1066"/>
      <c r="AS31" s="1066"/>
      <c r="AT31" s="1066"/>
      <c r="AU31" s="1066"/>
      <c r="AV31" s="1066"/>
      <c r="AW31" s="1066"/>
      <c r="AX31" s="1066"/>
      <c r="AY31" s="1066"/>
      <c r="AZ31" s="1141"/>
      <c r="BA31" s="1141"/>
      <c r="BB31" s="1141"/>
      <c r="BC31" s="1141"/>
      <c r="BD31" s="1141"/>
      <c r="BE31" s="1131"/>
      <c r="BF31" s="1131"/>
      <c r="BG31" s="1131"/>
      <c r="BH31" s="1131"/>
      <c r="BI31" s="1132"/>
      <c r="BJ31" s="252"/>
      <c r="BK31" s="252"/>
      <c r="BL31" s="252"/>
      <c r="BM31" s="252"/>
      <c r="BN31" s="252"/>
      <c r="BO31" s="265"/>
      <c r="BP31" s="265"/>
      <c r="BQ31" s="262">
        <v>25</v>
      </c>
      <c r="BR31" s="263"/>
      <c r="BS31" s="1113"/>
      <c r="BT31" s="1114"/>
      <c r="BU31" s="1114"/>
      <c r="BV31" s="1114"/>
      <c r="BW31" s="1114"/>
      <c r="BX31" s="1114"/>
      <c r="BY31" s="1114"/>
      <c r="BZ31" s="1114"/>
      <c r="CA31" s="1114"/>
      <c r="CB31" s="1114"/>
      <c r="CC31" s="1114"/>
      <c r="CD31" s="1114"/>
      <c r="CE31" s="1114"/>
      <c r="CF31" s="1114"/>
      <c r="CG31" s="1115"/>
      <c r="CH31" s="1088"/>
      <c r="CI31" s="1089"/>
      <c r="CJ31" s="1089"/>
      <c r="CK31" s="1089"/>
      <c r="CL31" s="1090"/>
      <c r="CM31" s="1088"/>
      <c r="CN31" s="1089"/>
      <c r="CO31" s="1089"/>
      <c r="CP31" s="1089"/>
      <c r="CQ31" s="1090"/>
      <c r="CR31" s="1088"/>
      <c r="CS31" s="1089"/>
      <c r="CT31" s="1089"/>
      <c r="CU31" s="1089"/>
      <c r="CV31" s="1090"/>
      <c r="CW31" s="1088"/>
      <c r="CX31" s="1089"/>
      <c r="CY31" s="1089"/>
      <c r="CZ31" s="1089"/>
      <c r="DA31" s="1090"/>
      <c r="DB31" s="1088"/>
      <c r="DC31" s="1089"/>
      <c r="DD31" s="1089"/>
      <c r="DE31" s="1089"/>
      <c r="DF31" s="1090"/>
      <c r="DG31" s="1088"/>
      <c r="DH31" s="1089"/>
      <c r="DI31" s="1089"/>
      <c r="DJ31" s="1089"/>
      <c r="DK31" s="1090"/>
      <c r="DL31" s="1088"/>
      <c r="DM31" s="1089"/>
      <c r="DN31" s="1089"/>
      <c r="DO31" s="1089"/>
      <c r="DP31" s="1090"/>
      <c r="DQ31" s="1088"/>
      <c r="DR31" s="1089"/>
      <c r="DS31" s="1089"/>
      <c r="DT31" s="1089"/>
      <c r="DU31" s="1090"/>
      <c r="DV31" s="1091"/>
      <c r="DW31" s="1092"/>
      <c r="DX31" s="1092"/>
      <c r="DY31" s="1092"/>
      <c r="DZ31" s="1093"/>
      <c r="EA31" s="246"/>
    </row>
    <row r="32" spans="1:131" s="247" customFormat="1" ht="26.25" customHeight="1">
      <c r="A32" s="266">
        <v>5</v>
      </c>
      <c r="B32" s="1136"/>
      <c r="C32" s="1137"/>
      <c r="D32" s="1137"/>
      <c r="E32" s="1137"/>
      <c r="F32" s="1137"/>
      <c r="G32" s="1137"/>
      <c r="H32" s="1137"/>
      <c r="I32" s="1137"/>
      <c r="J32" s="1137"/>
      <c r="K32" s="1137"/>
      <c r="L32" s="1137"/>
      <c r="M32" s="1137"/>
      <c r="N32" s="1137"/>
      <c r="O32" s="1137"/>
      <c r="P32" s="1138"/>
      <c r="Q32" s="1142"/>
      <c r="R32" s="1143"/>
      <c r="S32" s="1143"/>
      <c r="T32" s="1143"/>
      <c r="U32" s="1143"/>
      <c r="V32" s="1143"/>
      <c r="W32" s="1143"/>
      <c r="X32" s="1143"/>
      <c r="Y32" s="1143"/>
      <c r="Z32" s="1143"/>
      <c r="AA32" s="1143"/>
      <c r="AB32" s="1143"/>
      <c r="AC32" s="1143"/>
      <c r="AD32" s="1143"/>
      <c r="AE32" s="1144"/>
      <c r="AF32" s="1118"/>
      <c r="AG32" s="1119"/>
      <c r="AH32" s="1119"/>
      <c r="AI32" s="1119"/>
      <c r="AJ32" s="1120"/>
      <c r="AK32" s="1075"/>
      <c r="AL32" s="1066"/>
      <c r="AM32" s="1066"/>
      <c r="AN32" s="1066"/>
      <c r="AO32" s="1066"/>
      <c r="AP32" s="1066"/>
      <c r="AQ32" s="1066"/>
      <c r="AR32" s="1066"/>
      <c r="AS32" s="1066"/>
      <c r="AT32" s="1066"/>
      <c r="AU32" s="1066"/>
      <c r="AV32" s="1066"/>
      <c r="AW32" s="1066"/>
      <c r="AX32" s="1066"/>
      <c r="AY32" s="1066"/>
      <c r="AZ32" s="1141"/>
      <c r="BA32" s="1141"/>
      <c r="BB32" s="1141"/>
      <c r="BC32" s="1141"/>
      <c r="BD32" s="1141"/>
      <c r="BE32" s="1131"/>
      <c r="BF32" s="1131"/>
      <c r="BG32" s="1131"/>
      <c r="BH32" s="1131"/>
      <c r="BI32" s="1132"/>
      <c r="BJ32" s="252"/>
      <c r="BK32" s="252"/>
      <c r="BL32" s="252"/>
      <c r="BM32" s="252"/>
      <c r="BN32" s="252"/>
      <c r="BO32" s="265"/>
      <c r="BP32" s="265"/>
      <c r="BQ32" s="262">
        <v>26</v>
      </c>
      <c r="BR32" s="263"/>
      <c r="BS32" s="1113"/>
      <c r="BT32" s="1114"/>
      <c r="BU32" s="1114"/>
      <c r="BV32" s="1114"/>
      <c r="BW32" s="1114"/>
      <c r="BX32" s="1114"/>
      <c r="BY32" s="1114"/>
      <c r="BZ32" s="1114"/>
      <c r="CA32" s="1114"/>
      <c r="CB32" s="1114"/>
      <c r="CC32" s="1114"/>
      <c r="CD32" s="1114"/>
      <c r="CE32" s="1114"/>
      <c r="CF32" s="1114"/>
      <c r="CG32" s="1115"/>
      <c r="CH32" s="1088"/>
      <c r="CI32" s="1089"/>
      <c r="CJ32" s="1089"/>
      <c r="CK32" s="1089"/>
      <c r="CL32" s="1090"/>
      <c r="CM32" s="1088"/>
      <c r="CN32" s="1089"/>
      <c r="CO32" s="1089"/>
      <c r="CP32" s="1089"/>
      <c r="CQ32" s="1090"/>
      <c r="CR32" s="1088"/>
      <c r="CS32" s="1089"/>
      <c r="CT32" s="1089"/>
      <c r="CU32" s="1089"/>
      <c r="CV32" s="1090"/>
      <c r="CW32" s="1088"/>
      <c r="CX32" s="1089"/>
      <c r="CY32" s="1089"/>
      <c r="CZ32" s="1089"/>
      <c r="DA32" s="1090"/>
      <c r="DB32" s="1088"/>
      <c r="DC32" s="1089"/>
      <c r="DD32" s="1089"/>
      <c r="DE32" s="1089"/>
      <c r="DF32" s="1090"/>
      <c r="DG32" s="1088"/>
      <c r="DH32" s="1089"/>
      <c r="DI32" s="1089"/>
      <c r="DJ32" s="1089"/>
      <c r="DK32" s="1090"/>
      <c r="DL32" s="1088"/>
      <c r="DM32" s="1089"/>
      <c r="DN32" s="1089"/>
      <c r="DO32" s="1089"/>
      <c r="DP32" s="1090"/>
      <c r="DQ32" s="1088"/>
      <c r="DR32" s="1089"/>
      <c r="DS32" s="1089"/>
      <c r="DT32" s="1089"/>
      <c r="DU32" s="1090"/>
      <c r="DV32" s="1091"/>
      <c r="DW32" s="1092"/>
      <c r="DX32" s="1092"/>
      <c r="DY32" s="1092"/>
      <c r="DZ32" s="1093"/>
      <c r="EA32" s="246"/>
    </row>
    <row r="33" spans="1:131" s="247" customFormat="1" ht="26.25" customHeight="1">
      <c r="A33" s="266">
        <v>6</v>
      </c>
      <c r="B33" s="1136"/>
      <c r="C33" s="1137"/>
      <c r="D33" s="1137"/>
      <c r="E33" s="1137"/>
      <c r="F33" s="1137"/>
      <c r="G33" s="1137"/>
      <c r="H33" s="1137"/>
      <c r="I33" s="1137"/>
      <c r="J33" s="1137"/>
      <c r="K33" s="1137"/>
      <c r="L33" s="1137"/>
      <c r="M33" s="1137"/>
      <c r="N33" s="1137"/>
      <c r="O33" s="1137"/>
      <c r="P33" s="1138"/>
      <c r="Q33" s="1142"/>
      <c r="R33" s="1143"/>
      <c r="S33" s="1143"/>
      <c r="T33" s="1143"/>
      <c r="U33" s="1143"/>
      <c r="V33" s="1143"/>
      <c r="W33" s="1143"/>
      <c r="X33" s="1143"/>
      <c r="Y33" s="1143"/>
      <c r="Z33" s="1143"/>
      <c r="AA33" s="1143"/>
      <c r="AB33" s="1143"/>
      <c r="AC33" s="1143"/>
      <c r="AD33" s="1143"/>
      <c r="AE33" s="1144"/>
      <c r="AF33" s="1118"/>
      <c r="AG33" s="1119"/>
      <c r="AH33" s="1119"/>
      <c r="AI33" s="1119"/>
      <c r="AJ33" s="1120"/>
      <c r="AK33" s="1075"/>
      <c r="AL33" s="1066"/>
      <c r="AM33" s="1066"/>
      <c r="AN33" s="1066"/>
      <c r="AO33" s="1066"/>
      <c r="AP33" s="1066"/>
      <c r="AQ33" s="1066"/>
      <c r="AR33" s="1066"/>
      <c r="AS33" s="1066"/>
      <c r="AT33" s="1066"/>
      <c r="AU33" s="1066"/>
      <c r="AV33" s="1066"/>
      <c r="AW33" s="1066"/>
      <c r="AX33" s="1066"/>
      <c r="AY33" s="1066"/>
      <c r="AZ33" s="1141"/>
      <c r="BA33" s="1141"/>
      <c r="BB33" s="1141"/>
      <c r="BC33" s="1141"/>
      <c r="BD33" s="1141"/>
      <c r="BE33" s="1131"/>
      <c r="BF33" s="1131"/>
      <c r="BG33" s="1131"/>
      <c r="BH33" s="1131"/>
      <c r="BI33" s="1132"/>
      <c r="BJ33" s="252"/>
      <c r="BK33" s="252"/>
      <c r="BL33" s="252"/>
      <c r="BM33" s="252"/>
      <c r="BN33" s="252"/>
      <c r="BO33" s="265"/>
      <c r="BP33" s="265"/>
      <c r="BQ33" s="262">
        <v>27</v>
      </c>
      <c r="BR33" s="263"/>
      <c r="BS33" s="1113"/>
      <c r="BT33" s="1114"/>
      <c r="BU33" s="1114"/>
      <c r="BV33" s="1114"/>
      <c r="BW33" s="1114"/>
      <c r="BX33" s="1114"/>
      <c r="BY33" s="1114"/>
      <c r="BZ33" s="1114"/>
      <c r="CA33" s="1114"/>
      <c r="CB33" s="1114"/>
      <c r="CC33" s="1114"/>
      <c r="CD33" s="1114"/>
      <c r="CE33" s="1114"/>
      <c r="CF33" s="1114"/>
      <c r="CG33" s="1115"/>
      <c r="CH33" s="1088"/>
      <c r="CI33" s="1089"/>
      <c r="CJ33" s="1089"/>
      <c r="CK33" s="1089"/>
      <c r="CL33" s="1090"/>
      <c r="CM33" s="1088"/>
      <c r="CN33" s="1089"/>
      <c r="CO33" s="1089"/>
      <c r="CP33" s="1089"/>
      <c r="CQ33" s="1090"/>
      <c r="CR33" s="1088"/>
      <c r="CS33" s="1089"/>
      <c r="CT33" s="1089"/>
      <c r="CU33" s="1089"/>
      <c r="CV33" s="1090"/>
      <c r="CW33" s="1088"/>
      <c r="CX33" s="1089"/>
      <c r="CY33" s="1089"/>
      <c r="CZ33" s="1089"/>
      <c r="DA33" s="1090"/>
      <c r="DB33" s="1088"/>
      <c r="DC33" s="1089"/>
      <c r="DD33" s="1089"/>
      <c r="DE33" s="1089"/>
      <c r="DF33" s="1090"/>
      <c r="DG33" s="1088"/>
      <c r="DH33" s="1089"/>
      <c r="DI33" s="1089"/>
      <c r="DJ33" s="1089"/>
      <c r="DK33" s="1090"/>
      <c r="DL33" s="1088"/>
      <c r="DM33" s="1089"/>
      <c r="DN33" s="1089"/>
      <c r="DO33" s="1089"/>
      <c r="DP33" s="1090"/>
      <c r="DQ33" s="1088"/>
      <c r="DR33" s="1089"/>
      <c r="DS33" s="1089"/>
      <c r="DT33" s="1089"/>
      <c r="DU33" s="1090"/>
      <c r="DV33" s="1091"/>
      <c r="DW33" s="1092"/>
      <c r="DX33" s="1092"/>
      <c r="DY33" s="1092"/>
      <c r="DZ33" s="1093"/>
      <c r="EA33" s="246"/>
    </row>
    <row r="34" spans="1:131" s="247" customFormat="1" ht="26.25" customHeight="1">
      <c r="A34" s="266">
        <v>7</v>
      </c>
      <c r="B34" s="1136"/>
      <c r="C34" s="1137"/>
      <c r="D34" s="1137"/>
      <c r="E34" s="1137"/>
      <c r="F34" s="1137"/>
      <c r="G34" s="1137"/>
      <c r="H34" s="1137"/>
      <c r="I34" s="1137"/>
      <c r="J34" s="1137"/>
      <c r="K34" s="1137"/>
      <c r="L34" s="1137"/>
      <c r="M34" s="1137"/>
      <c r="N34" s="1137"/>
      <c r="O34" s="1137"/>
      <c r="P34" s="1138"/>
      <c r="Q34" s="1142"/>
      <c r="R34" s="1143"/>
      <c r="S34" s="1143"/>
      <c r="T34" s="1143"/>
      <c r="U34" s="1143"/>
      <c r="V34" s="1143"/>
      <c r="W34" s="1143"/>
      <c r="X34" s="1143"/>
      <c r="Y34" s="1143"/>
      <c r="Z34" s="1143"/>
      <c r="AA34" s="1143"/>
      <c r="AB34" s="1143"/>
      <c r="AC34" s="1143"/>
      <c r="AD34" s="1143"/>
      <c r="AE34" s="1144"/>
      <c r="AF34" s="1118"/>
      <c r="AG34" s="1119"/>
      <c r="AH34" s="1119"/>
      <c r="AI34" s="1119"/>
      <c r="AJ34" s="1120"/>
      <c r="AK34" s="1075"/>
      <c r="AL34" s="1066"/>
      <c r="AM34" s="1066"/>
      <c r="AN34" s="1066"/>
      <c r="AO34" s="1066"/>
      <c r="AP34" s="1066"/>
      <c r="AQ34" s="1066"/>
      <c r="AR34" s="1066"/>
      <c r="AS34" s="1066"/>
      <c r="AT34" s="1066"/>
      <c r="AU34" s="1066"/>
      <c r="AV34" s="1066"/>
      <c r="AW34" s="1066"/>
      <c r="AX34" s="1066"/>
      <c r="AY34" s="1066"/>
      <c r="AZ34" s="1141"/>
      <c r="BA34" s="1141"/>
      <c r="BB34" s="1141"/>
      <c r="BC34" s="1141"/>
      <c r="BD34" s="1141"/>
      <c r="BE34" s="1131"/>
      <c r="BF34" s="1131"/>
      <c r="BG34" s="1131"/>
      <c r="BH34" s="1131"/>
      <c r="BI34" s="1132"/>
      <c r="BJ34" s="252"/>
      <c r="BK34" s="252"/>
      <c r="BL34" s="252"/>
      <c r="BM34" s="252"/>
      <c r="BN34" s="252"/>
      <c r="BO34" s="265"/>
      <c r="BP34" s="265"/>
      <c r="BQ34" s="262">
        <v>28</v>
      </c>
      <c r="BR34" s="263"/>
      <c r="BS34" s="1113"/>
      <c r="BT34" s="1114"/>
      <c r="BU34" s="1114"/>
      <c r="BV34" s="1114"/>
      <c r="BW34" s="1114"/>
      <c r="BX34" s="1114"/>
      <c r="BY34" s="1114"/>
      <c r="BZ34" s="1114"/>
      <c r="CA34" s="1114"/>
      <c r="CB34" s="1114"/>
      <c r="CC34" s="1114"/>
      <c r="CD34" s="1114"/>
      <c r="CE34" s="1114"/>
      <c r="CF34" s="1114"/>
      <c r="CG34" s="1115"/>
      <c r="CH34" s="1088"/>
      <c r="CI34" s="1089"/>
      <c r="CJ34" s="1089"/>
      <c r="CK34" s="1089"/>
      <c r="CL34" s="1090"/>
      <c r="CM34" s="1088"/>
      <c r="CN34" s="1089"/>
      <c r="CO34" s="1089"/>
      <c r="CP34" s="1089"/>
      <c r="CQ34" s="1090"/>
      <c r="CR34" s="1088"/>
      <c r="CS34" s="1089"/>
      <c r="CT34" s="1089"/>
      <c r="CU34" s="1089"/>
      <c r="CV34" s="1090"/>
      <c r="CW34" s="1088"/>
      <c r="CX34" s="1089"/>
      <c r="CY34" s="1089"/>
      <c r="CZ34" s="1089"/>
      <c r="DA34" s="1090"/>
      <c r="DB34" s="1088"/>
      <c r="DC34" s="1089"/>
      <c r="DD34" s="1089"/>
      <c r="DE34" s="1089"/>
      <c r="DF34" s="1090"/>
      <c r="DG34" s="1088"/>
      <c r="DH34" s="1089"/>
      <c r="DI34" s="1089"/>
      <c r="DJ34" s="1089"/>
      <c r="DK34" s="1090"/>
      <c r="DL34" s="1088"/>
      <c r="DM34" s="1089"/>
      <c r="DN34" s="1089"/>
      <c r="DO34" s="1089"/>
      <c r="DP34" s="1090"/>
      <c r="DQ34" s="1088"/>
      <c r="DR34" s="1089"/>
      <c r="DS34" s="1089"/>
      <c r="DT34" s="1089"/>
      <c r="DU34" s="1090"/>
      <c r="DV34" s="1091"/>
      <c r="DW34" s="1092"/>
      <c r="DX34" s="1092"/>
      <c r="DY34" s="1092"/>
      <c r="DZ34" s="1093"/>
      <c r="EA34" s="246"/>
    </row>
    <row r="35" spans="1:131" s="247" customFormat="1" ht="26.25" customHeight="1">
      <c r="A35" s="266">
        <v>8</v>
      </c>
      <c r="B35" s="1136"/>
      <c r="C35" s="1137"/>
      <c r="D35" s="1137"/>
      <c r="E35" s="1137"/>
      <c r="F35" s="1137"/>
      <c r="G35" s="1137"/>
      <c r="H35" s="1137"/>
      <c r="I35" s="1137"/>
      <c r="J35" s="1137"/>
      <c r="K35" s="1137"/>
      <c r="L35" s="1137"/>
      <c r="M35" s="1137"/>
      <c r="N35" s="1137"/>
      <c r="O35" s="1137"/>
      <c r="P35" s="1138"/>
      <c r="Q35" s="1142"/>
      <c r="R35" s="1143"/>
      <c r="S35" s="1143"/>
      <c r="T35" s="1143"/>
      <c r="U35" s="1143"/>
      <c r="V35" s="1143"/>
      <c r="W35" s="1143"/>
      <c r="X35" s="1143"/>
      <c r="Y35" s="1143"/>
      <c r="Z35" s="1143"/>
      <c r="AA35" s="1143"/>
      <c r="AB35" s="1143"/>
      <c r="AC35" s="1143"/>
      <c r="AD35" s="1143"/>
      <c r="AE35" s="1144"/>
      <c r="AF35" s="1118"/>
      <c r="AG35" s="1119"/>
      <c r="AH35" s="1119"/>
      <c r="AI35" s="1119"/>
      <c r="AJ35" s="1120"/>
      <c r="AK35" s="1075"/>
      <c r="AL35" s="1066"/>
      <c r="AM35" s="1066"/>
      <c r="AN35" s="1066"/>
      <c r="AO35" s="1066"/>
      <c r="AP35" s="1066"/>
      <c r="AQ35" s="1066"/>
      <c r="AR35" s="1066"/>
      <c r="AS35" s="1066"/>
      <c r="AT35" s="1066"/>
      <c r="AU35" s="1066"/>
      <c r="AV35" s="1066"/>
      <c r="AW35" s="1066"/>
      <c r="AX35" s="1066"/>
      <c r="AY35" s="1066"/>
      <c r="AZ35" s="1141"/>
      <c r="BA35" s="1141"/>
      <c r="BB35" s="1141"/>
      <c r="BC35" s="1141"/>
      <c r="BD35" s="1141"/>
      <c r="BE35" s="1131"/>
      <c r="BF35" s="1131"/>
      <c r="BG35" s="1131"/>
      <c r="BH35" s="1131"/>
      <c r="BI35" s="1132"/>
      <c r="BJ35" s="252"/>
      <c r="BK35" s="252"/>
      <c r="BL35" s="252"/>
      <c r="BM35" s="252"/>
      <c r="BN35" s="252"/>
      <c r="BO35" s="265"/>
      <c r="BP35" s="265"/>
      <c r="BQ35" s="262">
        <v>29</v>
      </c>
      <c r="BR35" s="263"/>
      <c r="BS35" s="1113"/>
      <c r="BT35" s="1114"/>
      <c r="BU35" s="1114"/>
      <c r="BV35" s="1114"/>
      <c r="BW35" s="1114"/>
      <c r="BX35" s="1114"/>
      <c r="BY35" s="1114"/>
      <c r="BZ35" s="1114"/>
      <c r="CA35" s="1114"/>
      <c r="CB35" s="1114"/>
      <c r="CC35" s="1114"/>
      <c r="CD35" s="1114"/>
      <c r="CE35" s="1114"/>
      <c r="CF35" s="1114"/>
      <c r="CG35" s="1115"/>
      <c r="CH35" s="1088"/>
      <c r="CI35" s="1089"/>
      <c r="CJ35" s="1089"/>
      <c r="CK35" s="1089"/>
      <c r="CL35" s="1090"/>
      <c r="CM35" s="1088"/>
      <c r="CN35" s="1089"/>
      <c r="CO35" s="1089"/>
      <c r="CP35" s="1089"/>
      <c r="CQ35" s="1090"/>
      <c r="CR35" s="1088"/>
      <c r="CS35" s="1089"/>
      <c r="CT35" s="1089"/>
      <c r="CU35" s="1089"/>
      <c r="CV35" s="1090"/>
      <c r="CW35" s="1088"/>
      <c r="CX35" s="1089"/>
      <c r="CY35" s="1089"/>
      <c r="CZ35" s="1089"/>
      <c r="DA35" s="1090"/>
      <c r="DB35" s="1088"/>
      <c r="DC35" s="1089"/>
      <c r="DD35" s="1089"/>
      <c r="DE35" s="1089"/>
      <c r="DF35" s="1090"/>
      <c r="DG35" s="1088"/>
      <c r="DH35" s="1089"/>
      <c r="DI35" s="1089"/>
      <c r="DJ35" s="1089"/>
      <c r="DK35" s="1090"/>
      <c r="DL35" s="1088"/>
      <c r="DM35" s="1089"/>
      <c r="DN35" s="1089"/>
      <c r="DO35" s="1089"/>
      <c r="DP35" s="1090"/>
      <c r="DQ35" s="1088"/>
      <c r="DR35" s="1089"/>
      <c r="DS35" s="1089"/>
      <c r="DT35" s="1089"/>
      <c r="DU35" s="1090"/>
      <c r="DV35" s="1091"/>
      <c r="DW35" s="1092"/>
      <c r="DX35" s="1092"/>
      <c r="DY35" s="1092"/>
      <c r="DZ35" s="1093"/>
      <c r="EA35" s="246"/>
    </row>
    <row r="36" spans="1:131" s="247" customFormat="1" ht="26.25" customHeight="1">
      <c r="A36" s="266">
        <v>9</v>
      </c>
      <c r="B36" s="1136"/>
      <c r="C36" s="1137"/>
      <c r="D36" s="1137"/>
      <c r="E36" s="1137"/>
      <c r="F36" s="1137"/>
      <c r="G36" s="1137"/>
      <c r="H36" s="1137"/>
      <c r="I36" s="1137"/>
      <c r="J36" s="1137"/>
      <c r="K36" s="1137"/>
      <c r="L36" s="1137"/>
      <c r="M36" s="1137"/>
      <c r="N36" s="1137"/>
      <c r="O36" s="1137"/>
      <c r="P36" s="1138"/>
      <c r="Q36" s="1142"/>
      <c r="R36" s="1143"/>
      <c r="S36" s="1143"/>
      <c r="T36" s="1143"/>
      <c r="U36" s="1143"/>
      <c r="V36" s="1143"/>
      <c r="W36" s="1143"/>
      <c r="X36" s="1143"/>
      <c r="Y36" s="1143"/>
      <c r="Z36" s="1143"/>
      <c r="AA36" s="1143"/>
      <c r="AB36" s="1143"/>
      <c r="AC36" s="1143"/>
      <c r="AD36" s="1143"/>
      <c r="AE36" s="1144"/>
      <c r="AF36" s="1118"/>
      <c r="AG36" s="1119"/>
      <c r="AH36" s="1119"/>
      <c r="AI36" s="1119"/>
      <c r="AJ36" s="1120"/>
      <c r="AK36" s="1075"/>
      <c r="AL36" s="1066"/>
      <c r="AM36" s="1066"/>
      <c r="AN36" s="1066"/>
      <c r="AO36" s="1066"/>
      <c r="AP36" s="1066"/>
      <c r="AQ36" s="1066"/>
      <c r="AR36" s="1066"/>
      <c r="AS36" s="1066"/>
      <c r="AT36" s="1066"/>
      <c r="AU36" s="1066"/>
      <c r="AV36" s="1066"/>
      <c r="AW36" s="1066"/>
      <c r="AX36" s="1066"/>
      <c r="AY36" s="1066"/>
      <c r="AZ36" s="1141"/>
      <c r="BA36" s="1141"/>
      <c r="BB36" s="1141"/>
      <c r="BC36" s="1141"/>
      <c r="BD36" s="1141"/>
      <c r="BE36" s="1131"/>
      <c r="BF36" s="1131"/>
      <c r="BG36" s="1131"/>
      <c r="BH36" s="1131"/>
      <c r="BI36" s="1132"/>
      <c r="BJ36" s="252"/>
      <c r="BK36" s="252"/>
      <c r="BL36" s="252"/>
      <c r="BM36" s="252"/>
      <c r="BN36" s="252"/>
      <c r="BO36" s="265"/>
      <c r="BP36" s="265"/>
      <c r="BQ36" s="262">
        <v>30</v>
      </c>
      <c r="BR36" s="263"/>
      <c r="BS36" s="1113"/>
      <c r="BT36" s="1114"/>
      <c r="BU36" s="1114"/>
      <c r="BV36" s="1114"/>
      <c r="BW36" s="1114"/>
      <c r="BX36" s="1114"/>
      <c r="BY36" s="1114"/>
      <c r="BZ36" s="1114"/>
      <c r="CA36" s="1114"/>
      <c r="CB36" s="1114"/>
      <c r="CC36" s="1114"/>
      <c r="CD36" s="1114"/>
      <c r="CE36" s="1114"/>
      <c r="CF36" s="1114"/>
      <c r="CG36" s="1115"/>
      <c r="CH36" s="1088"/>
      <c r="CI36" s="1089"/>
      <c r="CJ36" s="1089"/>
      <c r="CK36" s="1089"/>
      <c r="CL36" s="1090"/>
      <c r="CM36" s="1088"/>
      <c r="CN36" s="1089"/>
      <c r="CO36" s="1089"/>
      <c r="CP36" s="1089"/>
      <c r="CQ36" s="1090"/>
      <c r="CR36" s="1088"/>
      <c r="CS36" s="1089"/>
      <c r="CT36" s="1089"/>
      <c r="CU36" s="1089"/>
      <c r="CV36" s="1090"/>
      <c r="CW36" s="1088"/>
      <c r="CX36" s="1089"/>
      <c r="CY36" s="1089"/>
      <c r="CZ36" s="1089"/>
      <c r="DA36" s="1090"/>
      <c r="DB36" s="1088"/>
      <c r="DC36" s="1089"/>
      <c r="DD36" s="1089"/>
      <c r="DE36" s="1089"/>
      <c r="DF36" s="1090"/>
      <c r="DG36" s="1088"/>
      <c r="DH36" s="1089"/>
      <c r="DI36" s="1089"/>
      <c r="DJ36" s="1089"/>
      <c r="DK36" s="1090"/>
      <c r="DL36" s="1088"/>
      <c r="DM36" s="1089"/>
      <c r="DN36" s="1089"/>
      <c r="DO36" s="1089"/>
      <c r="DP36" s="1090"/>
      <c r="DQ36" s="1088"/>
      <c r="DR36" s="1089"/>
      <c r="DS36" s="1089"/>
      <c r="DT36" s="1089"/>
      <c r="DU36" s="1090"/>
      <c r="DV36" s="1091"/>
      <c r="DW36" s="1092"/>
      <c r="DX36" s="1092"/>
      <c r="DY36" s="1092"/>
      <c r="DZ36" s="1093"/>
      <c r="EA36" s="246"/>
    </row>
    <row r="37" spans="1:131" s="247" customFormat="1" ht="26.25" customHeight="1">
      <c r="A37" s="266">
        <v>10</v>
      </c>
      <c r="B37" s="1136"/>
      <c r="C37" s="1137"/>
      <c r="D37" s="1137"/>
      <c r="E37" s="1137"/>
      <c r="F37" s="1137"/>
      <c r="G37" s="1137"/>
      <c r="H37" s="1137"/>
      <c r="I37" s="1137"/>
      <c r="J37" s="1137"/>
      <c r="K37" s="1137"/>
      <c r="L37" s="1137"/>
      <c r="M37" s="1137"/>
      <c r="N37" s="1137"/>
      <c r="O37" s="1137"/>
      <c r="P37" s="1138"/>
      <c r="Q37" s="1142"/>
      <c r="R37" s="1143"/>
      <c r="S37" s="1143"/>
      <c r="T37" s="1143"/>
      <c r="U37" s="1143"/>
      <c r="V37" s="1143"/>
      <c r="W37" s="1143"/>
      <c r="X37" s="1143"/>
      <c r="Y37" s="1143"/>
      <c r="Z37" s="1143"/>
      <c r="AA37" s="1143"/>
      <c r="AB37" s="1143"/>
      <c r="AC37" s="1143"/>
      <c r="AD37" s="1143"/>
      <c r="AE37" s="1144"/>
      <c r="AF37" s="1118"/>
      <c r="AG37" s="1119"/>
      <c r="AH37" s="1119"/>
      <c r="AI37" s="1119"/>
      <c r="AJ37" s="1120"/>
      <c r="AK37" s="1075"/>
      <c r="AL37" s="1066"/>
      <c r="AM37" s="1066"/>
      <c r="AN37" s="1066"/>
      <c r="AO37" s="1066"/>
      <c r="AP37" s="1066"/>
      <c r="AQ37" s="1066"/>
      <c r="AR37" s="1066"/>
      <c r="AS37" s="1066"/>
      <c r="AT37" s="1066"/>
      <c r="AU37" s="1066"/>
      <c r="AV37" s="1066"/>
      <c r="AW37" s="1066"/>
      <c r="AX37" s="1066"/>
      <c r="AY37" s="1066"/>
      <c r="AZ37" s="1141"/>
      <c r="BA37" s="1141"/>
      <c r="BB37" s="1141"/>
      <c r="BC37" s="1141"/>
      <c r="BD37" s="1141"/>
      <c r="BE37" s="1131"/>
      <c r="BF37" s="1131"/>
      <c r="BG37" s="1131"/>
      <c r="BH37" s="1131"/>
      <c r="BI37" s="1132"/>
      <c r="BJ37" s="252"/>
      <c r="BK37" s="252"/>
      <c r="BL37" s="252"/>
      <c r="BM37" s="252"/>
      <c r="BN37" s="252"/>
      <c r="BO37" s="265"/>
      <c r="BP37" s="265"/>
      <c r="BQ37" s="262">
        <v>31</v>
      </c>
      <c r="BR37" s="263"/>
      <c r="BS37" s="1113"/>
      <c r="BT37" s="1114"/>
      <c r="BU37" s="1114"/>
      <c r="BV37" s="1114"/>
      <c r="BW37" s="1114"/>
      <c r="BX37" s="1114"/>
      <c r="BY37" s="1114"/>
      <c r="BZ37" s="1114"/>
      <c r="CA37" s="1114"/>
      <c r="CB37" s="1114"/>
      <c r="CC37" s="1114"/>
      <c r="CD37" s="1114"/>
      <c r="CE37" s="1114"/>
      <c r="CF37" s="1114"/>
      <c r="CG37" s="1115"/>
      <c r="CH37" s="1088"/>
      <c r="CI37" s="1089"/>
      <c r="CJ37" s="1089"/>
      <c r="CK37" s="1089"/>
      <c r="CL37" s="1090"/>
      <c r="CM37" s="1088"/>
      <c r="CN37" s="1089"/>
      <c r="CO37" s="1089"/>
      <c r="CP37" s="1089"/>
      <c r="CQ37" s="1090"/>
      <c r="CR37" s="1088"/>
      <c r="CS37" s="1089"/>
      <c r="CT37" s="1089"/>
      <c r="CU37" s="1089"/>
      <c r="CV37" s="1090"/>
      <c r="CW37" s="1088"/>
      <c r="CX37" s="1089"/>
      <c r="CY37" s="1089"/>
      <c r="CZ37" s="1089"/>
      <c r="DA37" s="1090"/>
      <c r="DB37" s="1088"/>
      <c r="DC37" s="1089"/>
      <c r="DD37" s="1089"/>
      <c r="DE37" s="1089"/>
      <c r="DF37" s="1090"/>
      <c r="DG37" s="1088"/>
      <c r="DH37" s="1089"/>
      <c r="DI37" s="1089"/>
      <c r="DJ37" s="1089"/>
      <c r="DK37" s="1090"/>
      <c r="DL37" s="1088"/>
      <c r="DM37" s="1089"/>
      <c r="DN37" s="1089"/>
      <c r="DO37" s="1089"/>
      <c r="DP37" s="1090"/>
      <c r="DQ37" s="1088"/>
      <c r="DR37" s="1089"/>
      <c r="DS37" s="1089"/>
      <c r="DT37" s="1089"/>
      <c r="DU37" s="1090"/>
      <c r="DV37" s="1091"/>
      <c r="DW37" s="1092"/>
      <c r="DX37" s="1092"/>
      <c r="DY37" s="1092"/>
      <c r="DZ37" s="1093"/>
      <c r="EA37" s="246"/>
    </row>
    <row r="38" spans="1:131" s="247" customFormat="1" ht="26.25" customHeight="1">
      <c r="A38" s="266">
        <v>11</v>
      </c>
      <c r="B38" s="1136"/>
      <c r="C38" s="1137"/>
      <c r="D38" s="1137"/>
      <c r="E38" s="1137"/>
      <c r="F38" s="1137"/>
      <c r="G38" s="1137"/>
      <c r="H38" s="1137"/>
      <c r="I38" s="1137"/>
      <c r="J38" s="1137"/>
      <c r="K38" s="1137"/>
      <c r="L38" s="1137"/>
      <c r="M38" s="1137"/>
      <c r="N38" s="1137"/>
      <c r="O38" s="1137"/>
      <c r="P38" s="1138"/>
      <c r="Q38" s="1142"/>
      <c r="R38" s="1143"/>
      <c r="S38" s="1143"/>
      <c r="T38" s="1143"/>
      <c r="U38" s="1143"/>
      <c r="V38" s="1143"/>
      <c r="W38" s="1143"/>
      <c r="X38" s="1143"/>
      <c r="Y38" s="1143"/>
      <c r="Z38" s="1143"/>
      <c r="AA38" s="1143"/>
      <c r="AB38" s="1143"/>
      <c r="AC38" s="1143"/>
      <c r="AD38" s="1143"/>
      <c r="AE38" s="1144"/>
      <c r="AF38" s="1118"/>
      <c r="AG38" s="1119"/>
      <c r="AH38" s="1119"/>
      <c r="AI38" s="1119"/>
      <c r="AJ38" s="1120"/>
      <c r="AK38" s="1075"/>
      <c r="AL38" s="1066"/>
      <c r="AM38" s="1066"/>
      <c r="AN38" s="1066"/>
      <c r="AO38" s="1066"/>
      <c r="AP38" s="1066"/>
      <c r="AQ38" s="1066"/>
      <c r="AR38" s="1066"/>
      <c r="AS38" s="1066"/>
      <c r="AT38" s="1066"/>
      <c r="AU38" s="1066"/>
      <c r="AV38" s="1066"/>
      <c r="AW38" s="1066"/>
      <c r="AX38" s="1066"/>
      <c r="AY38" s="1066"/>
      <c r="AZ38" s="1141"/>
      <c r="BA38" s="1141"/>
      <c r="BB38" s="1141"/>
      <c r="BC38" s="1141"/>
      <c r="BD38" s="1141"/>
      <c r="BE38" s="1131"/>
      <c r="BF38" s="1131"/>
      <c r="BG38" s="1131"/>
      <c r="BH38" s="1131"/>
      <c r="BI38" s="1132"/>
      <c r="BJ38" s="252"/>
      <c r="BK38" s="252"/>
      <c r="BL38" s="252"/>
      <c r="BM38" s="252"/>
      <c r="BN38" s="252"/>
      <c r="BO38" s="265"/>
      <c r="BP38" s="265"/>
      <c r="BQ38" s="262">
        <v>32</v>
      </c>
      <c r="BR38" s="263"/>
      <c r="BS38" s="1113"/>
      <c r="BT38" s="1114"/>
      <c r="BU38" s="1114"/>
      <c r="BV38" s="1114"/>
      <c r="BW38" s="1114"/>
      <c r="BX38" s="1114"/>
      <c r="BY38" s="1114"/>
      <c r="BZ38" s="1114"/>
      <c r="CA38" s="1114"/>
      <c r="CB38" s="1114"/>
      <c r="CC38" s="1114"/>
      <c r="CD38" s="1114"/>
      <c r="CE38" s="1114"/>
      <c r="CF38" s="1114"/>
      <c r="CG38" s="1115"/>
      <c r="CH38" s="1088"/>
      <c r="CI38" s="1089"/>
      <c r="CJ38" s="1089"/>
      <c r="CK38" s="1089"/>
      <c r="CL38" s="1090"/>
      <c r="CM38" s="1088"/>
      <c r="CN38" s="1089"/>
      <c r="CO38" s="1089"/>
      <c r="CP38" s="1089"/>
      <c r="CQ38" s="1090"/>
      <c r="CR38" s="1088"/>
      <c r="CS38" s="1089"/>
      <c r="CT38" s="1089"/>
      <c r="CU38" s="1089"/>
      <c r="CV38" s="1090"/>
      <c r="CW38" s="1088"/>
      <c r="CX38" s="1089"/>
      <c r="CY38" s="1089"/>
      <c r="CZ38" s="1089"/>
      <c r="DA38" s="1090"/>
      <c r="DB38" s="1088"/>
      <c r="DC38" s="1089"/>
      <c r="DD38" s="1089"/>
      <c r="DE38" s="1089"/>
      <c r="DF38" s="1090"/>
      <c r="DG38" s="1088"/>
      <c r="DH38" s="1089"/>
      <c r="DI38" s="1089"/>
      <c r="DJ38" s="1089"/>
      <c r="DK38" s="1090"/>
      <c r="DL38" s="1088"/>
      <c r="DM38" s="1089"/>
      <c r="DN38" s="1089"/>
      <c r="DO38" s="1089"/>
      <c r="DP38" s="1090"/>
      <c r="DQ38" s="1088"/>
      <c r="DR38" s="1089"/>
      <c r="DS38" s="1089"/>
      <c r="DT38" s="1089"/>
      <c r="DU38" s="1090"/>
      <c r="DV38" s="1091"/>
      <c r="DW38" s="1092"/>
      <c r="DX38" s="1092"/>
      <c r="DY38" s="1092"/>
      <c r="DZ38" s="1093"/>
      <c r="EA38" s="246"/>
    </row>
    <row r="39" spans="1:131" s="247" customFormat="1" ht="26.25" customHeight="1">
      <c r="A39" s="266">
        <v>12</v>
      </c>
      <c r="B39" s="1136"/>
      <c r="C39" s="1137"/>
      <c r="D39" s="1137"/>
      <c r="E39" s="1137"/>
      <c r="F39" s="1137"/>
      <c r="G39" s="1137"/>
      <c r="H39" s="1137"/>
      <c r="I39" s="1137"/>
      <c r="J39" s="1137"/>
      <c r="K39" s="1137"/>
      <c r="L39" s="1137"/>
      <c r="M39" s="1137"/>
      <c r="N39" s="1137"/>
      <c r="O39" s="1137"/>
      <c r="P39" s="1138"/>
      <c r="Q39" s="1142"/>
      <c r="R39" s="1143"/>
      <c r="S39" s="1143"/>
      <c r="T39" s="1143"/>
      <c r="U39" s="1143"/>
      <c r="V39" s="1143"/>
      <c r="W39" s="1143"/>
      <c r="X39" s="1143"/>
      <c r="Y39" s="1143"/>
      <c r="Z39" s="1143"/>
      <c r="AA39" s="1143"/>
      <c r="AB39" s="1143"/>
      <c r="AC39" s="1143"/>
      <c r="AD39" s="1143"/>
      <c r="AE39" s="1144"/>
      <c r="AF39" s="1118"/>
      <c r="AG39" s="1119"/>
      <c r="AH39" s="1119"/>
      <c r="AI39" s="1119"/>
      <c r="AJ39" s="1120"/>
      <c r="AK39" s="1075"/>
      <c r="AL39" s="1066"/>
      <c r="AM39" s="1066"/>
      <c r="AN39" s="1066"/>
      <c r="AO39" s="1066"/>
      <c r="AP39" s="1066"/>
      <c r="AQ39" s="1066"/>
      <c r="AR39" s="1066"/>
      <c r="AS39" s="1066"/>
      <c r="AT39" s="1066"/>
      <c r="AU39" s="1066"/>
      <c r="AV39" s="1066"/>
      <c r="AW39" s="1066"/>
      <c r="AX39" s="1066"/>
      <c r="AY39" s="1066"/>
      <c r="AZ39" s="1141"/>
      <c r="BA39" s="1141"/>
      <c r="BB39" s="1141"/>
      <c r="BC39" s="1141"/>
      <c r="BD39" s="1141"/>
      <c r="BE39" s="1131"/>
      <c r="BF39" s="1131"/>
      <c r="BG39" s="1131"/>
      <c r="BH39" s="1131"/>
      <c r="BI39" s="1132"/>
      <c r="BJ39" s="252"/>
      <c r="BK39" s="252"/>
      <c r="BL39" s="252"/>
      <c r="BM39" s="252"/>
      <c r="BN39" s="252"/>
      <c r="BO39" s="265"/>
      <c r="BP39" s="265"/>
      <c r="BQ39" s="262">
        <v>33</v>
      </c>
      <c r="BR39" s="263"/>
      <c r="BS39" s="1113"/>
      <c r="BT39" s="1114"/>
      <c r="BU39" s="1114"/>
      <c r="BV39" s="1114"/>
      <c r="BW39" s="1114"/>
      <c r="BX39" s="1114"/>
      <c r="BY39" s="1114"/>
      <c r="BZ39" s="1114"/>
      <c r="CA39" s="1114"/>
      <c r="CB39" s="1114"/>
      <c r="CC39" s="1114"/>
      <c r="CD39" s="1114"/>
      <c r="CE39" s="1114"/>
      <c r="CF39" s="1114"/>
      <c r="CG39" s="1115"/>
      <c r="CH39" s="1088"/>
      <c r="CI39" s="1089"/>
      <c r="CJ39" s="1089"/>
      <c r="CK39" s="1089"/>
      <c r="CL39" s="1090"/>
      <c r="CM39" s="1088"/>
      <c r="CN39" s="1089"/>
      <c r="CO39" s="1089"/>
      <c r="CP39" s="1089"/>
      <c r="CQ39" s="1090"/>
      <c r="CR39" s="1088"/>
      <c r="CS39" s="1089"/>
      <c r="CT39" s="1089"/>
      <c r="CU39" s="1089"/>
      <c r="CV39" s="1090"/>
      <c r="CW39" s="1088"/>
      <c r="CX39" s="1089"/>
      <c r="CY39" s="1089"/>
      <c r="CZ39" s="1089"/>
      <c r="DA39" s="1090"/>
      <c r="DB39" s="1088"/>
      <c r="DC39" s="1089"/>
      <c r="DD39" s="1089"/>
      <c r="DE39" s="1089"/>
      <c r="DF39" s="1090"/>
      <c r="DG39" s="1088"/>
      <c r="DH39" s="1089"/>
      <c r="DI39" s="1089"/>
      <c r="DJ39" s="1089"/>
      <c r="DK39" s="1090"/>
      <c r="DL39" s="1088"/>
      <c r="DM39" s="1089"/>
      <c r="DN39" s="1089"/>
      <c r="DO39" s="1089"/>
      <c r="DP39" s="1090"/>
      <c r="DQ39" s="1088"/>
      <c r="DR39" s="1089"/>
      <c r="DS39" s="1089"/>
      <c r="DT39" s="1089"/>
      <c r="DU39" s="1090"/>
      <c r="DV39" s="1091"/>
      <c r="DW39" s="1092"/>
      <c r="DX39" s="1092"/>
      <c r="DY39" s="1092"/>
      <c r="DZ39" s="1093"/>
      <c r="EA39" s="246"/>
    </row>
    <row r="40" spans="1:131" s="247" customFormat="1" ht="26.25" customHeight="1">
      <c r="A40" s="261">
        <v>13</v>
      </c>
      <c r="B40" s="1136"/>
      <c r="C40" s="1137"/>
      <c r="D40" s="1137"/>
      <c r="E40" s="1137"/>
      <c r="F40" s="1137"/>
      <c r="G40" s="1137"/>
      <c r="H40" s="1137"/>
      <c r="I40" s="1137"/>
      <c r="J40" s="1137"/>
      <c r="K40" s="1137"/>
      <c r="L40" s="1137"/>
      <c r="M40" s="1137"/>
      <c r="N40" s="1137"/>
      <c r="O40" s="1137"/>
      <c r="P40" s="1138"/>
      <c r="Q40" s="1142"/>
      <c r="R40" s="1143"/>
      <c r="S40" s="1143"/>
      <c r="T40" s="1143"/>
      <c r="U40" s="1143"/>
      <c r="V40" s="1143"/>
      <c r="W40" s="1143"/>
      <c r="X40" s="1143"/>
      <c r="Y40" s="1143"/>
      <c r="Z40" s="1143"/>
      <c r="AA40" s="1143"/>
      <c r="AB40" s="1143"/>
      <c r="AC40" s="1143"/>
      <c r="AD40" s="1143"/>
      <c r="AE40" s="1144"/>
      <c r="AF40" s="1118"/>
      <c r="AG40" s="1119"/>
      <c r="AH40" s="1119"/>
      <c r="AI40" s="1119"/>
      <c r="AJ40" s="1120"/>
      <c r="AK40" s="1075"/>
      <c r="AL40" s="1066"/>
      <c r="AM40" s="1066"/>
      <c r="AN40" s="1066"/>
      <c r="AO40" s="1066"/>
      <c r="AP40" s="1066"/>
      <c r="AQ40" s="1066"/>
      <c r="AR40" s="1066"/>
      <c r="AS40" s="1066"/>
      <c r="AT40" s="1066"/>
      <c r="AU40" s="1066"/>
      <c r="AV40" s="1066"/>
      <c r="AW40" s="1066"/>
      <c r="AX40" s="1066"/>
      <c r="AY40" s="1066"/>
      <c r="AZ40" s="1141"/>
      <c r="BA40" s="1141"/>
      <c r="BB40" s="1141"/>
      <c r="BC40" s="1141"/>
      <c r="BD40" s="1141"/>
      <c r="BE40" s="1131"/>
      <c r="BF40" s="1131"/>
      <c r="BG40" s="1131"/>
      <c r="BH40" s="1131"/>
      <c r="BI40" s="1132"/>
      <c r="BJ40" s="252"/>
      <c r="BK40" s="252"/>
      <c r="BL40" s="252"/>
      <c r="BM40" s="252"/>
      <c r="BN40" s="252"/>
      <c r="BO40" s="265"/>
      <c r="BP40" s="265"/>
      <c r="BQ40" s="262">
        <v>34</v>
      </c>
      <c r="BR40" s="263"/>
      <c r="BS40" s="1113"/>
      <c r="BT40" s="1114"/>
      <c r="BU40" s="1114"/>
      <c r="BV40" s="1114"/>
      <c r="BW40" s="1114"/>
      <c r="BX40" s="1114"/>
      <c r="BY40" s="1114"/>
      <c r="BZ40" s="1114"/>
      <c r="CA40" s="1114"/>
      <c r="CB40" s="1114"/>
      <c r="CC40" s="1114"/>
      <c r="CD40" s="1114"/>
      <c r="CE40" s="1114"/>
      <c r="CF40" s="1114"/>
      <c r="CG40" s="1115"/>
      <c r="CH40" s="1088"/>
      <c r="CI40" s="1089"/>
      <c r="CJ40" s="1089"/>
      <c r="CK40" s="1089"/>
      <c r="CL40" s="1090"/>
      <c r="CM40" s="1088"/>
      <c r="CN40" s="1089"/>
      <c r="CO40" s="1089"/>
      <c r="CP40" s="1089"/>
      <c r="CQ40" s="1090"/>
      <c r="CR40" s="1088"/>
      <c r="CS40" s="1089"/>
      <c r="CT40" s="1089"/>
      <c r="CU40" s="1089"/>
      <c r="CV40" s="1090"/>
      <c r="CW40" s="1088"/>
      <c r="CX40" s="1089"/>
      <c r="CY40" s="1089"/>
      <c r="CZ40" s="1089"/>
      <c r="DA40" s="1090"/>
      <c r="DB40" s="1088"/>
      <c r="DC40" s="1089"/>
      <c r="DD40" s="1089"/>
      <c r="DE40" s="1089"/>
      <c r="DF40" s="1090"/>
      <c r="DG40" s="1088"/>
      <c r="DH40" s="1089"/>
      <c r="DI40" s="1089"/>
      <c r="DJ40" s="1089"/>
      <c r="DK40" s="1090"/>
      <c r="DL40" s="1088"/>
      <c r="DM40" s="1089"/>
      <c r="DN40" s="1089"/>
      <c r="DO40" s="1089"/>
      <c r="DP40" s="1090"/>
      <c r="DQ40" s="1088"/>
      <c r="DR40" s="1089"/>
      <c r="DS40" s="1089"/>
      <c r="DT40" s="1089"/>
      <c r="DU40" s="1090"/>
      <c r="DV40" s="1091"/>
      <c r="DW40" s="1092"/>
      <c r="DX40" s="1092"/>
      <c r="DY40" s="1092"/>
      <c r="DZ40" s="1093"/>
      <c r="EA40" s="246"/>
    </row>
    <row r="41" spans="1:131" s="247" customFormat="1" ht="26.25" customHeight="1">
      <c r="A41" s="261">
        <v>14</v>
      </c>
      <c r="B41" s="1136"/>
      <c r="C41" s="1137"/>
      <c r="D41" s="1137"/>
      <c r="E41" s="1137"/>
      <c r="F41" s="1137"/>
      <c r="G41" s="1137"/>
      <c r="H41" s="1137"/>
      <c r="I41" s="1137"/>
      <c r="J41" s="1137"/>
      <c r="K41" s="1137"/>
      <c r="L41" s="1137"/>
      <c r="M41" s="1137"/>
      <c r="N41" s="1137"/>
      <c r="O41" s="1137"/>
      <c r="P41" s="1138"/>
      <c r="Q41" s="1142"/>
      <c r="R41" s="1143"/>
      <c r="S41" s="1143"/>
      <c r="T41" s="1143"/>
      <c r="U41" s="1143"/>
      <c r="V41" s="1143"/>
      <c r="W41" s="1143"/>
      <c r="X41" s="1143"/>
      <c r="Y41" s="1143"/>
      <c r="Z41" s="1143"/>
      <c r="AA41" s="1143"/>
      <c r="AB41" s="1143"/>
      <c r="AC41" s="1143"/>
      <c r="AD41" s="1143"/>
      <c r="AE41" s="1144"/>
      <c r="AF41" s="1118"/>
      <c r="AG41" s="1119"/>
      <c r="AH41" s="1119"/>
      <c r="AI41" s="1119"/>
      <c r="AJ41" s="1120"/>
      <c r="AK41" s="1075"/>
      <c r="AL41" s="1066"/>
      <c r="AM41" s="1066"/>
      <c r="AN41" s="1066"/>
      <c r="AO41" s="1066"/>
      <c r="AP41" s="1066"/>
      <c r="AQ41" s="1066"/>
      <c r="AR41" s="1066"/>
      <c r="AS41" s="1066"/>
      <c r="AT41" s="1066"/>
      <c r="AU41" s="1066"/>
      <c r="AV41" s="1066"/>
      <c r="AW41" s="1066"/>
      <c r="AX41" s="1066"/>
      <c r="AY41" s="1066"/>
      <c r="AZ41" s="1141"/>
      <c r="BA41" s="1141"/>
      <c r="BB41" s="1141"/>
      <c r="BC41" s="1141"/>
      <c r="BD41" s="1141"/>
      <c r="BE41" s="1131"/>
      <c r="BF41" s="1131"/>
      <c r="BG41" s="1131"/>
      <c r="BH41" s="1131"/>
      <c r="BI41" s="1132"/>
      <c r="BJ41" s="252"/>
      <c r="BK41" s="252"/>
      <c r="BL41" s="252"/>
      <c r="BM41" s="252"/>
      <c r="BN41" s="252"/>
      <c r="BO41" s="265"/>
      <c r="BP41" s="265"/>
      <c r="BQ41" s="262">
        <v>35</v>
      </c>
      <c r="BR41" s="263"/>
      <c r="BS41" s="1113"/>
      <c r="BT41" s="1114"/>
      <c r="BU41" s="1114"/>
      <c r="BV41" s="1114"/>
      <c r="BW41" s="1114"/>
      <c r="BX41" s="1114"/>
      <c r="BY41" s="1114"/>
      <c r="BZ41" s="1114"/>
      <c r="CA41" s="1114"/>
      <c r="CB41" s="1114"/>
      <c r="CC41" s="1114"/>
      <c r="CD41" s="1114"/>
      <c r="CE41" s="1114"/>
      <c r="CF41" s="1114"/>
      <c r="CG41" s="1115"/>
      <c r="CH41" s="1088"/>
      <c r="CI41" s="1089"/>
      <c r="CJ41" s="1089"/>
      <c r="CK41" s="1089"/>
      <c r="CL41" s="1090"/>
      <c r="CM41" s="1088"/>
      <c r="CN41" s="1089"/>
      <c r="CO41" s="1089"/>
      <c r="CP41" s="1089"/>
      <c r="CQ41" s="1090"/>
      <c r="CR41" s="1088"/>
      <c r="CS41" s="1089"/>
      <c r="CT41" s="1089"/>
      <c r="CU41" s="1089"/>
      <c r="CV41" s="1090"/>
      <c r="CW41" s="1088"/>
      <c r="CX41" s="1089"/>
      <c r="CY41" s="1089"/>
      <c r="CZ41" s="1089"/>
      <c r="DA41" s="1090"/>
      <c r="DB41" s="1088"/>
      <c r="DC41" s="1089"/>
      <c r="DD41" s="1089"/>
      <c r="DE41" s="1089"/>
      <c r="DF41" s="1090"/>
      <c r="DG41" s="1088"/>
      <c r="DH41" s="1089"/>
      <c r="DI41" s="1089"/>
      <c r="DJ41" s="1089"/>
      <c r="DK41" s="1090"/>
      <c r="DL41" s="1088"/>
      <c r="DM41" s="1089"/>
      <c r="DN41" s="1089"/>
      <c r="DO41" s="1089"/>
      <c r="DP41" s="1090"/>
      <c r="DQ41" s="1088"/>
      <c r="DR41" s="1089"/>
      <c r="DS41" s="1089"/>
      <c r="DT41" s="1089"/>
      <c r="DU41" s="1090"/>
      <c r="DV41" s="1091"/>
      <c r="DW41" s="1092"/>
      <c r="DX41" s="1092"/>
      <c r="DY41" s="1092"/>
      <c r="DZ41" s="1093"/>
      <c r="EA41" s="246"/>
    </row>
    <row r="42" spans="1:131" s="247" customFormat="1" ht="26.25" customHeight="1">
      <c r="A42" s="261">
        <v>15</v>
      </c>
      <c r="B42" s="1136"/>
      <c r="C42" s="1137"/>
      <c r="D42" s="1137"/>
      <c r="E42" s="1137"/>
      <c r="F42" s="1137"/>
      <c r="G42" s="1137"/>
      <c r="H42" s="1137"/>
      <c r="I42" s="1137"/>
      <c r="J42" s="1137"/>
      <c r="K42" s="1137"/>
      <c r="L42" s="1137"/>
      <c r="M42" s="1137"/>
      <c r="N42" s="1137"/>
      <c r="O42" s="1137"/>
      <c r="P42" s="1138"/>
      <c r="Q42" s="1142"/>
      <c r="R42" s="1143"/>
      <c r="S42" s="1143"/>
      <c r="T42" s="1143"/>
      <c r="U42" s="1143"/>
      <c r="V42" s="1143"/>
      <c r="W42" s="1143"/>
      <c r="X42" s="1143"/>
      <c r="Y42" s="1143"/>
      <c r="Z42" s="1143"/>
      <c r="AA42" s="1143"/>
      <c r="AB42" s="1143"/>
      <c r="AC42" s="1143"/>
      <c r="AD42" s="1143"/>
      <c r="AE42" s="1144"/>
      <c r="AF42" s="1118"/>
      <c r="AG42" s="1119"/>
      <c r="AH42" s="1119"/>
      <c r="AI42" s="1119"/>
      <c r="AJ42" s="1120"/>
      <c r="AK42" s="1075"/>
      <c r="AL42" s="1066"/>
      <c r="AM42" s="1066"/>
      <c r="AN42" s="1066"/>
      <c r="AO42" s="1066"/>
      <c r="AP42" s="1066"/>
      <c r="AQ42" s="1066"/>
      <c r="AR42" s="1066"/>
      <c r="AS42" s="1066"/>
      <c r="AT42" s="1066"/>
      <c r="AU42" s="1066"/>
      <c r="AV42" s="1066"/>
      <c r="AW42" s="1066"/>
      <c r="AX42" s="1066"/>
      <c r="AY42" s="1066"/>
      <c r="AZ42" s="1141"/>
      <c r="BA42" s="1141"/>
      <c r="BB42" s="1141"/>
      <c r="BC42" s="1141"/>
      <c r="BD42" s="1141"/>
      <c r="BE42" s="1131"/>
      <c r="BF42" s="1131"/>
      <c r="BG42" s="1131"/>
      <c r="BH42" s="1131"/>
      <c r="BI42" s="1132"/>
      <c r="BJ42" s="252"/>
      <c r="BK42" s="252"/>
      <c r="BL42" s="252"/>
      <c r="BM42" s="252"/>
      <c r="BN42" s="252"/>
      <c r="BO42" s="265"/>
      <c r="BP42" s="265"/>
      <c r="BQ42" s="262">
        <v>36</v>
      </c>
      <c r="BR42" s="263"/>
      <c r="BS42" s="1113"/>
      <c r="BT42" s="1114"/>
      <c r="BU42" s="1114"/>
      <c r="BV42" s="1114"/>
      <c r="BW42" s="1114"/>
      <c r="BX42" s="1114"/>
      <c r="BY42" s="1114"/>
      <c r="BZ42" s="1114"/>
      <c r="CA42" s="1114"/>
      <c r="CB42" s="1114"/>
      <c r="CC42" s="1114"/>
      <c r="CD42" s="1114"/>
      <c r="CE42" s="1114"/>
      <c r="CF42" s="1114"/>
      <c r="CG42" s="1115"/>
      <c r="CH42" s="1088"/>
      <c r="CI42" s="1089"/>
      <c r="CJ42" s="1089"/>
      <c r="CK42" s="1089"/>
      <c r="CL42" s="1090"/>
      <c r="CM42" s="1088"/>
      <c r="CN42" s="1089"/>
      <c r="CO42" s="1089"/>
      <c r="CP42" s="1089"/>
      <c r="CQ42" s="1090"/>
      <c r="CR42" s="1088"/>
      <c r="CS42" s="1089"/>
      <c r="CT42" s="1089"/>
      <c r="CU42" s="1089"/>
      <c r="CV42" s="1090"/>
      <c r="CW42" s="1088"/>
      <c r="CX42" s="1089"/>
      <c r="CY42" s="1089"/>
      <c r="CZ42" s="1089"/>
      <c r="DA42" s="1090"/>
      <c r="DB42" s="1088"/>
      <c r="DC42" s="1089"/>
      <c r="DD42" s="1089"/>
      <c r="DE42" s="1089"/>
      <c r="DF42" s="1090"/>
      <c r="DG42" s="1088"/>
      <c r="DH42" s="1089"/>
      <c r="DI42" s="1089"/>
      <c r="DJ42" s="1089"/>
      <c r="DK42" s="1090"/>
      <c r="DL42" s="1088"/>
      <c r="DM42" s="1089"/>
      <c r="DN42" s="1089"/>
      <c r="DO42" s="1089"/>
      <c r="DP42" s="1090"/>
      <c r="DQ42" s="1088"/>
      <c r="DR42" s="1089"/>
      <c r="DS42" s="1089"/>
      <c r="DT42" s="1089"/>
      <c r="DU42" s="1090"/>
      <c r="DV42" s="1091"/>
      <c r="DW42" s="1092"/>
      <c r="DX42" s="1092"/>
      <c r="DY42" s="1092"/>
      <c r="DZ42" s="1093"/>
      <c r="EA42" s="246"/>
    </row>
    <row r="43" spans="1:131" s="247" customFormat="1" ht="26.25" customHeight="1">
      <c r="A43" s="261">
        <v>16</v>
      </c>
      <c r="B43" s="1136"/>
      <c r="C43" s="1137"/>
      <c r="D43" s="1137"/>
      <c r="E43" s="1137"/>
      <c r="F43" s="1137"/>
      <c r="G43" s="1137"/>
      <c r="H43" s="1137"/>
      <c r="I43" s="1137"/>
      <c r="J43" s="1137"/>
      <c r="K43" s="1137"/>
      <c r="L43" s="1137"/>
      <c r="M43" s="1137"/>
      <c r="N43" s="1137"/>
      <c r="O43" s="1137"/>
      <c r="P43" s="1138"/>
      <c r="Q43" s="1142"/>
      <c r="R43" s="1143"/>
      <c r="S43" s="1143"/>
      <c r="T43" s="1143"/>
      <c r="U43" s="1143"/>
      <c r="V43" s="1143"/>
      <c r="W43" s="1143"/>
      <c r="X43" s="1143"/>
      <c r="Y43" s="1143"/>
      <c r="Z43" s="1143"/>
      <c r="AA43" s="1143"/>
      <c r="AB43" s="1143"/>
      <c r="AC43" s="1143"/>
      <c r="AD43" s="1143"/>
      <c r="AE43" s="1144"/>
      <c r="AF43" s="1118"/>
      <c r="AG43" s="1119"/>
      <c r="AH43" s="1119"/>
      <c r="AI43" s="1119"/>
      <c r="AJ43" s="1120"/>
      <c r="AK43" s="1075"/>
      <c r="AL43" s="1066"/>
      <c r="AM43" s="1066"/>
      <c r="AN43" s="1066"/>
      <c r="AO43" s="1066"/>
      <c r="AP43" s="1066"/>
      <c r="AQ43" s="1066"/>
      <c r="AR43" s="1066"/>
      <c r="AS43" s="1066"/>
      <c r="AT43" s="1066"/>
      <c r="AU43" s="1066"/>
      <c r="AV43" s="1066"/>
      <c r="AW43" s="1066"/>
      <c r="AX43" s="1066"/>
      <c r="AY43" s="1066"/>
      <c r="AZ43" s="1141"/>
      <c r="BA43" s="1141"/>
      <c r="BB43" s="1141"/>
      <c r="BC43" s="1141"/>
      <c r="BD43" s="1141"/>
      <c r="BE43" s="1131"/>
      <c r="BF43" s="1131"/>
      <c r="BG43" s="1131"/>
      <c r="BH43" s="1131"/>
      <c r="BI43" s="1132"/>
      <c r="BJ43" s="252"/>
      <c r="BK43" s="252"/>
      <c r="BL43" s="252"/>
      <c r="BM43" s="252"/>
      <c r="BN43" s="252"/>
      <c r="BO43" s="265"/>
      <c r="BP43" s="265"/>
      <c r="BQ43" s="262">
        <v>37</v>
      </c>
      <c r="BR43" s="263"/>
      <c r="BS43" s="1113"/>
      <c r="BT43" s="1114"/>
      <c r="BU43" s="1114"/>
      <c r="BV43" s="1114"/>
      <c r="BW43" s="1114"/>
      <c r="BX43" s="1114"/>
      <c r="BY43" s="1114"/>
      <c r="BZ43" s="1114"/>
      <c r="CA43" s="1114"/>
      <c r="CB43" s="1114"/>
      <c r="CC43" s="1114"/>
      <c r="CD43" s="1114"/>
      <c r="CE43" s="1114"/>
      <c r="CF43" s="1114"/>
      <c r="CG43" s="1115"/>
      <c r="CH43" s="1088"/>
      <c r="CI43" s="1089"/>
      <c r="CJ43" s="1089"/>
      <c r="CK43" s="1089"/>
      <c r="CL43" s="1090"/>
      <c r="CM43" s="1088"/>
      <c r="CN43" s="1089"/>
      <c r="CO43" s="1089"/>
      <c r="CP43" s="1089"/>
      <c r="CQ43" s="1090"/>
      <c r="CR43" s="1088"/>
      <c r="CS43" s="1089"/>
      <c r="CT43" s="1089"/>
      <c r="CU43" s="1089"/>
      <c r="CV43" s="1090"/>
      <c r="CW43" s="1088"/>
      <c r="CX43" s="1089"/>
      <c r="CY43" s="1089"/>
      <c r="CZ43" s="1089"/>
      <c r="DA43" s="1090"/>
      <c r="DB43" s="1088"/>
      <c r="DC43" s="1089"/>
      <c r="DD43" s="1089"/>
      <c r="DE43" s="1089"/>
      <c r="DF43" s="1090"/>
      <c r="DG43" s="1088"/>
      <c r="DH43" s="1089"/>
      <c r="DI43" s="1089"/>
      <c r="DJ43" s="1089"/>
      <c r="DK43" s="1090"/>
      <c r="DL43" s="1088"/>
      <c r="DM43" s="1089"/>
      <c r="DN43" s="1089"/>
      <c r="DO43" s="1089"/>
      <c r="DP43" s="1090"/>
      <c r="DQ43" s="1088"/>
      <c r="DR43" s="1089"/>
      <c r="DS43" s="1089"/>
      <c r="DT43" s="1089"/>
      <c r="DU43" s="1090"/>
      <c r="DV43" s="1091"/>
      <c r="DW43" s="1092"/>
      <c r="DX43" s="1092"/>
      <c r="DY43" s="1092"/>
      <c r="DZ43" s="1093"/>
      <c r="EA43" s="246"/>
    </row>
    <row r="44" spans="1:131" s="247" customFormat="1" ht="26.25" customHeight="1">
      <c r="A44" s="261">
        <v>17</v>
      </c>
      <c r="B44" s="1136"/>
      <c r="C44" s="1137"/>
      <c r="D44" s="1137"/>
      <c r="E44" s="1137"/>
      <c r="F44" s="1137"/>
      <c r="G44" s="1137"/>
      <c r="H44" s="1137"/>
      <c r="I44" s="1137"/>
      <c r="J44" s="1137"/>
      <c r="K44" s="1137"/>
      <c r="L44" s="1137"/>
      <c r="M44" s="1137"/>
      <c r="N44" s="1137"/>
      <c r="O44" s="1137"/>
      <c r="P44" s="1138"/>
      <c r="Q44" s="1142"/>
      <c r="R44" s="1143"/>
      <c r="S44" s="1143"/>
      <c r="T44" s="1143"/>
      <c r="U44" s="1143"/>
      <c r="V44" s="1143"/>
      <c r="W44" s="1143"/>
      <c r="X44" s="1143"/>
      <c r="Y44" s="1143"/>
      <c r="Z44" s="1143"/>
      <c r="AA44" s="1143"/>
      <c r="AB44" s="1143"/>
      <c r="AC44" s="1143"/>
      <c r="AD44" s="1143"/>
      <c r="AE44" s="1144"/>
      <c r="AF44" s="1118"/>
      <c r="AG44" s="1119"/>
      <c r="AH44" s="1119"/>
      <c r="AI44" s="1119"/>
      <c r="AJ44" s="1120"/>
      <c r="AK44" s="1075"/>
      <c r="AL44" s="1066"/>
      <c r="AM44" s="1066"/>
      <c r="AN44" s="1066"/>
      <c r="AO44" s="1066"/>
      <c r="AP44" s="1066"/>
      <c r="AQ44" s="1066"/>
      <c r="AR44" s="1066"/>
      <c r="AS44" s="1066"/>
      <c r="AT44" s="1066"/>
      <c r="AU44" s="1066"/>
      <c r="AV44" s="1066"/>
      <c r="AW44" s="1066"/>
      <c r="AX44" s="1066"/>
      <c r="AY44" s="1066"/>
      <c r="AZ44" s="1141"/>
      <c r="BA44" s="1141"/>
      <c r="BB44" s="1141"/>
      <c r="BC44" s="1141"/>
      <c r="BD44" s="1141"/>
      <c r="BE44" s="1131"/>
      <c r="BF44" s="1131"/>
      <c r="BG44" s="1131"/>
      <c r="BH44" s="1131"/>
      <c r="BI44" s="1132"/>
      <c r="BJ44" s="252"/>
      <c r="BK44" s="252"/>
      <c r="BL44" s="252"/>
      <c r="BM44" s="252"/>
      <c r="BN44" s="252"/>
      <c r="BO44" s="265"/>
      <c r="BP44" s="265"/>
      <c r="BQ44" s="262">
        <v>38</v>
      </c>
      <c r="BR44" s="263"/>
      <c r="BS44" s="1113"/>
      <c r="BT44" s="1114"/>
      <c r="BU44" s="1114"/>
      <c r="BV44" s="1114"/>
      <c r="BW44" s="1114"/>
      <c r="BX44" s="1114"/>
      <c r="BY44" s="1114"/>
      <c r="BZ44" s="1114"/>
      <c r="CA44" s="1114"/>
      <c r="CB44" s="1114"/>
      <c r="CC44" s="1114"/>
      <c r="CD44" s="1114"/>
      <c r="CE44" s="1114"/>
      <c r="CF44" s="1114"/>
      <c r="CG44" s="1115"/>
      <c r="CH44" s="1088"/>
      <c r="CI44" s="1089"/>
      <c r="CJ44" s="1089"/>
      <c r="CK44" s="1089"/>
      <c r="CL44" s="1090"/>
      <c r="CM44" s="1088"/>
      <c r="CN44" s="1089"/>
      <c r="CO44" s="1089"/>
      <c r="CP44" s="1089"/>
      <c r="CQ44" s="1090"/>
      <c r="CR44" s="1088"/>
      <c r="CS44" s="1089"/>
      <c r="CT44" s="1089"/>
      <c r="CU44" s="1089"/>
      <c r="CV44" s="1090"/>
      <c r="CW44" s="1088"/>
      <c r="CX44" s="1089"/>
      <c r="CY44" s="1089"/>
      <c r="CZ44" s="1089"/>
      <c r="DA44" s="1090"/>
      <c r="DB44" s="1088"/>
      <c r="DC44" s="1089"/>
      <c r="DD44" s="1089"/>
      <c r="DE44" s="1089"/>
      <c r="DF44" s="1090"/>
      <c r="DG44" s="1088"/>
      <c r="DH44" s="1089"/>
      <c r="DI44" s="1089"/>
      <c r="DJ44" s="1089"/>
      <c r="DK44" s="1090"/>
      <c r="DL44" s="1088"/>
      <c r="DM44" s="1089"/>
      <c r="DN44" s="1089"/>
      <c r="DO44" s="1089"/>
      <c r="DP44" s="1090"/>
      <c r="DQ44" s="1088"/>
      <c r="DR44" s="1089"/>
      <c r="DS44" s="1089"/>
      <c r="DT44" s="1089"/>
      <c r="DU44" s="1090"/>
      <c r="DV44" s="1091"/>
      <c r="DW44" s="1092"/>
      <c r="DX44" s="1092"/>
      <c r="DY44" s="1092"/>
      <c r="DZ44" s="1093"/>
      <c r="EA44" s="246"/>
    </row>
    <row r="45" spans="1:131" s="247" customFormat="1" ht="26.25" customHeight="1">
      <c r="A45" s="261">
        <v>18</v>
      </c>
      <c r="B45" s="1136"/>
      <c r="C45" s="1137"/>
      <c r="D45" s="1137"/>
      <c r="E45" s="1137"/>
      <c r="F45" s="1137"/>
      <c r="G45" s="1137"/>
      <c r="H45" s="1137"/>
      <c r="I45" s="1137"/>
      <c r="J45" s="1137"/>
      <c r="K45" s="1137"/>
      <c r="L45" s="1137"/>
      <c r="M45" s="1137"/>
      <c r="N45" s="1137"/>
      <c r="O45" s="1137"/>
      <c r="P45" s="1138"/>
      <c r="Q45" s="1142"/>
      <c r="R45" s="1143"/>
      <c r="S45" s="1143"/>
      <c r="T45" s="1143"/>
      <c r="U45" s="1143"/>
      <c r="V45" s="1143"/>
      <c r="W45" s="1143"/>
      <c r="X45" s="1143"/>
      <c r="Y45" s="1143"/>
      <c r="Z45" s="1143"/>
      <c r="AA45" s="1143"/>
      <c r="AB45" s="1143"/>
      <c r="AC45" s="1143"/>
      <c r="AD45" s="1143"/>
      <c r="AE45" s="1144"/>
      <c r="AF45" s="1118"/>
      <c r="AG45" s="1119"/>
      <c r="AH45" s="1119"/>
      <c r="AI45" s="1119"/>
      <c r="AJ45" s="1120"/>
      <c r="AK45" s="1075"/>
      <c r="AL45" s="1066"/>
      <c r="AM45" s="1066"/>
      <c r="AN45" s="1066"/>
      <c r="AO45" s="1066"/>
      <c r="AP45" s="1066"/>
      <c r="AQ45" s="1066"/>
      <c r="AR45" s="1066"/>
      <c r="AS45" s="1066"/>
      <c r="AT45" s="1066"/>
      <c r="AU45" s="1066"/>
      <c r="AV45" s="1066"/>
      <c r="AW45" s="1066"/>
      <c r="AX45" s="1066"/>
      <c r="AY45" s="1066"/>
      <c r="AZ45" s="1141"/>
      <c r="BA45" s="1141"/>
      <c r="BB45" s="1141"/>
      <c r="BC45" s="1141"/>
      <c r="BD45" s="1141"/>
      <c r="BE45" s="1131"/>
      <c r="BF45" s="1131"/>
      <c r="BG45" s="1131"/>
      <c r="BH45" s="1131"/>
      <c r="BI45" s="1132"/>
      <c r="BJ45" s="252"/>
      <c r="BK45" s="252"/>
      <c r="BL45" s="252"/>
      <c r="BM45" s="252"/>
      <c r="BN45" s="252"/>
      <c r="BO45" s="265"/>
      <c r="BP45" s="265"/>
      <c r="BQ45" s="262">
        <v>39</v>
      </c>
      <c r="BR45" s="263"/>
      <c r="BS45" s="1113"/>
      <c r="BT45" s="1114"/>
      <c r="BU45" s="1114"/>
      <c r="BV45" s="1114"/>
      <c r="BW45" s="1114"/>
      <c r="BX45" s="1114"/>
      <c r="BY45" s="1114"/>
      <c r="BZ45" s="1114"/>
      <c r="CA45" s="1114"/>
      <c r="CB45" s="1114"/>
      <c r="CC45" s="1114"/>
      <c r="CD45" s="1114"/>
      <c r="CE45" s="1114"/>
      <c r="CF45" s="1114"/>
      <c r="CG45" s="1115"/>
      <c r="CH45" s="1088"/>
      <c r="CI45" s="1089"/>
      <c r="CJ45" s="1089"/>
      <c r="CK45" s="1089"/>
      <c r="CL45" s="1090"/>
      <c r="CM45" s="1088"/>
      <c r="CN45" s="1089"/>
      <c r="CO45" s="1089"/>
      <c r="CP45" s="1089"/>
      <c r="CQ45" s="1090"/>
      <c r="CR45" s="1088"/>
      <c r="CS45" s="1089"/>
      <c r="CT45" s="1089"/>
      <c r="CU45" s="1089"/>
      <c r="CV45" s="1090"/>
      <c r="CW45" s="1088"/>
      <c r="CX45" s="1089"/>
      <c r="CY45" s="1089"/>
      <c r="CZ45" s="1089"/>
      <c r="DA45" s="1090"/>
      <c r="DB45" s="1088"/>
      <c r="DC45" s="1089"/>
      <c r="DD45" s="1089"/>
      <c r="DE45" s="1089"/>
      <c r="DF45" s="1090"/>
      <c r="DG45" s="1088"/>
      <c r="DH45" s="1089"/>
      <c r="DI45" s="1089"/>
      <c r="DJ45" s="1089"/>
      <c r="DK45" s="1090"/>
      <c r="DL45" s="1088"/>
      <c r="DM45" s="1089"/>
      <c r="DN45" s="1089"/>
      <c r="DO45" s="1089"/>
      <c r="DP45" s="1090"/>
      <c r="DQ45" s="1088"/>
      <c r="DR45" s="1089"/>
      <c r="DS45" s="1089"/>
      <c r="DT45" s="1089"/>
      <c r="DU45" s="1090"/>
      <c r="DV45" s="1091"/>
      <c r="DW45" s="1092"/>
      <c r="DX45" s="1092"/>
      <c r="DY45" s="1092"/>
      <c r="DZ45" s="1093"/>
      <c r="EA45" s="246"/>
    </row>
    <row r="46" spans="1:131" s="247" customFormat="1" ht="26.25" customHeight="1">
      <c r="A46" s="261">
        <v>19</v>
      </c>
      <c r="B46" s="1136"/>
      <c r="C46" s="1137"/>
      <c r="D46" s="1137"/>
      <c r="E46" s="1137"/>
      <c r="F46" s="1137"/>
      <c r="G46" s="1137"/>
      <c r="H46" s="1137"/>
      <c r="I46" s="1137"/>
      <c r="J46" s="1137"/>
      <c r="K46" s="1137"/>
      <c r="L46" s="1137"/>
      <c r="M46" s="1137"/>
      <c r="N46" s="1137"/>
      <c r="O46" s="1137"/>
      <c r="P46" s="1138"/>
      <c r="Q46" s="1142"/>
      <c r="R46" s="1143"/>
      <c r="S46" s="1143"/>
      <c r="T46" s="1143"/>
      <c r="U46" s="1143"/>
      <c r="V46" s="1143"/>
      <c r="W46" s="1143"/>
      <c r="X46" s="1143"/>
      <c r="Y46" s="1143"/>
      <c r="Z46" s="1143"/>
      <c r="AA46" s="1143"/>
      <c r="AB46" s="1143"/>
      <c r="AC46" s="1143"/>
      <c r="AD46" s="1143"/>
      <c r="AE46" s="1144"/>
      <c r="AF46" s="1118"/>
      <c r="AG46" s="1119"/>
      <c r="AH46" s="1119"/>
      <c r="AI46" s="1119"/>
      <c r="AJ46" s="1120"/>
      <c r="AK46" s="1075"/>
      <c r="AL46" s="1066"/>
      <c r="AM46" s="1066"/>
      <c r="AN46" s="1066"/>
      <c r="AO46" s="1066"/>
      <c r="AP46" s="1066"/>
      <c r="AQ46" s="1066"/>
      <c r="AR46" s="1066"/>
      <c r="AS46" s="1066"/>
      <c r="AT46" s="1066"/>
      <c r="AU46" s="1066"/>
      <c r="AV46" s="1066"/>
      <c r="AW46" s="1066"/>
      <c r="AX46" s="1066"/>
      <c r="AY46" s="1066"/>
      <c r="AZ46" s="1141"/>
      <c r="BA46" s="1141"/>
      <c r="BB46" s="1141"/>
      <c r="BC46" s="1141"/>
      <c r="BD46" s="1141"/>
      <c r="BE46" s="1131"/>
      <c r="BF46" s="1131"/>
      <c r="BG46" s="1131"/>
      <c r="BH46" s="1131"/>
      <c r="BI46" s="1132"/>
      <c r="BJ46" s="252"/>
      <c r="BK46" s="252"/>
      <c r="BL46" s="252"/>
      <c r="BM46" s="252"/>
      <c r="BN46" s="252"/>
      <c r="BO46" s="265"/>
      <c r="BP46" s="265"/>
      <c r="BQ46" s="262">
        <v>40</v>
      </c>
      <c r="BR46" s="263"/>
      <c r="BS46" s="1113"/>
      <c r="BT46" s="1114"/>
      <c r="BU46" s="1114"/>
      <c r="BV46" s="1114"/>
      <c r="BW46" s="1114"/>
      <c r="BX46" s="1114"/>
      <c r="BY46" s="1114"/>
      <c r="BZ46" s="1114"/>
      <c r="CA46" s="1114"/>
      <c r="CB46" s="1114"/>
      <c r="CC46" s="1114"/>
      <c r="CD46" s="1114"/>
      <c r="CE46" s="1114"/>
      <c r="CF46" s="1114"/>
      <c r="CG46" s="1115"/>
      <c r="CH46" s="1088"/>
      <c r="CI46" s="1089"/>
      <c r="CJ46" s="1089"/>
      <c r="CK46" s="1089"/>
      <c r="CL46" s="1090"/>
      <c r="CM46" s="1088"/>
      <c r="CN46" s="1089"/>
      <c r="CO46" s="1089"/>
      <c r="CP46" s="1089"/>
      <c r="CQ46" s="1090"/>
      <c r="CR46" s="1088"/>
      <c r="CS46" s="1089"/>
      <c r="CT46" s="1089"/>
      <c r="CU46" s="1089"/>
      <c r="CV46" s="1090"/>
      <c r="CW46" s="1088"/>
      <c r="CX46" s="1089"/>
      <c r="CY46" s="1089"/>
      <c r="CZ46" s="1089"/>
      <c r="DA46" s="1090"/>
      <c r="DB46" s="1088"/>
      <c r="DC46" s="1089"/>
      <c r="DD46" s="1089"/>
      <c r="DE46" s="1089"/>
      <c r="DF46" s="1090"/>
      <c r="DG46" s="1088"/>
      <c r="DH46" s="1089"/>
      <c r="DI46" s="1089"/>
      <c r="DJ46" s="1089"/>
      <c r="DK46" s="1090"/>
      <c r="DL46" s="1088"/>
      <c r="DM46" s="1089"/>
      <c r="DN46" s="1089"/>
      <c r="DO46" s="1089"/>
      <c r="DP46" s="1090"/>
      <c r="DQ46" s="1088"/>
      <c r="DR46" s="1089"/>
      <c r="DS46" s="1089"/>
      <c r="DT46" s="1089"/>
      <c r="DU46" s="1090"/>
      <c r="DV46" s="1091"/>
      <c r="DW46" s="1092"/>
      <c r="DX46" s="1092"/>
      <c r="DY46" s="1092"/>
      <c r="DZ46" s="1093"/>
      <c r="EA46" s="246"/>
    </row>
    <row r="47" spans="1:131" s="247" customFormat="1" ht="26.25" customHeight="1">
      <c r="A47" s="261">
        <v>20</v>
      </c>
      <c r="B47" s="1136"/>
      <c r="C47" s="1137"/>
      <c r="D47" s="1137"/>
      <c r="E47" s="1137"/>
      <c r="F47" s="1137"/>
      <c r="G47" s="1137"/>
      <c r="H47" s="1137"/>
      <c r="I47" s="1137"/>
      <c r="J47" s="1137"/>
      <c r="K47" s="1137"/>
      <c r="L47" s="1137"/>
      <c r="M47" s="1137"/>
      <c r="N47" s="1137"/>
      <c r="O47" s="1137"/>
      <c r="P47" s="1138"/>
      <c r="Q47" s="1142"/>
      <c r="R47" s="1143"/>
      <c r="S47" s="1143"/>
      <c r="T47" s="1143"/>
      <c r="U47" s="1143"/>
      <c r="V47" s="1143"/>
      <c r="W47" s="1143"/>
      <c r="X47" s="1143"/>
      <c r="Y47" s="1143"/>
      <c r="Z47" s="1143"/>
      <c r="AA47" s="1143"/>
      <c r="AB47" s="1143"/>
      <c r="AC47" s="1143"/>
      <c r="AD47" s="1143"/>
      <c r="AE47" s="1144"/>
      <c r="AF47" s="1118"/>
      <c r="AG47" s="1119"/>
      <c r="AH47" s="1119"/>
      <c r="AI47" s="1119"/>
      <c r="AJ47" s="1120"/>
      <c r="AK47" s="1075"/>
      <c r="AL47" s="1066"/>
      <c r="AM47" s="1066"/>
      <c r="AN47" s="1066"/>
      <c r="AO47" s="1066"/>
      <c r="AP47" s="1066"/>
      <c r="AQ47" s="1066"/>
      <c r="AR47" s="1066"/>
      <c r="AS47" s="1066"/>
      <c r="AT47" s="1066"/>
      <c r="AU47" s="1066"/>
      <c r="AV47" s="1066"/>
      <c r="AW47" s="1066"/>
      <c r="AX47" s="1066"/>
      <c r="AY47" s="1066"/>
      <c r="AZ47" s="1141"/>
      <c r="BA47" s="1141"/>
      <c r="BB47" s="1141"/>
      <c r="BC47" s="1141"/>
      <c r="BD47" s="1141"/>
      <c r="BE47" s="1131"/>
      <c r="BF47" s="1131"/>
      <c r="BG47" s="1131"/>
      <c r="BH47" s="1131"/>
      <c r="BI47" s="1132"/>
      <c r="BJ47" s="252"/>
      <c r="BK47" s="252"/>
      <c r="BL47" s="252"/>
      <c r="BM47" s="252"/>
      <c r="BN47" s="252"/>
      <c r="BO47" s="265"/>
      <c r="BP47" s="265"/>
      <c r="BQ47" s="262">
        <v>41</v>
      </c>
      <c r="BR47" s="263"/>
      <c r="BS47" s="1113"/>
      <c r="BT47" s="1114"/>
      <c r="BU47" s="1114"/>
      <c r="BV47" s="1114"/>
      <c r="BW47" s="1114"/>
      <c r="BX47" s="1114"/>
      <c r="BY47" s="1114"/>
      <c r="BZ47" s="1114"/>
      <c r="CA47" s="1114"/>
      <c r="CB47" s="1114"/>
      <c r="CC47" s="1114"/>
      <c r="CD47" s="1114"/>
      <c r="CE47" s="1114"/>
      <c r="CF47" s="1114"/>
      <c r="CG47" s="1115"/>
      <c r="CH47" s="1088"/>
      <c r="CI47" s="1089"/>
      <c r="CJ47" s="1089"/>
      <c r="CK47" s="1089"/>
      <c r="CL47" s="1090"/>
      <c r="CM47" s="1088"/>
      <c r="CN47" s="1089"/>
      <c r="CO47" s="1089"/>
      <c r="CP47" s="1089"/>
      <c r="CQ47" s="1090"/>
      <c r="CR47" s="1088"/>
      <c r="CS47" s="1089"/>
      <c r="CT47" s="1089"/>
      <c r="CU47" s="1089"/>
      <c r="CV47" s="1090"/>
      <c r="CW47" s="1088"/>
      <c r="CX47" s="1089"/>
      <c r="CY47" s="1089"/>
      <c r="CZ47" s="1089"/>
      <c r="DA47" s="1090"/>
      <c r="DB47" s="1088"/>
      <c r="DC47" s="1089"/>
      <c r="DD47" s="1089"/>
      <c r="DE47" s="1089"/>
      <c r="DF47" s="1090"/>
      <c r="DG47" s="1088"/>
      <c r="DH47" s="1089"/>
      <c r="DI47" s="1089"/>
      <c r="DJ47" s="1089"/>
      <c r="DK47" s="1090"/>
      <c r="DL47" s="1088"/>
      <c r="DM47" s="1089"/>
      <c r="DN47" s="1089"/>
      <c r="DO47" s="1089"/>
      <c r="DP47" s="1090"/>
      <c r="DQ47" s="1088"/>
      <c r="DR47" s="1089"/>
      <c r="DS47" s="1089"/>
      <c r="DT47" s="1089"/>
      <c r="DU47" s="1090"/>
      <c r="DV47" s="1091"/>
      <c r="DW47" s="1092"/>
      <c r="DX47" s="1092"/>
      <c r="DY47" s="1092"/>
      <c r="DZ47" s="1093"/>
      <c r="EA47" s="246"/>
    </row>
    <row r="48" spans="1:131" s="247" customFormat="1" ht="26.25" customHeight="1">
      <c r="A48" s="261">
        <v>21</v>
      </c>
      <c r="B48" s="1136"/>
      <c r="C48" s="1137"/>
      <c r="D48" s="1137"/>
      <c r="E48" s="1137"/>
      <c r="F48" s="1137"/>
      <c r="G48" s="1137"/>
      <c r="H48" s="1137"/>
      <c r="I48" s="1137"/>
      <c r="J48" s="1137"/>
      <c r="K48" s="1137"/>
      <c r="L48" s="1137"/>
      <c r="M48" s="1137"/>
      <c r="N48" s="1137"/>
      <c r="O48" s="1137"/>
      <c r="P48" s="1138"/>
      <c r="Q48" s="1142"/>
      <c r="R48" s="1143"/>
      <c r="S48" s="1143"/>
      <c r="T48" s="1143"/>
      <c r="U48" s="1143"/>
      <c r="V48" s="1143"/>
      <c r="W48" s="1143"/>
      <c r="X48" s="1143"/>
      <c r="Y48" s="1143"/>
      <c r="Z48" s="1143"/>
      <c r="AA48" s="1143"/>
      <c r="AB48" s="1143"/>
      <c r="AC48" s="1143"/>
      <c r="AD48" s="1143"/>
      <c r="AE48" s="1144"/>
      <c r="AF48" s="1118"/>
      <c r="AG48" s="1119"/>
      <c r="AH48" s="1119"/>
      <c r="AI48" s="1119"/>
      <c r="AJ48" s="1120"/>
      <c r="AK48" s="1075"/>
      <c r="AL48" s="1066"/>
      <c r="AM48" s="1066"/>
      <c r="AN48" s="1066"/>
      <c r="AO48" s="1066"/>
      <c r="AP48" s="1066"/>
      <c r="AQ48" s="1066"/>
      <c r="AR48" s="1066"/>
      <c r="AS48" s="1066"/>
      <c r="AT48" s="1066"/>
      <c r="AU48" s="1066"/>
      <c r="AV48" s="1066"/>
      <c r="AW48" s="1066"/>
      <c r="AX48" s="1066"/>
      <c r="AY48" s="1066"/>
      <c r="AZ48" s="1141"/>
      <c r="BA48" s="1141"/>
      <c r="BB48" s="1141"/>
      <c r="BC48" s="1141"/>
      <c r="BD48" s="1141"/>
      <c r="BE48" s="1131"/>
      <c r="BF48" s="1131"/>
      <c r="BG48" s="1131"/>
      <c r="BH48" s="1131"/>
      <c r="BI48" s="1132"/>
      <c r="BJ48" s="252"/>
      <c r="BK48" s="252"/>
      <c r="BL48" s="252"/>
      <c r="BM48" s="252"/>
      <c r="BN48" s="252"/>
      <c r="BO48" s="265"/>
      <c r="BP48" s="265"/>
      <c r="BQ48" s="262">
        <v>42</v>
      </c>
      <c r="BR48" s="263"/>
      <c r="BS48" s="1113"/>
      <c r="BT48" s="1114"/>
      <c r="BU48" s="1114"/>
      <c r="BV48" s="1114"/>
      <c r="BW48" s="1114"/>
      <c r="BX48" s="1114"/>
      <c r="BY48" s="1114"/>
      <c r="BZ48" s="1114"/>
      <c r="CA48" s="1114"/>
      <c r="CB48" s="1114"/>
      <c r="CC48" s="1114"/>
      <c r="CD48" s="1114"/>
      <c r="CE48" s="1114"/>
      <c r="CF48" s="1114"/>
      <c r="CG48" s="1115"/>
      <c r="CH48" s="1088"/>
      <c r="CI48" s="1089"/>
      <c r="CJ48" s="1089"/>
      <c r="CK48" s="1089"/>
      <c r="CL48" s="1090"/>
      <c r="CM48" s="1088"/>
      <c r="CN48" s="1089"/>
      <c r="CO48" s="1089"/>
      <c r="CP48" s="1089"/>
      <c r="CQ48" s="1090"/>
      <c r="CR48" s="1088"/>
      <c r="CS48" s="1089"/>
      <c r="CT48" s="1089"/>
      <c r="CU48" s="1089"/>
      <c r="CV48" s="1090"/>
      <c r="CW48" s="1088"/>
      <c r="CX48" s="1089"/>
      <c r="CY48" s="1089"/>
      <c r="CZ48" s="1089"/>
      <c r="DA48" s="1090"/>
      <c r="DB48" s="1088"/>
      <c r="DC48" s="1089"/>
      <c r="DD48" s="1089"/>
      <c r="DE48" s="1089"/>
      <c r="DF48" s="1090"/>
      <c r="DG48" s="1088"/>
      <c r="DH48" s="1089"/>
      <c r="DI48" s="1089"/>
      <c r="DJ48" s="1089"/>
      <c r="DK48" s="1090"/>
      <c r="DL48" s="1088"/>
      <c r="DM48" s="1089"/>
      <c r="DN48" s="1089"/>
      <c r="DO48" s="1089"/>
      <c r="DP48" s="1090"/>
      <c r="DQ48" s="1088"/>
      <c r="DR48" s="1089"/>
      <c r="DS48" s="1089"/>
      <c r="DT48" s="1089"/>
      <c r="DU48" s="1090"/>
      <c r="DV48" s="1091"/>
      <c r="DW48" s="1092"/>
      <c r="DX48" s="1092"/>
      <c r="DY48" s="1092"/>
      <c r="DZ48" s="1093"/>
      <c r="EA48" s="246"/>
    </row>
    <row r="49" spans="1:131" s="247" customFormat="1" ht="26.25" customHeight="1">
      <c r="A49" s="261">
        <v>22</v>
      </c>
      <c r="B49" s="1136"/>
      <c r="C49" s="1137"/>
      <c r="D49" s="1137"/>
      <c r="E49" s="1137"/>
      <c r="F49" s="1137"/>
      <c r="G49" s="1137"/>
      <c r="H49" s="1137"/>
      <c r="I49" s="1137"/>
      <c r="J49" s="1137"/>
      <c r="K49" s="1137"/>
      <c r="L49" s="1137"/>
      <c r="M49" s="1137"/>
      <c r="N49" s="1137"/>
      <c r="O49" s="1137"/>
      <c r="P49" s="1138"/>
      <c r="Q49" s="1142"/>
      <c r="R49" s="1143"/>
      <c r="S49" s="1143"/>
      <c r="T49" s="1143"/>
      <c r="U49" s="1143"/>
      <c r="V49" s="1143"/>
      <c r="W49" s="1143"/>
      <c r="X49" s="1143"/>
      <c r="Y49" s="1143"/>
      <c r="Z49" s="1143"/>
      <c r="AA49" s="1143"/>
      <c r="AB49" s="1143"/>
      <c r="AC49" s="1143"/>
      <c r="AD49" s="1143"/>
      <c r="AE49" s="1144"/>
      <c r="AF49" s="1118"/>
      <c r="AG49" s="1119"/>
      <c r="AH49" s="1119"/>
      <c r="AI49" s="1119"/>
      <c r="AJ49" s="1120"/>
      <c r="AK49" s="1075"/>
      <c r="AL49" s="1066"/>
      <c r="AM49" s="1066"/>
      <c r="AN49" s="1066"/>
      <c r="AO49" s="1066"/>
      <c r="AP49" s="1066"/>
      <c r="AQ49" s="1066"/>
      <c r="AR49" s="1066"/>
      <c r="AS49" s="1066"/>
      <c r="AT49" s="1066"/>
      <c r="AU49" s="1066"/>
      <c r="AV49" s="1066"/>
      <c r="AW49" s="1066"/>
      <c r="AX49" s="1066"/>
      <c r="AY49" s="1066"/>
      <c r="AZ49" s="1141"/>
      <c r="BA49" s="1141"/>
      <c r="BB49" s="1141"/>
      <c r="BC49" s="1141"/>
      <c r="BD49" s="1141"/>
      <c r="BE49" s="1131"/>
      <c r="BF49" s="1131"/>
      <c r="BG49" s="1131"/>
      <c r="BH49" s="1131"/>
      <c r="BI49" s="1132"/>
      <c r="BJ49" s="252"/>
      <c r="BK49" s="252"/>
      <c r="BL49" s="252"/>
      <c r="BM49" s="252"/>
      <c r="BN49" s="252"/>
      <c r="BO49" s="265"/>
      <c r="BP49" s="265"/>
      <c r="BQ49" s="262">
        <v>43</v>
      </c>
      <c r="BR49" s="263"/>
      <c r="BS49" s="1113"/>
      <c r="BT49" s="1114"/>
      <c r="BU49" s="1114"/>
      <c r="BV49" s="1114"/>
      <c r="BW49" s="1114"/>
      <c r="BX49" s="1114"/>
      <c r="BY49" s="1114"/>
      <c r="BZ49" s="1114"/>
      <c r="CA49" s="1114"/>
      <c r="CB49" s="1114"/>
      <c r="CC49" s="1114"/>
      <c r="CD49" s="1114"/>
      <c r="CE49" s="1114"/>
      <c r="CF49" s="1114"/>
      <c r="CG49" s="1115"/>
      <c r="CH49" s="1088"/>
      <c r="CI49" s="1089"/>
      <c r="CJ49" s="1089"/>
      <c r="CK49" s="1089"/>
      <c r="CL49" s="1090"/>
      <c r="CM49" s="1088"/>
      <c r="CN49" s="1089"/>
      <c r="CO49" s="1089"/>
      <c r="CP49" s="1089"/>
      <c r="CQ49" s="1090"/>
      <c r="CR49" s="1088"/>
      <c r="CS49" s="1089"/>
      <c r="CT49" s="1089"/>
      <c r="CU49" s="1089"/>
      <c r="CV49" s="1090"/>
      <c r="CW49" s="1088"/>
      <c r="CX49" s="1089"/>
      <c r="CY49" s="1089"/>
      <c r="CZ49" s="1089"/>
      <c r="DA49" s="1090"/>
      <c r="DB49" s="1088"/>
      <c r="DC49" s="1089"/>
      <c r="DD49" s="1089"/>
      <c r="DE49" s="1089"/>
      <c r="DF49" s="1090"/>
      <c r="DG49" s="1088"/>
      <c r="DH49" s="1089"/>
      <c r="DI49" s="1089"/>
      <c r="DJ49" s="1089"/>
      <c r="DK49" s="1090"/>
      <c r="DL49" s="1088"/>
      <c r="DM49" s="1089"/>
      <c r="DN49" s="1089"/>
      <c r="DO49" s="1089"/>
      <c r="DP49" s="1090"/>
      <c r="DQ49" s="1088"/>
      <c r="DR49" s="1089"/>
      <c r="DS49" s="1089"/>
      <c r="DT49" s="1089"/>
      <c r="DU49" s="1090"/>
      <c r="DV49" s="1091"/>
      <c r="DW49" s="1092"/>
      <c r="DX49" s="1092"/>
      <c r="DY49" s="1092"/>
      <c r="DZ49" s="1093"/>
      <c r="EA49" s="246"/>
    </row>
    <row r="50" spans="1:131" s="247" customFormat="1" ht="26.25" customHeight="1">
      <c r="A50" s="261">
        <v>23</v>
      </c>
      <c r="B50" s="1136"/>
      <c r="C50" s="1137"/>
      <c r="D50" s="1137"/>
      <c r="E50" s="1137"/>
      <c r="F50" s="1137"/>
      <c r="G50" s="1137"/>
      <c r="H50" s="1137"/>
      <c r="I50" s="1137"/>
      <c r="J50" s="1137"/>
      <c r="K50" s="1137"/>
      <c r="L50" s="1137"/>
      <c r="M50" s="1137"/>
      <c r="N50" s="1137"/>
      <c r="O50" s="1137"/>
      <c r="P50" s="1138"/>
      <c r="Q50" s="1139"/>
      <c r="R50" s="1122"/>
      <c r="S50" s="1122"/>
      <c r="T50" s="1122"/>
      <c r="U50" s="1122"/>
      <c r="V50" s="1122"/>
      <c r="W50" s="1122"/>
      <c r="X50" s="1122"/>
      <c r="Y50" s="1122"/>
      <c r="Z50" s="1122"/>
      <c r="AA50" s="1122"/>
      <c r="AB50" s="1122"/>
      <c r="AC50" s="1122"/>
      <c r="AD50" s="1122"/>
      <c r="AE50" s="1140"/>
      <c r="AF50" s="1118"/>
      <c r="AG50" s="1119"/>
      <c r="AH50" s="1119"/>
      <c r="AI50" s="1119"/>
      <c r="AJ50" s="1120"/>
      <c r="AK50" s="1121"/>
      <c r="AL50" s="1122"/>
      <c r="AM50" s="1122"/>
      <c r="AN50" s="1122"/>
      <c r="AO50" s="1122"/>
      <c r="AP50" s="1122"/>
      <c r="AQ50" s="1122"/>
      <c r="AR50" s="1122"/>
      <c r="AS50" s="1122"/>
      <c r="AT50" s="1122"/>
      <c r="AU50" s="1122"/>
      <c r="AV50" s="1122"/>
      <c r="AW50" s="1122"/>
      <c r="AX50" s="1122"/>
      <c r="AY50" s="1122"/>
      <c r="AZ50" s="1123"/>
      <c r="BA50" s="1123"/>
      <c r="BB50" s="1123"/>
      <c r="BC50" s="1123"/>
      <c r="BD50" s="1123"/>
      <c r="BE50" s="1131"/>
      <c r="BF50" s="1131"/>
      <c r="BG50" s="1131"/>
      <c r="BH50" s="1131"/>
      <c r="BI50" s="1132"/>
      <c r="BJ50" s="252"/>
      <c r="BK50" s="252"/>
      <c r="BL50" s="252"/>
      <c r="BM50" s="252"/>
      <c r="BN50" s="252"/>
      <c r="BO50" s="265"/>
      <c r="BP50" s="265"/>
      <c r="BQ50" s="262">
        <v>44</v>
      </c>
      <c r="BR50" s="263"/>
      <c r="BS50" s="1113"/>
      <c r="BT50" s="1114"/>
      <c r="BU50" s="1114"/>
      <c r="BV50" s="1114"/>
      <c r="BW50" s="1114"/>
      <c r="BX50" s="1114"/>
      <c r="BY50" s="1114"/>
      <c r="BZ50" s="1114"/>
      <c r="CA50" s="1114"/>
      <c r="CB50" s="1114"/>
      <c r="CC50" s="1114"/>
      <c r="CD50" s="1114"/>
      <c r="CE50" s="1114"/>
      <c r="CF50" s="1114"/>
      <c r="CG50" s="1115"/>
      <c r="CH50" s="1088"/>
      <c r="CI50" s="1089"/>
      <c r="CJ50" s="1089"/>
      <c r="CK50" s="1089"/>
      <c r="CL50" s="1090"/>
      <c r="CM50" s="1088"/>
      <c r="CN50" s="1089"/>
      <c r="CO50" s="1089"/>
      <c r="CP50" s="1089"/>
      <c r="CQ50" s="1090"/>
      <c r="CR50" s="1088"/>
      <c r="CS50" s="1089"/>
      <c r="CT50" s="1089"/>
      <c r="CU50" s="1089"/>
      <c r="CV50" s="1090"/>
      <c r="CW50" s="1088"/>
      <c r="CX50" s="1089"/>
      <c r="CY50" s="1089"/>
      <c r="CZ50" s="1089"/>
      <c r="DA50" s="1090"/>
      <c r="DB50" s="1088"/>
      <c r="DC50" s="1089"/>
      <c r="DD50" s="1089"/>
      <c r="DE50" s="1089"/>
      <c r="DF50" s="1090"/>
      <c r="DG50" s="1088"/>
      <c r="DH50" s="1089"/>
      <c r="DI50" s="1089"/>
      <c r="DJ50" s="1089"/>
      <c r="DK50" s="1090"/>
      <c r="DL50" s="1088"/>
      <c r="DM50" s="1089"/>
      <c r="DN50" s="1089"/>
      <c r="DO50" s="1089"/>
      <c r="DP50" s="1090"/>
      <c r="DQ50" s="1088"/>
      <c r="DR50" s="1089"/>
      <c r="DS50" s="1089"/>
      <c r="DT50" s="1089"/>
      <c r="DU50" s="1090"/>
      <c r="DV50" s="1091"/>
      <c r="DW50" s="1092"/>
      <c r="DX50" s="1092"/>
      <c r="DY50" s="1092"/>
      <c r="DZ50" s="1093"/>
      <c r="EA50" s="246"/>
    </row>
    <row r="51" spans="1:131" s="247" customFormat="1" ht="26.25" customHeight="1">
      <c r="A51" s="261">
        <v>24</v>
      </c>
      <c r="B51" s="1136"/>
      <c r="C51" s="1137"/>
      <c r="D51" s="1137"/>
      <c r="E51" s="1137"/>
      <c r="F51" s="1137"/>
      <c r="G51" s="1137"/>
      <c r="H51" s="1137"/>
      <c r="I51" s="1137"/>
      <c r="J51" s="1137"/>
      <c r="K51" s="1137"/>
      <c r="L51" s="1137"/>
      <c r="M51" s="1137"/>
      <c r="N51" s="1137"/>
      <c r="O51" s="1137"/>
      <c r="P51" s="1138"/>
      <c r="Q51" s="1139"/>
      <c r="R51" s="1122"/>
      <c r="S51" s="1122"/>
      <c r="T51" s="1122"/>
      <c r="U51" s="1122"/>
      <c r="V51" s="1122"/>
      <c r="W51" s="1122"/>
      <c r="X51" s="1122"/>
      <c r="Y51" s="1122"/>
      <c r="Z51" s="1122"/>
      <c r="AA51" s="1122"/>
      <c r="AB51" s="1122"/>
      <c r="AC51" s="1122"/>
      <c r="AD51" s="1122"/>
      <c r="AE51" s="1140"/>
      <c r="AF51" s="1118"/>
      <c r="AG51" s="1119"/>
      <c r="AH51" s="1119"/>
      <c r="AI51" s="1119"/>
      <c r="AJ51" s="1120"/>
      <c r="AK51" s="1121"/>
      <c r="AL51" s="1122"/>
      <c r="AM51" s="1122"/>
      <c r="AN51" s="1122"/>
      <c r="AO51" s="1122"/>
      <c r="AP51" s="1122"/>
      <c r="AQ51" s="1122"/>
      <c r="AR51" s="1122"/>
      <c r="AS51" s="1122"/>
      <c r="AT51" s="1122"/>
      <c r="AU51" s="1122"/>
      <c r="AV51" s="1122"/>
      <c r="AW51" s="1122"/>
      <c r="AX51" s="1122"/>
      <c r="AY51" s="1122"/>
      <c r="AZ51" s="1123"/>
      <c r="BA51" s="1123"/>
      <c r="BB51" s="1123"/>
      <c r="BC51" s="1123"/>
      <c r="BD51" s="1123"/>
      <c r="BE51" s="1131"/>
      <c r="BF51" s="1131"/>
      <c r="BG51" s="1131"/>
      <c r="BH51" s="1131"/>
      <c r="BI51" s="1132"/>
      <c r="BJ51" s="252"/>
      <c r="BK51" s="252"/>
      <c r="BL51" s="252"/>
      <c r="BM51" s="252"/>
      <c r="BN51" s="252"/>
      <c r="BO51" s="265"/>
      <c r="BP51" s="265"/>
      <c r="BQ51" s="262">
        <v>45</v>
      </c>
      <c r="BR51" s="263"/>
      <c r="BS51" s="1113"/>
      <c r="BT51" s="1114"/>
      <c r="BU51" s="1114"/>
      <c r="BV51" s="1114"/>
      <c r="BW51" s="1114"/>
      <c r="BX51" s="1114"/>
      <c r="BY51" s="1114"/>
      <c r="BZ51" s="1114"/>
      <c r="CA51" s="1114"/>
      <c r="CB51" s="1114"/>
      <c r="CC51" s="1114"/>
      <c r="CD51" s="1114"/>
      <c r="CE51" s="1114"/>
      <c r="CF51" s="1114"/>
      <c r="CG51" s="1115"/>
      <c r="CH51" s="1088"/>
      <c r="CI51" s="1089"/>
      <c r="CJ51" s="1089"/>
      <c r="CK51" s="1089"/>
      <c r="CL51" s="1090"/>
      <c r="CM51" s="1088"/>
      <c r="CN51" s="1089"/>
      <c r="CO51" s="1089"/>
      <c r="CP51" s="1089"/>
      <c r="CQ51" s="1090"/>
      <c r="CR51" s="1088"/>
      <c r="CS51" s="1089"/>
      <c r="CT51" s="1089"/>
      <c r="CU51" s="1089"/>
      <c r="CV51" s="1090"/>
      <c r="CW51" s="1088"/>
      <c r="CX51" s="1089"/>
      <c r="CY51" s="1089"/>
      <c r="CZ51" s="1089"/>
      <c r="DA51" s="1090"/>
      <c r="DB51" s="1088"/>
      <c r="DC51" s="1089"/>
      <c r="DD51" s="1089"/>
      <c r="DE51" s="1089"/>
      <c r="DF51" s="1090"/>
      <c r="DG51" s="1088"/>
      <c r="DH51" s="1089"/>
      <c r="DI51" s="1089"/>
      <c r="DJ51" s="1089"/>
      <c r="DK51" s="1090"/>
      <c r="DL51" s="1088"/>
      <c r="DM51" s="1089"/>
      <c r="DN51" s="1089"/>
      <c r="DO51" s="1089"/>
      <c r="DP51" s="1090"/>
      <c r="DQ51" s="1088"/>
      <c r="DR51" s="1089"/>
      <c r="DS51" s="1089"/>
      <c r="DT51" s="1089"/>
      <c r="DU51" s="1090"/>
      <c r="DV51" s="1091"/>
      <c r="DW51" s="1092"/>
      <c r="DX51" s="1092"/>
      <c r="DY51" s="1092"/>
      <c r="DZ51" s="1093"/>
      <c r="EA51" s="246"/>
    </row>
    <row r="52" spans="1:131" s="247" customFormat="1" ht="26.25" customHeight="1">
      <c r="A52" s="261">
        <v>25</v>
      </c>
      <c r="B52" s="1136"/>
      <c r="C52" s="1137"/>
      <c r="D52" s="1137"/>
      <c r="E52" s="1137"/>
      <c r="F52" s="1137"/>
      <c r="G52" s="1137"/>
      <c r="H52" s="1137"/>
      <c r="I52" s="1137"/>
      <c r="J52" s="1137"/>
      <c r="K52" s="1137"/>
      <c r="L52" s="1137"/>
      <c r="M52" s="1137"/>
      <c r="N52" s="1137"/>
      <c r="O52" s="1137"/>
      <c r="P52" s="1138"/>
      <c r="Q52" s="1139"/>
      <c r="R52" s="1122"/>
      <c r="S52" s="1122"/>
      <c r="T52" s="1122"/>
      <c r="U52" s="1122"/>
      <c r="V52" s="1122"/>
      <c r="W52" s="1122"/>
      <c r="X52" s="1122"/>
      <c r="Y52" s="1122"/>
      <c r="Z52" s="1122"/>
      <c r="AA52" s="1122"/>
      <c r="AB52" s="1122"/>
      <c r="AC52" s="1122"/>
      <c r="AD52" s="1122"/>
      <c r="AE52" s="1140"/>
      <c r="AF52" s="1118"/>
      <c r="AG52" s="1119"/>
      <c r="AH52" s="1119"/>
      <c r="AI52" s="1119"/>
      <c r="AJ52" s="1120"/>
      <c r="AK52" s="1121"/>
      <c r="AL52" s="1122"/>
      <c r="AM52" s="1122"/>
      <c r="AN52" s="1122"/>
      <c r="AO52" s="1122"/>
      <c r="AP52" s="1122"/>
      <c r="AQ52" s="1122"/>
      <c r="AR52" s="1122"/>
      <c r="AS52" s="1122"/>
      <c r="AT52" s="1122"/>
      <c r="AU52" s="1122"/>
      <c r="AV52" s="1122"/>
      <c r="AW52" s="1122"/>
      <c r="AX52" s="1122"/>
      <c r="AY52" s="1122"/>
      <c r="AZ52" s="1123"/>
      <c r="BA52" s="1123"/>
      <c r="BB52" s="1123"/>
      <c r="BC52" s="1123"/>
      <c r="BD52" s="1123"/>
      <c r="BE52" s="1131"/>
      <c r="BF52" s="1131"/>
      <c r="BG52" s="1131"/>
      <c r="BH52" s="1131"/>
      <c r="BI52" s="1132"/>
      <c r="BJ52" s="252"/>
      <c r="BK52" s="252"/>
      <c r="BL52" s="252"/>
      <c r="BM52" s="252"/>
      <c r="BN52" s="252"/>
      <c r="BO52" s="265"/>
      <c r="BP52" s="265"/>
      <c r="BQ52" s="262">
        <v>46</v>
      </c>
      <c r="BR52" s="263"/>
      <c r="BS52" s="1113"/>
      <c r="BT52" s="1114"/>
      <c r="BU52" s="1114"/>
      <c r="BV52" s="1114"/>
      <c r="BW52" s="1114"/>
      <c r="BX52" s="1114"/>
      <c r="BY52" s="1114"/>
      <c r="BZ52" s="1114"/>
      <c r="CA52" s="1114"/>
      <c r="CB52" s="1114"/>
      <c r="CC52" s="1114"/>
      <c r="CD52" s="1114"/>
      <c r="CE52" s="1114"/>
      <c r="CF52" s="1114"/>
      <c r="CG52" s="1115"/>
      <c r="CH52" s="1088"/>
      <c r="CI52" s="1089"/>
      <c r="CJ52" s="1089"/>
      <c r="CK52" s="1089"/>
      <c r="CL52" s="1090"/>
      <c r="CM52" s="1088"/>
      <c r="CN52" s="1089"/>
      <c r="CO52" s="1089"/>
      <c r="CP52" s="1089"/>
      <c r="CQ52" s="1090"/>
      <c r="CR52" s="1088"/>
      <c r="CS52" s="1089"/>
      <c r="CT52" s="1089"/>
      <c r="CU52" s="1089"/>
      <c r="CV52" s="1090"/>
      <c r="CW52" s="1088"/>
      <c r="CX52" s="1089"/>
      <c r="CY52" s="1089"/>
      <c r="CZ52" s="1089"/>
      <c r="DA52" s="1090"/>
      <c r="DB52" s="1088"/>
      <c r="DC52" s="1089"/>
      <c r="DD52" s="1089"/>
      <c r="DE52" s="1089"/>
      <c r="DF52" s="1090"/>
      <c r="DG52" s="1088"/>
      <c r="DH52" s="1089"/>
      <c r="DI52" s="1089"/>
      <c r="DJ52" s="1089"/>
      <c r="DK52" s="1090"/>
      <c r="DL52" s="1088"/>
      <c r="DM52" s="1089"/>
      <c r="DN52" s="1089"/>
      <c r="DO52" s="1089"/>
      <c r="DP52" s="1090"/>
      <c r="DQ52" s="1088"/>
      <c r="DR52" s="1089"/>
      <c r="DS52" s="1089"/>
      <c r="DT52" s="1089"/>
      <c r="DU52" s="1090"/>
      <c r="DV52" s="1091"/>
      <c r="DW52" s="1092"/>
      <c r="DX52" s="1092"/>
      <c r="DY52" s="1092"/>
      <c r="DZ52" s="1093"/>
      <c r="EA52" s="246"/>
    </row>
    <row r="53" spans="1:131" s="247" customFormat="1" ht="26.25" customHeight="1">
      <c r="A53" s="261">
        <v>26</v>
      </c>
      <c r="B53" s="1136"/>
      <c r="C53" s="1137"/>
      <c r="D53" s="1137"/>
      <c r="E53" s="1137"/>
      <c r="F53" s="1137"/>
      <c r="G53" s="1137"/>
      <c r="H53" s="1137"/>
      <c r="I53" s="1137"/>
      <c r="J53" s="1137"/>
      <c r="K53" s="1137"/>
      <c r="L53" s="1137"/>
      <c r="M53" s="1137"/>
      <c r="N53" s="1137"/>
      <c r="O53" s="1137"/>
      <c r="P53" s="1138"/>
      <c r="Q53" s="1139"/>
      <c r="R53" s="1122"/>
      <c r="S53" s="1122"/>
      <c r="T53" s="1122"/>
      <c r="U53" s="1122"/>
      <c r="V53" s="1122"/>
      <c r="W53" s="1122"/>
      <c r="X53" s="1122"/>
      <c r="Y53" s="1122"/>
      <c r="Z53" s="1122"/>
      <c r="AA53" s="1122"/>
      <c r="AB53" s="1122"/>
      <c r="AC53" s="1122"/>
      <c r="AD53" s="1122"/>
      <c r="AE53" s="1140"/>
      <c r="AF53" s="1118"/>
      <c r="AG53" s="1119"/>
      <c r="AH53" s="1119"/>
      <c r="AI53" s="1119"/>
      <c r="AJ53" s="1120"/>
      <c r="AK53" s="1121"/>
      <c r="AL53" s="1122"/>
      <c r="AM53" s="1122"/>
      <c r="AN53" s="1122"/>
      <c r="AO53" s="1122"/>
      <c r="AP53" s="1122"/>
      <c r="AQ53" s="1122"/>
      <c r="AR53" s="1122"/>
      <c r="AS53" s="1122"/>
      <c r="AT53" s="1122"/>
      <c r="AU53" s="1122"/>
      <c r="AV53" s="1122"/>
      <c r="AW53" s="1122"/>
      <c r="AX53" s="1122"/>
      <c r="AY53" s="1122"/>
      <c r="AZ53" s="1123"/>
      <c r="BA53" s="1123"/>
      <c r="BB53" s="1123"/>
      <c r="BC53" s="1123"/>
      <c r="BD53" s="1123"/>
      <c r="BE53" s="1131"/>
      <c r="BF53" s="1131"/>
      <c r="BG53" s="1131"/>
      <c r="BH53" s="1131"/>
      <c r="BI53" s="1132"/>
      <c r="BJ53" s="252"/>
      <c r="BK53" s="252"/>
      <c r="BL53" s="252"/>
      <c r="BM53" s="252"/>
      <c r="BN53" s="252"/>
      <c r="BO53" s="265"/>
      <c r="BP53" s="265"/>
      <c r="BQ53" s="262">
        <v>47</v>
      </c>
      <c r="BR53" s="263"/>
      <c r="BS53" s="1113"/>
      <c r="BT53" s="1114"/>
      <c r="BU53" s="1114"/>
      <c r="BV53" s="1114"/>
      <c r="BW53" s="1114"/>
      <c r="BX53" s="1114"/>
      <c r="BY53" s="1114"/>
      <c r="BZ53" s="1114"/>
      <c r="CA53" s="1114"/>
      <c r="CB53" s="1114"/>
      <c r="CC53" s="1114"/>
      <c r="CD53" s="1114"/>
      <c r="CE53" s="1114"/>
      <c r="CF53" s="1114"/>
      <c r="CG53" s="1115"/>
      <c r="CH53" s="1088"/>
      <c r="CI53" s="1089"/>
      <c r="CJ53" s="1089"/>
      <c r="CK53" s="1089"/>
      <c r="CL53" s="1090"/>
      <c r="CM53" s="1088"/>
      <c r="CN53" s="1089"/>
      <c r="CO53" s="1089"/>
      <c r="CP53" s="1089"/>
      <c r="CQ53" s="1090"/>
      <c r="CR53" s="1088"/>
      <c r="CS53" s="1089"/>
      <c r="CT53" s="1089"/>
      <c r="CU53" s="1089"/>
      <c r="CV53" s="1090"/>
      <c r="CW53" s="1088"/>
      <c r="CX53" s="1089"/>
      <c r="CY53" s="1089"/>
      <c r="CZ53" s="1089"/>
      <c r="DA53" s="1090"/>
      <c r="DB53" s="1088"/>
      <c r="DC53" s="1089"/>
      <c r="DD53" s="1089"/>
      <c r="DE53" s="1089"/>
      <c r="DF53" s="1090"/>
      <c r="DG53" s="1088"/>
      <c r="DH53" s="1089"/>
      <c r="DI53" s="1089"/>
      <c r="DJ53" s="1089"/>
      <c r="DK53" s="1090"/>
      <c r="DL53" s="1088"/>
      <c r="DM53" s="1089"/>
      <c r="DN53" s="1089"/>
      <c r="DO53" s="1089"/>
      <c r="DP53" s="1090"/>
      <c r="DQ53" s="1088"/>
      <c r="DR53" s="1089"/>
      <c r="DS53" s="1089"/>
      <c r="DT53" s="1089"/>
      <c r="DU53" s="1090"/>
      <c r="DV53" s="1091"/>
      <c r="DW53" s="1092"/>
      <c r="DX53" s="1092"/>
      <c r="DY53" s="1092"/>
      <c r="DZ53" s="1093"/>
      <c r="EA53" s="246"/>
    </row>
    <row r="54" spans="1:131" s="247" customFormat="1" ht="26.25" customHeight="1">
      <c r="A54" s="261">
        <v>27</v>
      </c>
      <c r="B54" s="1136"/>
      <c r="C54" s="1137"/>
      <c r="D54" s="1137"/>
      <c r="E54" s="1137"/>
      <c r="F54" s="1137"/>
      <c r="G54" s="1137"/>
      <c r="H54" s="1137"/>
      <c r="I54" s="1137"/>
      <c r="J54" s="1137"/>
      <c r="K54" s="1137"/>
      <c r="L54" s="1137"/>
      <c r="M54" s="1137"/>
      <c r="N54" s="1137"/>
      <c r="O54" s="1137"/>
      <c r="P54" s="1138"/>
      <c r="Q54" s="1139"/>
      <c r="R54" s="1122"/>
      <c r="S54" s="1122"/>
      <c r="T54" s="1122"/>
      <c r="U54" s="1122"/>
      <c r="V54" s="1122"/>
      <c r="W54" s="1122"/>
      <c r="X54" s="1122"/>
      <c r="Y54" s="1122"/>
      <c r="Z54" s="1122"/>
      <c r="AA54" s="1122"/>
      <c r="AB54" s="1122"/>
      <c r="AC54" s="1122"/>
      <c r="AD54" s="1122"/>
      <c r="AE54" s="1140"/>
      <c r="AF54" s="1118"/>
      <c r="AG54" s="1119"/>
      <c r="AH54" s="1119"/>
      <c r="AI54" s="1119"/>
      <c r="AJ54" s="1120"/>
      <c r="AK54" s="1121"/>
      <c r="AL54" s="1122"/>
      <c r="AM54" s="1122"/>
      <c r="AN54" s="1122"/>
      <c r="AO54" s="1122"/>
      <c r="AP54" s="1122"/>
      <c r="AQ54" s="1122"/>
      <c r="AR54" s="1122"/>
      <c r="AS54" s="1122"/>
      <c r="AT54" s="1122"/>
      <c r="AU54" s="1122"/>
      <c r="AV54" s="1122"/>
      <c r="AW54" s="1122"/>
      <c r="AX54" s="1122"/>
      <c r="AY54" s="1122"/>
      <c r="AZ54" s="1123"/>
      <c r="BA54" s="1123"/>
      <c r="BB54" s="1123"/>
      <c r="BC54" s="1123"/>
      <c r="BD54" s="1123"/>
      <c r="BE54" s="1131"/>
      <c r="BF54" s="1131"/>
      <c r="BG54" s="1131"/>
      <c r="BH54" s="1131"/>
      <c r="BI54" s="1132"/>
      <c r="BJ54" s="252"/>
      <c r="BK54" s="252"/>
      <c r="BL54" s="252"/>
      <c r="BM54" s="252"/>
      <c r="BN54" s="252"/>
      <c r="BO54" s="265"/>
      <c r="BP54" s="265"/>
      <c r="BQ54" s="262">
        <v>48</v>
      </c>
      <c r="BR54" s="263"/>
      <c r="BS54" s="1113"/>
      <c r="BT54" s="1114"/>
      <c r="BU54" s="1114"/>
      <c r="BV54" s="1114"/>
      <c r="BW54" s="1114"/>
      <c r="BX54" s="1114"/>
      <c r="BY54" s="1114"/>
      <c r="BZ54" s="1114"/>
      <c r="CA54" s="1114"/>
      <c r="CB54" s="1114"/>
      <c r="CC54" s="1114"/>
      <c r="CD54" s="1114"/>
      <c r="CE54" s="1114"/>
      <c r="CF54" s="1114"/>
      <c r="CG54" s="1115"/>
      <c r="CH54" s="1088"/>
      <c r="CI54" s="1089"/>
      <c r="CJ54" s="1089"/>
      <c r="CK54" s="1089"/>
      <c r="CL54" s="1090"/>
      <c r="CM54" s="1088"/>
      <c r="CN54" s="1089"/>
      <c r="CO54" s="1089"/>
      <c r="CP54" s="1089"/>
      <c r="CQ54" s="1090"/>
      <c r="CR54" s="1088"/>
      <c r="CS54" s="1089"/>
      <c r="CT54" s="1089"/>
      <c r="CU54" s="1089"/>
      <c r="CV54" s="1090"/>
      <c r="CW54" s="1088"/>
      <c r="CX54" s="1089"/>
      <c r="CY54" s="1089"/>
      <c r="CZ54" s="1089"/>
      <c r="DA54" s="1090"/>
      <c r="DB54" s="1088"/>
      <c r="DC54" s="1089"/>
      <c r="DD54" s="1089"/>
      <c r="DE54" s="1089"/>
      <c r="DF54" s="1090"/>
      <c r="DG54" s="1088"/>
      <c r="DH54" s="1089"/>
      <c r="DI54" s="1089"/>
      <c r="DJ54" s="1089"/>
      <c r="DK54" s="1090"/>
      <c r="DL54" s="1088"/>
      <c r="DM54" s="1089"/>
      <c r="DN54" s="1089"/>
      <c r="DO54" s="1089"/>
      <c r="DP54" s="1090"/>
      <c r="DQ54" s="1088"/>
      <c r="DR54" s="1089"/>
      <c r="DS54" s="1089"/>
      <c r="DT54" s="1089"/>
      <c r="DU54" s="1090"/>
      <c r="DV54" s="1091"/>
      <c r="DW54" s="1092"/>
      <c r="DX54" s="1092"/>
      <c r="DY54" s="1092"/>
      <c r="DZ54" s="1093"/>
      <c r="EA54" s="246"/>
    </row>
    <row r="55" spans="1:131" s="247" customFormat="1" ht="26.25" customHeight="1">
      <c r="A55" s="261">
        <v>28</v>
      </c>
      <c r="B55" s="1136"/>
      <c r="C55" s="1137"/>
      <c r="D55" s="1137"/>
      <c r="E55" s="1137"/>
      <c r="F55" s="1137"/>
      <c r="G55" s="1137"/>
      <c r="H55" s="1137"/>
      <c r="I55" s="1137"/>
      <c r="J55" s="1137"/>
      <c r="K55" s="1137"/>
      <c r="L55" s="1137"/>
      <c r="M55" s="1137"/>
      <c r="N55" s="1137"/>
      <c r="O55" s="1137"/>
      <c r="P55" s="1138"/>
      <c r="Q55" s="1139"/>
      <c r="R55" s="1122"/>
      <c r="S55" s="1122"/>
      <c r="T55" s="1122"/>
      <c r="U55" s="1122"/>
      <c r="V55" s="1122"/>
      <c r="W55" s="1122"/>
      <c r="X55" s="1122"/>
      <c r="Y55" s="1122"/>
      <c r="Z55" s="1122"/>
      <c r="AA55" s="1122"/>
      <c r="AB55" s="1122"/>
      <c r="AC55" s="1122"/>
      <c r="AD55" s="1122"/>
      <c r="AE55" s="1140"/>
      <c r="AF55" s="1118"/>
      <c r="AG55" s="1119"/>
      <c r="AH55" s="1119"/>
      <c r="AI55" s="1119"/>
      <c r="AJ55" s="1120"/>
      <c r="AK55" s="1121"/>
      <c r="AL55" s="1122"/>
      <c r="AM55" s="1122"/>
      <c r="AN55" s="1122"/>
      <c r="AO55" s="1122"/>
      <c r="AP55" s="1122"/>
      <c r="AQ55" s="1122"/>
      <c r="AR55" s="1122"/>
      <c r="AS55" s="1122"/>
      <c r="AT55" s="1122"/>
      <c r="AU55" s="1122"/>
      <c r="AV55" s="1122"/>
      <c r="AW55" s="1122"/>
      <c r="AX55" s="1122"/>
      <c r="AY55" s="1122"/>
      <c r="AZ55" s="1123"/>
      <c r="BA55" s="1123"/>
      <c r="BB55" s="1123"/>
      <c r="BC55" s="1123"/>
      <c r="BD55" s="1123"/>
      <c r="BE55" s="1131"/>
      <c r="BF55" s="1131"/>
      <c r="BG55" s="1131"/>
      <c r="BH55" s="1131"/>
      <c r="BI55" s="1132"/>
      <c r="BJ55" s="252"/>
      <c r="BK55" s="252"/>
      <c r="BL55" s="252"/>
      <c r="BM55" s="252"/>
      <c r="BN55" s="252"/>
      <c r="BO55" s="265"/>
      <c r="BP55" s="265"/>
      <c r="BQ55" s="262">
        <v>49</v>
      </c>
      <c r="BR55" s="263"/>
      <c r="BS55" s="1113"/>
      <c r="BT55" s="1114"/>
      <c r="BU55" s="1114"/>
      <c r="BV55" s="1114"/>
      <c r="BW55" s="1114"/>
      <c r="BX55" s="1114"/>
      <c r="BY55" s="1114"/>
      <c r="BZ55" s="1114"/>
      <c r="CA55" s="1114"/>
      <c r="CB55" s="1114"/>
      <c r="CC55" s="1114"/>
      <c r="CD55" s="1114"/>
      <c r="CE55" s="1114"/>
      <c r="CF55" s="1114"/>
      <c r="CG55" s="1115"/>
      <c r="CH55" s="1088"/>
      <c r="CI55" s="1089"/>
      <c r="CJ55" s="1089"/>
      <c r="CK55" s="1089"/>
      <c r="CL55" s="1090"/>
      <c r="CM55" s="1088"/>
      <c r="CN55" s="1089"/>
      <c r="CO55" s="1089"/>
      <c r="CP55" s="1089"/>
      <c r="CQ55" s="1090"/>
      <c r="CR55" s="1088"/>
      <c r="CS55" s="1089"/>
      <c r="CT55" s="1089"/>
      <c r="CU55" s="1089"/>
      <c r="CV55" s="1090"/>
      <c r="CW55" s="1088"/>
      <c r="CX55" s="1089"/>
      <c r="CY55" s="1089"/>
      <c r="CZ55" s="1089"/>
      <c r="DA55" s="1090"/>
      <c r="DB55" s="1088"/>
      <c r="DC55" s="1089"/>
      <c r="DD55" s="1089"/>
      <c r="DE55" s="1089"/>
      <c r="DF55" s="1090"/>
      <c r="DG55" s="1088"/>
      <c r="DH55" s="1089"/>
      <c r="DI55" s="1089"/>
      <c r="DJ55" s="1089"/>
      <c r="DK55" s="1090"/>
      <c r="DL55" s="1088"/>
      <c r="DM55" s="1089"/>
      <c r="DN55" s="1089"/>
      <c r="DO55" s="1089"/>
      <c r="DP55" s="1090"/>
      <c r="DQ55" s="1088"/>
      <c r="DR55" s="1089"/>
      <c r="DS55" s="1089"/>
      <c r="DT55" s="1089"/>
      <c r="DU55" s="1090"/>
      <c r="DV55" s="1091"/>
      <c r="DW55" s="1092"/>
      <c r="DX55" s="1092"/>
      <c r="DY55" s="1092"/>
      <c r="DZ55" s="1093"/>
      <c r="EA55" s="246"/>
    </row>
    <row r="56" spans="1:131" s="247" customFormat="1" ht="26.25" customHeight="1">
      <c r="A56" s="261">
        <v>29</v>
      </c>
      <c r="B56" s="1136"/>
      <c r="C56" s="1137"/>
      <c r="D56" s="1137"/>
      <c r="E56" s="1137"/>
      <c r="F56" s="1137"/>
      <c r="G56" s="1137"/>
      <c r="H56" s="1137"/>
      <c r="I56" s="1137"/>
      <c r="J56" s="1137"/>
      <c r="K56" s="1137"/>
      <c r="L56" s="1137"/>
      <c r="M56" s="1137"/>
      <c r="N56" s="1137"/>
      <c r="O56" s="1137"/>
      <c r="P56" s="1138"/>
      <c r="Q56" s="1139"/>
      <c r="R56" s="1122"/>
      <c r="S56" s="1122"/>
      <c r="T56" s="1122"/>
      <c r="U56" s="1122"/>
      <c r="V56" s="1122"/>
      <c r="W56" s="1122"/>
      <c r="X56" s="1122"/>
      <c r="Y56" s="1122"/>
      <c r="Z56" s="1122"/>
      <c r="AA56" s="1122"/>
      <c r="AB56" s="1122"/>
      <c r="AC56" s="1122"/>
      <c r="AD56" s="1122"/>
      <c r="AE56" s="1140"/>
      <c r="AF56" s="1118"/>
      <c r="AG56" s="1119"/>
      <c r="AH56" s="1119"/>
      <c r="AI56" s="1119"/>
      <c r="AJ56" s="1120"/>
      <c r="AK56" s="1121"/>
      <c r="AL56" s="1122"/>
      <c r="AM56" s="1122"/>
      <c r="AN56" s="1122"/>
      <c r="AO56" s="1122"/>
      <c r="AP56" s="1122"/>
      <c r="AQ56" s="1122"/>
      <c r="AR56" s="1122"/>
      <c r="AS56" s="1122"/>
      <c r="AT56" s="1122"/>
      <c r="AU56" s="1122"/>
      <c r="AV56" s="1122"/>
      <c r="AW56" s="1122"/>
      <c r="AX56" s="1122"/>
      <c r="AY56" s="1122"/>
      <c r="AZ56" s="1123"/>
      <c r="BA56" s="1123"/>
      <c r="BB56" s="1123"/>
      <c r="BC56" s="1123"/>
      <c r="BD56" s="1123"/>
      <c r="BE56" s="1131"/>
      <c r="BF56" s="1131"/>
      <c r="BG56" s="1131"/>
      <c r="BH56" s="1131"/>
      <c r="BI56" s="1132"/>
      <c r="BJ56" s="252"/>
      <c r="BK56" s="252"/>
      <c r="BL56" s="252"/>
      <c r="BM56" s="252"/>
      <c r="BN56" s="252"/>
      <c r="BO56" s="265"/>
      <c r="BP56" s="265"/>
      <c r="BQ56" s="262">
        <v>50</v>
      </c>
      <c r="BR56" s="263"/>
      <c r="BS56" s="1113"/>
      <c r="BT56" s="1114"/>
      <c r="BU56" s="1114"/>
      <c r="BV56" s="1114"/>
      <c r="BW56" s="1114"/>
      <c r="BX56" s="1114"/>
      <c r="BY56" s="1114"/>
      <c r="BZ56" s="1114"/>
      <c r="CA56" s="1114"/>
      <c r="CB56" s="1114"/>
      <c r="CC56" s="1114"/>
      <c r="CD56" s="1114"/>
      <c r="CE56" s="1114"/>
      <c r="CF56" s="1114"/>
      <c r="CG56" s="1115"/>
      <c r="CH56" s="1088"/>
      <c r="CI56" s="1089"/>
      <c r="CJ56" s="1089"/>
      <c r="CK56" s="1089"/>
      <c r="CL56" s="1090"/>
      <c r="CM56" s="1088"/>
      <c r="CN56" s="1089"/>
      <c r="CO56" s="1089"/>
      <c r="CP56" s="1089"/>
      <c r="CQ56" s="1090"/>
      <c r="CR56" s="1088"/>
      <c r="CS56" s="1089"/>
      <c r="CT56" s="1089"/>
      <c r="CU56" s="1089"/>
      <c r="CV56" s="1090"/>
      <c r="CW56" s="1088"/>
      <c r="CX56" s="1089"/>
      <c r="CY56" s="1089"/>
      <c r="CZ56" s="1089"/>
      <c r="DA56" s="1090"/>
      <c r="DB56" s="1088"/>
      <c r="DC56" s="1089"/>
      <c r="DD56" s="1089"/>
      <c r="DE56" s="1089"/>
      <c r="DF56" s="1090"/>
      <c r="DG56" s="1088"/>
      <c r="DH56" s="1089"/>
      <c r="DI56" s="1089"/>
      <c r="DJ56" s="1089"/>
      <c r="DK56" s="1090"/>
      <c r="DL56" s="1088"/>
      <c r="DM56" s="1089"/>
      <c r="DN56" s="1089"/>
      <c r="DO56" s="1089"/>
      <c r="DP56" s="1090"/>
      <c r="DQ56" s="1088"/>
      <c r="DR56" s="1089"/>
      <c r="DS56" s="1089"/>
      <c r="DT56" s="1089"/>
      <c r="DU56" s="1090"/>
      <c r="DV56" s="1091"/>
      <c r="DW56" s="1092"/>
      <c r="DX56" s="1092"/>
      <c r="DY56" s="1092"/>
      <c r="DZ56" s="1093"/>
      <c r="EA56" s="246"/>
    </row>
    <row r="57" spans="1:131" s="247" customFormat="1" ht="26.25" customHeight="1">
      <c r="A57" s="261">
        <v>30</v>
      </c>
      <c r="B57" s="1136"/>
      <c r="C57" s="1137"/>
      <c r="D57" s="1137"/>
      <c r="E57" s="1137"/>
      <c r="F57" s="1137"/>
      <c r="G57" s="1137"/>
      <c r="H57" s="1137"/>
      <c r="I57" s="1137"/>
      <c r="J57" s="1137"/>
      <c r="K57" s="1137"/>
      <c r="L57" s="1137"/>
      <c r="M57" s="1137"/>
      <c r="N57" s="1137"/>
      <c r="O57" s="1137"/>
      <c r="P57" s="1138"/>
      <c r="Q57" s="1139"/>
      <c r="R57" s="1122"/>
      <c r="S57" s="1122"/>
      <c r="T57" s="1122"/>
      <c r="U57" s="1122"/>
      <c r="V57" s="1122"/>
      <c r="W57" s="1122"/>
      <c r="X57" s="1122"/>
      <c r="Y57" s="1122"/>
      <c r="Z57" s="1122"/>
      <c r="AA57" s="1122"/>
      <c r="AB57" s="1122"/>
      <c r="AC57" s="1122"/>
      <c r="AD57" s="1122"/>
      <c r="AE57" s="1140"/>
      <c r="AF57" s="1118"/>
      <c r="AG57" s="1119"/>
      <c r="AH57" s="1119"/>
      <c r="AI57" s="1119"/>
      <c r="AJ57" s="1120"/>
      <c r="AK57" s="1121"/>
      <c r="AL57" s="1122"/>
      <c r="AM57" s="1122"/>
      <c r="AN57" s="1122"/>
      <c r="AO57" s="1122"/>
      <c r="AP57" s="1122"/>
      <c r="AQ57" s="1122"/>
      <c r="AR57" s="1122"/>
      <c r="AS57" s="1122"/>
      <c r="AT57" s="1122"/>
      <c r="AU57" s="1122"/>
      <c r="AV57" s="1122"/>
      <c r="AW57" s="1122"/>
      <c r="AX57" s="1122"/>
      <c r="AY57" s="1122"/>
      <c r="AZ57" s="1123"/>
      <c r="BA57" s="1123"/>
      <c r="BB57" s="1123"/>
      <c r="BC57" s="1123"/>
      <c r="BD57" s="1123"/>
      <c r="BE57" s="1131"/>
      <c r="BF57" s="1131"/>
      <c r="BG57" s="1131"/>
      <c r="BH57" s="1131"/>
      <c r="BI57" s="1132"/>
      <c r="BJ57" s="252"/>
      <c r="BK57" s="252"/>
      <c r="BL57" s="252"/>
      <c r="BM57" s="252"/>
      <c r="BN57" s="252"/>
      <c r="BO57" s="265"/>
      <c r="BP57" s="265"/>
      <c r="BQ57" s="262">
        <v>51</v>
      </c>
      <c r="BR57" s="263"/>
      <c r="BS57" s="1113"/>
      <c r="BT57" s="1114"/>
      <c r="BU57" s="1114"/>
      <c r="BV57" s="1114"/>
      <c r="BW57" s="1114"/>
      <c r="BX57" s="1114"/>
      <c r="BY57" s="1114"/>
      <c r="BZ57" s="1114"/>
      <c r="CA57" s="1114"/>
      <c r="CB57" s="1114"/>
      <c r="CC57" s="1114"/>
      <c r="CD57" s="1114"/>
      <c r="CE57" s="1114"/>
      <c r="CF57" s="1114"/>
      <c r="CG57" s="1115"/>
      <c r="CH57" s="1088"/>
      <c r="CI57" s="1089"/>
      <c r="CJ57" s="1089"/>
      <c r="CK57" s="1089"/>
      <c r="CL57" s="1090"/>
      <c r="CM57" s="1088"/>
      <c r="CN57" s="1089"/>
      <c r="CO57" s="1089"/>
      <c r="CP57" s="1089"/>
      <c r="CQ57" s="1090"/>
      <c r="CR57" s="1088"/>
      <c r="CS57" s="1089"/>
      <c r="CT57" s="1089"/>
      <c r="CU57" s="1089"/>
      <c r="CV57" s="1090"/>
      <c r="CW57" s="1088"/>
      <c r="CX57" s="1089"/>
      <c r="CY57" s="1089"/>
      <c r="CZ57" s="1089"/>
      <c r="DA57" s="1090"/>
      <c r="DB57" s="1088"/>
      <c r="DC57" s="1089"/>
      <c r="DD57" s="1089"/>
      <c r="DE57" s="1089"/>
      <c r="DF57" s="1090"/>
      <c r="DG57" s="1088"/>
      <c r="DH57" s="1089"/>
      <c r="DI57" s="1089"/>
      <c r="DJ57" s="1089"/>
      <c r="DK57" s="1090"/>
      <c r="DL57" s="1088"/>
      <c r="DM57" s="1089"/>
      <c r="DN57" s="1089"/>
      <c r="DO57" s="1089"/>
      <c r="DP57" s="1090"/>
      <c r="DQ57" s="1088"/>
      <c r="DR57" s="1089"/>
      <c r="DS57" s="1089"/>
      <c r="DT57" s="1089"/>
      <c r="DU57" s="1090"/>
      <c r="DV57" s="1091"/>
      <c r="DW57" s="1092"/>
      <c r="DX57" s="1092"/>
      <c r="DY57" s="1092"/>
      <c r="DZ57" s="1093"/>
      <c r="EA57" s="246"/>
    </row>
    <row r="58" spans="1:131" s="247" customFormat="1" ht="26.25" customHeight="1">
      <c r="A58" s="261">
        <v>31</v>
      </c>
      <c r="B58" s="1136"/>
      <c r="C58" s="1137"/>
      <c r="D58" s="1137"/>
      <c r="E58" s="1137"/>
      <c r="F58" s="1137"/>
      <c r="G58" s="1137"/>
      <c r="H58" s="1137"/>
      <c r="I58" s="1137"/>
      <c r="J58" s="1137"/>
      <c r="K58" s="1137"/>
      <c r="L58" s="1137"/>
      <c r="M58" s="1137"/>
      <c r="N58" s="1137"/>
      <c r="O58" s="1137"/>
      <c r="P58" s="1138"/>
      <c r="Q58" s="1139"/>
      <c r="R58" s="1122"/>
      <c r="S58" s="1122"/>
      <c r="T58" s="1122"/>
      <c r="U58" s="1122"/>
      <c r="V58" s="1122"/>
      <c r="W58" s="1122"/>
      <c r="X58" s="1122"/>
      <c r="Y58" s="1122"/>
      <c r="Z58" s="1122"/>
      <c r="AA58" s="1122"/>
      <c r="AB58" s="1122"/>
      <c r="AC58" s="1122"/>
      <c r="AD58" s="1122"/>
      <c r="AE58" s="1140"/>
      <c r="AF58" s="1118"/>
      <c r="AG58" s="1119"/>
      <c r="AH58" s="1119"/>
      <c r="AI58" s="1119"/>
      <c r="AJ58" s="1120"/>
      <c r="AK58" s="1121"/>
      <c r="AL58" s="1122"/>
      <c r="AM58" s="1122"/>
      <c r="AN58" s="1122"/>
      <c r="AO58" s="1122"/>
      <c r="AP58" s="1122"/>
      <c r="AQ58" s="1122"/>
      <c r="AR58" s="1122"/>
      <c r="AS58" s="1122"/>
      <c r="AT58" s="1122"/>
      <c r="AU58" s="1122"/>
      <c r="AV58" s="1122"/>
      <c r="AW58" s="1122"/>
      <c r="AX58" s="1122"/>
      <c r="AY58" s="1122"/>
      <c r="AZ58" s="1123"/>
      <c r="BA58" s="1123"/>
      <c r="BB58" s="1123"/>
      <c r="BC58" s="1123"/>
      <c r="BD58" s="1123"/>
      <c r="BE58" s="1131"/>
      <c r="BF58" s="1131"/>
      <c r="BG58" s="1131"/>
      <c r="BH58" s="1131"/>
      <c r="BI58" s="1132"/>
      <c r="BJ58" s="252"/>
      <c r="BK58" s="252"/>
      <c r="BL58" s="252"/>
      <c r="BM58" s="252"/>
      <c r="BN58" s="252"/>
      <c r="BO58" s="265"/>
      <c r="BP58" s="265"/>
      <c r="BQ58" s="262">
        <v>52</v>
      </c>
      <c r="BR58" s="263"/>
      <c r="BS58" s="1113"/>
      <c r="BT58" s="1114"/>
      <c r="BU58" s="1114"/>
      <c r="BV58" s="1114"/>
      <c r="BW58" s="1114"/>
      <c r="BX58" s="1114"/>
      <c r="BY58" s="1114"/>
      <c r="BZ58" s="1114"/>
      <c r="CA58" s="1114"/>
      <c r="CB58" s="1114"/>
      <c r="CC58" s="1114"/>
      <c r="CD58" s="1114"/>
      <c r="CE58" s="1114"/>
      <c r="CF58" s="1114"/>
      <c r="CG58" s="1115"/>
      <c r="CH58" s="1088"/>
      <c r="CI58" s="1089"/>
      <c r="CJ58" s="1089"/>
      <c r="CK58" s="1089"/>
      <c r="CL58" s="1090"/>
      <c r="CM58" s="1088"/>
      <c r="CN58" s="1089"/>
      <c r="CO58" s="1089"/>
      <c r="CP58" s="1089"/>
      <c r="CQ58" s="1090"/>
      <c r="CR58" s="1088"/>
      <c r="CS58" s="1089"/>
      <c r="CT58" s="1089"/>
      <c r="CU58" s="1089"/>
      <c r="CV58" s="1090"/>
      <c r="CW58" s="1088"/>
      <c r="CX58" s="1089"/>
      <c r="CY58" s="1089"/>
      <c r="CZ58" s="1089"/>
      <c r="DA58" s="1090"/>
      <c r="DB58" s="1088"/>
      <c r="DC58" s="1089"/>
      <c r="DD58" s="1089"/>
      <c r="DE58" s="1089"/>
      <c r="DF58" s="1090"/>
      <c r="DG58" s="1088"/>
      <c r="DH58" s="1089"/>
      <c r="DI58" s="1089"/>
      <c r="DJ58" s="1089"/>
      <c r="DK58" s="1090"/>
      <c r="DL58" s="1088"/>
      <c r="DM58" s="1089"/>
      <c r="DN58" s="1089"/>
      <c r="DO58" s="1089"/>
      <c r="DP58" s="1090"/>
      <c r="DQ58" s="1088"/>
      <c r="DR58" s="1089"/>
      <c r="DS58" s="1089"/>
      <c r="DT58" s="1089"/>
      <c r="DU58" s="1090"/>
      <c r="DV58" s="1091"/>
      <c r="DW58" s="1092"/>
      <c r="DX58" s="1092"/>
      <c r="DY58" s="1092"/>
      <c r="DZ58" s="1093"/>
      <c r="EA58" s="246"/>
    </row>
    <row r="59" spans="1:131" s="247" customFormat="1" ht="26.25" customHeight="1">
      <c r="A59" s="261">
        <v>32</v>
      </c>
      <c r="B59" s="1136"/>
      <c r="C59" s="1137"/>
      <c r="D59" s="1137"/>
      <c r="E59" s="1137"/>
      <c r="F59" s="1137"/>
      <c r="G59" s="1137"/>
      <c r="H59" s="1137"/>
      <c r="I59" s="1137"/>
      <c r="J59" s="1137"/>
      <c r="K59" s="1137"/>
      <c r="L59" s="1137"/>
      <c r="M59" s="1137"/>
      <c r="N59" s="1137"/>
      <c r="O59" s="1137"/>
      <c r="P59" s="1138"/>
      <c r="Q59" s="1139"/>
      <c r="R59" s="1122"/>
      <c r="S59" s="1122"/>
      <c r="T59" s="1122"/>
      <c r="U59" s="1122"/>
      <c r="V59" s="1122"/>
      <c r="W59" s="1122"/>
      <c r="X59" s="1122"/>
      <c r="Y59" s="1122"/>
      <c r="Z59" s="1122"/>
      <c r="AA59" s="1122"/>
      <c r="AB59" s="1122"/>
      <c r="AC59" s="1122"/>
      <c r="AD59" s="1122"/>
      <c r="AE59" s="1140"/>
      <c r="AF59" s="1118"/>
      <c r="AG59" s="1119"/>
      <c r="AH59" s="1119"/>
      <c r="AI59" s="1119"/>
      <c r="AJ59" s="1120"/>
      <c r="AK59" s="1121"/>
      <c r="AL59" s="1122"/>
      <c r="AM59" s="1122"/>
      <c r="AN59" s="1122"/>
      <c r="AO59" s="1122"/>
      <c r="AP59" s="1122"/>
      <c r="AQ59" s="1122"/>
      <c r="AR59" s="1122"/>
      <c r="AS59" s="1122"/>
      <c r="AT59" s="1122"/>
      <c r="AU59" s="1122"/>
      <c r="AV59" s="1122"/>
      <c r="AW59" s="1122"/>
      <c r="AX59" s="1122"/>
      <c r="AY59" s="1122"/>
      <c r="AZ59" s="1123"/>
      <c r="BA59" s="1123"/>
      <c r="BB59" s="1123"/>
      <c r="BC59" s="1123"/>
      <c r="BD59" s="1123"/>
      <c r="BE59" s="1131"/>
      <c r="BF59" s="1131"/>
      <c r="BG59" s="1131"/>
      <c r="BH59" s="1131"/>
      <c r="BI59" s="1132"/>
      <c r="BJ59" s="252"/>
      <c r="BK59" s="252"/>
      <c r="BL59" s="252"/>
      <c r="BM59" s="252"/>
      <c r="BN59" s="252"/>
      <c r="BO59" s="265"/>
      <c r="BP59" s="265"/>
      <c r="BQ59" s="262">
        <v>53</v>
      </c>
      <c r="BR59" s="263"/>
      <c r="BS59" s="1113"/>
      <c r="BT59" s="1114"/>
      <c r="BU59" s="1114"/>
      <c r="BV59" s="1114"/>
      <c r="BW59" s="1114"/>
      <c r="BX59" s="1114"/>
      <c r="BY59" s="1114"/>
      <c r="BZ59" s="1114"/>
      <c r="CA59" s="1114"/>
      <c r="CB59" s="1114"/>
      <c r="CC59" s="1114"/>
      <c r="CD59" s="1114"/>
      <c r="CE59" s="1114"/>
      <c r="CF59" s="1114"/>
      <c r="CG59" s="1115"/>
      <c r="CH59" s="1088"/>
      <c r="CI59" s="1089"/>
      <c r="CJ59" s="1089"/>
      <c r="CK59" s="1089"/>
      <c r="CL59" s="1090"/>
      <c r="CM59" s="1088"/>
      <c r="CN59" s="1089"/>
      <c r="CO59" s="1089"/>
      <c r="CP59" s="1089"/>
      <c r="CQ59" s="1090"/>
      <c r="CR59" s="1088"/>
      <c r="CS59" s="1089"/>
      <c r="CT59" s="1089"/>
      <c r="CU59" s="1089"/>
      <c r="CV59" s="1090"/>
      <c r="CW59" s="1088"/>
      <c r="CX59" s="1089"/>
      <c r="CY59" s="1089"/>
      <c r="CZ59" s="1089"/>
      <c r="DA59" s="1090"/>
      <c r="DB59" s="1088"/>
      <c r="DC59" s="1089"/>
      <c r="DD59" s="1089"/>
      <c r="DE59" s="1089"/>
      <c r="DF59" s="1090"/>
      <c r="DG59" s="1088"/>
      <c r="DH59" s="1089"/>
      <c r="DI59" s="1089"/>
      <c r="DJ59" s="1089"/>
      <c r="DK59" s="1090"/>
      <c r="DL59" s="1088"/>
      <c r="DM59" s="1089"/>
      <c r="DN59" s="1089"/>
      <c r="DO59" s="1089"/>
      <c r="DP59" s="1090"/>
      <c r="DQ59" s="1088"/>
      <c r="DR59" s="1089"/>
      <c r="DS59" s="1089"/>
      <c r="DT59" s="1089"/>
      <c r="DU59" s="1090"/>
      <c r="DV59" s="1091"/>
      <c r="DW59" s="1092"/>
      <c r="DX59" s="1092"/>
      <c r="DY59" s="1092"/>
      <c r="DZ59" s="1093"/>
      <c r="EA59" s="246"/>
    </row>
    <row r="60" spans="1:131" s="247" customFormat="1" ht="26.25" customHeight="1">
      <c r="A60" s="261">
        <v>33</v>
      </c>
      <c r="B60" s="1136"/>
      <c r="C60" s="1137"/>
      <c r="D60" s="1137"/>
      <c r="E60" s="1137"/>
      <c r="F60" s="1137"/>
      <c r="G60" s="1137"/>
      <c r="H60" s="1137"/>
      <c r="I60" s="1137"/>
      <c r="J60" s="1137"/>
      <c r="K60" s="1137"/>
      <c r="L60" s="1137"/>
      <c r="M60" s="1137"/>
      <c r="N60" s="1137"/>
      <c r="O60" s="1137"/>
      <c r="P60" s="1138"/>
      <c r="Q60" s="1139"/>
      <c r="R60" s="1122"/>
      <c r="S60" s="1122"/>
      <c r="T60" s="1122"/>
      <c r="U60" s="1122"/>
      <c r="V60" s="1122"/>
      <c r="W60" s="1122"/>
      <c r="X60" s="1122"/>
      <c r="Y60" s="1122"/>
      <c r="Z60" s="1122"/>
      <c r="AA60" s="1122"/>
      <c r="AB60" s="1122"/>
      <c r="AC60" s="1122"/>
      <c r="AD60" s="1122"/>
      <c r="AE60" s="1140"/>
      <c r="AF60" s="1118"/>
      <c r="AG60" s="1119"/>
      <c r="AH60" s="1119"/>
      <c r="AI60" s="1119"/>
      <c r="AJ60" s="1120"/>
      <c r="AK60" s="1121"/>
      <c r="AL60" s="1122"/>
      <c r="AM60" s="1122"/>
      <c r="AN60" s="1122"/>
      <c r="AO60" s="1122"/>
      <c r="AP60" s="1122"/>
      <c r="AQ60" s="1122"/>
      <c r="AR60" s="1122"/>
      <c r="AS60" s="1122"/>
      <c r="AT60" s="1122"/>
      <c r="AU60" s="1122"/>
      <c r="AV60" s="1122"/>
      <c r="AW60" s="1122"/>
      <c r="AX60" s="1122"/>
      <c r="AY60" s="1122"/>
      <c r="AZ60" s="1123"/>
      <c r="BA60" s="1123"/>
      <c r="BB60" s="1123"/>
      <c r="BC60" s="1123"/>
      <c r="BD60" s="1123"/>
      <c r="BE60" s="1131"/>
      <c r="BF60" s="1131"/>
      <c r="BG60" s="1131"/>
      <c r="BH60" s="1131"/>
      <c r="BI60" s="1132"/>
      <c r="BJ60" s="252"/>
      <c r="BK60" s="252"/>
      <c r="BL60" s="252"/>
      <c r="BM60" s="252"/>
      <c r="BN60" s="252"/>
      <c r="BO60" s="265"/>
      <c r="BP60" s="265"/>
      <c r="BQ60" s="262">
        <v>54</v>
      </c>
      <c r="BR60" s="263"/>
      <c r="BS60" s="1113"/>
      <c r="BT60" s="1114"/>
      <c r="BU60" s="1114"/>
      <c r="BV60" s="1114"/>
      <c r="BW60" s="1114"/>
      <c r="BX60" s="1114"/>
      <c r="BY60" s="1114"/>
      <c r="BZ60" s="1114"/>
      <c r="CA60" s="1114"/>
      <c r="CB60" s="1114"/>
      <c r="CC60" s="1114"/>
      <c r="CD60" s="1114"/>
      <c r="CE60" s="1114"/>
      <c r="CF60" s="1114"/>
      <c r="CG60" s="1115"/>
      <c r="CH60" s="1088"/>
      <c r="CI60" s="1089"/>
      <c r="CJ60" s="1089"/>
      <c r="CK60" s="1089"/>
      <c r="CL60" s="1090"/>
      <c r="CM60" s="1088"/>
      <c r="CN60" s="1089"/>
      <c r="CO60" s="1089"/>
      <c r="CP60" s="1089"/>
      <c r="CQ60" s="1090"/>
      <c r="CR60" s="1088"/>
      <c r="CS60" s="1089"/>
      <c r="CT60" s="1089"/>
      <c r="CU60" s="1089"/>
      <c r="CV60" s="1090"/>
      <c r="CW60" s="1088"/>
      <c r="CX60" s="1089"/>
      <c r="CY60" s="1089"/>
      <c r="CZ60" s="1089"/>
      <c r="DA60" s="1090"/>
      <c r="DB60" s="1088"/>
      <c r="DC60" s="1089"/>
      <c r="DD60" s="1089"/>
      <c r="DE60" s="1089"/>
      <c r="DF60" s="1090"/>
      <c r="DG60" s="1088"/>
      <c r="DH60" s="1089"/>
      <c r="DI60" s="1089"/>
      <c r="DJ60" s="1089"/>
      <c r="DK60" s="1090"/>
      <c r="DL60" s="1088"/>
      <c r="DM60" s="1089"/>
      <c r="DN60" s="1089"/>
      <c r="DO60" s="1089"/>
      <c r="DP60" s="1090"/>
      <c r="DQ60" s="1088"/>
      <c r="DR60" s="1089"/>
      <c r="DS60" s="1089"/>
      <c r="DT60" s="1089"/>
      <c r="DU60" s="1090"/>
      <c r="DV60" s="1091"/>
      <c r="DW60" s="1092"/>
      <c r="DX60" s="1092"/>
      <c r="DY60" s="1092"/>
      <c r="DZ60" s="1093"/>
      <c r="EA60" s="246"/>
    </row>
    <row r="61" spans="1:131" s="247" customFormat="1" ht="26.25" customHeight="1" thickBot="1">
      <c r="A61" s="261">
        <v>34</v>
      </c>
      <c r="B61" s="1136"/>
      <c r="C61" s="1137"/>
      <c r="D61" s="1137"/>
      <c r="E61" s="1137"/>
      <c r="F61" s="1137"/>
      <c r="G61" s="1137"/>
      <c r="H61" s="1137"/>
      <c r="I61" s="1137"/>
      <c r="J61" s="1137"/>
      <c r="K61" s="1137"/>
      <c r="L61" s="1137"/>
      <c r="M61" s="1137"/>
      <c r="N61" s="1137"/>
      <c r="O61" s="1137"/>
      <c r="P61" s="1138"/>
      <c r="Q61" s="1139"/>
      <c r="R61" s="1122"/>
      <c r="S61" s="1122"/>
      <c r="T61" s="1122"/>
      <c r="U61" s="1122"/>
      <c r="V61" s="1122"/>
      <c r="W61" s="1122"/>
      <c r="X61" s="1122"/>
      <c r="Y61" s="1122"/>
      <c r="Z61" s="1122"/>
      <c r="AA61" s="1122"/>
      <c r="AB61" s="1122"/>
      <c r="AC61" s="1122"/>
      <c r="AD61" s="1122"/>
      <c r="AE61" s="1140"/>
      <c r="AF61" s="1118"/>
      <c r="AG61" s="1119"/>
      <c r="AH61" s="1119"/>
      <c r="AI61" s="1119"/>
      <c r="AJ61" s="1120"/>
      <c r="AK61" s="1121"/>
      <c r="AL61" s="1122"/>
      <c r="AM61" s="1122"/>
      <c r="AN61" s="1122"/>
      <c r="AO61" s="1122"/>
      <c r="AP61" s="1122"/>
      <c r="AQ61" s="1122"/>
      <c r="AR61" s="1122"/>
      <c r="AS61" s="1122"/>
      <c r="AT61" s="1122"/>
      <c r="AU61" s="1122"/>
      <c r="AV61" s="1122"/>
      <c r="AW61" s="1122"/>
      <c r="AX61" s="1122"/>
      <c r="AY61" s="1122"/>
      <c r="AZ61" s="1123"/>
      <c r="BA61" s="1123"/>
      <c r="BB61" s="1123"/>
      <c r="BC61" s="1123"/>
      <c r="BD61" s="1123"/>
      <c r="BE61" s="1131"/>
      <c r="BF61" s="1131"/>
      <c r="BG61" s="1131"/>
      <c r="BH61" s="1131"/>
      <c r="BI61" s="1132"/>
      <c r="BJ61" s="252"/>
      <c r="BK61" s="252"/>
      <c r="BL61" s="252"/>
      <c r="BM61" s="252"/>
      <c r="BN61" s="252"/>
      <c r="BO61" s="265"/>
      <c r="BP61" s="265"/>
      <c r="BQ61" s="262">
        <v>55</v>
      </c>
      <c r="BR61" s="263"/>
      <c r="BS61" s="1113"/>
      <c r="BT61" s="1114"/>
      <c r="BU61" s="1114"/>
      <c r="BV61" s="1114"/>
      <c r="BW61" s="1114"/>
      <c r="BX61" s="1114"/>
      <c r="BY61" s="1114"/>
      <c r="BZ61" s="1114"/>
      <c r="CA61" s="1114"/>
      <c r="CB61" s="1114"/>
      <c r="CC61" s="1114"/>
      <c r="CD61" s="1114"/>
      <c r="CE61" s="1114"/>
      <c r="CF61" s="1114"/>
      <c r="CG61" s="1115"/>
      <c r="CH61" s="1088"/>
      <c r="CI61" s="1089"/>
      <c r="CJ61" s="1089"/>
      <c r="CK61" s="1089"/>
      <c r="CL61" s="1090"/>
      <c r="CM61" s="1088"/>
      <c r="CN61" s="1089"/>
      <c r="CO61" s="1089"/>
      <c r="CP61" s="1089"/>
      <c r="CQ61" s="1090"/>
      <c r="CR61" s="1088"/>
      <c r="CS61" s="1089"/>
      <c r="CT61" s="1089"/>
      <c r="CU61" s="1089"/>
      <c r="CV61" s="1090"/>
      <c r="CW61" s="1088"/>
      <c r="CX61" s="1089"/>
      <c r="CY61" s="1089"/>
      <c r="CZ61" s="1089"/>
      <c r="DA61" s="1090"/>
      <c r="DB61" s="1088"/>
      <c r="DC61" s="1089"/>
      <c r="DD61" s="1089"/>
      <c r="DE61" s="1089"/>
      <c r="DF61" s="1090"/>
      <c r="DG61" s="1088"/>
      <c r="DH61" s="1089"/>
      <c r="DI61" s="1089"/>
      <c r="DJ61" s="1089"/>
      <c r="DK61" s="1090"/>
      <c r="DL61" s="1088"/>
      <c r="DM61" s="1089"/>
      <c r="DN61" s="1089"/>
      <c r="DO61" s="1089"/>
      <c r="DP61" s="1090"/>
      <c r="DQ61" s="1088"/>
      <c r="DR61" s="1089"/>
      <c r="DS61" s="1089"/>
      <c r="DT61" s="1089"/>
      <c r="DU61" s="1090"/>
      <c r="DV61" s="1091"/>
      <c r="DW61" s="1092"/>
      <c r="DX61" s="1092"/>
      <c r="DY61" s="1092"/>
      <c r="DZ61" s="1093"/>
      <c r="EA61" s="246"/>
    </row>
    <row r="62" spans="1:131" s="247" customFormat="1" ht="26.25" customHeight="1">
      <c r="A62" s="261">
        <v>35</v>
      </c>
      <c r="B62" s="1136"/>
      <c r="C62" s="1137"/>
      <c r="D62" s="1137"/>
      <c r="E62" s="1137"/>
      <c r="F62" s="1137"/>
      <c r="G62" s="1137"/>
      <c r="H62" s="1137"/>
      <c r="I62" s="1137"/>
      <c r="J62" s="1137"/>
      <c r="K62" s="1137"/>
      <c r="L62" s="1137"/>
      <c r="M62" s="1137"/>
      <c r="N62" s="1137"/>
      <c r="O62" s="1137"/>
      <c r="P62" s="1138"/>
      <c r="Q62" s="1139"/>
      <c r="R62" s="1122"/>
      <c r="S62" s="1122"/>
      <c r="T62" s="1122"/>
      <c r="U62" s="1122"/>
      <c r="V62" s="1122"/>
      <c r="W62" s="1122"/>
      <c r="X62" s="1122"/>
      <c r="Y62" s="1122"/>
      <c r="Z62" s="1122"/>
      <c r="AA62" s="1122"/>
      <c r="AB62" s="1122"/>
      <c r="AC62" s="1122"/>
      <c r="AD62" s="1122"/>
      <c r="AE62" s="1140"/>
      <c r="AF62" s="1118"/>
      <c r="AG62" s="1119"/>
      <c r="AH62" s="1119"/>
      <c r="AI62" s="1119"/>
      <c r="AJ62" s="1120"/>
      <c r="AK62" s="1121"/>
      <c r="AL62" s="1122"/>
      <c r="AM62" s="1122"/>
      <c r="AN62" s="1122"/>
      <c r="AO62" s="1122"/>
      <c r="AP62" s="1122"/>
      <c r="AQ62" s="1122"/>
      <c r="AR62" s="1122"/>
      <c r="AS62" s="1122"/>
      <c r="AT62" s="1122"/>
      <c r="AU62" s="1122"/>
      <c r="AV62" s="1122"/>
      <c r="AW62" s="1122"/>
      <c r="AX62" s="1122"/>
      <c r="AY62" s="1122"/>
      <c r="AZ62" s="1123"/>
      <c r="BA62" s="1123"/>
      <c r="BB62" s="1123"/>
      <c r="BC62" s="1123"/>
      <c r="BD62" s="1123"/>
      <c r="BE62" s="1131"/>
      <c r="BF62" s="1131"/>
      <c r="BG62" s="1131"/>
      <c r="BH62" s="1131"/>
      <c r="BI62" s="1132"/>
      <c r="BJ62" s="1133" t="s">
        <v>414</v>
      </c>
      <c r="BK62" s="1134"/>
      <c r="BL62" s="1134"/>
      <c r="BM62" s="1134"/>
      <c r="BN62" s="1135"/>
      <c r="BO62" s="265"/>
      <c r="BP62" s="265"/>
      <c r="BQ62" s="262">
        <v>56</v>
      </c>
      <c r="BR62" s="263"/>
      <c r="BS62" s="1113"/>
      <c r="BT62" s="1114"/>
      <c r="BU62" s="1114"/>
      <c r="BV62" s="1114"/>
      <c r="BW62" s="1114"/>
      <c r="BX62" s="1114"/>
      <c r="BY62" s="1114"/>
      <c r="BZ62" s="1114"/>
      <c r="CA62" s="1114"/>
      <c r="CB62" s="1114"/>
      <c r="CC62" s="1114"/>
      <c r="CD62" s="1114"/>
      <c r="CE62" s="1114"/>
      <c r="CF62" s="1114"/>
      <c r="CG62" s="1115"/>
      <c r="CH62" s="1088"/>
      <c r="CI62" s="1089"/>
      <c r="CJ62" s="1089"/>
      <c r="CK62" s="1089"/>
      <c r="CL62" s="1090"/>
      <c r="CM62" s="1088"/>
      <c r="CN62" s="1089"/>
      <c r="CO62" s="1089"/>
      <c r="CP62" s="1089"/>
      <c r="CQ62" s="1090"/>
      <c r="CR62" s="1088"/>
      <c r="CS62" s="1089"/>
      <c r="CT62" s="1089"/>
      <c r="CU62" s="1089"/>
      <c r="CV62" s="1090"/>
      <c r="CW62" s="1088"/>
      <c r="CX62" s="1089"/>
      <c r="CY62" s="1089"/>
      <c r="CZ62" s="1089"/>
      <c r="DA62" s="1090"/>
      <c r="DB62" s="1088"/>
      <c r="DC62" s="1089"/>
      <c r="DD62" s="1089"/>
      <c r="DE62" s="1089"/>
      <c r="DF62" s="1090"/>
      <c r="DG62" s="1088"/>
      <c r="DH62" s="1089"/>
      <c r="DI62" s="1089"/>
      <c r="DJ62" s="1089"/>
      <c r="DK62" s="1090"/>
      <c r="DL62" s="1088"/>
      <c r="DM62" s="1089"/>
      <c r="DN62" s="1089"/>
      <c r="DO62" s="1089"/>
      <c r="DP62" s="1090"/>
      <c r="DQ62" s="1088"/>
      <c r="DR62" s="1089"/>
      <c r="DS62" s="1089"/>
      <c r="DT62" s="1089"/>
      <c r="DU62" s="1090"/>
      <c r="DV62" s="1091"/>
      <c r="DW62" s="1092"/>
      <c r="DX62" s="1092"/>
      <c r="DY62" s="1092"/>
      <c r="DZ62" s="1093"/>
      <c r="EA62" s="246"/>
    </row>
    <row r="63" spans="1:131" s="247" customFormat="1" ht="26.25" customHeight="1" thickBot="1">
      <c r="A63" s="264" t="s">
        <v>398</v>
      </c>
      <c r="B63" s="1039" t="s">
        <v>415</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7"/>
      <c r="AF63" s="1128">
        <v>-17</v>
      </c>
      <c r="AG63" s="1054"/>
      <c r="AH63" s="1054"/>
      <c r="AI63" s="1054"/>
      <c r="AJ63" s="1129"/>
      <c r="AK63" s="1130"/>
      <c r="AL63" s="1058"/>
      <c r="AM63" s="1058"/>
      <c r="AN63" s="1058"/>
      <c r="AO63" s="1058"/>
      <c r="AP63" s="1054">
        <v>211</v>
      </c>
      <c r="AQ63" s="1054"/>
      <c r="AR63" s="1054"/>
      <c r="AS63" s="1054"/>
      <c r="AT63" s="1054"/>
      <c r="AU63" s="1054">
        <v>140</v>
      </c>
      <c r="AV63" s="1054"/>
      <c r="AW63" s="1054"/>
      <c r="AX63" s="1054"/>
      <c r="AY63" s="1054"/>
      <c r="AZ63" s="1124"/>
      <c r="BA63" s="1124"/>
      <c r="BB63" s="1124"/>
      <c r="BC63" s="1124"/>
      <c r="BD63" s="1124"/>
      <c r="BE63" s="1055"/>
      <c r="BF63" s="1055"/>
      <c r="BG63" s="1055"/>
      <c r="BH63" s="1055"/>
      <c r="BI63" s="1056"/>
      <c r="BJ63" s="1125" t="s">
        <v>416</v>
      </c>
      <c r="BK63" s="1046"/>
      <c r="BL63" s="1046"/>
      <c r="BM63" s="1046"/>
      <c r="BN63" s="1126"/>
      <c r="BO63" s="265"/>
      <c r="BP63" s="265"/>
      <c r="BQ63" s="262">
        <v>57</v>
      </c>
      <c r="BR63" s="263"/>
      <c r="BS63" s="1113"/>
      <c r="BT63" s="1114"/>
      <c r="BU63" s="1114"/>
      <c r="BV63" s="1114"/>
      <c r="BW63" s="1114"/>
      <c r="BX63" s="1114"/>
      <c r="BY63" s="1114"/>
      <c r="BZ63" s="1114"/>
      <c r="CA63" s="1114"/>
      <c r="CB63" s="1114"/>
      <c r="CC63" s="1114"/>
      <c r="CD63" s="1114"/>
      <c r="CE63" s="1114"/>
      <c r="CF63" s="1114"/>
      <c r="CG63" s="1115"/>
      <c r="CH63" s="1088"/>
      <c r="CI63" s="1089"/>
      <c r="CJ63" s="1089"/>
      <c r="CK63" s="1089"/>
      <c r="CL63" s="1090"/>
      <c r="CM63" s="1088"/>
      <c r="CN63" s="1089"/>
      <c r="CO63" s="1089"/>
      <c r="CP63" s="1089"/>
      <c r="CQ63" s="1090"/>
      <c r="CR63" s="1088"/>
      <c r="CS63" s="1089"/>
      <c r="CT63" s="1089"/>
      <c r="CU63" s="1089"/>
      <c r="CV63" s="1090"/>
      <c r="CW63" s="1088"/>
      <c r="CX63" s="1089"/>
      <c r="CY63" s="1089"/>
      <c r="CZ63" s="1089"/>
      <c r="DA63" s="1090"/>
      <c r="DB63" s="1088"/>
      <c r="DC63" s="1089"/>
      <c r="DD63" s="1089"/>
      <c r="DE63" s="1089"/>
      <c r="DF63" s="1090"/>
      <c r="DG63" s="1088"/>
      <c r="DH63" s="1089"/>
      <c r="DI63" s="1089"/>
      <c r="DJ63" s="1089"/>
      <c r="DK63" s="1090"/>
      <c r="DL63" s="1088"/>
      <c r="DM63" s="1089"/>
      <c r="DN63" s="1089"/>
      <c r="DO63" s="1089"/>
      <c r="DP63" s="1090"/>
      <c r="DQ63" s="1088"/>
      <c r="DR63" s="1089"/>
      <c r="DS63" s="1089"/>
      <c r="DT63" s="1089"/>
      <c r="DU63" s="1090"/>
      <c r="DV63" s="1091"/>
      <c r="DW63" s="1092"/>
      <c r="DX63" s="1092"/>
      <c r="DY63" s="1092"/>
      <c r="DZ63" s="109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13"/>
      <c r="BT64" s="1114"/>
      <c r="BU64" s="1114"/>
      <c r="BV64" s="1114"/>
      <c r="BW64" s="1114"/>
      <c r="BX64" s="1114"/>
      <c r="BY64" s="1114"/>
      <c r="BZ64" s="1114"/>
      <c r="CA64" s="1114"/>
      <c r="CB64" s="1114"/>
      <c r="CC64" s="1114"/>
      <c r="CD64" s="1114"/>
      <c r="CE64" s="1114"/>
      <c r="CF64" s="1114"/>
      <c r="CG64" s="1115"/>
      <c r="CH64" s="1088"/>
      <c r="CI64" s="1089"/>
      <c r="CJ64" s="1089"/>
      <c r="CK64" s="1089"/>
      <c r="CL64" s="1090"/>
      <c r="CM64" s="1088"/>
      <c r="CN64" s="1089"/>
      <c r="CO64" s="1089"/>
      <c r="CP64" s="1089"/>
      <c r="CQ64" s="1090"/>
      <c r="CR64" s="1088"/>
      <c r="CS64" s="1089"/>
      <c r="CT64" s="1089"/>
      <c r="CU64" s="1089"/>
      <c r="CV64" s="1090"/>
      <c r="CW64" s="1088"/>
      <c r="CX64" s="1089"/>
      <c r="CY64" s="1089"/>
      <c r="CZ64" s="1089"/>
      <c r="DA64" s="1090"/>
      <c r="DB64" s="1088"/>
      <c r="DC64" s="1089"/>
      <c r="DD64" s="1089"/>
      <c r="DE64" s="1089"/>
      <c r="DF64" s="1090"/>
      <c r="DG64" s="1088"/>
      <c r="DH64" s="1089"/>
      <c r="DI64" s="1089"/>
      <c r="DJ64" s="1089"/>
      <c r="DK64" s="1090"/>
      <c r="DL64" s="1088"/>
      <c r="DM64" s="1089"/>
      <c r="DN64" s="1089"/>
      <c r="DO64" s="1089"/>
      <c r="DP64" s="1090"/>
      <c r="DQ64" s="1088"/>
      <c r="DR64" s="1089"/>
      <c r="DS64" s="1089"/>
      <c r="DT64" s="1089"/>
      <c r="DU64" s="1090"/>
      <c r="DV64" s="1091"/>
      <c r="DW64" s="1092"/>
      <c r="DX64" s="1092"/>
      <c r="DY64" s="1092"/>
      <c r="DZ64" s="1093"/>
      <c r="EA64" s="246"/>
    </row>
    <row r="65" spans="1:131" s="247" customFormat="1" ht="26.25" customHeight="1" thickBot="1">
      <c r="A65" s="252" t="s">
        <v>417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13"/>
      <c r="BT65" s="1114"/>
      <c r="BU65" s="1114"/>
      <c r="BV65" s="1114"/>
      <c r="BW65" s="1114"/>
      <c r="BX65" s="1114"/>
      <c r="BY65" s="1114"/>
      <c r="BZ65" s="1114"/>
      <c r="CA65" s="1114"/>
      <c r="CB65" s="1114"/>
      <c r="CC65" s="1114"/>
      <c r="CD65" s="1114"/>
      <c r="CE65" s="1114"/>
      <c r="CF65" s="1114"/>
      <c r="CG65" s="1115"/>
      <c r="CH65" s="1088"/>
      <c r="CI65" s="1089"/>
      <c r="CJ65" s="1089"/>
      <c r="CK65" s="1089"/>
      <c r="CL65" s="1090"/>
      <c r="CM65" s="1088"/>
      <c r="CN65" s="1089"/>
      <c r="CO65" s="1089"/>
      <c r="CP65" s="1089"/>
      <c r="CQ65" s="1090"/>
      <c r="CR65" s="1088"/>
      <c r="CS65" s="1089"/>
      <c r="CT65" s="1089"/>
      <c r="CU65" s="1089"/>
      <c r="CV65" s="1090"/>
      <c r="CW65" s="1088"/>
      <c r="CX65" s="1089"/>
      <c r="CY65" s="1089"/>
      <c r="CZ65" s="1089"/>
      <c r="DA65" s="1090"/>
      <c r="DB65" s="1088"/>
      <c r="DC65" s="1089"/>
      <c r="DD65" s="1089"/>
      <c r="DE65" s="1089"/>
      <c r="DF65" s="1090"/>
      <c r="DG65" s="1088"/>
      <c r="DH65" s="1089"/>
      <c r="DI65" s="1089"/>
      <c r="DJ65" s="1089"/>
      <c r="DK65" s="1090"/>
      <c r="DL65" s="1088"/>
      <c r="DM65" s="1089"/>
      <c r="DN65" s="1089"/>
      <c r="DO65" s="1089"/>
      <c r="DP65" s="1090"/>
      <c r="DQ65" s="1088"/>
      <c r="DR65" s="1089"/>
      <c r="DS65" s="1089"/>
      <c r="DT65" s="1089"/>
      <c r="DU65" s="1090"/>
      <c r="DV65" s="1091"/>
      <c r="DW65" s="1092"/>
      <c r="DX65" s="1092"/>
      <c r="DY65" s="1092"/>
      <c r="DZ65" s="1093"/>
      <c r="EA65" s="246"/>
    </row>
    <row r="66" spans="1:131" s="247" customFormat="1" ht="26.25" customHeight="1">
      <c r="A66" s="1094" t="s">
        <v>418</v>
      </c>
      <c r="B66" s="1095"/>
      <c r="C66" s="1095"/>
      <c r="D66" s="1095"/>
      <c r="E66" s="1095"/>
      <c r="F66" s="1095"/>
      <c r="G66" s="1095"/>
      <c r="H66" s="1095"/>
      <c r="I66" s="1095"/>
      <c r="J66" s="1095"/>
      <c r="K66" s="1095"/>
      <c r="L66" s="1095"/>
      <c r="M66" s="1095"/>
      <c r="N66" s="1095"/>
      <c r="O66" s="1095"/>
      <c r="P66" s="1096"/>
      <c r="Q66" s="1100" t="s">
        <v>419</v>
      </c>
      <c r="R66" s="1101"/>
      <c r="S66" s="1101"/>
      <c r="T66" s="1101"/>
      <c r="U66" s="1102"/>
      <c r="V66" s="1100" t="s">
        <v>420</v>
      </c>
      <c r="W66" s="1101"/>
      <c r="X66" s="1101"/>
      <c r="Y66" s="1101"/>
      <c r="Z66" s="1102"/>
      <c r="AA66" s="1100" t="s">
        <v>421</v>
      </c>
      <c r="AB66" s="1101"/>
      <c r="AC66" s="1101"/>
      <c r="AD66" s="1101"/>
      <c r="AE66" s="1102"/>
      <c r="AF66" s="1106" t="s">
        <v>422</v>
      </c>
      <c r="AG66" s="1107"/>
      <c r="AH66" s="1107"/>
      <c r="AI66" s="1107"/>
      <c r="AJ66" s="1108"/>
      <c r="AK66" s="1100" t="s">
        <v>423</v>
      </c>
      <c r="AL66" s="1095"/>
      <c r="AM66" s="1095"/>
      <c r="AN66" s="1095"/>
      <c r="AO66" s="1096"/>
      <c r="AP66" s="1100" t="s">
        <v>424</v>
      </c>
      <c r="AQ66" s="1101"/>
      <c r="AR66" s="1101"/>
      <c r="AS66" s="1101"/>
      <c r="AT66" s="1102"/>
      <c r="AU66" s="1100" t="s">
        <v>425</v>
      </c>
      <c r="AV66" s="1101"/>
      <c r="AW66" s="1101"/>
      <c r="AX66" s="1101"/>
      <c r="AY66" s="1102"/>
      <c r="AZ66" s="1100" t="s">
        <v>386</v>
      </c>
      <c r="BA66" s="1101"/>
      <c r="BB66" s="1101"/>
      <c r="BC66" s="1101"/>
      <c r="BD66" s="1116"/>
      <c r="BE66" s="265"/>
      <c r="BF66" s="265"/>
      <c r="BG66" s="265"/>
      <c r="BH66" s="265"/>
      <c r="BI66" s="265"/>
      <c r="BJ66" s="265"/>
      <c r="BK66" s="265"/>
      <c r="BL66" s="265"/>
      <c r="BM66" s="265"/>
      <c r="BN66" s="265"/>
      <c r="BO66" s="265"/>
      <c r="BP66" s="265"/>
      <c r="BQ66" s="262">
        <v>60</v>
      </c>
      <c r="BR66" s="267"/>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6"/>
    </row>
    <row r="67" spans="1:131" s="247" customFormat="1" ht="26.25" customHeight="1" thickBot="1">
      <c r="A67" s="1097"/>
      <c r="B67" s="1098"/>
      <c r="C67" s="1098"/>
      <c r="D67" s="1098"/>
      <c r="E67" s="1098"/>
      <c r="F67" s="1098"/>
      <c r="G67" s="1098"/>
      <c r="H67" s="1098"/>
      <c r="I67" s="1098"/>
      <c r="J67" s="1098"/>
      <c r="K67" s="1098"/>
      <c r="L67" s="1098"/>
      <c r="M67" s="1098"/>
      <c r="N67" s="1098"/>
      <c r="O67" s="1098"/>
      <c r="P67" s="1099"/>
      <c r="Q67" s="1103"/>
      <c r="R67" s="1104"/>
      <c r="S67" s="1104"/>
      <c r="T67" s="1104"/>
      <c r="U67" s="1105"/>
      <c r="V67" s="1103"/>
      <c r="W67" s="1104"/>
      <c r="X67" s="1104"/>
      <c r="Y67" s="1104"/>
      <c r="Z67" s="1105"/>
      <c r="AA67" s="1103"/>
      <c r="AB67" s="1104"/>
      <c r="AC67" s="1104"/>
      <c r="AD67" s="1104"/>
      <c r="AE67" s="1105"/>
      <c r="AF67" s="1109"/>
      <c r="AG67" s="1110"/>
      <c r="AH67" s="1110"/>
      <c r="AI67" s="1110"/>
      <c r="AJ67" s="1111"/>
      <c r="AK67" s="1112"/>
      <c r="AL67" s="1098"/>
      <c r="AM67" s="1098"/>
      <c r="AN67" s="1098"/>
      <c r="AO67" s="1099"/>
      <c r="AP67" s="1103"/>
      <c r="AQ67" s="1104"/>
      <c r="AR67" s="1104"/>
      <c r="AS67" s="1104"/>
      <c r="AT67" s="1105"/>
      <c r="AU67" s="1103"/>
      <c r="AV67" s="1104"/>
      <c r="AW67" s="1104"/>
      <c r="AX67" s="1104"/>
      <c r="AY67" s="1105"/>
      <c r="AZ67" s="1103"/>
      <c r="BA67" s="1104"/>
      <c r="BB67" s="1104"/>
      <c r="BC67" s="1104"/>
      <c r="BD67" s="1117"/>
      <c r="BE67" s="265"/>
      <c r="BF67" s="265"/>
      <c r="BG67" s="265"/>
      <c r="BH67" s="265"/>
      <c r="BI67" s="265"/>
      <c r="BJ67" s="265"/>
      <c r="BK67" s="265"/>
      <c r="BL67" s="265"/>
      <c r="BM67" s="265"/>
      <c r="BN67" s="265"/>
      <c r="BO67" s="265"/>
      <c r="BP67" s="265"/>
      <c r="BQ67" s="262">
        <v>61</v>
      </c>
      <c r="BR67" s="267"/>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6"/>
    </row>
    <row r="68" spans="1:131" s="247" customFormat="1" ht="26.25" customHeight="1" thickTop="1">
      <c r="A68" s="258">
        <v>1</v>
      </c>
      <c r="B68" s="1084" t="s">
        <v>581</v>
      </c>
      <c r="C68" s="1085"/>
      <c r="D68" s="1085"/>
      <c r="E68" s="1085"/>
      <c r="F68" s="1085"/>
      <c r="G68" s="1085"/>
      <c r="H68" s="1085"/>
      <c r="I68" s="1085"/>
      <c r="J68" s="1085"/>
      <c r="K68" s="1085"/>
      <c r="L68" s="1085"/>
      <c r="M68" s="1085"/>
      <c r="N68" s="1085"/>
      <c r="O68" s="1085"/>
      <c r="P68" s="1086"/>
      <c r="Q68" s="1087">
        <v>92</v>
      </c>
      <c r="R68" s="1081"/>
      <c r="S68" s="1081"/>
      <c r="T68" s="1081"/>
      <c r="U68" s="1081"/>
      <c r="V68" s="1081">
        <v>90</v>
      </c>
      <c r="W68" s="1081"/>
      <c r="X68" s="1081"/>
      <c r="Y68" s="1081"/>
      <c r="Z68" s="1081"/>
      <c r="AA68" s="1081">
        <v>1</v>
      </c>
      <c r="AB68" s="1081"/>
      <c r="AC68" s="1081"/>
      <c r="AD68" s="1081"/>
      <c r="AE68" s="1081"/>
      <c r="AF68" s="1081">
        <v>1</v>
      </c>
      <c r="AG68" s="1081"/>
      <c r="AH68" s="1081"/>
      <c r="AI68" s="1081"/>
      <c r="AJ68" s="1081"/>
      <c r="AK68" s="1081" t="s">
        <v>593</v>
      </c>
      <c r="AL68" s="1081"/>
      <c r="AM68" s="1081"/>
      <c r="AN68" s="1081"/>
      <c r="AO68" s="1081"/>
      <c r="AP68" s="1081" t="s">
        <v>593</v>
      </c>
      <c r="AQ68" s="1081"/>
      <c r="AR68" s="1081"/>
      <c r="AS68" s="1081"/>
      <c r="AT68" s="1081"/>
      <c r="AU68" s="1081" t="s">
        <v>593</v>
      </c>
      <c r="AV68" s="1081"/>
      <c r="AW68" s="1081"/>
      <c r="AX68" s="1081"/>
      <c r="AY68" s="1081"/>
      <c r="AZ68" s="1082"/>
      <c r="BA68" s="1082"/>
      <c r="BB68" s="1082"/>
      <c r="BC68" s="1082"/>
      <c r="BD68" s="1083"/>
      <c r="BE68" s="265"/>
      <c r="BF68" s="265"/>
      <c r="BG68" s="265"/>
      <c r="BH68" s="265"/>
      <c r="BI68" s="265"/>
      <c r="BJ68" s="265"/>
      <c r="BK68" s="265"/>
      <c r="BL68" s="265"/>
      <c r="BM68" s="265"/>
      <c r="BN68" s="265"/>
      <c r="BO68" s="265"/>
      <c r="BP68" s="265"/>
      <c r="BQ68" s="262">
        <v>62</v>
      </c>
      <c r="BR68" s="267"/>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6"/>
    </row>
    <row r="69" spans="1:131" s="247" customFormat="1" ht="26.25" customHeight="1">
      <c r="A69" s="261">
        <v>2</v>
      </c>
      <c r="B69" s="1069" t="s">
        <v>582</v>
      </c>
      <c r="C69" s="1070"/>
      <c r="D69" s="1070"/>
      <c r="E69" s="1070"/>
      <c r="F69" s="1070"/>
      <c r="G69" s="1070"/>
      <c r="H69" s="1070"/>
      <c r="I69" s="1070"/>
      <c r="J69" s="1070"/>
      <c r="K69" s="1070"/>
      <c r="L69" s="1070"/>
      <c r="M69" s="1070"/>
      <c r="N69" s="1070"/>
      <c r="O69" s="1070"/>
      <c r="P69" s="1071"/>
      <c r="Q69" s="1072">
        <v>10094</v>
      </c>
      <c r="R69" s="1066"/>
      <c r="S69" s="1066"/>
      <c r="T69" s="1066"/>
      <c r="U69" s="1066"/>
      <c r="V69" s="1066">
        <v>9713</v>
      </c>
      <c r="W69" s="1066"/>
      <c r="X69" s="1066"/>
      <c r="Y69" s="1066"/>
      <c r="Z69" s="1066"/>
      <c r="AA69" s="1066">
        <v>381</v>
      </c>
      <c r="AB69" s="1066"/>
      <c r="AC69" s="1066"/>
      <c r="AD69" s="1066"/>
      <c r="AE69" s="1066"/>
      <c r="AF69" s="1066">
        <v>381</v>
      </c>
      <c r="AG69" s="1066"/>
      <c r="AH69" s="1066"/>
      <c r="AI69" s="1066"/>
      <c r="AJ69" s="1066"/>
      <c r="AK69" s="1066" t="s">
        <v>593</v>
      </c>
      <c r="AL69" s="1066"/>
      <c r="AM69" s="1066"/>
      <c r="AN69" s="1066"/>
      <c r="AO69" s="1066"/>
      <c r="AP69" s="1066" t="s">
        <v>593</v>
      </c>
      <c r="AQ69" s="1066"/>
      <c r="AR69" s="1066"/>
      <c r="AS69" s="1066"/>
      <c r="AT69" s="1066"/>
      <c r="AU69" s="1066" t="s">
        <v>593</v>
      </c>
      <c r="AV69" s="1066"/>
      <c r="AW69" s="1066"/>
      <c r="AX69" s="1066"/>
      <c r="AY69" s="1066"/>
      <c r="AZ69" s="1067"/>
      <c r="BA69" s="1067"/>
      <c r="BB69" s="1067"/>
      <c r="BC69" s="1067"/>
      <c r="BD69" s="1068"/>
      <c r="BE69" s="265"/>
      <c r="BF69" s="265"/>
      <c r="BG69" s="265"/>
      <c r="BH69" s="265"/>
      <c r="BI69" s="265"/>
      <c r="BJ69" s="265"/>
      <c r="BK69" s="265"/>
      <c r="BL69" s="265"/>
      <c r="BM69" s="265"/>
      <c r="BN69" s="265"/>
      <c r="BO69" s="265"/>
      <c r="BP69" s="265"/>
      <c r="BQ69" s="262">
        <v>63</v>
      </c>
      <c r="BR69" s="267"/>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6"/>
    </row>
    <row r="70" spans="1:131" s="247" customFormat="1" ht="26.25" customHeight="1">
      <c r="A70" s="261">
        <v>3</v>
      </c>
      <c r="B70" s="1069" t="s">
        <v>583</v>
      </c>
      <c r="C70" s="1070"/>
      <c r="D70" s="1070"/>
      <c r="E70" s="1070"/>
      <c r="F70" s="1070"/>
      <c r="G70" s="1070"/>
      <c r="H70" s="1070"/>
      <c r="I70" s="1070"/>
      <c r="J70" s="1070"/>
      <c r="K70" s="1070"/>
      <c r="L70" s="1070"/>
      <c r="M70" s="1070"/>
      <c r="N70" s="1070"/>
      <c r="O70" s="1070"/>
      <c r="P70" s="1071"/>
      <c r="Q70" s="1072">
        <v>62</v>
      </c>
      <c r="R70" s="1066"/>
      <c r="S70" s="1066"/>
      <c r="T70" s="1066"/>
      <c r="U70" s="1066"/>
      <c r="V70" s="1066">
        <v>62</v>
      </c>
      <c r="W70" s="1066"/>
      <c r="X70" s="1066"/>
      <c r="Y70" s="1066"/>
      <c r="Z70" s="1066"/>
      <c r="AA70" s="1066" t="s">
        <v>593</v>
      </c>
      <c r="AB70" s="1066"/>
      <c r="AC70" s="1066"/>
      <c r="AD70" s="1066"/>
      <c r="AE70" s="1066"/>
      <c r="AF70" s="1066" t="s">
        <v>593</v>
      </c>
      <c r="AG70" s="1066"/>
      <c r="AH70" s="1066"/>
      <c r="AI70" s="1066"/>
      <c r="AJ70" s="1066"/>
      <c r="AK70" s="1066" t="s">
        <v>593</v>
      </c>
      <c r="AL70" s="1066"/>
      <c r="AM70" s="1066"/>
      <c r="AN70" s="1066"/>
      <c r="AO70" s="1066"/>
      <c r="AP70" s="1066" t="s">
        <v>593</v>
      </c>
      <c r="AQ70" s="1066"/>
      <c r="AR70" s="1066"/>
      <c r="AS70" s="1066"/>
      <c r="AT70" s="1066"/>
      <c r="AU70" s="1066" t="s">
        <v>593</v>
      </c>
      <c r="AV70" s="1066"/>
      <c r="AW70" s="1066"/>
      <c r="AX70" s="1066"/>
      <c r="AY70" s="1066"/>
      <c r="AZ70" s="1067"/>
      <c r="BA70" s="1067"/>
      <c r="BB70" s="1067"/>
      <c r="BC70" s="1067"/>
      <c r="BD70" s="1068"/>
      <c r="BE70" s="265"/>
      <c r="BF70" s="265"/>
      <c r="BG70" s="265"/>
      <c r="BH70" s="265"/>
      <c r="BI70" s="265"/>
      <c r="BJ70" s="265"/>
      <c r="BK70" s="265"/>
      <c r="BL70" s="265"/>
      <c r="BM70" s="265"/>
      <c r="BN70" s="265"/>
      <c r="BO70" s="265"/>
      <c r="BP70" s="265"/>
      <c r="BQ70" s="262">
        <v>64</v>
      </c>
      <c r="BR70" s="267"/>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6"/>
    </row>
    <row r="71" spans="1:131" s="247" customFormat="1" ht="26.25" customHeight="1">
      <c r="A71" s="261">
        <v>4</v>
      </c>
      <c r="B71" s="1069" t="s">
        <v>584</v>
      </c>
      <c r="C71" s="1070"/>
      <c r="D71" s="1070"/>
      <c r="E71" s="1070"/>
      <c r="F71" s="1070"/>
      <c r="G71" s="1070"/>
      <c r="H71" s="1070"/>
      <c r="I71" s="1070"/>
      <c r="J71" s="1070"/>
      <c r="K71" s="1070"/>
      <c r="L71" s="1070"/>
      <c r="M71" s="1070"/>
      <c r="N71" s="1070"/>
      <c r="O71" s="1070"/>
      <c r="P71" s="1071"/>
      <c r="Q71" s="1072">
        <v>191</v>
      </c>
      <c r="R71" s="1066"/>
      <c r="S71" s="1066"/>
      <c r="T71" s="1066"/>
      <c r="U71" s="1066"/>
      <c r="V71" s="1066">
        <v>179</v>
      </c>
      <c r="W71" s="1066"/>
      <c r="X71" s="1066"/>
      <c r="Y71" s="1066"/>
      <c r="Z71" s="1066"/>
      <c r="AA71" s="1066">
        <v>12</v>
      </c>
      <c r="AB71" s="1066"/>
      <c r="AC71" s="1066"/>
      <c r="AD71" s="1066"/>
      <c r="AE71" s="1066"/>
      <c r="AF71" s="1066">
        <v>12</v>
      </c>
      <c r="AG71" s="1066"/>
      <c r="AH71" s="1066"/>
      <c r="AI71" s="1066"/>
      <c r="AJ71" s="1066"/>
      <c r="AK71" s="1066" t="s">
        <v>593</v>
      </c>
      <c r="AL71" s="1066"/>
      <c r="AM71" s="1066"/>
      <c r="AN71" s="1066"/>
      <c r="AO71" s="1066"/>
      <c r="AP71" s="1066" t="s">
        <v>593</v>
      </c>
      <c r="AQ71" s="1066"/>
      <c r="AR71" s="1066"/>
      <c r="AS71" s="1066"/>
      <c r="AT71" s="1066"/>
      <c r="AU71" s="1066" t="s">
        <v>593</v>
      </c>
      <c r="AV71" s="1066"/>
      <c r="AW71" s="1066"/>
      <c r="AX71" s="1066"/>
      <c r="AY71" s="1066"/>
      <c r="AZ71" s="1067"/>
      <c r="BA71" s="1067"/>
      <c r="BB71" s="1067"/>
      <c r="BC71" s="1067"/>
      <c r="BD71" s="1068"/>
      <c r="BE71" s="265"/>
      <c r="BF71" s="265"/>
      <c r="BG71" s="265"/>
      <c r="BH71" s="265"/>
      <c r="BI71" s="265"/>
      <c r="BJ71" s="265"/>
      <c r="BK71" s="265"/>
      <c r="BL71" s="265"/>
      <c r="BM71" s="265"/>
      <c r="BN71" s="265"/>
      <c r="BO71" s="265"/>
      <c r="BP71" s="265"/>
      <c r="BQ71" s="262">
        <v>65</v>
      </c>
      <c r="BR71" s="267"/>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6"/>
    </row>
    <row r="72" spans="1:131" s="247" customFormat="1" ht="26.25" customHeight="1">
      <c r="A72" s="261">
        <v>5</v>
      </c>
      <c r="B72" s="1069" t="s">
        <v>585</v>
      </c>
      <c r="C72" s="1070"/>
      <c r="D72" s="1070"/>
      <c r="E72" s="1070"/>
      <c r="F72" s="1070"/>
      <c r="G72" s="1070"/>
      <c r="H72" s="1070"/>
      <c r="I72" s="1070"/>
      <c r="J72" s="1070"/>
      <c r="K72" s="1070"/>
      <c r="L72" s="1070"/>
      <c r="M72" s="1070"/>
      <c r="N72" s="1070"/>
      <c r="O72" s="1070"/>
      <c r="P72" s="1071"/>
      <c r="Q72" s="1072">
        <v>160</v>
      </c>
      <c r="R72" s="1066"/>
      <c r="S72" s="1066"/>
      <c r="T72" s="1066"/>
      <c r="U72" s="1066"/>
      <c r="V72" s="1066">
        <v>156</v>
      </c>
      <c r="W72" s="1066"/>
      <c r="X72" s="1066"/>
      <c r="Y72" s="1066"/>
      <c r="Z72" s="1066"/>
      <c r="AA72" s="1066">
        <v>4</v>
      </c>
      <c r="AB72" s="1066"/>
      <c r="AC72" s="1066"/>
      <c r="AD72" s="1066"/>
      <c r="AE72" s="1066"/>
      <c r="AF72" s="1066">
        <v>4</v>
      </c>
      <c r="AG72" s="1066"/>
      <c r="AH72" s="1066"/>
      <c r="AI72" s="1066"/>
      <c r="AJ72" s="1066"/>
      <c r="AK72" s="1066">
        <v>1</v>
      </c>
      <c r="AL72" s="1066"/>
      <c r="AM72" s="1066"/>
      <c r="AN72" s="1066"/>
      <c r="AO72" s="1066"/>
      <c r="AP72" s="1066" t="s">
        <v>593</v>
      </c>
      <c r="AQ72" s="1066"/>
      <c r="AR72" s="1066"/>
      <c r="AS72" s="1066"/>
      <c r="AT72" s="1066"/>
      <c r="AU72" s="1066" t="s">
        <v>593</v>
      </c>
      <c r="AV72" s="1066"/>
      <c r="AW72" s="1066"/>
      <c r="AX72" s="1066"/>
      <c r="AY72" s="1066"/>
      <c r="AZ72" s="1067"/>
      <c r="BA72" s="1067"/>
      <c r="BB72" s="1067"/>
      <c r="BC72" s="1067"/>
      <c r="BD72" s="1068"/>
      <c r="BE72" s="265"/>
      <c r="BF72" s="265"/>
      <c r="BG72" s="265"/>
      <c r="BH72" s="265"/>
      <c r="BI72" s="265"/>
      <c r="BJ72" s="265"/>
      <c r="BK72" s="265"/>
      <c r="BL72" s="265"/>
      <c r="BM72" s="265"/>
      <c r="BN72" s="265"/>
      <c r="BO72" s="265"/>
      <c r="BP72" s="265"/>
      <c r="BQ72" s="262">
        <v>66</v>
      </c>
      <c r="BR72" s="267"/>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6"/>
    </row>
    <row r="73" spans="1:131" s="247" customFormat="1" ht="26.25" customHeight="1">
      <c r="A73" s="261">
        <v>6</v>
      </c>
      <c r="B73" s="1069" t="s">
        <v>586</v>
      </c>
      <c r="C73" s="1070"/>
      <c r="D73" s="1070"/>
      <c r="E73" s="1070"/>
      <c r="F73" s="1070"/>
      <c r="G73" s="1070"/>
      <c r="H73" s="1070"/>
      <c r="I73" s="1070"/>
      <c r="J73" s="1070"/>
      <c r="K73" s="1070"/>
      <c r="L73" s="1070"/>
      <c r="M73" s="1070"/>
      <c r="N73" s="1070"/>
      <c r="O73" s="1070"/>
      <c r="P73" s="1071"/>
      <c r="Q73" s="1072">
        <v>1462</v>
      </c>
      <c r="R73" s="1066"/>
      <c r="S73" s="1066"/>
      <c r="T73" s="1066"/>
      <c r="U73" s="1066"/>
      <c r="V73" s="1066">
        <v>1419</v>
      </c>
      <c r="W73" s="1066"/>
      <c r="X73" s="1066"/>
      <c r="Y73" s="1066"/>
      <c r="Z73" s="1066"/>
      <c r="AA73" s="1066">
        <v>43</v>
      </c>
      <c r="AB73" s="1066"/>
      <c r="AC73" s="1066"/>
      <c r="AD73" s="1066"/>
      <c r="AE73" s="1066"/>
      <c r="AF73" s="1066">
        <v>43</v>
      </c>
      <c r="AG73" s="1066"/>
      <c r="AH73" s="1066"/>
      <c r="AI73" s="1066"/>
      <c r="AJ73" s="1066"/>
      <c r="AK73" s="1066" t="s">
        <v>593</v>
      </c>
      <c r="AL73" s="1066"/>
      <c r="AM73" s="1066"/>
      <c r="AN73" s="1066"/>
      <c r="AO73" s="1066"/>
      <c r="AP73" s="1066">
        <v>627</v>
      </c>
      <c r="AQ73" s="1066"/>
      <c r="AR73" s="1066"/>
      <c r="AS73" s="1066"/>
      <c r="AT73" s="1066"/>
      <c r="AU73" s="1066">
        <v>30</v>
      </c>
      <c r="AV73" s="1066"/>
      <c r="AW73" s="1066"/>
      <c r="AX73" s="1066"/>
      <c r="AY73" s="1066"/>
      <c r="AZ73" s="1067"/>
      <c r="BA73" s="1067"/>
      <c r="BB73" s="1067"/>
      <c r="BC73" s="1067"/>
      <c r="BD73" s="1068"/>
      <c r="BE73" s="265"/>
      <c r="BF73" s="265"/>
      <c r="BG73" s="265"/>
      <c r="BH73" s="265"/>
      <c r="BI73" s="265"/>
      <c r="BJ73" s="265"/>
      <c r="BK73" s="265"/>
      <c r="BL73" s="265"/>
      <c r="BM73" s="265"/>
      <c r="BN73" s="265"/>
      <c r="BO73" s="265"/>
      <c r="BP73" s="265"/>
      <c r="BQ73" s="262">
        <v>67</v>
      </c>
      <c r="BR73" s="267"/>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6"/>
    </row>
    <row r="74" spans="1:131" s="247" customFormat="1" ht="26.25" customHeight="1">
      <c r="A74" s="261">
        <v>7</v>
      </c>
      <c r="B74" s="1069" t="s">
        <v>587</v>
      </c>
      <c r="C74" s="1070"/>
      <c r="D74" s="1070"/>
      <c r="E74" s="1070"/>
      <c r="F74" s="1070"/>
      <c r="G74" s="1070"/>
      <c r="H74" s="1070"/>
      <c r="I74" s="1070"/>
      <c r="J74" s="1070"/>
      <c r="K74" s="1070"/>
      <c r="L74" s="1070"/>
      <c r="M74" s="1070"/>
      <c r="N74" s="1070"/>
      <c r="O74" s="1070"/>
      <c r="P74" s="1071"/>
      <c r="Q74" s="1072">
        <v>2242</v>
      </c>
      <c r="R74" s="1066"/>
      <c r="S74" s="1066"/>
      <c r="T74" s="1066"/>
      <c r="U74" s="1066"/>
      <c r="V74" s="1066">
        <v>2136</v>
      </c>
      <c r="W74" s="1066"/>
      <c r="X74" s="1066"/>
      <c r="Y74" s="1066"/>
      <c r="Z74" s="1066"/>
      <c r="AA74" s="1066">
        <v>106</v>
      </c>
      <c r="AB74" s="1066"/>
      <c r="AC74" s="1066"/>
      <c r="AD74" s="1066"/>
      <c r="AE74" s="1066"/>
      <c r="AF74" s="1066">
        <v>106</v>
      </c>
      <c r="AG74" s="1066"/>
      <c r="AH74" s="1066"/>
      <c r="AI74" s="1066"/>
      <c r="AJ74" s="1066"/>
      <c r="AK74" s="1066" t="s">
        <v>593</v>
      </c>
      <c r="AL74" s="1066"/>
      <c r="AM74" s="1066"/>
      <c r="AN74" s="1066"/>
      <c r="AO74" s="1066"/>
      <c r="AP74" s="1066">
        <v>1572</v>
      </c>
      <c r="AQ74" s="1066"/>
      <c r="AR74" s="1066"/>
      <c r="AS74" s="1066"/>
      <c r="AT74" s="1066"/>
      <c r="AU74" s="1066">
        <v>61</v>
      </c>
      <c r="AV74" s="1066"/>
      <c r="AW74" s="1066"/>
      <c r="AX74" s="1066"/>
      <c r="AY74" s="1066"/>
      <c r="AZ74" s="1067"/>
      <c r="BA74" s="1067"/>
      <c r="BB74" s="1067"/>
      <c r="BC74" s="1067"/>
      <c r="BD74" s="1068"/>
      <c r="BE74" s="265"/>
      <c r="BF74" s="265"/>
      <c r="BG74" s="265"/>
      <c r="BH74" s="265"/>
      <c r="BI74" s="265"/>
      <c r="BJ74" s="265"/>
      <c r="BK74" s="265"/>
      <c r="BL74" s="265"/>
      <c r="BM74" s="265"/>
      <c r="BN74" s="265"/>
      <c r="BO74" s="265"/>
      <c r="BP74" s="265"/>
      <c r="BQ74" s="262">
        <v>68</v>
      </c>
      <c r="BR74" s="267"/>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6"/>
    </row>
    <row r="75" spans="1:131" s="247" customFormat="1" ht="26.25" customHeight="1">
      <c r="A75" s="261">
        <v>8</v>
      </c>
      <c r="B75" s="1069" t="s">
        <v>588</v>
      </c>
      <c r="C75" s="1070"/>
      <c r="D75" s="1070"/>
      <c r="E75" s="1070"/>
      <c r="F75" s="1070"/>
      <c r="G75" s="1070"/>
      <c r="H75" s="1070"/>
      <c r="I75" s="1070"/>
      <c r="J75" s="1070"/>
      <c r="K75" s="1070"/>
      <c r="L75" s="1070"/>
      <c r="M75" s="1070"/>
      <c r="N75" s="1070"/>
      <c r="O75" s="1070"/>
      <c r="P75" s="1071"/>
      <c r="Q75" s="1079">
        <v>204</v>
      </c>
      <c r="R75" s="1074"/>
      <c r="S75" s="1074"/>
      <c r="T75" s="1074"/>
      <c r="U75" s="1075"/>
      <c r="V75" s="1073">
        <v>196</v>
      </c>
      <c r="W75" s="1074"/>
      <c r="X75" s="1074"/>
      <c r="Y75" s="1074"/>
      <c r="Z75" s="1075"/>
      <c r="AA75" s="1073">
        <v>9</v>
      </c>
      <c r="AB75" s="1074"/>
      <c r="AC75" s="1074"/>
      <c r="AD75" s="1074"/>
      <c r="AE75" s="1075"/>
      <c r="AF75" s="1073">
        <v>9</v>
      </c>
      <c r="AG75" s="1074"/>
      <c r="AH75" s="1074"/>
      <c r="AI75" s="1074"/>
      <c r="AJ75" s="1075"/>
      <c r="AK75" s="1073" t="s">
        <v>593</v>
      </c>
      <c r="AL75" s="1074"/>
      <c r="AM75" s="1074"/>
      <c r="AN75" s="1074"/>
      <c r="AO75" s="1075"/>
      <c r="AP75" s="1073" t="s">
        <v>593</v>
      </c>
      <c r="AQ75" s="1074"/>
      <c r="AR75" s="1074"/>
      <c r="AS75" s="1074"/>
      <c r="AT75" s="1075"/>
      <c r="AU75" s="1073" t="s">
        <v>593</v>
      </c>
      <c r="AV75" s="1074"/>
      <c r="AW75" s="1074"/>
      <c r="AX75" s="1074"/>
      <c r="AY75" s="1075"/>
      <c r="AZ75" s="1067"/>
      <c r="BA75" s="1067"/>
      <c r="BB75" s="1067"/>
      <c r="BC75" s="1067"/>
      <c r="BD75" s="1068"/>
      <c r="BE75" s="265"/>
      <c r="BF75" s="265"/>
      <c r="BG75" s="265"/>
      <c r="BH75" s="265"/>
      <c r="BI75" s="265"/>
      <c r="BJ75" s="265"/>
      <c r="BK75" s="265"/>
      <c r="BL75" s="265"/>
      <c r="BM75" s="265"/>
      <c r="BN75" s="265"/>
      <c r="BO75" s="265"/>
      <c r="BP75" s="265"/>
      <c r="BQ75" s="262">
        <v>69</v>
      </c>
      <c r="BR75" s="267"/>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6"/>
    </row>
    <row r="76" spans="1:131" s="247" customFormat="1" ht="26.25" customHeight="1">
      <c r="A76" s="261">
        <v>9</v>
      </c>
      <c r="B76" s="1080" t="s">
        <v>601</v>
      </c>
      <c r="C76" s="1070"/>
      <c r="D76" s="1070"/>
      <c r="E76" s="1070"/>
      <c r="F76" s="1070"/>
      <c r="G76" s="1070"/>
      <c r="H76" s="1070"/>
      <c r="I76" s="1070"/>
      <c r="J76" s="1070"/>
      <c r="K76" s="1070"/>
      <c r="L76" s="1070"/>
      <c r="M76" s="1070"/>
      <c r="N76" s="1070"/>
      <c r="O76" s="1070"/>
      <c r="P76" s="1071"/>
      <c r="Q76" s="1079">
        <v>65</v>
      </c>
      <c r="R76" s="1074"/>
      <c r="S76" s="1074"/>
      <c r="T76" s="1074"/>
      <c r="U76" s="1075"/>
      <c r="V76" s="1073">
        <v>65</v>
      </c>
      <c r="W76" s="1074"/>
      <c r="X76" s="1074"/>
      <c r="Y76" s="1074"/>
      <c r="Z76" s="1075"/>
      <c r="AA76" s="1073" t="s">
        <v>593</v>
      </c>
      <c r="AB76" s="1074"/>
      <c r="AC76" s="1074"/>
      <c r="AD76" s="1074"/>
      <c r="AE76" s="1075"/>
      <c r="AF76" s="1073" t="s">
        <v>593</v>
      </c>
      <c r="AG76" s="1074"/>
      <c r="AH76" s="1074"/>
      <c r="AI76" s="1074"/>
      <c r="AJ76" s="1075"/>
      <c r="AK76" s="1073" t="s">
        <v>593</v>
      </c>
      <c r="AL76" s="1074"/>
      <c r="AM76" s="1074"/>
      <c r="AN76" s="1074"/>
      <c r="AO76" s="1075"/>
      <c r="AP76" s="1073" t="s">
        <v>593</v>
      </c>
      <c r="AQ76" s="1074"/>
      <c r="AR76" s="1074"/>
      <c r="AS76" s="1074"/>
      <c r="AT76" s="1075"/>
      <c r="AU76" s="1073" t="s">
        <v>593</v>
      </c>
      <c r="AV76" s="1074"/>
      <c r="AW76" s="1074"/>
      <c r="AX76" s="1074"/>
      <c r="AY76" s="1075"/>
      <c r="AZ76" s="1067"/>
      <c r="BA76" s="1067"/>
      <c r="BB76" s="1067"/>
      <c r="BC76" s="1067"/>
      <c r="BD76" s="1068"/>
      <c r="BE76" s="265"/>
      <c r="BF76" s="265"/>
      <c r="BG76" s="265"/>
      <c r="BH76" s="265"/>
      <c r="BI76" s="265"/>
      <c r="BJ76" s="265"/>
      <c r="BK76" s="265"/>
      <c r="BL76" s="265"/>
      <c r="BM76" s="265"/>
      <c r="BN76" s="265"/>
      <c r="BO76" s="265"/>
      <c r="BP76" s="265"/>
      <c r="BQ76" s="262">
        <v>70</v>
      </c>
      <c r="BR76" s="267"/>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6"/>
    </row>
    <row r="77" spans="1:131" s="247" customFormat="1" ht="26.25" customHeight="1">
      <c r="A77" s="261">
        <v>10</v>
      </c>
      <c r="B77" s="1069" t="s">
        <v>589</v>
      </c>
      <c r="C77" s="1070"/>
      <c r="D77" s="1070"/>
      <c r="E77" s="1070"/>
      <c r="F77" s="1070"/>
      <c r="G77" s="1070"/>
      <c r="H77" s="1070"/>
      <c r="I77" s="1070"/>
      <c r="J77" s="1070"/>
      <c r="K77" s="1070"/>
      <c r="L77" s="1070"/>
      <c r="M77" s="1070"/>
      <c r="N77" s="1070"/>
      <c r="O77" s="1070"/>
      <c r="P77" s="1071"/>
      <c r="Q77" s="1079">
        <v>1433</v>
      </c>
      <c r="R77" s="1074"/>
      <c r="S77" s="1074"/>
      <c r="T77" s="1074"/>
      <c r="U77" s="1075"/>
      <c r="V77" s="1073">
        <v>1391</v>
      </c>
      <c r="W77" s="1074"/>
      <c r="X77" s="1074"/>
      <c r="Y77" s="1074"/>
      <c r="Z77" s="1075"/>
      <c r="AA77" s="1073">
        <v>42</v>
      </c>
      <c r="AB77" s="1074"/>
      <c r="AC77" s="1074"/>
      <c r="AD77" s="1074"/>
      <c r="AE77" s="1075"/>
      <c r="AF77" s="1073">
        <v>42</v>
      </c>
      <c r="AG77" s="1074"/>
      <c r="AH77" s="1074"/>
      <c r="AI77" s="1074"/>
      <c r="AJ77" s="1075"/>
      <c r="AK77" s="1073" t="s">
        <v>593</v>
      </c>
      <c r="AL77" s="1074"/>
      <c r="AM77" s="1074"/>
      <c r="AN77" s="1074"/>
      <c r="AO77" s="1075"/>
      <c r="AP77" s="1073" t="s">
        <v>593</v>
      </c>
      <c r="AQ77" s="1074"/>
      <c r="AR77" s="1074"/>
      <c r="AS77" s="1074"/>
      <c r="AT77" s="1075"/>
      <c r="AU77" s="1073" t="s">
        <v>593</v>
      </c>
      <c r="AV77" s="1074"/>
      <c r="AW77" s="1074"/>
      <c r="AX77" s="1074"/>
      <c r="AY77" s="1075"/>
      <c r="AZ77" s="1067"/>
      <c r="BA77" s="1067"/>
      <c r="BB77" s="1067"/>
      <c r="BC77" s="1067"/>
      <c r="BD77" s="1068"/>
      <c r="BE77" s="265"/>
      <c r="BF77" s="265"/>
      <c r="BG77" s="265"/>
      <c r="BH77" s="265"/>
      <c r="BI77" s="265"/>
      <c r="BJ77" s="265"/>
      <c r="BK77" s="265"/>
      <c r="BL77" s="265"/>
      <c r="BM77" s="265"/>
      <c r="BN77" s="265"/>
      <c r="BO77" s="265"/>
      <c r="BP77" s="265"/>
      <c r="BQ77" s="262">
        <v>71</v>
      </c>
      <c r="BR77" s="267"/>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6"/>
    </row>
    <row r="78" spans="1:131" s="247" customFormat="1" ht="26.25" customHeight="1">
      <c r="A78" s="261">
        <v>11</v>
      </c>
      <c r="B78" s="1069" t="s">
        <v>590</v>
      </c>
      <c r="C78" s="1070"/>
      <c r="D78" s="1070"/>
      <c r="E78" s="1070"/>
      <c r="F78" s="1070"/>
      <c r="G78" s="1070"/>
      <c r="H78" s="1070"/>
      <c r="I78" s="1070"/>
      <c r="J78" s="1070"/>
      <c r="K78" s="1070"/>
      <c r="L78" s="1070"/>
      <c r="M78" s="1070"/>
      <c r="N78" s="1070"/>
      <c r="O78" s="1070"/>
      <c r="P78" s="1071"/>
      <c r="Q78" s="1079">
        <v>70128</v>
      </c>
      <c r="R78" s="1074"/>
      <c r="S78" s="1074"/>
      <c r="T78" s="1074"/>
      <c r="U78" s="1075"/>
      <c r="V78" s="1073">
        <v>68744</v>
      </c>
      <c r="W78" s="1074"/>
      <c r="X78" s="1074"/>
      <c r="Y78" s="1074"/>
      <c r="Z78" s="1075"/>
      <c r="AA78" s="1073">
        <v>1385</v>
      </c>
      <c r="AB78" s="1074"/>
      <c r="AC78" s="1074"/>
      <c r="AD78" s="1074"/>
      <c r="AE78" s="1075"/>
      <c r="AF78" s="1073">
        <v>1385</v>
      </c>
      <c r="AG78" s="1074"/>
      <c r="AH78" s="1074"/>
      <c r="AI78" s="1074"/>
      <c r="AJ78" s="1075"/>
      <c r="AK78" s="1073">
        <v>644</v>
      </c>
      <c r="AL78" s="1074"/>
      <c r="AM78" s="1074"/>
      <c r="AN78" s="1074"/>
      <c r="AO78" s="1075"/>
      <c r="AP78" s="1073" t="s">
        <v>593</v>
      </c>
      <c r="AQ78" s="1074"/>
      <c r="AR78" s="1074"/>
      <c r="AS78" s="1074"/>
      <c r="AT78" s="1075"/>
      <c r="AU78" s="1073" t="s">
        <v>593</v>
      </c>
      <c r="AV78" s="1074"/>
      <c r="AW78" s="1074"/>
      <c r="AX78" s="1074"/>
      <c r="AY78" s="1075"/>
      <c r="AZ78" s="1076"/>
      <c r="BA78" s="1077"/>
      <c r="BB78" s="1077"/>
      <c r="BC78" s="1077"/>
      <c r="BD78" s="1078"/>
      <c r="BE78" s="265"/>
      <c r="BF78" s="265"/>
      <c r="BG78" s="265"/>
      <c r="BH78" s="265"/>
      <c r="BI78" s="265"/>
      <c r="BJ78" s="268"/>
      <c r="BK78" s="268"/>
      <c r="BL78" s="268"/>
      <c r="BM78" s="268"/>
      <c r="BN78" s="268"/>
      <c r="BO78" s="265"/>
      <c r="BP78" s="265"/>
      <c r="BQ78" s="262">
        <v>72</v>
      </c>
      <c r="BR78" s="267"/>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6"/>
    </row>
    <row r="79" spans="1:131" s="247" customFormat="1" ht="26.25" customHeight="1">
      <c r="A79" s="261">
        <v>12</v>
      </c>
      <c r="B79" s="1069" t="s">
        <v>591</v>
      </c>
      <c r="C79" s="1070"/>
      <c r="D79" s="1070"/>
      <c r="E79" s="1070"/>
      <c r="F79" s="1070"/>
      <c r="G79" s="1070"/>
      <c r="H79" s="1070"/>
      <c r="I79" s="1070"/>
      <c r="J79" s="1070"/>
      <c r="K79" s="1070"/>
      <c r="L79" s="1070"/>
      <c r="M79" s="1070"/>
      <c r="N79" s="1070"/>
      <c r="O79" s="1070"/>
      <c r="P79" s="1071"/>
      <c r="Q79" s="1079">
        <v>173</v>
      </c>
      <c r="R79" s="1074"/>
      <c r="S79" s="1074"/>
      <c r="T79" s="1074"/>
      <c r="U79" s="1075"/>
      <c r="V79" s="1073">
        <v>151</v>
      </c>
      <c r="W79" s="1074"/>
      <c r="X79" s="1074"/>
      <c r="Y79" s="1074"/>
      <c r="Z79" s="1075"/>
      <c r="AA79" s="1073">
        <v>22</v>
      </c>
      <c r="AB79" s="1074"/>
      <c r="AC79" s="1074"/>
      <c r="AD79" s="1074"/>
      <c r="AE79" s="1075"/>
      <c r="AF79" s="1073">
        <v>22</v>
      </c>
      <c r="AG79" s="1074"/>
      <c r="AH79" s="1074"/>
      <c r="AI79" s="1074"/>
      <c r="AJ79" s="1075"/>
      <c r="AK79" s="1073">
        <v>42</v>
      </c>
      <c r="AL79" s="1074"/>
      <c r="AM79" s="1074"/>
      <c r="AN79" s="1074"/>
      <c r="AO79" s="1075"/>
      <c r="AP79" s="1073" t="s">
        <v>593</v>
      </c>
      <c r="AQ79" s="1074"/>
      <c r="AR79" s="1074"/>
      <c r="AS79" s="1074"/>
      <c r="AT79" s="1075"/>
      <c r="AU79" s="1073" t="s">
        <v>593</v>
      </c>
      <c r="AV79" s="1074"/>
      <c r="AW79" s="1074"/>
      <c r="AX79" s="1074"/>
      <c r="AY79" s="1075"/>
      <c r="AZ79" s="1076"/>
      <c r="BA79" s="1077"/>
      <c r="BB79" s="1077"/>
      <c r="BC79" s="1077"/>
      <c r="BD79" s="1078"/>
      <c r="BE79" s="265"/>
      <c r="BF79" s="265"/>
      <c r="BG79" s="265"/>
      <c r="BH79" s="265"/>
      <c r="BI79" s="265"/>
      <c r="BJ79" s="268"/>
      <c r="BK79" s="268"/>
      <c r="BL79" s="268"/>
      <c r="BM79" s="268"/>
      <c r="BN79" s="268"/>
      <c r="BO79" s="265"/>
      <c r="BP79" s="265"/>
      <c r="BQ79" s="262">
        <v>73</v>
      </c>
      <c r="BR79" s="267"/>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6"/>
    </row>
    <row r="80" spans="1:131" s="247" customFormat="1" ht="26.25" customHeight="1">
      <c r="A80" s="261">
        <v>13</v>
      </c>
      <c r="B80" s="1069" t="s">
        <v>592</v>
      </c>
      <c r="C80" s="1070"/>
      <c r="D80" s="1070"/>
      <c r="E80" s="1070"/>
      <c r="F80" s="1070"/>
      <c r="G80" s="1070"/>
      <c r="H80" s="1070"/>
      <c r="I80" s="1070"/>
      <c r="J80" s="1070"/>
      <c r="K80" s="1070"/>
      <c r="L80" s="1070"/>
      <c r="M80" s="1070"/>
      <c r="N80" s="1070"/>
      <c r="O80" s="1070"/>
      <c r="P80" s="1071"/>
      <c r="Q80" s="1079">
        <v>783718</v>
      </c>
      <c r="R80" s="1074"/>
      <c r="S80" s="1074"/>
      <c r="T80" s="1074"/>
      <c r="U80" s="1075"/>
      <c r="V80" s="1073">
        <v>768737</v>
      </c>
      <c r="W80" s="1074"/>
      <c r="X80" s="1074"/>
      <c r="Y80" s="1074"/>
      <c r="Z80" s="1075"/>
      <c r="AA80" s="1073">
        <v>14981</v>
      </c>
      <c r="AB80" s="1074"/>
      <c r="AC80" s="1074"/>
      <c r="AD80" s="1074"/>
      <c r="AE80" s="1075"/>
      <c r="AF80" s="1073">
        <v>14981</v>
      </c>
      <c r="AG80" s="1074"/>
      <c r="AH80" s="1074"/>
      <c r="AI80" s="1074"/>
      <c r="AJ80" s="1075"/>
      <c r="AK80" s="1073">
        <v>4096</v>
      </c>
      <c r="AL80" s="1074"/>
      <c r="AM80" s="1074"/>
      <c r="AN80" s="1074"/>
      <c r="AO80" s="1075"/>
      <c r="AP80" s="1073" t="s">
        <v>593</v>
      </c>
      <c r="AQ80" s="1074"/>
      <c r="AR80" s="1074"/>
      <c r="AS80" s="1074"/>
      <c r="AT80" s="1075"/>
      <c r="AU80" s="1073" t="s">
        <v>593</v>
      </c>
      <c r="AV80" s="1074"/>
      <c r="AW80" s="1074"/>
      <c r="AX80" s="1074"/>
      <c r="AY80" s="1075"/>
      <c r="AZ80" s="1076"/>
      <c r="BA80" s="1077"/>
      <c r="BB80" s="1077"/>
      <c r="BC80" s="1077"/>
      <c r="BD80" s="1078"/>
      <c r="BE80" s="265"/>
      <c r="BF80" s="265"/>
      <c r="BG80" s="265"/>
      <c r="BH80" s="265"/>
      <c r="BI80" s="265"/>
      <c r="BJ80" s="265"/>
      <c r="BK80" s="265"/>
      <c r="BL80" s="265"/>
      <c r="BM80" s="265"/>
      <c r="BN80" s="265"/>
      <c r="BO80" s="265"/>
      <c r="BP80" s="265"/>
      <c r="BQ80" s="262">
        <v>74</v>
      </c>
      <c r="BR80" s="267"/>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6"/>
    </row>
    <row r="81" spans="1:131" s="247" customFormat="1" ht="26.25" customHeight="1">
      <c r="A81" s="261">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5"/>
      <c r="BF81" s="265"/>
      <c r="BG81" s="265"/>
      <c r="BH81" s="265"/>
      <c r="BI81" s="265"/>
      <c r="BJ81" s="265"/>
      <c r="BK81" s="265"/>
      <c r="BL81" s="265"/>
      <c r="BM81" s="265"/>
      <c r="BN81" s="265"/>
      <c r="BO81" s="265"/>
      <c r="BP81" s="265"/>
      <c r="BQ81" s="262">
        <v>75</v>
      </c>
      <c r="BR81" s="267"/>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6"/>
    </row>
    <row r="82" spans="1:131" s="247" customFormat="1" ht="26.25" customHeight="1">
      <c r="A82" s="261">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5"/>
      <c r="BF82" s="265"/>
      <c r="BG82" s="265"/>
      <c r="BH82" s="265"/>
      <c r="BI82" s="265"/>
      <c r="BJ82" s="265"/>
      <c r="BK82" s="265"/>
      <c r="BL82" s="265"/>
      <c r="BM82" s="265"/>
      <c r="BN82" s="265"/>
      <c r="BO82" s="265"/>
      <c r="BP82" s="265"/>
      <c r="BQ82" s="262">
        <v>76</v>
      </c>
      <c r="BR82" s="267"/>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6"/>
    </row>
    <row r="83" spans="1:131" s="247" customFormat="1" ht="26.25" customHeight="1">
      <c r="A83" s="261">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5"/>
      <c r="BF83" s="265"/>
      <c r="BG83" s="265"/>
      <c r="BH83" s="265"/>
      <c r="BI83" s="265"/>
      <c r="BJ83" s="265"/>
      <c r="BK83" s="265"/>
      <c r="BL83" s="265"/>
      <c r="BM83" s="265"/>
      <c r="BN83" s="265"/>
      <c r="BO83" s="265"/>
      <c r="BP83" s="265"/>
      <c r="BQ83" s="262">
        <v>77</v>
      </c>
      <c r="BR83" s="267"/>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6"/>
    </row>
    <row r="84" spans="1:131" s="247" customFormat="1" ht="26.25" customHeight="1">
      <c r="A84" s="261">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5"/>
      <c r="BF84" s="265"/>
      <c r="BG84" s="265"/>
      <c r="BH84" s="265"/>
      <c r="BI84" s="265"/>
      <c r="BJ84" s="265"/>
      <c r="BK84" s="265"/>
      <c r="BL84" s="265"/>
      <c r="BM84" s="265"/>
      <c r="BN84" s="265"/>
      <c r="BO84" s="265"/>
      <c r="BP84" s="265"/>
      <c r="BQ84" s="262">
        <v>78</v>
      </c>
      <c r="BR84" s="267"/>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6"/>
    </row>
    <row r="85" spans="1:131" s="247" customFormat="1" ht="26.25" customHeight="1">
      <c r="A85" s="261">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5"/>
      <c r="BF85" s="265"/>
      <c r="BG85" s="265"/>
      <c r="BH85" s="265"/>
      <c r="BI85" s="265"/>
      <c r="BJ85" s="265"/>
      <c r="BK85" s="265"/>
      <c r="BL85" s="265"/>
      <c r="BM85" s="265"/>
      <c r="BN85" s="265"/>
      <c r="BO85" s="265"/>
      <c r="BP85" s="265"/>
      <c r="BQ85" s="262">
        <v>79</v>
      </c>
      <c r="BR85" s="267"/>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6"/>
    </row>
    <row r="86" spans="1:131" s="247" customFormat="1" ht="26.25" customHeight="1">
      <c r="A86" s="261">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5"/>
      <c r="BF86" s="265"/>
      <c r="BG86" s="265"/>
      <c r="BH86" s="265"/>
      <c r="BI86" s="265"/>
      <c r="BJ86" s="265"/>
      <c r="BK86" s="265"/>
      <c r="BL86" s="265"/>
      <c r="BM86" s="265"/>
      <c r="BN86" s="265"/>
      <c r="BO86" s="265"/>
      <c r="BP86" s="265"/>
      <c r="BQ86" s="262">
        <v>80</v>
      </c>
      <c r="BR86" s="267"/>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6"/>
    </row>
    <row r="87" spans="1:131" s="247" customFormat="1" ht="26.25" customHeight="1">
      <c r="A87" s="269">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5"/>
      <c r="BF87" s="265"/>
      <c r="BG87" s="265"/>
      <c r="BH87" s="265"/>
      <c r="BI87" s="265"/>
      <c r="BJ87" s="265"/>
      <c r="BK87" s="265"/>
      <c r="BL87" s="265"/>
      <c r="BM87" s="265"/>
      <c r="BN87" s="265"/>
      <c r="BO87" s="265"/>
      <c r="BP87" s="265"/>
      <c r="BQ87" s="262">
        <v>81</v>
      </c>
      <c r="BR87" s="267"/>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6"/>
    </row>
    <row r="88" spans="1:131" s="247" customFormat="1" ht="26.25" customHeight="1" thickBot="1">
      <c r="A88" s="264" t="s">
        <v>398</v>
      </c>
      <c r="B88" s="1039" t="s">
        <v>426</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f>SUM(AF68:AJ87)</f>
        <v>16986</v>
      </c>
      <c r="AG88" s="1054"/>
      <c r="AH88" s="1054"/>
      <c r="AI88" s="1054"/>
      <c r="AJ88" s="1054"/>
      <c r="AK88" s="1058"/>
      <c r="AL88" s="1058"/>
      <c r="AM88" s="1058"/>
      <c r="AN88" s="1058"/>
      <c r="AO88" s="1058"/>
      <c r="AP88" s="1054">
        <f>SUM(AP68:AT87)</f>
        <v>2199</v>
      </c>
      <c r="AQ88" s="1054"/>
      <c r="AR88" s="1054"/>
      <c r="AS88" s="1054"/>
      <c r="AT88" s="1054"/>
      <c r="AU88" s="1054">
        <f>SUM(AU68:AY87)</f>
        <v>91</v>
      </c>
      <c r="AV88" s="1054"/>
      <c r="AW88" s="1054"/>
      <c r="AX88" s="1054"/>
      <c r="AY88" s="1054"/>
      <c r="AZ88" s="1055"/>
      <c r="BA88" s="1055"/>
      <c r="BB88" s="1055"/>
      <c r="BC88" s="1055"/>
      <c r="BD88" s="1056"/>
      <c r="BE88" s="265"/>
      <c r="BF88" s="265"/>
      <c r="BG88" s="265"/>
      <c r="BH88" s="265"/>
      <c r="BI88" s="265"/>
      <c r="BJ88" s="265"/>
      <c r="BK88" s="265"/>
      <c r="BL88" s="265"/>
      <c r="BM88" s="265"/>
      <c r="BN88" s="265"/>
      <c r="BO88" s="265"/>
      <c r="BP88" s="265"/>
      <c r="BQ88" s="262">
        <v>82</v>
      </c>
      <c r="BR88" s="267"/>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398</v>
      </c>
      <c r="BR102" s="1039" t="s">
        <v>427</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f>SUM(CR7:CV88)</f>
        <v>248</v>
      </c>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31" t="s">
        <v>428</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32" t="s">
        <v>429</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430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33" t="s">
        <v>432</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433</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6" customFormat="1" ht="26.25" customHeight="1">
      <c r="A109" s="988" t="s">
        <v>434</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435</v>
      </c>
      <c r="AB109" s="989"/>
      <c r="AC109" s="989"/>
      <c r="AD109" s="989"/>
      <c r="AE109" s="990"/>
      <c r="AF109" s="991" t="s">
        <v>316</v>
      </c>
      <c r="AG109" s="989"/>
      <c r="AH109" s="989"/>
      <c r="AI109" s="989"/>
      <c r="AJ109" s="990"/>
      <c r="AK109" s="991" t="s">
        <v>315</v>
      </c>
      <c r="AL109" s="989"/>
      <c r="AM109" s="989"/>
      <c r="AN109" s="989"/>
      <c r="AO109" s="990"/>
      <c r="AP109" s="991" t="s">
        <v>436</v>
      </c>
      <c r="AQ109" s="989"/>
      <c r="AR109" s="989"/>
      <c r="AS109" s="989"/>
      <c r="AT109" s="1020"/>
      <c r="AU109" s="988" t="s">
        <v>434</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435</v>
      </c>
      <c r="BR109" s="989"/>
      <c r="BS109" s="989"/>
      <c r="BT109" s="989"/>
      <c r="BU109" s="990"/>
      <c r="BV109" s="991" t="s">
        <v>316</v>
      </c>
      <c r="BW109" s="989"/>
      <c r="BX109" s="989"/>
      <c r="BY109" s="989"/>
      <c r="BZ109" s="990"/>
      <c r="CA109" s="991" t="s">
        <v>315</v>
      </c>
      <c r="CB109" s="989"/>
      <c r="CC109" s="989"/>
      <c r="CD109" s="989"/>
      <c r="CE109" s="990"/>
      <c r="CF109" s="1027" t="s">
        <v>436</v>
      </c>
      <c r="CG109" s="1027"/>
      <c r="CH109" s="1027"/>
      <c r="CI109" s="1027"/>
      <c r="CJ109" s="1027"/>
      <c r="CK109" s="991" t="s">
        <v>437</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435</v>
      </c>
      <c r="DH109" s="989"/>
      <c r="DI109" s="989"/>
      <c r="DJ109" s="989"/>
      <c r="DK109" s="990"/>
      <c r="DL109" s="991" t="s">
        <v>316</v>
      </c>
      <c r="DM109" s="989"/>
      <c r="DN109" s="989"/>
      <c r="DO109" s="989"/>
      <c r="DP109" s="990"/>
      <c r="DQ109" s="991" t="s">
        <v>315</v>
      </c>
      <c r="DR109" s="989"/>
      <c r="DS109" s="989"/>
      <c r="DT109" s="989"/>
      <c r="DU109" s="990"/>
      <c r="DV109" s="991" t="s">
        <v>436</v>
      </c>
      <c r="DW109" s="989"/>
      <c r="DX109" s="989"/>
      <c r="DY109" s="989"/>
      <c r="DZ109" s="1020"/>
    </row>
    <row r="110" spans="1:131" s="246" customFormat="1" ht="26.25" customHeight="1">
      <c r="A110" s="891" t="s">
        <v>438</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206582</v>
      </c>
      <c r="AB110" s="982"/>
      <c r="AC110" s="982"/>
      <c r="AD110" s="982"/>
      <c r="AE110" s="983"/>
      <c r="AF110" s="984">
        <v>220642</v>
      </c>
      <c r="AG110" s="982"/>
      <c r="AH110" s="982"/>
      <c r="AI110" s="982"/>
      <c r="AJ110" s="983"/>
      <c r="AK110" s="984">
        <v>256138</v>
      </c>
      <c r="AL110" s="982"/>
      <c r="AM110" s="982"/>
      <c r="AN110" s="982"/>
      <c r="AO110" s="983"/>
      <c r="AP110" s="985">
        <v>21.2</v>
      </c>
      <c r="AQ110" s="986"/>
      <c r="AR110" s="986"/>
      <c r="AS110" s="986"/>
      <c r="AT110" s="987"/>
      <c r="AU110" s="1021" t="s">
        <v>73</v>
      </c>
      <c r="AV110" s="1022"/>
      <c r="AW110" s="1022"/>
      <c r="AX110" s="1022"/>
      <c r="AY110" s="1022"/>
      <c r="AZ110" s="947" t="s">
        <v>439</v>
      </c>
      <c r="BA110" s="892"/>
      <c r="BB110" s="892"/>
      <c r="BC110" s="892"/>
      <c r="BD110" s="892"/>
      <c r="BE110" s="892"/>
      <c r="BF110" s="892"/>
      <c r="BG110" s="892"/>
      <c r="BH110" s="892"/>
      <c r="BI110" s="892"/>
      <c r="BJ110" s="892"/>
      <c r="BK110" s="892"/>
      <c r="BL110" s="892"/>
      <c r="BM110" s="892"/>
      <c r="BN110" s="892"/>
      <c r="BO110" s="892"/>
      <c r="BP110" s="893"/>
      <c r="BQ110" s="948">
        <v>2562325</v>
      </c>
      <c r="BR110" s="929"/>
      <c r="BS110" s="929"/>
      <c r="BT110" s="929"/>
      <c r="BU110" s="929"/>
      <c r="BV110" s="929">
        <v>2912078</v>
      </c>
      <c r="BW110" s="929"/>
      <c r="BX110" s="929"/>
      <c r="BY110" s="929"/>
      <c r="BZ110" s="929"/>
      <c r="CA110" s="929">
        <v>3515148</v>
      </c>
      <c r="CB110" s="929"/>
      <c r="CC110" s="929"/>
      <c r="CD110" s="929"/>
      <c r="CE110" s="929"/>
      <c r="CF110" s="953">
        <v>291.5</v>
      </c>
      <c r="CG110" s="954"/>
      <c r="CH110" s="954"/>
      <c r="CI110" s="954"/>
      <c r="CJ110" s="954"/>
      <c r="CK110" s="1017" t="s">
        <v>440</v>
      </c>
      <c r="CL110" s="903"/>
      <c r="CM110" s="978" t="s">
        <v>441</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442</v>
      </c>
      <c r="DH110" s="929"/>
      <c r="DI110" s="929"/>
      <c r="DJ110" s="929"/>
      <c r="DK110" s="929"/>
      <c r="DL110" s="929" t="s">
        <v>443</v>
      </c>
      <c r="DM110" s="929"/>
      <c r="DN110" s="929"/>
      <c r="DO110" s="929"/>
      <c r="DP110" s="929"/>
      <c r="DQ110" s="929" t="s">
        <v>443</v>
      </c>
      <c r="DR110" s="929"/>
      <c r="DS110" s="929"/>
      <c r="DT110" s="929"/>
      <c r="DU110" s="929"/>
      <c r="DV110" s="930" t="s">
        <v>444</v>
      </c>
      <c r="DW110" s="930"/>
      <c r="DX110" s="930"/>
      <c r="DY110" s="930"/>
      <c r="DZ110" s="931"/>
    </row>
    <row r="111" spans="1:131" s="246" customFormat="1" ht="26.25" customHeight="1">
      <c r="A111" s="858" t="s">
        <v>445</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444</v>
      </c>
      <c r="AB111" s="1010"/>
      <c r="AC111" s="1010"/>
      <c r="AD111" s="1010"/>
      <c r="AE111" s="1011"/>
      <c r="AF111" s="1012" t="s">
        <v>443</v>
      </c>
      <c r="AG111" s="1010"/>
      <c r="AH111" s="1010"/>
      <c r="AI111" s="1010"/>
      <c r="AJ111" s="1011"/>
      <c r="AK111" s="1012" t="s">
        <v>443</v>
      </c>
      <c r="AL111" s="1010"/>
      <c r="AM111" s="1010"/>
      <c r="AN111" s="1010"/>
      <c r="AO111" s="1011"/>
      <c r="AP111" s="1013" t="s">
        <v>444</v>
      </c>
      <c r="AQ111" s="1014"/>
      <c r="AR111" s="1014"/>
      <c r="AS111" s="1014"/>
      <c r="AT111" s="1015"/>
      <c r="AU111" s="1023"/>
      <c r="AV111" s="1024"/>
      <c r="AW111" s="1024"/>
      <c r="AX111" s="1024"/>
      <c r="AY111" s="1024"/>
      <c r="AZ111" s="899" t="s">
        <v>446</v>
      </c>
      <c r="BA111" s="834"/>
      <c r="BB111" s="834"/>
      <c r="BC111" s="834"/>
      <c r="BD111" s="834"/>
      <c r="BE111" s="834"/>
      <c r="BF111" s="834"/>
      <c r="BG111" s="834"/>
      <c r="BH111" s="834"/>
      <c r="BI111" s="834"/>
      <c r="BJ111" s="834"/>
      <c r="BK111" s="834"/>
      <c r="BL111" s="834"/>
      <c r="BM111" s="834"/>
      <c r="BN111" s="834"/>
      <c r="BO111" s="834"/>
      <c r="BP111" s="835"/>
      <c r="BQ111" s="900" t="s">
        <v>447</v>
      </c>
      <c r="BR111" s="901"/>
      <c r="BS111" s="901"/>
      <c r="BT111" s="901"/>
      <c r="BU111" s="901"/>
      <c r="BV111" s="901" t="s">
        <v>443</v>
      </c>
      <c r="BW111" s="901"/>
      <c r="BX111" s="901"/>
      <c r="BY111" s="901"/>
      <c r="BZ111" s="901"/>
      <c r="CA111" s="901" t="s">
        <v>442</v>
      </c>
      <c r="CB111" s="901"/>
      <c r="CC111" s="901"/>
      <c r="CD111" s="901"/>
      <c r="CE111" s="901"/>
      <c r="CF111" s="962" t="s">
        <v>447</v>
      </c>
      <c r="CG111" s="963"/>
      <c r="CH111" s="963"/>
      <c r="CI111" s="963"/>
      <c r="CJ111" s="963"/>
      <c r="CK111" s="1018"/>
      <c r="CL111" s="905"/>
      <c r="CM111" s="908" t="s">
        <v>448</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442</v>
      </c>
      <c r="DH111" s="901"/>
      <c r="DI111" s="901"/>
      <c r="DJ111" s="901"/>
      <c r="DK111" s="901"/>
      <c r="DL111" s="901" t="s">
        <v>442</v>
      </c>
      <c r="DM111" s="901"/>
      <c r="DN111" s="901"/>
      <c r="DO111" s="901"/>
      <c r="DP111" s="901"/>
      <c r="DQ111" s="901" t="s">
        <v>442</v>
      </c>
      <c r="DR111" s="901"/>
      <c r="DS111" s="901"/>
      <c r="DT111" s="901"/>
      <c r="DU111" s="901"/>
      <c r="DV111" s="878" t="s">
        <v>447</v>
      </c>
      <c r="DW111" s="878"/>
      <c r="DX111" s="878"/>
      <c r="DY111" s="878"/>
      <c r="DZ111" s="879"/>
    </row>
    <row r="112" spans="1:131" s="246" customFormat="1" ht="26.25" customHeight="1">
      <c r="A112" s="1003" t="s">
        <v>449</v>
      </c>
      <c r="B112" s="1004"/>
      <c r="C112" s="834" t="s">
        <v>450</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447</v>
      </c>
      <c r="AB112" s="864"/>
      <c r="AC112" s="864"/>
      <c r="AD112" s="864"/>
      <c r="AE112" s="865"/>
      <c r="AF112" s="866" t="s">
        <v>447</v>
      </c>
      <c r="AG112" s="864"/>
      <c r="AH112" s="864"/>
      <c r="AI112" s="864"/>
      <c r="AJ112" s="865"/>
      <c r="AK112" s="866" t="s">
        <v>444</v>
      </c>
      <c r="AL112" s="864"/>
      <c r="AM112" s="864"/>
      <c r="AN112" s="864"/>
      <c r="AO112" s="865"/>
      <c r="AP112" s="911" t="s">
        <v>443</v>
      </c>
      <c r="AQ112" s="912"/>
      <c r="AR112" s="912"/>
      <c r="AS112" s="912"/>
      <c r="AT112" s="913"/>
      <c r="AU112" s="1023"/>
      <c r="AV112" s="1024"/>
      <c r="AW112" s="1024"/>
      <c r="AX112" s="1024"/>
      <c r="AY112" s="1024"/>
      <c r="AZ112" s="899" t="s">
        <v>451</v>
      </c>
      <c r="BA112" s="834"/>
      <c r="BB112" s="834"/>
      <c r="BC112" s="834"/>
      <c r="BD112" s="834"/>
      <c r="BE112" s="834"/>
      <c r="BF112" s="834"/>
      <c r="BG112" s="834"/>
      <c r="BH112" s="834"/>
      <c r="BI112" s="834"/>
      <c r="BJ112" s="834"/>
      <c r="BK112" s="834"/>
      <c r="BL112" s="834"/>
      <c r="BM112" s="834"/>
      <c r="BN112" s="834"/>
      <c r="BO112" s="834"/>
      <c r="BP112" s="835"/>
      <c r="BQ112" s="900">
        <v>148622</v>
      </c>
      <c r="BR112" s="901"/>
      <c r="BS112" s="901"/>
      <c r="BT112" s="901"/>
      <c r="BU112" s="901"/>
      <c r="BV112" s="901">
        <v>155240</v>
      </c>
      <c r="BW112" s="901"/>
      <c r="BX112" s="901"/>
      <c r="BY112" s="901"/>
      <c r="BZ112" s="901"/>
      <c r="CA112" s="901">
        <v>139515</v>
      </c>
      <c r="CB112" s="901"/>
      <c r="CC112" s="901"/>
      <c r="CD112" s="901"/>
      <c r="CE112" s="901"/>
      <c r="CF112" s="962">
        <v>11.6</v>
      </c>
      <c r="CG112" s="963"/>
      <c r="CH112" s="963"/>
      <c r="CI112" s="963"/>
      <c r="CJ112" s="963"/>
      <c r="CK112" s="1018"/>
      <c r="CL112" s="905"/>
      <c r="CM112" s="908" t="s">
        <v>452</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447</v>
      </c>
      <c r="DH112" s="901"/>
      <c r="DI112" s="901"/>
      <c r="DJ112" s="901"/>
      <c r="DK112" s="901"/>
      <c r="DL112" s="901" t="s">
        <v>444</v>
      </c>
      <c r="DM112" s="901"/>
      <c r="DN112" s="901"/>
      <c r="DO112" s="901"/>
      <c r="DP112" s="901"/>
      <c r="DQ112" s="901" t="s">
        <v>443</v>
      </c>
      <c r="DR112" s="901"/>
      <c r="DS112" s="901"/>
      <c r="DT112" s="901"/>
      <c r="DU112" s="901"/>
      <c r="DV112" s="878" t="s">
        <v>443</v>
      </c>
      <c r="DW112" s="878"/>
      <c r="DX112" s="878"/>
      <c r="DY112" s="878"/>
      <c r="DZ112" s="879"/>
    </row>
    <row r="113" spans="1:130" s="246" customFormat="1" ht="26.25" customHeight="1">
      <c r="A113" s="1005"/>
      <c r="B113" s="1006"/>
      <c r="C113" s="834" t="s">
        <v>453</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12830</v>
      </c>
      <c r="AB113" s="1010"/>
      <c r="AC113" s="1010"/>
      <c r="AD113" s="1010"/>
      <c r="AE113" s="1011"/>
      <c r="AF113" s="1012">
        <v>10006</v>
      </c>
      <c r="AG113" s="1010"/>
      <c r="AH113" s="1010"/>
      <c r="AI113" s="1010"/>
      <c r="AJ113" s="1011"/>
      <c r="AK113" s="1012">
        <v>12685</v>
      </c>
      <c r="AL113" s="1010"/>
      <c r="AM113" s="1010"/>
      <c r="AN113" s="1010"/>
      <c r="AO113" s="1011"/>
      <c r="AP113" s="1013">
        <v>1.1000000000000001</v>
      </c>
      <c r="AQ113" s="1014"/>
      <c r="AR113" s="1014"/>
      <c r="AS113" s="1014"/>
      <c r="AT113" s="1015"/>
      <c r="AU113" s="1023"/>
      <c r="AV113" s="1024"/>
      <c r="AW113" s="1024"/>
      <c r="AX113" s="1024"/>
      <c r="AY113" s="1024"/>
      <c r="AZ113" s="899" t="s">
        <v>454</v>
      </c>
      <c r="BA113" s="834"/>
      <c r="BB113" s="834"/>
      <c r="BC113" s="834"/>
      <c r="BD113" s="834"/>
      <c r="BE113" s="834"/>
      <c r="BF113" s="834"/>
      <c r="BG113" s="834"/>
      <c r="BH113" s="834"/>
      <c r="BI113" s="834"/>
      <c r="BJ113" s="834"/>
      <c r="BK113" s="834"/>
      <c r="BL113" s="834"/>
      <c r="BM113" s="834"/>
      <c r="BN113" s="834"/>
      <c r="BO113" s="834"/>
      <c r="BP113" s="835"/>
      <c r="BQ113" s="900">
        <v>51828</v>
      </c>
      <c r="BR113" s="901"/>
      <c r="BS113" s="901"/>
      <c r="BT113" s="901"/>
      <c r="BU113" s="901"/>
      <c r="BV113" s="901">
        <v>70564</v>
      </c>
      <c r="BW113" s="901"/>
      <c r="BX113" s="901"/>
      <c r="BY113" s="901"/>
      <c r="BZ113" s="901"/>
      <c r="CA113" s="901">
        <v>91265</v>
      </c>
      <c r="CB113" s="901"/>
      <c r="CC113" s="901"/>
      <c r="CD113" s="901"/>
      <c r="CE113" s="901"/>
      <c r="CF113" s="962">
        <v>7.6</v>
      </c>
      <c r="CG113" s="963"/>
      <c r="CH113" s="963"/>
      <c r="CI113" s="963"/>
      <c r="CJ113" s="963"/>
      <c r="CK113" s="1018"/>
      <c r="CL113" s="905"/>
      <c r="CM113" s="908" t="s">
        <v>455</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447</v>
      </c>
      <c r="DH113" s="864"/>
      <c r="DI113" s="864"/>
      <c r="DJ113" s="864"/>
      <c r="DK113" s="865"/>
      <c r="DL113" s="866" t="s">
        <v>444</v>
      </c>
      <c r="DM113" s="864"/>
      <c r="DN113" s="864"/>
      <c r="DO113" s="864"/>
      <c r="DP113" s="865"/>
      <c r="DQ113" s="866" t="s">
        <v>447</v>
      </c>
      <c r="DR113" s="864"/>
      <c r="DS113" s="864"/>
      <c r="DT113" s="864"/>
      <c r="DU113" s="865"/>
      <c r="DV113" s="911" t="s">
        <v>447</v>
      </c>
      <c r="DW113" s="912"/>
      <c r="DX113" s="912"/>
      <c r="DY113" s="912"/>
      <c r="DZ113" s="913"/>
    </row>
    <row r="114" spans="1:130" s="246" customFormat="1" ht="26.25" customHeight="1">
      <c r="A114" s="1005"/>
      <c r="B114" s="1006"/>
      <c r="C114" s="834" t="s">
        <v>456</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19269</v>
      </c>
      <c r="AB114" s="864"/>
      <c r="AC114" s="864"/>
      <c r="AD114" s="864"/>
      <c r="AE114" s="865"/>
      <c r="AF114" s="866">
        <v>12695</v>
      </c>
      <c r="AG114" s="864"/>
      <c r="AH114" s="864"/>
      <c r="AI114" s="864"/>
      <c r="AJ114" s="865"/>
      <c r="AK114" s="866">
        <v>16079</v>
      </c>
      <c r="AL114" s="864"/>
      <c r="AM114" s="864"/>
      <c r="AN114" s="864"/>
      <c r="AO114" s="865"/>
      <c r="AP114" s="911">
        <v>1.3</v>
      </c>
      <c r="AQ114" s="912"/>
      <c r="AR114" s="912"/>
      <c r="AS114" s="912"/>
      <c r="AT114" s="913"/>
      <c r="AU114" s="1023"/>
      <c r="AV114" s="1024"/>
      <c r="AW114" s="1024"/>
      <c r="AX114" s="1024"/>
      <c r="AY114" s="1024"/>
      <c r="AZ114" s="899" t="s">
        <v>457</v>
      </c>
      <c r="BA114" s="834"/>
      <c r="BB114" s="834"/>
      <c r="BC114" s="834"/>
      <c r="BD114" s="834"/>
      <c r="BE114" s="834"/>
      <c r="BF114" s="834"/>
      <c r="BG114" s="834"/>
      <c r="BH114" s="834"/>
      <c r="BI114" s="834"/>
      <c r="BJ114" s="834"/>
      <c r="BK114" s="834"/>
      <c r="BL114" s="834"/>
      <c r="BM114" s="834"/>
      <c r="BN114" s="834"/>
      <c r="BO114" s="834"/>
      <c r="BP114" s="835"/>
      <c r="BQ114" s="900">
        <v>298281</v>
      </c>
      <c r="BR114" s="901"/>
      <c r="BS114" s="901"/>
      <c r="BT114" s="901"/>
      <c r="BU114" s="901"/>
      <c r="BV114" s="901">
        <v>229331</v>
      </c>
      <c r="BW114" s="901"/>
      <c r="BX114" s="901"/>
      <c r="BY114" s="901"/>
      <c r="BZ114" s="901"/>
      <c r="CA114" s="901">
        <v>215623</v>
      </c>
      <c r="CB114" s="901"/>
      <c r="CC114" s="901"/>
      <c r="CD114" s="901"/>
      <c r="CE114" s="901"/>
      <c r="CF114" s="962">
        <v>17.899999999999999</v>
      </c>
      <c r="CG114" s="963"/>
      <c r="CH114" s="963"/>
      <c r="CI114" s="963"/>
      <c r="CJ114" s="963"/>
      <c r="CK114" s="1018"/>
      <c r="CL114" s="905"/>
      <c r="CM114" s="908" t="s">
        <v>458</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443</v>
      </c>
      <c r="DH114" s="864"/>
      <c r="DI114" s="864"/>
      <c r="DJ114" s="864"/>
      <c r="DK114" s="865"/>
      <c r="DL114" s="866" t="s">
        <v>447</v>
      </c>
      <c r="DM114" s="864"/>
      <c r="DN114" s="864"/>
      <c r="DO114" s="864"/>
      <c r="DP114" s="865"/>
      <c r="DQ114" s="866" t="s">
        <v>444</v>
      </c>
      <c r="DR114" s="864"/>
      <c r="DS114" s="864"/>
      <c r="DT114" s="864"/>
      <c r="DU114" s="865"/>
      <c r="DV114" s="911" t="s">
        <v>444</v>
      </c>
      <c r="DW114" s="912"/>
      <c r="DX114" s="912"/>
      <c r="DY114" s="912"/>
      <c r="DZ114" s="913"/>
    </row>
    <row r="115" spans="1:130" s="246" customFormat="1" ht="26.25" customHeight="1">
      <c r="A115" s="1005"/>
      <c r="B115" s="1006"/>
      <c r="C115" s="834" t="s">
        <v>459</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4430</v>
      </c>
      <c r="AB115" s="1010"/>
      <c r="AC115" s="1010"/>
      <c r="AD115" s="1010"/>
      <c r="AE115" s="1011"/>
      <c r="AF115" s="1012" t="s">
        <v>443</v>
      </c>
      <c r="AG115" s="1010"/>
      <c r="AH115" s="1010"/>
      <c r="AI115" s="1010"/>
      <c r="AJ115" s="1011"/>
      <c r="AK115" s="1012" t="s">
        <v>443</v>
      </c>
      <c r="AL115" s="1010"/>
      <c r="AM115" s="1010"/>
      <c r="AN115" s="1010"/>
      <c r="AO115" s="1011"/>
      <c r="AP115" s="1013" t="s">
        <v>447</v>
      </c>
      <c r="AQ115" s="1014"/>
      <c r="AR115" s="1014"/>
      <c r="AS115" s="1014"/>
      <c r="AT115" s="1015"/>
      <c r="AU115" s="1023"/>
      <c r="AV115" s="1024"/>
      <c r="AW115" s="1024"/>
      <c r="AX115" s="1024"/>
      <c r="AY115" s="1024"/>
      <c r="AZ115" s="899" t="s">
        <v>460</v>
      </c>
      <c r="BA115" s="834"/>
      <c r="BB115" s="834"/>
      <c r="BC115" s="834"/>
      <c r="BD115" s="834"/>
      <c r="BE115" s="834"/>
      <c r="BF115" s="834"/>
      <c r="BG115" s="834"/>
      <c r="BH115" s="834"/>
      <c r="BI115" s="834"/>
      <c r="BJ115" s="834"/>
      <c r="BK115" s="834"/>
      <c r="BL115" s="834"/>
      <c r="BM115" s="834"/>
      <c r="BN115" s="834"/>
      <c r="BO115" s="834"/>
      <c r="BP115" s="835"/>
      <c r="BQ115" s="900" t="s">
        <v>444</v>
      </c>
      <c r="BR115" s="901"/>
      <c r="BS115" s="901"/>
      <c r="BT115" s="901"/>
      <c r="BU115" s="901"/>
      <c r="BV115" s="901" t="s">
        <v>444</v>
      </c>
      <c r="BW115" s="901"/>
      <c r="BX115" s="901"/>
      <c r="BY115" s="901"/>
      <c r="BZ115" s="901"/>
      <c r="CA115" s="901" t="s">
        <v>443</v>
      </c>
      <c r="CB115" s="901"/>
      <c r="CC115" s="901"/>
      <c r="CD115" s="901"/>
      <c r="CE115" s="901"/>
      <c r="CF115" s="962" t="s">
        <v>447</v>
      </c>
      <c r="CG115" s="963"/>
      <c r="CH115" s="963"/>
      <c r="CI115" s="963"/>
      <c r="CJ115" s="963"/>
      <c r="CK115" s="1018"/>
      <c r="CL115" s="905"/>
      <c r="CM115" s="899" t="s">
        <v>461</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443</v>
      </c>
      <c r="DH115" s="864"/>
      <c r="DI115" s="864"/>
      <c r="DJ115" s="864"/>
      <c r="DK115" s="865"/>
      <c r="DL115" s="866" t="s">
        <v>444</v>
      </c>
      <c r="DM115" s="864"/>
      <c r="DN115" s="864"/>
      <c r="DO115" s="864"/>
      <c r="DP115" s="865"/>
      <c r="DQ115" s="866" t="s">
        <v>443</v>
      </c>
      <c r="DR115" s="864"/>
      <c r="DS115" s="864"/>
      <c r="DT115" s="864"/>
      <c r="DU115" s="865"/>
      <c r="DV115" s="911" t="s">
        <v>447</v>
      </c>
      <c r="DW115" s="912"/>
      <c r="DX115" s="912"/>
      <c r="DY115" s="912"/>
      <c r="DZ115" s="913"/>
    </row>
    <row r="116" spans="1:130" s="246" customFormat="1" ht="26.25" customHeight="1">
      <c r="A116" s="1007"/>
      <c r="B116" s="1008"/>
      <c r="C116" s="967" t="s">
        <v>462</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443</v>
      </c>
      <c r="AB116" s="864"/>
      <c r="AC116" s="864"/>
      <c r="AD116" s="864"/>
      <c r="AE116" s="865"/>
      <c r="AF116" s="866" t="s">
        <v>444</v>
      </c>
      <c r="AG116" s="864"/>
      <c r="AH116" s="864"/>
      <c r="AI116" s="864"/>
      <c r="AJ116" s="865"/>
      <c r="AK116" s="866" t="s">
        <v>444</v>
      </c>
      <c r="AL116" s="864"/>
      <c r="AM116" s="864"/>
      <c r="AN116" s="864"/>
      <c r="AO116" s="865"/>
      <c r="AP116" s="911" t="s">
        <v>444</v>
      </c>
      <c r="AQ116" s="912"/>
      <c r="AR116" s="912"/>
      <c r="AS116" s="912"/>
      <c r="AT116" s="913"/>
      <c r="AU116" s="1023"/>
      <c r="AV116" s="1024"/>
      <c r="AW116" s="1024"/>
      <c r="AX116" s="1024"/>
      <c r="AY116" s="1024"/>
      <c r="AZ116" s="950" t="s">
        <v>463</v>
      </c>
      <c r="BA116" s="951"/>
      <c r="BB116" s="951"/>
      <c r="BC116" s="951"/>
      <c r="BD116" s="951"/>
      <c r="BE116" s="951"/>
      <c r="BF116" s="951"/>
      <c r="BG116" s="951"/>
      <c r="BH116" s="951"/>
      <c r="BI116" s="951"/>
      <c r="BJ116" s="951"/>
      <c r="BK116" s="951"/>
      <c r="BL116" s="951"/>
      <c r="BM116" s="951"/>
      <c r="BN116" s="951"/>
      <c r="BO116" s="951"/>
      <c r="BP116" s="952"/>
      <c r="BQ116" s="900" t="s">
        <v>443</v>
      </c>
      <c r="BR116" s="901"/>
      <c r="BS116" s="901"/>
      <c r="BT116" s="901"/>
      <c r="BU116" s="901"/>
      <c r="BV116" s="901" t="s">
        <v>447</v>
      </c>
      <c r="BW116" s="901"/>
      <c r="BX116" s="901"/>
      <c r="BY116" s="901"/>
      <c r="BZ116" s="901"/>
      <c r="CA116" s="901" t="s">
        <v>444</v>
      </c>
      <c r="CB116" s="901"/>
      <c r="CC116" s="901"/>
      <c r="CD116" s="901"/>
      <c r="CE116" s="901"/>
      <c r="CF116" s="962" t="s">
        <v>447</v>
      </c>
      <c r="CG116" s="963"/>
      <c r="CH116" s="963"/>
      <c r="CI116" s="963"/>
      <c r="CJ116" s="963"/>
      <c r="CK116" s="1018"/>
      <c r="CL116" s="905"/>
      <c r="CM116" s="908" t="s">
        <v>464</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444</v>
      </c>
      <c r="DH116" s="864"/>
      <c r="DI116" s="864"/>
      <c r="DJ116" s="864"/>
      <c r="DK116" s="865"/>
      <c r="DL116" s="866" t="s">
        <v>447</v>
      </c>
      <c r="DM116" s="864"/>
      <c r="DN116" s="864"/>
      <c r="DO116" s="864"/>
      <c r="DP116" s="865"/>
      <c r="DQ116" s="866" t="s">
        <v>444</v>
      </c>
      <c r="DR116" s="864"/>
      <c r="DS116" s="864"/>
      <c r="DT116" s="864"/>
      <c r="DU116" s="865"/>
      <c r="DV116" s="911" t="s">
        <v>447</v>
      </c>
      <c r="DW116" s="912"/>
      <c r="DX116" s="912"/>
      <c r="DY116" s="912"/>
      <c r="DZ116" s="913"/>
    </row>
    <row r="117" spans="1:130" s="246" customFormat="1" ht="26.25" customHeight="1">
      <c r="A117" s="988" t="s">
        <v>193</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465</v>
      </c>
      <c r="Z117" s="990"/>
      <c r="AA117" s="995">
        <v>243111</v>
      </c>
      <c r="AB117" s="996"/>
      <c r="AC117" s="996"/>
      <c r="AD117" s="996"/>
      <c r="AE117" s="997"/>
      <c r="AF117" s="998">
        <v>243343</v>
      </c>
      <c r="AG117" s="996"/>
      <c r="AH117" s="996"/>
      <c r="AI117" s="996"/>
      <c r="AJ117" s="997"/>
      <c r="AK117" s="998">
        <v>284902</v>
      </c>
      <c r="AL117" s="996"/>
      <c r="AM117" s="996"/>
      <c r="AN117" s="996"/>
      <c r="AO117" s="997"/>
      <c r="AP117" s="999"/>
      <c r="AQ117" s="1000"/>
      <c r="AR117" s="1000"/>
      <c r="AS117" s="1000"/>
      <c r="AT117" s="1001"/>
      <c r="AU117" s="1023"/>
      <c r="AV117" s="1024"/>
      <c r="AW117" s="1024"/>
      <c r="AX117" s="1024"/>
      <c r="AY117" s="1024"/>
      <c r="AZ117" s="950" t="s">
        <v>466</v>
      </c>
      <c r="BA117" s="951"/>
      <c r="BB117" s="951"/>
      <c r="BC117" s="951"/>
      <c r="BD117" s="951"/>
      <c r="BE117" s="951"/>
      <c r="BF117" s="951"/>
      <c r="BG117" s="951"/>
      <c r="BH117" s="951"/>
      <c r="BI117" s="951"/>
      <c r="BJ117" s="951"/>
      <c r="BK117" s="951"/>
      <c r="BL117" s="951"/>
      <c r="BM117" s="951"/>
      <c r="BN117" s="951"/>
      <c r="BO117" s="951"/>
      <c r="BP117" s="952"/>
      <c r="BQ117" s="900" t="s">
        <v>416</v>
      </c>
      <c r="BR117" s="901"/>
      <c r="BS117" s="901"/>
      <c r="BT117" s="901"/>
      <c r="BU117" s="901"/>
      <c r="BV117" s="901" t="s">
        <v>416</v>
      </c>
      <c r="BW117" s="901"/>
      <c r="BX117" s="901"/>
      <c r="BY117" s="901"/>
      <c r="BZ117" s="901"/>
      <c r="CA117" s="901" t="s">
        <v>416</v>
      </c>
      <c r="CB117" s="901"/>
      <c r="CC117" s="901"/>
      <c r="CD117" s="901"/>
      <c r="CE117" s="901"/>
      <c r="CF117" s="962" t="s">
        <v>416</v>
      </c>
      <c r="CG117" s="963"/>
      <c r="CH117" s="963"/>
      <c r="CI117" s="963"/>
      <c r="CJ117" s="963"/>
      <c r="CK117" s="1018"/>
      <c r="CL117" s="905"/>
      <c r="CM117" s="908" t="s">
        <v>467</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416</v>
      </c>
      <c r="DH117" s="864"/>
      <c r="DI117" s="864"/>
      <c r="DJ117" s="864"/>
      <c r="DK117" s="865"/>
      <c r="DL117" s="866" t="s">
        <v>416</v>
      </c>
      <c r="DM117" s="864"/>
      <c r="DN117" s="864"/>
      <c r="DO117" s="864"/>
      <c r="DP117" s="865"/>
      <c r="DQ117" s="866" t="s">
        <v>416</v>
      </c>
      <c r="DR117" s="864"/>
      <c r="DS117" s="864"/>
      <c r="DT117" s="864"/>
      <c r="DU117" s="865"/>
      <c r="DV117" s="911" t="s">
        <v>416</v>
      </c>
      <c r="DW117" s="912"/>
      <c r="DX117" s="912"/>
      <c r="DY117" s="912"/>
      <c r="DZ117" s="913"/>
    </row>
    <row r="118" spans="1:130" s="246" customFormat="1" ht="26.25" customHeight="1">
      <c r="A118" s="988" t="s">
        <v>437</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435</v>
      </c>
      <c r="AB118" s="989"/>
      <c r="AC118" s="989"/>
      <c r="AD118" s="989"/>
      <c r="AE118" s="990"/>
      <c r="AF118" s="991" t="s">
        <v>316</v>
      </c>
      <c r="AG118" s="989"/>
      <c r="AH118" s="989"/>
      <c r="AI118" s="989"/>
      <c r="AJ118" s="990"/>
      <c r="AK118" s="991" t="s">
        <v>315</v>
      </c>
      <c r="AL118" s="989"/>
      <c r="AM118" s="989"/>
      <c r="AN118" s="989"/>
      <c r="AO118" s="990"/>
      <c r="AP118" s="992" t="s">
        <v>436</v>
      </c>
      <c r="AQ118" s="993"/>
      <c r="AR118" s="993"/>
      <c r="AS118" s="993"/>
      <c r="AT118" s="994"/>
      <c r="AU118" s="1023"/>
      <c r="AV118" s="1024"/>
      <c r="AW118" s="1024"/>
      <c r="AX118" s="1024"/>
      <c r="AY118" s="1024"/>
      <c r="AZ118" s="966" t="s">
        <v>468</v>
      </c>
      <c r="BA118" s="967"/>
      <c r="BB118" s="967"/>
      <c r="BC118" s="967"/>
      <c r="BD118" s="967"/>
      <c r="BE118" s="967"/>
      <c r="BF118" s="967"/>
      <c r="BG118" s="967"/>
      <c r="BH118" s="967"/>
      <c r="BI118" s="967"/>
      <c r="BJ118" s="967"/>
      <c r="BK118" s="967"/>
      <c r="BL118" s="967"/>
      <c r="BM118" s="967"/>
      <c r="BN118" s="967"/>
      <c r="BO118" s="967"/>
      <c r="BP118" s="968"/>
      <c r="BQ118" s="969" t="s">
        <v>416</v>
      </c>
      <c r="BR118" s="932"/>
      <c r="BS118" s="932"/>
      <c r="BT118" s="932"/>
      <c r="BU118" s="932"/>
      <c r="BV118" s="932" t="s">
        <v>416</v>
      </c>
      <c r="BW118" s="932"/>
      <c r="BX118" s="932"/>
      <c r="BY118" s="932"/>
      <c r="BZ118" s="932"/>
      <c r="CA118" s="932" t="s">
        <v>416</v>
      </c>
      <c r="CB118" s="932"/>
      <c r="CC118" s="932"/>
      <c r="CD118" s="932"/>
      <c r="CE118" s="932"/>
      <c r="CF118" s="962" t="s">
        <v>416</v>
      </c>
      <c r="CG118" s="963"/>
      <c r="CH118" s="963"/>
      <c r="CI118" s="963"/>
      <c r="CJ118" s="963"/>
      <c r="CK118" s="1018"/>
      <c r="CL118" s="905"/>
      <c r="CM118" s="908" t="s">
        <v>469</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416</v>
      </c>
      <c r="DH118" s="864"/>
      <c r="DI118" s="864"/>
      <c r="DJ118" s="864"/>
      <c r="DK118" s="865"/>
      <c r="DL118" s="866" t="s">
        <v>416</v>
      </c>
      <c r="DM118" s="864"/>
      <c r="DN118" s="864"/>
      <c r="DO118" s="864"/>
      <c r="DP118" s="865"/>
      <c r="DQ118" s="866" t="s">
        <v>416</v>
      </c>
      <c r="DR118" s="864"/>
      <c r="DS118" s="864"/>
      <c r="DT118" s="864"/>
      <c r="DU118" s="865"/>
      <c r="DV118" s="911" t="s">
        <v>416</v>
      </c>
      <c r="DW118" s="912"/>
      <c r="DX118" s="912"/>
      <c r="DY118" s="912"/>
      <c r="DZ118" s="913"/>
    </row>
    <row r="119" spans="1:130" s="246" customFormat="1" ht="26.25" customHeight="1">
      <c r="A119" s="902" t="s">
        <v>440</v>
      </c>
      <c r="B119" s="903"/>
      <c r="C119" s="978" t="s">
        <v>441</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416</v>
      </c>
      <c r="AB119" s="982"/>
      <c r="AC119" s="982"/>
      <c r="AD119" s="982"/>
      <c r="AE119" s="983"/>
      <c r="AF119" s="984" t="s">
        <v>416</v>
      </c>
      <c r="AG119" s="982"/>
      <c r="AH119" s="982"/>
      <c r="AI119" s="982"/>
      <c r="AJ119" s="983"/>
      <c r="AK119" s="984" t="s">
        <v>416</v>
      </c>
      <c r="AL119" s="982"/>
      <c r="AM119" s="982"/>
      <c r="AN119" s="982"/>
      <c r="AO119" s="983"/>
      <c r="AP119" s="985" t="s">
        <v>416</v>
      </c>
      <c r="AQ119" s="986"/>
      <c r="AR119" s="986"/>
      <c r="AS119" s="986"/>
      <c r="AT119" s="987"/>
      <c r="AU119" s="1025"/>
      <c r="AV119" s="1026"/>
      <c r="AW119" s="1026"/>
      <c r="AX119" s="1026"/>
      <c r="AY119" s="1026"/>
      <c r="AZ119" s="277" t="s">
        <v>193</v>
      </c>
      <c r="BA119" s="277"/>
      <c r="BB119" s="277"/>
      <c r="BC119" s="277"/>
      <c r="BD119" s="277"/>
      <c r="BE119" s="277"/>
      <c r="BF119" s="277"/>
      <c r="BG119" s="277"/>
      <c r="BH119" s="277"/>
      <c r="BI119" s="277"/>
      <c r="BJ119" s="277"/>
      <c r="BK119" s="277"/>
      <c r="BL119" s="277"/>
      <c r="BM119" s="277"/>
      <c r="BN119" s="277"/>
      <c r="BO119" s="964" t="s">
        <v>470</v>
      </c>
      <c r="BP119" s="965"/>
      <c r="BQ119" s="969">
        <v>3061056</v>
      </c>
      <c r="BR119" s="932"/>
      <c r="BS119" s="932"/>
      <c r="BT119" s="932"/>
      <c r="BU119" s="932"/>
      <c r="BV119" s="932">
        <v>3367213</v>
      </c>
      <c r="BW119" s="932"/>
      <c r="BX119" s="932"/>
      <c r="BY119" s="932"/>
      <c r="BZ119" s="932"/>
      <c r="CA119" s="932">
        <v>3961551</v>
      </c>
      <c r="CB119" s="932"/>
      <c r="CC119" s="932"/>
      <c r="CD119" s="932"/>
      <c r="CE119" s="932"/>
      <c r="CF119" s="830"/>
      <c r="CG119" s="831"/>
      <c r="CH119" s="831"/>
      <c r="CI119" s="831"/>
      <c r="CJ119" s="921"/>
      <c r="CK119" s="1019"/>
      <c r="CL119" s="907"/>
      <c r="CM119" s="925" t="s">
        <v>471</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416</v>
      </c>
      <c r="DH119" s="847"/>
      <c r="DI119" s="847"/>
      <c r="DJ119" s="847"/>
      <c r="DK119" s="848"/>
      <c r="DL119" s="849" t="s">
        <v>416</v>
      </c>
      <c r="DM119" s="847"/>
      <c r="DN119" s="847"/>
      <c r="DO119" s="847"/>
      <c r="DP119" s="848"/>
      <c r="DQ119" s="849" t="s">
        <v>416</v>
      </c>
      <c r="DR119" s="847"/>
      <c r="DS119" s="847"/>
      <c r="DT119" s="847"/>
      <c r="DU119" s="848"/>
      <c r="DV119" s="935" t="s">
        <v>416</v>
      </c>
      <c r="DW119" s="936"/>
      <c r="DX119" s="936"/>
      <c r="DY119" s="936"/>
      <c r="DZ119" s="937"/>
    </row>
    <row r="120" spans="1:130" s="246" customFormat="1" ht="26.25" customHeight="1">
      <c r="A120" s="904"/>
      <c r="B120" s="905"/>
      <c r="C120" s="908" t="s">
        <v>448</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416</v>
      </c>
      <c r="AB120" s="864"/>
      <c r="AC120" s="864"/>
      <c r="AD120" s="864"/>
      <c r="AE120" s="865"/>
      <c r="AF120" s="866" t="s">
        <v>416</v>
      </c>
      <c r="AG120" s="864"/>
      <c r="AH120" s="864"/>
      <c r="AI120" s="864"/>
      <c r="AJ120" s="865"/>
      <c r="AK120" s="866" t="s">
        <v>416</v>
      </c>
      <c r="AL120" s="864"/>
      <c r="AM120" s="864"/>
      <c r="AN120" s="864"/>
      <c r="AO120" s="865"/>
      <c r="AP120" s="911" t="s">
        <v>416</v>
      </c>
      <c r="AQ120" s="912"/>
      <c r="AR120" s="912"/>
      <c r="AS120" s="912"/>
      <c r="AT120" s="913"/>
      <c r="AU120" s="970" t="s">
        <v>472</v>
      </c>
      <c r="AV120" s="971"/>
      <c r="AW120" s="971"/>
      <c r="AX120" s="971"/>
      <c r="AY120" s="972"/>
      <c r="AZ120" s="947" t="s">
        <v>473</v>
      </c>
      <c r="BA120" s="892"/>
      <c r="BB120" s="892"/>
      <c r="BC120" s="892"/>
      <c r="BD120" s="892"/>
      <c r="BE120" s="892"/>
      <c r="BF120" s="892"/>
      <c r="BG120" s="892"/>
      <c r="BH120" s="892"/>
      <c r="BI120" s="892"/>
      <c r="BJ120" s="892"/>
      <c r="BK120" s="892"/>
      <c r="BL120" s="892"/>
      <c r="BM120" s="892"/>
      <c r="BN120" s="892"/>
      <c r="BO120" s="892"/>
      <c r="BP120" s="893"/>
      <c r="BQ120" s="948">
        <v>2578512</v>
      </c>
      <c r="BR120" s="929"/>
      <c r="BS120" s="929"/>
      <c r="BT120" s="929"/>
      <c r="BU120" s="929"/>
      <c r="BV120" s="929">
        <v>2486509</v>
      </c>
      <c r="BW120" s="929"/>
      <c r="BX120" s="929"/>
      <c r="BY120" s="929"/>
      <c r="BZ120" s="929"/>
      <c r="CA120" s="929">
        <v>2525081</v>
      </c>
      <c r="CB120" s="929"/>
      <c r="CC120" s="929"/>
      <c r="CD120" s="929"/>
      <c r="CE120" s="929"/>
      <c r="CF120" s="953">
        <v>209.4</v>
      </c>
      <c r="CG120" s="954"/>
      <c r="CH120" s="954"/>
      <c r="CI120" s="954"/>
      <c r="CJ120" s="954"/>
      <c r="CK120" s="955" t="s">
        <v>474</v>
      </c>
      <c r="CL120" s="939"/>
      <c r="CM120" s="939"/>
      <c r="CN120" s="939"/>
      <c r="CO120" s="940"/>
      <c r="CP120" s="959" t="s">
        <v>412</v>
      </c>
      <c r="CQ120" s="960"/>
      <c r="CR120" s="960"/>
      <c r="CS120" s="960"/>
      <c r="CT120" s="960"/>
      <c r="CU120" s="960"/>
      <c r="CV120" s="960"/>
      <c r="CW120" s="960"/>
      <c r="CX120" s="960"/>
      <c r="CY120" s="960"/>
      <c r="CZ120" s="960"/>
      <c r="DA120" s="960"/>
      <c r="DB120" s="960"/>
      <c r="DC120" s="960"/>
      <c r="DD120" s="960"/>
      <c r="DE120" s="960"/>
      <c r="DF120" s="961"/>
      <c r="DG120" s="948">
        <v>148622</v>
      </c>
      <c r="DH120" s="929"/>
      <c r="DI120" s="929"/>
      <c r="DJ120" s="929"/>
      <c r="DK120" s="929"/>
      <c r="DL120" s="929">
        <v>155240</v>
      </c>
      <c r="DM120" s="929"/>
      <c r="DN120" s="929"/>
      <c r="DO120" s="929"/>
      <c r="DP120" s="929"/>
      <c r="DQ120" s="929">
        <v>139515</v>
      </c>
      <c r="DR120" s="929"/>
      <c r="DS120" s="929"/>
      <c r="DT120" s="929"/>
      <c r="DU120" s="929"/>
      <c r="DV120" s="930">
        <v>11.6</v>
      </c>
      <c r="DW120" s="930"/>
      <c r="DX120" s="930"/>
      <c r="DY120" s="930"/>
      <c r="DZ120" s="931"/>
    </row>
    <row r="121" spans="1:130" s="246" customFormat="1" ht="26.25" customHeight="1">
      <c r="A121" s="904"/>
      <c r="B121" s="905"/>
      <c r="C121" s="950" t="s">
        <v>475</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416</v>
      </c>
      <c r="AB121" s="864"/>
      <c r="AC121" s="864"/>
      <c r="AD121" s="864"/>
      <c r="AE121" s="865"/>
      <c r="AF121" s="866" t="s">
        <v>416</v>
      </c>
      <c r="AG121" s="864"/>
      <c r="AH121" s="864"/>
      <c r="AI121" s="864"/>
      <c r="AJ121" s="865"/>
      <c r="AK121" s="866" t="s">
        <v>416</v>
      </c>
      <c r="AL121" s="864"/>
      <c r="AM121" s="864"/>
      <c r="AN121" s="864"/>
      <c r="AO121" s="865"/>
      <c r="AP121" s="911" t="s">
        <v>416</v>
      </c>
      <c r="AQ121" s="912"/>
      <c r="AR121" s="912"/>
      <c r="AS121" s="912"/>
      <c r="AT121" s="913"/>
      <c r="AU121" s="973"/>
      <c r="AV121" s="974"/>
      <c r="AW121" s="974"/>
      <c r="AX121" s="974"/>
      <c r="AY121" s="975"/>
      <c r="AZ121" s="899" t="s">
        <v>476</v>
      </c>
      <c r="BA121" s="834"/>
      <c r="BB121" s="834"/>
      <c r="BC121" s="834"/>
      <c r="BD121" s="834"/>
      <c r="BE121" s="834"/>
      <c r="BF121" s="834"/>
      <c r="BG121" s="834"/>
      <c r="BH121" s="834"/>
      <c r="BI121" s="834"/>
      <c r="BJ121" s="834"/>
      <c r="BK121" s="834"/>
      <c r="BL121" s="834"/>
      <c r="BM121" s="834"/>
      <c r="BN121" s="834"/>
      <c r="BO121" s="834"/>
      <c r="BP121" s="835"/>
      <c r="BQ121" s="900">
        <v>65750</v>
      </c>
      <c r="BR121" s="901"/>
      <c r="BS121" s="901"/>
      <c r="BT121" s="901"/>
      <c r="BU121" s="901"/>
      <c r="BV121" s="901">
        <v>59488</v>
      </c>
      <c r="BW121" s="901"/>
      <c r="BX121" s="901"/>
      <c r="BY121" s="901"/>
      <c r="BZ121" s="901"/>
      <c r="CA121" s="901">
        <v>53103</v>
      </c>
      <c r="CB121" s="901"/>
      <c r="CC121" s="901"/>
      <c r="CD121" s="901"/>
      <c r="CE121" s="901"/>
      <c r="CF121" s="962">
        <v>4.4000000000000004</v>
      </c>
      <c r="CG121" s="963"/>
      <c r="CH121" s="963"/>
      <c r="CI121" s="963"/>
      <c r="CJ121" s="963"/>
      <c r="CK121" s="956"/>
      <c r="CL121" s="942"/>
      <c r="CM121" s="942"/>
      <c r="CN121" s="942"/>
      <c r="CO121" s="943"/>
      <c r="CP121" s="922"/>
      <c r="CQ121" s="923"/>
      <c r="CR121" s="923"/>
      <c r="CS121" s="923"/>
      <c r="CT121" s="923"/>
      <c r="CU121" s="923"/>
      <c r="CV121" s="923"/>
      <c r="CW121" s="923"/>
      <c r="CX121" s="923"/>
      <c r="CY121" s="923"/>
      <c r="CZ121" s="923"/>
      <c r="DA121" s="923"/>
      <c r="DB121" s="923"/>
      <c r="DC121" s="923"/>
      <c r="DD121" s="923"/>
      <c r="DE121" s="923"/>
      <c r="DF121" s="924"/>
      <c r="DG121" s="900"/>
      <c r="DH121" s="901"/>
      <c r="DI121" s="901"/>
      <c r="DJ121" s="901"/>
      <c r="DK121" s="901"/>
      <c r="DL121" s="901"/>
      <c r="DM121" s="901"/>
      <c r="DN121" s="901"/>
      <c r="DO121" s="901"/>
      <c r="DP121" s="901"/>
      <c r="DQ121" s="901"/>
      <c r="DR121" s="901"/>
      <c r="DS121" s="901"/>
      <c r="DT121" s="901"/>
      <c r="DU121" s="901"/>
      <c r="DV121" s="878"/>
      <c r="DW121" s="878"/>
      <c r="DX121" s="878"/>
      <c r="DY121" s="878"/>
      <c r="DZ121" s="879"/>
    </row>
    <row r="122" spans="1:130" s="246" customFormat="1" ht="26.25" customHeight="1">
      <c r="A122" s="904"/>
      <c r="B122" s="905"/>
      <c r="C122" s="908" t="s">
        <v>458</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416</v>
      </c>
      <c r="AB122" s="864"/>
      <c r="AC122" s="864"/>
      <c r="AD122" s="864"/>
      <c r="AE122" s="865"/>
      <c r="AF122" s="866" t="s">
        <v>416</v>
      </c>
      <c r="AG122" s="864"/>
      <c r="AH122" s="864"/>
      <c r="AI122" s="864"/>
      <c r="AJ122" s="865"/>
      <c r="AK122" s="866" t="s">
        <v>416</v>
      </c>
      <c r="AL122" s="864"/>
      <c r="AM122" s="864"/>
      <c r="AN122" s="864"/>
      <c r="AO122" s="865"/>
      <c r="AP122" s="911" t="s">
        <v>416</v>
      </c>
      <c r="AQ122" s="912"/>
      <c r="AR122" s="912"/>
      <c r="AS122" s="912"/>
      <c r="AT122" s="913"/>
      <c r="AU122" s="973"/>
      <c r="AV122" s="974"/>
      <c r="AW122" s="974"/>
      <c r="AX122" s="974"/>
      <c r="AY122" s="975"/>
      <c r="AZ122" s="966" t="s">
        <v>477</v>
      </c>
      <c r="BA122" s="967"/>
      <c r="BB122" s="967"/>
      <c r="BC122" s="967"/>
      <c r="BD122" s="967"/>
      <c r="BE122" s="967"/>
      <c r="BF122" s="967"/>
      <c r="BG122" s="967"/>
      <c r="BH122" s="967"/>
      <c r="BI122" s="967"/>
      <c r="BJ122" s="967"/>
      <c r="BK122" s="967"/>
      <c r="BL122" s="967"/>
      <c r="BM122" s="967"/>
      <c r="BN122" s="967"/>
      <c r="BO122" s="967"/>
      <c r="BP122" s="968"/>
      <c r="BQ122" s="969">
        <v>2033684</v>
      </c>
      <c r="BR122" s="932"/>
      <c r="BS122" s="932"/>
      <c r="BT122" s="932"/>
      <c r="BU122" s="932"/>
      <c r="BV122" s="932">
        <v>2246623</v>
      </c>
      <c r="BW122" s="932"/>
      <c r="BX122" s="932"/>
      <c r="BY122" s="932"/>
      <c r="BZ122" s="932"/>
      <c r="CA122" s="932">
        <v>2611774</v>
      </c>
      <c r="CB122" s="932"/>
      <c r="CC122" s="932"/>
      <c r="CD122" s="932"/>
      <c r="CE122" s="932"/>
      <c r="CF122" s="933">
        <v>216.6</v>
      </c>
      <c r="CG122" s="934"/>
      <c r="CH122" s="934"/>
      <c r="CI122" s="934"/>
      <c r="CJ122" s="934"/>
      <c r="CK122" s="956"/>
      <c r="CL122" s="942"/>
      <c r="CM122" s="942"/>
      <c r="CN122" s="942"/>
      <c r="CO122" s="943"/>
      <c r="CP122" s="922"/>
      <c r="CQ122" s="923"/>
      <c r="CR122" s="923"/>
      <c r="CS122" s="923"/>
      <c r="CT122" s="923"/>
      <c r="CU122" s="923"/>
      <c r="CV122" s="923"/>
      <c r="CW122" s="923"/>
      <c r="CX122" s="923"/>
      <c r="CY122" s="923"/>
      <c r="CZ122" s="923"/>
      <c r="DA122" s="923"/>
      <c r="DB122" s="923"/>
      <c r="DC122" s="923"/>
      <c r="DD122" s="923"/>
      <c r="DE122" s="923"/>
      <c r="DF122" s="924"/>
      <c r="DG122" s="900"/>
      <c r="DH122" s="901"/>
      <c r="DI122" s="901"/>
      <c r="DJ122" s="901"/>
      <c r="DK122" s="901"/>
      <c r="DL122" s="901"/>
      <c r="DM122" s="901"/>
      <c r="DN122" s="901"/>
      <c r="DO122" s="901"/>
      <c r="DP122" s="901"/>
      <c r="DQ122" s="901"/>
      <c r="DR122" s="901"/>
      <c r="DS122" s="901"/>
      <c r="DT122" s="901"/>
      <c r="DU122" s="901"/>
      <c r="DV122" s="878"/>
      <c r="DW122" s="878"/>
      <c r="DX122" s="878"/>
      <c r="DY122" s="878"/>
      <c r="DZ122" s="879"/>
    </row>
    <row r="123" spans="1:130" s="246" customFormat="1" ht="26.25" customHeight="1">
      <c r="A123" s="904"/>
      <c r="B123" s="905"/>
      <c r="C123" s="908" t="s">
        <v>464</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416</v>
      </c>
      <c r="AB123" s="864"/>
      <c r="AC123" s="864"/>
      <c r="AD123" s="864"/>
      <c r="AE123" s="865"/>
      <c r="AF123" s="866" t="s">
        <v>416</v>
      </c>
      <c r="AG123" s="864"/>
      <c r="AH123" s="864"/>
      <c r="AI123" s="864"/>
      <c r="AJ123" s="865"/>
      <c r="AK123" s="866" t="s">
        <v>416</v>
      </c>
      <c r="AL123" s="864"/>
      <c r="AM123" s="864"/>
      <c r="AN123" s="864"/>
      <c r="AO123" s="865"/>
      <c r="AP123" s="911" t="s">
        <v>416</v>
      </c>
      <c r="AQ123" s="912"/>
      <c r="AR123" s="912"/>
      <c r="AS123" s="912"/>
      <c r="AT123" s="913"/>
      <c r="AU123" s="976"/>
      <c r="AV123" s="977"/>
      <c r="AW123" s="977"/>
      <c r="AX123" s="977"/>
      <c r="AY123" s="977"/>
      <c r="AZ123" s="277" t="s">
        <v>193</v>
      </c>
      <c r="BA123" s="277"/>
      <c r="BB123" s="277"/>
      <c r="BC123" s="277"/>
      <c r="BD123" s="277"/>
      <c r="BE123" s="277"/>
      <c r="BF123" s="277"/>
      <c r="BG123" s="277"/>
      <c r="BH123" s="277"/>
      <c r="BI123" s="277"/>
      <c r="BJ123" s="277"/>
      <c r="BK123" s="277"/>
      <c r="BL123" s="277"/>
      <c r="BM123" s="277"/>
      <c r="BN123" s="277"/>
      <c r="BO123" s="964" t="s">
        <v>478</v>
      </c>
      <c r="BP123" s="965"/>
      <c r="BQ123" s="919">
        <v>4677946</v>
      </c>
      <c r="BR123" s="920"/>
      <c r="BS123" s="920"/>
      <c r="BT123" s="920"/>
      <c r="BU123" s="920"/>
      <c r="BV123" s="920">
        <v>4792620</v>
      </c>
      <c r="BW123" s="920"/>
      <c r="BX123" s="920"/>
      <c r="BY123" s="920"/>
      <c r="BZ123" s="920"/>
      <c r="CA123" s="920">
        <v>5189958</v>
      </c>
      <c r="CB123" s="920"/>
      <c r="CC123" s="920"/>
      <c r="CD123" s="920"/>
      <c r="CE123" s="920"/>
      <c r="CF123" s="830"/>
      <c r="CG123" s="831"/>
      <c r="CH123" s="831"/>
      <c r="CI123" s="831"/>
      <c r="CJ123" s="921"/>
      <c r="CK123" s="956"/>
      <c r="CL123" s="942"/>
      <c r="CM123" s="942"/>
      <c r="CN123" s="942"/>
      <c r="CO123" s="943"/>
      <c r="CP123" s="922"/>
      <c r="CQ123" s="923"/>
      <c r="CR123" s="923"/>
      <c r="CS123" s="923"/>
      <c r="CT123" s="923"/>
      <c r="CU123" s="923"/>
      <c r="CV123" s="923"/>
      <c r="CW123" s="923"/>
      <c r="CX123" s="923"/>
      <c r="CY123" s="923"/>
      <c r="CZ123" s="923"/>
      <c r="DA123" s="923"/>
      <c r="DB123" s="923"/>
      <c r="DC123" s="923"/>
      <c r="DD123" s="923"/>
      <c r="DE123" s="923"/>
      <c r="DF123" s="924"/>
      <c r="DG123" s="863"/>
      <c r="DH123" s="864"/>
      <c r="DI123" s="864"/>
      <c r="DJ123" s="864"/>
      <c r="DK123" s="865"/>
      <c r="DL123" s="866"/>
      <c r="DM123" s="864"/>
      <c r="DN123" s="864"/>
      <c r="DO123" s="864"/>
      <c r="DP123" s="865"/>
      <c r="DQ123" s="866"/>
      <c r="DR123" s="864"/>
      <c r="DS123" s="864"/>
      <c r="DT123" s="864"/>
      <c r="DU123" s="865"/>
      <c r="DV123" s="911"/>
      <c r="DW123" s="912"/>
      <c r="DX123" s="912"/>
      <c r="DY123" s="912"/>
      <c r="DZ123" s="913"/>
    </row>
    <row r="124" spans="1:130" s="246" customFormat="1" ht="26.25" customHeight="1" thickBot="1">
      <c r="A124" s="904"/>
      <c r="B124" s="905"/>
      <c r="C124" s="908" t="s">
        <v>467</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416</v>
      </c>
      <c r="AB124" s="864"/>
      <c r="AC124" s="864"/>
      <c r="AD124" s="864"/>
      <c r="AE124" s="865"/>
      <c r="AF124" s="866" t="s">
        <v>416</v>
      </c>
      <c r="AG124" s="864"/>
      <c r="AH124" s="864"/>
      <c r="AI124" s="864"/>
      <c r="AJ124" s="865"/>
      <c r="AK124" s="866" t="s">
        <v>416</v>
      </c>
      <c r="AL124" s="864"/>
      <c r="AM124" s="864"/>
      <c r="AN124" s="864"/>
      <c r="AO124" s="865"/>
      <c r="AP124" s="911" t="s">
        <v>416</v>
      </c>
      <c r="AQ124" s="912"/>
      <c r="AR124" s="912"/>
      <c r="AS124" s="912"/>
      <c r="AT124" s="913"/>
      <c r="AU124" s="914" t="s">
        <v>479</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416</v>
      </c>
      <c r="BR124" s="918"/>
      <c r="BS124" s="918"/>
      <c r="BT124" s="918"/>
      <c r="BU124" s="918"/>
      <c r="BV124" s="918" t="s">
        <v>416</v>
      </c>
      <c r="BW124" s="918"/>
      <c r="BX124" s="918"/>
      <c r="BY124" s="918"/>
      <c r="BZ124" s="918"/>
      <c r="CA124" s="918" t="s">
        <v>416</v>
      </c>
      <c r="CB124" s="918"/>
      <c r="CC124" s="918"/>
      <c r="CD124" s="918"/>
      <c r="CE124" s="918"/>
      <c r="CF124" s="808"/>
      <c r="CG124" s="809"/>
      <c r="CH124" s="809"/>
      <c r="CI124" s="809"/>
      <c r="CJ124" s="949"/>
      <c r="CK124" s="957"/>
      <c r="CL124" s="957"/>
      <c r="CM124" s="957"/>
      <c r="CN124" s="957"/>
      <c r="CO124" s="958"/>
      <c r="CP124" s="922" t="s">
        <v>480</v>
      </c>
      <c r="CQ124" s="923"/>
      <c r="CR124" s="923"/>
      <c r="CS124" s="923"/>
      <c r="CT124" s="923"/>
      <c r="CU124" s="923"/>
      <c r="CV124" s="923"/>
      <c r="CW124" s="923"/>
      <c r="CX124" s="923"/>
      <c r="CY124" s="923"/>
      <c r="CZ124" s="923"/>
      <c r="DA124" s="923"/>
      <c r="DB124" s="923"/>
      <c r="DC124" s="923"/>
      <c r="DD124" s="923"/>
      <c r="DE124" s="923"/>
      <c r="DF124" s="924"/>
      <c r="DG124" s="846" t="s">
        <v>416</v>
      </c>
      <c r="DH124" s="847"/>
      <c r="DI124" s="847"/>
      <c r="DJ124" s="847"/>
      <c r="DK124" s="848"/>
      <c r="DL124" s="849" t="s">
        <v>416</v>
      </c>
      <c r="DM124" s="847"/>
      <c r="DN124" s="847"/>
      <c r="DO124" s="847"/>
      <c r="DP124" s="848"/>
      <c r="DQ124" s="849" t="s">
        <v>416</v>
      </c>
      <c r="DR124" s="847"/>
      <c r="DS124" s="847"/>
      <c r="DT124" s="847"/>
      <c r="DU124" s="848"/>
      <c r="DV124" s="935" t="s">
        <v>416</v>
      </c>
      <c r="DW124" s="936"/>
      <c r="DX124" s="936"/>
      <c r="DY124" s="936"/>
      <c r="DZ124" s="937"/>
    </row>
    <row r="125" spans="1:130" s="246" customFormat="1" ht="26.25" customHeight="1">
      <c r="A125" s="904"/>
      <c r="B125" s="905"/>
      <c r="C125" s="908" t="s">
        <v>469</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416</v>
      </c>
      <c r="AB125" s="864"/>
      <c r="AC125" s="864"/>
      <c r="AD125" s="864"/>
      <c r="AE125" s="865"/>
      <c r="AF125" s="866" t="s">
        <v>416</v>
      </c>
      <c r="AG125" s="864"/>
      <c r="AH125" s="864"/>
      <c r="AI125" s="864"/>
      <c r="AJ125" s="865"/>
      <c r="AK125" s="866" t="s">
        <v>416</v>
      </c>
      <c r="AL125" s="864"/>
      <c r="AM125" s="864"/>
      <c r="AN125" s="864"/>
      <c r="AO125" s="865"/>
      <c r="AP125" s="911" t="s">
        <v>416</v>
      </c>
      <c r="AQ125" s="912"/>
      <c r="AR125" s="912"/>
      <c r="AS125" s="912"/>
      <c r="AT125" s="913"/>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8" t="s">
        <v>481</v>
      </c>
      <c r="CL125" s="939"/>
      <c r="CM125" s="939"/>
      <c r="CN125" s="939"/>
      <c r="CO125" s="940"/>
      <c r="CP125" s="947" t="s">
        <v>482</v>
      </c>
      <c r="CQ125" s="892"/>
      <c r="CR125" s="892"/>
      <c r="CS125" s="892"/>
      <c r="CT125" s="892"/>
      <c r="CU125" s="892"/>
      <c r="CV125" s="892"/>
      <c r="CW125" s="892"/>
      <c r="CX125" s="892"/>
      <c r="CY125" s="892"/>
      <c r="CZ125" s="892"/>
      <c r="DA125" s="892"/>
      <c r="DB125" s="892"/>
      <c r="DC125" s="892"/>
      <c r="DD125" s="892"/>
      <c r="DE125" s="892"/>
      <c r="DF125" s="893"/>
      <c r="DG125" s="948" t="s">
        <v>416</v>
      </c>
      <c r="DH125" s="929"/>
      <c r="DI125" s="929"/>
      <c r="DJ125" s="929"/>
      <c r="DK125" s="929"/>
      <c r="DL125" s="929" t="s">
        <v>416</v>
      </c>
      <c r="DM125" s="929"/>
      <c r="DN125" s="929"/>
      <c r="DO125" s="929"/>
      <c r="DP125" s="929"/>
      <c r="DQ125" s="929" t="s">
        <v>416</v>
      </c>
      <c r="DR125" s="929"/>
      <c r="DS125" s="929"/>
      <c r="DT125" s="929"/>
      <c r="DU125" s="929"/>
      <c r="DV125" s="930" t="s">
        <v>416</v>
      </c>
      <c r="DW125" s="930"/>
      <c r="DX125" s="930"/>
      <c r="DY125" s="930"/>
      <c r="DZ125" s="931"/>
    </row>
    <row r="126" spans="1:130" s="246" customFormat="1" ht="26.25" customHeight="1" thickBot="1">
      <c r="A126" s="904"/>
      <c r="B126" s="905"/>
      <c r="C126" s="908" t="s">
        <v>471</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416</v>
      </c>
      <c r="AB126" s="864"/>
      <c r="AC126" s="864"/>
      <c r="AD126" s="864"/>
      <c r="AE126" s="865"/>
      <c r="AF126" s="866" t="s">
        <v>416</v>
      </c>
      <c r="AG126" s="864"/>
      <c r="AH126" s="864"/>
      <c r="AI126" s="864"/>
      <c r="AJ126" s="865"/>
      <c r="AK126" s="866" t="s">
        <v>416</v>
      </c>
      <c r="AL126" s="864"/>
      <c r="AM126" s="864"/>
      <c r="AN126" s="864"/>
      <c r="AO126" s="865"/>
      <c r="AP126" s="911" t="s">
        <v>416</v>
      </c>
      <c r="AQ126" s="912"/>
      <c r="AR126" s="912"/>
      <c r="AS126" s="912"/>
      <c r="AT126" s="913"/>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41"/>
      <c r="CL126" s="942"/>
      <c r="CM126" s="942"/>
      <c r="CN126" s="942"/>
      <c r="CO126" s="943"/>
      <c r="CP126" s="899" t="s">
        <v>483</v>
      </c>
      <c r="CQ126" s="834"/>
      <c r="CR126" s="834"/>
      <c r="CS126" s="834"/>
      <c r="CT126" s="834"/>
      <c r="CU126" s="834"/>
      <c r="CV126" s="834"/>
      <c r="CW126" s="834"/>
      <c r="CX126" s="834"/>
      <c r="CY126" s="834"/>
      <c r="CZ126" s="834"/>
      <c r="DA126" s="834"/>
      <c r="DB126" s="834"/>
      <c r="DC126" s="834"/>
      <c r="DD126" s="834"/>
      <c r="DE126" s="834"/>
      <c r="DF126" s="835"/>
      <c r="DG126" s="900" t="s">
        <v>416</v>
      </c>
      <c r="DH126" s="901"/>
      <c r="DI126" s="901"/>
      <c r="DJ126" s="901"/>
      <c r="DK126" s="901"/>
      <c r="DL126" s="901" t="s">
        <v>416</v>
      </c>
      <c r="DM126" s="901"/>
      <c r="DN126" s="901"/>
      <c r="DO126" s="901"/>
      <c r="DP126" s="901"/>
      <c r="DQ126" s="901" t="s">
        <v>416</v>
      </c>
      <c r="DR126" s="901"/>
      <c r="DS126" s="901"/>
      <c r="DT126" s="901"/>
      <c r="DU126" s="901"/>
      <c r="DV126" s="878" t="s">
        <v>416</v>
      </c>
      <c r="DW126" s="878"/>
      <c r="DX126" s="878"/>
      <c r="DY126" s="878"/>
      <c r="DZ126" s="879"/>
    </row>
    <row r="127" spans="1:130" s="246" customFormat="1" ht="26.25" customHeight="1">
      <c r="A127" s="906"/>
      <c r="B127" s="907"/>
      <c r="C127" s="925" t="s">
        <v>484</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4430</v>
      </c>
      <c r="AB127" s="864"/>
      <c r="AC127" s="864"/>
      <c r="AD127" s="864"/>
      <c r="AE127" s="865"/>
      <c r="AF127" s="866" t="s">
        <v>416</v>
      </c>
      <c r="AG127" s="864"/>
      <c r="AH127" s="864"/>
      <c r="AI127" s="864"/>
      <c r="AJ127" s="865"/>
      <c r="AK127" s="866" t="s">
        <v>416</v>
      </c>
      <c r="AL127" s="864"/>
      <c r="AM127" s="864"/>
      <c r="AN127" s="864"/>
      <c r="AO127" s="865"/>
      <c r="AP127" s="911" t="s">
        <v>416</v>
      </c>
      <c r="AQ127" s="912"/>
      <c r="AR127" s="912"/>
      <c r="AS127" s="912"/>
      <c r="AT127" s="913"/>
      <c r="AU127" s="282"/>
      <c r="AV127" s="282"/>
      <c r="AW127" s="282"/>
      <c r="AX127" s="928" t="s">
        <v>485</v>
      </c>
      <c r="AY127" s="896"/>
      <c r="AZ127" s="896"/>
      <c r="BA127" s="896"/>
      <c r="BB127" s="896"/>
      <c r="BC127" s="896"/>
      <c r="BD127" s="896"/>
      <c r="BE127" s="897"/>
      <c r="BF127" s="895" t="s">
        <v>486</v>
      </c>
      <c r="BG127" s="896"/>
      <c r="BH127" s="896"/>
      <c r="BI127" s="896"/>
      <c r="BJ127" s="896"/>
      <c r="BK127" s="896"/>
      <c r="BL127" s="897"/>
      <c r="BM127" s="895" t="s">
        <v>487</v>
      </c>
      <c r="BN127" s="896"/>
      <c r="BO127" s="896"/>
      <c r="BP127" s="896"/>
      <c r="BQ127" s="896"/>
      <c r="BR127" s="896"/>
      <c r="BS127" s="897"/>
      <c r="BT127" s="895" t="s">
        <v>488</v>
      </c>
      <c r="BU127" s="896"/>
      <c r="BV127" s="896"/>
      <c r="BW127" s="896"/>
      <c r="BX127" s="896"/>
      <c r="BY127" s="896"/>
      <c r="BZ127" s="898"/>
      <c r="CA127" s="282"/>
      <c r="CB127" s="282"/>
      <c r="CC127" s="282"/>
      <c r="CD127" s="283"/>
      <c r="CE127" s="283"/>
      <c r="CF127" s="283"/>
      <c r="CG127" s="280"/>
      <c r="CH127" s="280"/>
      <c r="CI127" s="280"/>
      <c r="CJ127" s="281"/>
      <c r="CK127" s="941"/>
      <c r="CL127" s="942"/>
      <c r="CM127" s="942"/>
      <c r="CN127" s="942"/>
      <c r="CO127" s="943"/>
      <c r="CP127" s="899" t="s">
        <v>489</v>
      </c>
      <c r="CQ127" s="834"/>
      <c r="CR127" s="834"/>
      <c r="CS127" s="834"/>
      <c r="CT127" s="834"/>
      <c r="CU127" s="834"/>
      <c r="CV127" s="834"/>
      <c r="CW127" s="834"/>
      <c r="CX127" s="834"/>
      <c r="CY127" s="834"/>
      <c r="CZ127" s="834"/>
      <c r="DA127" s="834"/>
      <c r="DB127" s="834"/>
      <c r="DC127" s="834"/>
      <c r="DD127" s="834"/>
      <c r="DE127" s="834"/>
      <c r="DF127" s="835"/>
      <c r="DG127" s="900" t="s">
        <v>416</v>
      </c>
      <c r="DH127" s="901"/>
      <c r="DI127" s="901"/>
      <c r="DJ127" s="901"/>
      <c r="DK127" s="901"/>
      <c r="DL127" s="901" t="s">
        <v>416</v>
      </c>
      <c r="DM127" s="901"/>
      <c r="DN127" s="901"/>
      <c r="DO127" s="901"/>
      <c r="DP127" s="901"/>
      <c r="DQ127" s="901" t="s">
        <v>416</v>
      </c>
      <c r="DR127" s="901"/>
      <c r="DS127" s="901"/>
      <c r="DT127" s="901"/>
      <c r="DU127" s="901"/>
      <c r="DV127" s="878" t="s">
        <v>416</v>
      </c>
      <c r="DW127" s="878"/>
      <c r="DX127" s="878"/>
      <c r="DY127" s="878"/>
      <c r="DZ127" s="879"/>
    </row>
    <row r="128" spans="1:130" s="246" customFormat="1" ht="26.25" customHeight="1" thickBot="1">
      <c r="A128" s="880" t="s">
        <v>490</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491</v>
      </c>
      <c r="X128" s="882"/>
      <c r="Y128" s="882"/>
      <c r="Z128" s="883"/>
      <c r="AA128" s="884">
        <v>7456</v>
      </c>
      <c r="AB128" s="885"/>
      <c r="AC128" s="885"/>
      <c r="AD128" s="885"/>
      <c r="AE128" s="886"/>
      <c r="AF128" s="887">
        <v>7706</v>
      </c>
      <c r="AG128" s="885"/>
      <c r="AH128" s="885"/>
      <c r="AI128" s="885"/>
      <c r="AJ128" s="886"/>
      <c r="AK128" s="887">
        <v>7806</v>
      </c>
      <c r="AL128" s="885"/>
      <c r="AM128" s="885"/>
      <c r="AN128" s="885"/>
      <c r="AO128" s="886"/>
      <c r="AP128" s="888"/>
      <c r="AQ128" s="889"/>
      <c r="AR128" s="889"/>
      <c r="AS128" s="889"/>
      <c r="AT128" s="890"/>
      <c r="AU128" s="282"/>
      <c r="AV128" s="282"/>
      <c r="AW128" s="282"/>
      <c r="AX128" s="891" t="s">
        <v>492</v>
      </c>
      <c r="AY128" s="892"/>
      <c r="AZ128" s="892"/>
      <c r="BA128" s="892"/>
      <c r="BB128" s="892"/>
      <c r="BC128" s="892"/>
      <c r="BD128" s="892"/>
      <c r="BE128" s="893"/>
      <c r="BF128" s="870" t="s">
        <v>416</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3"/>
      <c r="CB128" s="283"/>
      <c r="CC128" s="283"/>
      <c r="CD128" s="283"/>
      <c r="CE128" s="283"/>
      <c r="CF128" s="283"/>
      <c r="CG128" s="280"/>
      <c r="CH128" s="280"/>
      <c r="CI128" s="280"/>
      <c r="CJ128" s="281"/>
      <c r="CK128" s="944"/>
      <c r="CL128" s="945"/>
      <c r="CM128" s="945"/>
      <c r="CN128" s="945"/>
      <c r="CO128" s="946"/>
      <c r="CP128" s="873" t="s">
        <v>493</v>
      </c>
      <c r="CQ128" s="812"/>
      <c r="CR128" s="812"/>
      <c r="CS128" s="812"/>
      <c r="CT128" s="812"/>
      <c r="CU128" s="812"/>
      <c r="CV128" s="812"/>
      <c r="CW128" s="812"/>
      <c r="CX128" s="812"/>
      <c r="CY128" s="812"/>
      <c r="CZ128" s="812"/>
      <c r="DA128" s="812"/>
      <c r="DB128" s="812"/>
      <c r="DC128" s="812"/>
      <c r="DD128" s="812"/>
      <c r="DE128" s="812"/>
      <c r="DF128" s="813"/>
      <c r="DG128" s="874" t="s">
        <v>416</v>
      </c>
      <c r="DH128" s="875"/>
      <c r="DI128" s="875"/>
      <c r="DJ128" s="875"/>
      <c r="DK128" s="875"/>
      <c r="DL128" s="875" t="s">
        <v>416</v>
      </c>
      <c r="DM128" s="875"/>
      <c r="DN128" s="875"/>
      <c r="DO128" s="875"/>
      <c r="DP128" s="875"/>
      <c r="DQ128" s="875" t="s">
        <v>416</v>
      </c>
      <c r="DR128" s="875"/>
      <c r="DS128" s="875"/>
      <c r="DT128" s="875"/>
      <c r="DU128" s="875"/>
      <c r="DV128" s="876" t="s">
        <v>416</v>
      </c>
      <c r="DW128" s="876"/>
      <c r="DX128" s="876"/>
      <c r="DY128" s="876"/>
      <c r="DZ128" s="877"/>
    </row>
    <row r="129" spans="1:131" s="246" customFormat="1" ht="26.25" customHeight="1">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494</v>
      </c>
      <c r="X129" s="861"/>
      <c r="Y129" s="861"/>
      <c r="Z129" s="862"/>
      <c r="AA129" s="863">
        <v>1367833</v>
      </c>
      <c r="AB129" s="864"/>
      <c r="AC129" s="864"/>
      <c r="AD129" s="864"/>
      <c r="AE129" s="865"/>
      <c r="AF129" s="866">
        <v>1382643</v>
      </c>
      <c r="AG129" s="864"/>
      <c r="AH129" s="864"/>
      <c r="AI129" s="864"/>
      <c r="AJ129" s="865"/>
      <c r="AK129" s="866">
        <v>1398839</v>
      </c>
      <c r="AL129" s="864"/>
      <c r="AM129" s="864"/>
      <c r="AN129" s="864"/>
      <c r="AO129" s="865"/>
      <c r="AP129" s="867"/>
      <c r="AQ129" s="868"/>
      <c r="AR129" s="868"/>
      <c r="AS129" s="868"/>
      <c r="AT129" s="869"/>
      <c r="AU129" s="284"/>
      <c r="AV129" s="284"/>
      <c r="AW129" s="284"/>
      <c r="AX129" s="833" t="s">
        <v>495</v>
      </c>
      <c r="AY129" s="834"/>
      <c r="AZ129" s="834"/>
      <c r="BA129" s="834"/>
      <c r="BB129" s="834"/>
      <c r="BC129" s="834"/>
      <c r="BD129" s="834"/>
      <c r="BE129" s="835"/>
      <c r="BF129" s="853" t="s">
        <v>416</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8" t="s">
        <v>496</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497</v>
      </c>
      <c r="X130" s="861"/>
      <c r="Y130" s="861"/>
      <c r="Z130" s="862"/>
      <c r="AA130" s="863">
        <v>169658</v>
      </c>
      <c r="AB130" s="864"/>
      <c r="AC130" s="864"/>
      <c r="AD130" s="864"/>
      <c r="AE130" s="865"/>
      <c r="AF130" s="866">
        <v>170424</v>
      </c>
      <c r="AG130" s="864"/>
      <c r="AH130" s="864"/>
      <c r="AI130" s="864"/>
      <c r="AJ130" s="865"/>
      <c r="AK130" s="866">
        <v>193044</v>
      </c>
      <c r="AL130" s="864"/>
      <c r="AM130" s="864"/>
      <c r="AN130" s="864"/>
      <c r="AO130" s="865"/>
      <c r="AP130" s="867"/>
      <c r="AQ130" s="868"/>
      <c r="AR130" s="868"/>
      <c r="AS130" s="868"/>
      <c r="AT130" s="869"/>
      <c r="AU130" s="284"/>
      <c r="AV130" s="284"/>
      <c r="AW130" s="284"/>
      <c r="AX130" s="833" t="s">
        <v>498</v>
      </c>
      <c r="AY130" s="834"/>
      <c r="AZ130" s="834"/>
      <c r="BA130" s="834"/>
      <c r="BB130" s="834"/>
      <c r="BC130" s="834"/>
      <c r="BD130" s="834"/>
      <c r="BE130" s="835"/>
      <c r="BF130" s="836">
        <v>5.9</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499</v>
      </c>
      <c r="X131" s="844"/>
      <c r="Y131" s="844"/>
      <c r="Z131" s="845"/>
      <c r="AA131" s="846">
        <v>1198175</v>
      </c>
      <c r="AB131" s="847"/>
      <c r="AC131" s="847"/>
      <c r="AD131" s="847"/>
      <c r="AE131" s="848"/>
      <c r="AF131" s="849">
        <v>1212219</v>
      </c>
      <c r="AG131" s="847"/>
      <c r="AH131" s="847"/>
      <c r="AI131" s="847"/>
      <c r="AJ131" s="848"/>
      <c r="AK131" s="849">
        <v>1205795</v>
      </c>
      <c r="AL131" s="847"/>
      <c r="AM131" s="847"/>
      <c r="AN131" s="847"/>
      <c r="AO131" s="848"/>
      <c r="AP131" s="850"/>
      <c r="AQ131" s="851"/>
      <c r="AR131" s="851"/>
      <c r="AS131" s="851"/>
      <c r="AT131" s="852"/>
      <c r="AU131" s="284"/>
      <c r="AV131" s="284"/>
      <c r="AW131" s="284"/>
      <c r="AX131" s="811" t="s">
        <v>500</v>
      </c>
      <c r="AY131" s="812"/>
      <c r="AZ131" s="812"/>
      <c r="BA131" s="812"/>
      <c r="BB131" s="812"/>
      <c r="BC131" s="812"/>
      <c r="BD131" s="812"/>
      <c r="BE131" s="813"/>
      <c r="BF131" s="814" t="s">
        <v>501</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20" t="s">
        <v>502</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503</v>
      </c>
      <c r="W132" s="824"/>
      <c r="X132" s="824"/>
      <c r="Y132" s="824"/>
      <c r="Z132" s="825"/>
      <c r="AA132" s="826">
        <v>5.5081269429999997</v>
      </c>
      <c r="AB132" s="827"/>
      <c r="AC132" s="827"/>
      <c r="AD132" s="827"/>
      <c r="AE132" s="828"/>
      <c r="AF132" s="829">
        <v>5.3796384980000003</v>
      </c>
      <c r="AG132" s="827"/>
      <c r="AH132" s="827"/>
      <c r="AI132" s="827"/>
      <c r="AJ132" s="828"/>
      <c r="AK132" s="829">
        <v>6.9706708019999999</v>
      </c>
      <c r="AL132" s="827"/>
      <c r="AM132" s="827"/>
      <c r="AN132" s="827"/>
      <c r="AO132" s="828"/>
      <c r="AP132" s="830"/>
      <c r="AQ132" s="831"/>
      <c r="AR132" s="831"/>
      <c r="AS132" s="831"/>
      <c r="AT132" s="832"/>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504</v>
      </c>
      <c r="W133" s="803"/>
      <c r="X133" s="803"/>
      <c r="Y133" s="803"/>
      <c r="Z133" s="804"/>
      <c r="AA133" s="805">
        <v>6.1</v>
      </c>
      <c r="AB133" s="806"/>
      <c r="AC133" s="806"/>
      <c r="AD133" s="806"/>
      <c r="AE133" s="807"/>
      <c r="AF133" s="805">
        <v>5.5</v>
      </c>
      <c r="AG133" s="806"/>
      <c r="AH133" s="806"/>
      <c r="AI133" s="806"/>
      <c r="AJ133" s="807"/>
      <c r="AK133" s="805">
        <v>5.9</v>
      </c>
      <c r="AL133" s="806"/>
      <c r="AM133" s="806"/>
      <c r="AN133" s="806"/>
      <c r="AO133" s="807"/>
      <c r="AP133" s="808"/>
      <c r="AQ133" s="809"/>
      <c r="AR133" s="809"/>
      <c r="AS133" s="809"/>
      <c r="AT133" s="810"/>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sheetData>
  <sheetProtection algorithmName="SHA-512" hashValue="5lKPWJOMQKwXf4JGuQR6GFqaKg4zVxyv66ViKSDq6morJZEFsjroxu2gQKabs3nhymTrmK6w0UG2cSS0BR9gwA==" saltValue="dlvgO9tgmxCVJkAhjb0m0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R72" zoomScale="145" zoomScaleNormal="85" zoomScaleSheetLayoutView="145"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505</v>
      </c>
    </row>
    <row r="98" spans="24:120" hidden="1">
      <c r="CS98" s="290"/>
      <c r="CX98" s="290"/>
      <c r="DC98" s="290"/>
      <c r="DH98" s="290"/>
    </row>
    <row r="99" spans="24:120" hidden="1">
      <c r="CS99" s="290"/>
      <c r="CX99" s="290"/>
      <c r="DC99" s="290"/>
      <c r="DH99" s="290"/>
    </row>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sheetData>
  <sheetProtection algorithmName="SHA-512" hashValue="05ayye4Q5TLKqOJdUTYe7ZhERfkrAcw9jWKysXgNuA4JIq8AHYjsisGg1IIN2HRCzF/EMsJr0R6ME8RVTYC8Qg==" saltValue="Zu4tmSMxW3X1KkxvCS9Y7w=="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iX/FhkQ8TERG7DXlJe+clHzt9PBjZXkLk6luq1+QTuFF5TSSflt5e4fefGWBSU3EUOjwz6Eev2RYMc+4/Qe24g==" saltValue="zR78w4+BClX+s82lY4jtD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507</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22" t="s">
        <v>508</v>
      </c>
      <c r="AP7" s="303"/>
      <c r="AQ7" s="304" t="s">
        <v>509</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23"/>
      <c r="AP8" s="309" t="s">
        <v>510</v>
      </c>
      <c r="AQ8" s="310" t="s">
        <v>511</v>
      </c>
      <c r="AR8" s="311" t="s">
        <v>512</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36" t="s">
        <v>513</v>
      </c>
      <c r="AL9" s="1237"/>
      <c r="AM9" s="1237"/>
      <c r="AN9" s="1238"/>
      <c r="AO9" s="312">
        <v>631234</v>
      </c>
      <c r="AP9" s="312">
        <v>303186</v>
      </c>
      <c r="AQ9" s="313">
        <v>172204</v>
      </c>
      <c r="AR9" s="314">
        <v>76.099999999999994</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36" t="s">
        <v>514</v>
      </c>
      <c r="AL10" s="1237"/>
      <c r="AM10" s="1237"/>
      <c r="AN10" s="1238"/>
      <c r="AO10" s="315">
        <v>33971</v>
      </c>
      <c r="AP10" s="315">
        <v>16317</v>
      </c>
      <c r="AQ10" s="316">
        <v>20524</v>
      </c>
      <c r="AR10" s="317">
        <v>-20.5</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36" t="s">
        <v>515</v>
      </c>
      <c r="AL11" s="1237"/>
      <c r="AM11" s="1237"/>
      <c r="AN11" s="1238"/>
      <c r="AO11" s="315">
        <v>47548</v>
      </c>
      <c r="AP11" s="315">
        <v>22838</v>
      </c>
      <c r="AQ11" s="316">
        <v>26395</v>
      </c>
      <c r="AR11" s="317">
        <v>-13.5</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36" t="s">
        <v>516</v>
      </c>
      <c r="AL12" s="1237"/>
      <c r="AM12" s="1237"/>
      <c r="AN12" s="1238"/>
      <c r="AO12" s="315" t="s">
        <v>517</v>
      </c>
      <c r="AP12" s="315" t="s">
        <v>517</v>
      </c>
      <c r="AQ12" s="316">
        <v>1752</v>
      </c>
      <c r="AR12" s="317" t="s">
        <v>517</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36" t="s">
        <v>518</v>
      </c>
      <c r="AL13" s="1237"/>
      <c r="AM13" s="1237"/>
      <c r="AN13" s="1238"/>
      <c r="AO13" s="315" t="s">
        <v>517</v>
      </c>
      <c r="AP13" s="315" t="s">
        <v>517</v>
      </c>
      <c r="AQ13" s="316" t="s">
        <v>517</v>
      </c>
      <c r="AR13" s="317" t="s">
        <v>517</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36" t="s">
        <v>519</v>
      </c>
      <c r="AL14" s="1237"/>
      <c r="AM14" s="1237"/>
      <c r="AN14" s="1238"/>
      <c r="AO14" s="315">
        <v>27576</v>
      </c>
      <c r="AP14" s="315">
        <v>13245</v>
      </c>
      <c r="AQ14" s="316">
        <v>7974</v>
      </c>
      <c r="AR14" s="317">
        <v>66.099999999999994</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36" t="s">
        <v>520</v>
      </c>
      <c r="AL15" s="1237"/>
      <c r="AM15" s="1237"/>
      <c r="AN15" s="1238"/>
      <c r="AO15" s="315">
        <v>9871</v>
      </c>
      <c r="AP15" s="315">
        <v>4741</v>
      </c>
      <c r="AQ15" s="316">
        <v>4531</v>
      </c>
      <c r="AR15" s="317">
        <v>4.5999999999999996</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9" t="s">
        <v>521</v>
      </c>
      <c r="AL16" s="1240"/>
      <c r="AM16" s="1240"/>
      <c r="AN16" s="1241"/>
      <c r="AO16" s="315">
        <v>-44324</v>
      </c>
      <c r="AP16" s="315">
        <v>-21289</v>
      </c>
      <c r="AQ16" s="316">
        <v>-15679</v>
      </c>
      <c r="AR16" s="317">
        <v>35.799999999999997</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9" t="s">
        <v>193</v>
      </c>
      <c r="AL17" s="1240"/>
      <c r="AM17" s="1240"/>
      <c r="AN17" s="1241"/>
      <c r="AO17" s="315">
        <v>705876</v>
      </c>
      <c r="AP17" s="315">
        <v>339037</v>
      </c>
      <c r="AQ17" s="316">
        <v>217700</v>
      </c>
      <c r="AR17" s="317">
        <v>55.7</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522</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523</v>
      </c>
      <c r="AP20" s="323" t="s">
        <v>524</v>
      </c>
      <c r="AQ20" s="324" t="s">
        <v>525</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33" t="s">
        <v>526</v>
      </c>
      <c r="AL21" s="1234"/>
      <c r="AM21" s="1234"/>
      <c r="AN21" s="1235"/>
      <c r="AO21" s="327">
        <v>27.38</v>
      </c>
      <c r="AP21" s="328">
        <v>19.600000000000001</v>
      </c>
      <c r="AQ21" s="329">
        <v>7.78</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33" t="s">
        <v>527</v>
      </c>
      <c r="AL22" s="1234"/>
      <c r="AM22" s="1234"/>
      <c r="AN22" s="1235"/>
      <c r="AO22" s="332">
        <v>96.3</v>
      </c>
      <c r="AP22" s="333">
        <v>95.1</v>
      </c>
      <c r="AQ22" s="334">
        <v>1.2</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530</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22" t="s">
        <v>508</v>
      </c>
      <c r="AP30" s="303"/>
      <c r="AQ30" s="304" t="s">
        <v>509</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23"/>
      <c r="AP31" s="309" t="s">
        <v>510</v>
      </c>
      <c r="AQ31" s="310" t="s">
        <v>511</v>
      </c>
      <c r="AR31" s="311" t="s">
        <v>512</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4" t="s">
        <v>531</v>
      </c>
      <c r="AL32" s="1225"/>
      <c r="AM32" s="1225"/>
      <c r="AN32" s="1226"/>
      <c r="AO32" s="342">
        <v>256138</v>
      </c>
      <c r="AP32" s="342">
        <v>123025</v>
      </c>
      <c r="AQ32" s="343">
        <v>110920</v>
      </c>
      <c r="AR32" s="344">
        <v>10.9</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4" t="s">
        <v>532</v>
      </c>
      <c r="AL33" s="1225"/>
      <c r="AM33" s="1225"/>
      <c r="AN33" s="1226"/>
      <c r="AO33" s="342" t="s">
        <v>517</v>
      </c>
      <c r="AP33" s="342" t="s">
        <v>517</v>
      </c>
      <c r="AQ33" s="343" t="s">
        <v>517</v>
      </c>
      <c r="AR33" s="344" t="s">
        <v>517</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4" t="s">
        <v>533</v>
      </c>
      <c r="AL34" s="1225"/>
      <c r="AM34" s="1225"/>
      <c r="AN34" s="1226"/>
      <c r="AO34" s="342" t="s">
        <v>517</v>
      </c>
      <c r="AP34" s="342" t="s">
        <v>517</v>
      </c>
      <c r="AQ34" s="343" t="s">
        <v>517</v>
      </c>
      <c r="AR34" s="344" t="s">
        <v>517</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4" t="s">
        <v>534</v>
      </c>
      <c r="AL35" s="1225"/>
      <c r="AM35" s="1225"/>
      <c r="AN35" s="1226"/>
      <c r="AO35" s="342">
        <v>12685</v>
      </c>
      <c r="AP35" s="342">
        <v>6093</v>
      </c>
      <c r="AQ35" s="343">
        <v>30367</v>
      </c>
      <c r="AR35" s="344">
        <v>-79.900000000000006</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4" t="s">
        <v>535</v>
      </c>
      <c r="AL36" s="1225"/>
      <c r="AM36" s="1225"/>
      <c r="AN36" s="1226"/>
      <c r="AO36" s="342">
        <v>16079</v>
      </c>
      <c r="AP36" s="342">
        <v>7723</v>
      </c>
      <c r="AQ36" s="343">
        <v>2045</v>
      </c>
      <c r="AR36" s="344">
        <v>277.7</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4" t="s">
        <v>536</v>
      </c>
      <c r="AL37" s="1225"/>
      <c r="AM37" s="1225"/>
      <c r="AN37" s="1226"/>
      <c r="AO37" s="342" t="s">
        <v>517</v>
      </c>
      <c r="AP37" s="342" t="s">
        <v>517</v>
      </c>
      <c r="AQ37" s="343">
        <v>314</v>
      </c>
      <c r="AR37" s="344" t="s">
        <v>517</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7" t="s">
        <v>537</v>
      </c>
      <c r="AL38" s="1228"/>
      <c r="AM38" s="1228"/>
      <c r="AN38" s="1229"/>
      <c r="AO38" s="345" t="s">
        <v>517</v>
      </c>
      <c r="AP38" s="345" t="s">
        <v>517</v>
      </c>
      <c r="AQ38" s="346">
        <v>28</v>
      </c>
      <c r="AR38" s="334" t="s">
        <v>517</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7" t="s">
        <v>538</v>
      </c>
      <c r="AL39" s="1228"/>
      <c r="AM39" s="1228"/>
      <c r="AN39" s="1229"/>
      <c r="AO39" s="342">
        <v>-7806</v>
      </c>
      <c r="AP39" s="342">
        <v>-3749</v>
      </c>
      <c r="AQ39" s="343">
        <v>-3766</v>
      </c>
      <c r="AR39" s="344">
        <v>-0.5</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4" t="s">
        <v>539</v>
      </c>
      <c r="AL40" s="1225"/>
      <c r="AM40" s="1225"/>
      <c r="AN40" s="1226"/>
      <c r="AO40" s="342">
        <v>-193044</v>
      </c>
      <c r="AP40" s="342">
        <v>-92720</v>
      </c>
      <c r="AQ40" s="343">
        <v>-106993</v>
      </c>
      <c r="AR40" s="344">
        <v>-13.3</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0" t="s">
        <v>308</v>
      </c>
      <c r="AL41" s="1231"/>
      <c r="AM41" s="1231"/>
      <c r="AN41" s="1232"/>
      <c r="AO41" s="342">
        <v>84052</v>
      </c>
      <c r="AP41" s="342">
        <v>40371</v>
      </c>
      <c r="AQ41" s="343">
        <v>32915</v>
      </c>
      <c r="AR41" s="344">
        <v>22.7</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540</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542</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7" t="s">
        <v>508</v>
      </c>
      <c r="AN49" s="1219" t="s">
        <v>543</v>
      </c>
      <c r="AO49" s="1220"/>
      <c r="AP49" s="1220"/>
      <c r="AQ49" s="1220"/>
      <c r="AR49" s="1221"/>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8"/>
      <c r="AN50" s="358" t="s">
        <v>544</v>
      </c>
      <c r="AO50" s="359" t="s">
        <v>545</v>
      </c>
      <c r="AP50" s="360" t="s">
        <v>546</v>
      </c>
      <c r="AQ50" s="361" t="s">
        <v>547</v>
      </c>
      <c r="AR50" s="362" t="s">
        <v>548</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549</v>
      </c>
      <c r="AL51" s="355"/>
      <c r="AM51" s="363">
        <v>483384</v>
      </c>
      <c r="AN51" s="364">
        <v>209984</v>
      </c>
      <c r="AO51" s="365">
        <v>40</v>
      </c>
      <c r="AP51" s="366">
        <v>245039</v>
      </c>
      <c r="AQ51" s="367">
        <v>-10.199999999999999</v>
      </c>
      <c r="AR51" s="368">
        <v>50.2</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550</v>
      </c>
      <c r="AM52" s="371">
        <v>254817</v>
      </c>
      <c r="AN52" s="372">
        <v>110694</v>
      </c>
      <c r="AO52" s="373">
        <v>3.6</v>
      </c>
      <c r="AP52" s="374">
        <v>108922</v>
      </c>
      <c r="AQ52" s="375">
        <v>-13.4</v>
      </c>
      <c r="AR52" s="376">
        <v>17</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551</v>
      </c>
      <c r="AL53" s="355"/>
      <c r="AM53" s="363">
        <v>596907</v>
      </c>
      <c r="AN53" s="364">
        <v>266834</v>
      </c>
      <c r="AO53" s="365">
        <v>27.1</v>
      </c>
      <c r="AP53" s="366">
        <v>237994</v>
      </c>
      <c r="AQ53" s="367">
        <v>-2.9</v>
      </c>
      <c r="AR53" s="368">
        <v>30</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550</v>
      </c>
      <c r="AM54" s="371">
        <v>233997</v>
      </c>
      <c r="AN54" s="372">
        <v>104603</v>
      </c>
      <c r="AO54" s="373">
        <v>-5.5</v>
      </c>
      <c r="AP54" s="374">
        <v>110361</v>
      </c>
      <c r="AQ54" s="375">
        <v>1.3</v>
      </c>
      <c r="AR54" s="376">
        <v>-6.8</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552</v>
      </c>
      <c r="AL55" s="355"/>
      <c r="AM55" s="363">
        <v>376936</v>
      </c>
      <c r="AN55" s="364">
        <v>173304</v>
      </c>
      <c r="AO55" s="365">
        <v>-35.1</v>
      </c>
      <c r="AP55" s="366">
        <v>267911</v>
      </c>
      <c r="AQ55" s="367">
        <v>12.6</v>
      </c>
      <c r="AR55" s="368">
        <v>-47.7</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550</v>
      </c>
      <c r="AM56" s="371">
        <v>146477</v>
      </c>
      <c r="AN56" s="372">
        <v>67346</v>
      </c>
      <c r="AO56" s="373">
        <v>-35.6</v>
      </c>
      <c r="AP56" s="374">
        <v>106425</v>
      </c>
      <c r="AQ56" s="375">
        <v>-3.6</v>
      </c>
      <c r="AR56" s="376">
        <v>-32</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553</v>
      </c>
      <c r="AL57" s="355"/>
      <c r="AM57" s="363">
        <v>439155</v>
      </c>
      <c r="AN57" s="364">
        <v>206370</v>
      </c>
      <c r="AO57" s="365">
        <v>19.100000000000001</v>
      </c>
      <c r="AP57" s="366">
        <v>228215</v>
      </c>
      <c r="AQ57" s="367">
        <v>-14.8</v>
      </c>
      <c r="AR57" s="368">
        <v>33.9</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550</v>
      </c>
      <c r="AM58" s="371">
        <v>152301</v>
      </c>
      <c r="AN58" s="372">
        <v>71570</v>
      </c>
      <c r="AO58" s="373">
        <v>6.3</v>
      </c>
      <c r="AP58" s="374">
        <v>117571</v>
      </c>
      <c r="AQ58" s="375">
        <v>10.5</v>
      </c>
      <c r="AR58" s="376">
        <v>-4.2</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554</v>
      </c>
      <c r="AL59" s="355"/>
      <c r="AM59" s="363">
        <v>660390</v>
      </c>
      <c r="AN59" s="364">
        <v>317190</v>
      </c>
      <c r="AO59" s="365">
        <v>53.7</v>
      </c>
      <c r="AP59" s="366">
        <v>264232</v>
      </c>
      <c r="AQ59" s="367">
        <v>15.8</v>
      </c>
      <c r="AR59" s="368">
        <v>37.9</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550</v>
      </c>
      <c r="AM60" s="371">
        <v>202586</v>
      </c>
      <c r="AN60" s="372">
        <v>97304</v>
      </c>
      <c r="AO60" s="373">
        <v>36</v>
      </c>
      <c r="AP60" s="374">
        <v>133959</v>
      </c>
      <c r="AQ60" s="375">
        <v>13.9</v>
      </c>
      <c r="AR60" s="376">
        <v>22.1</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555</v>
      </c>
      <c r="AL61" s="377"/>
      <c r="AM61" s="378">
        <v>511354</v>
      </c>
      <c r="AN61" s="379">
        <v>234736</v>
      </c>
      <c r="AO61" s="380">
        <v>21</v>
      </c>
      <c r="AP61" s="381">
        <v>248678</v>
      </c>
      <c r="AQ61" s="382">
        <v>0.1</v>
      </c>
      <c r="AR61" s="368">
        <v>20.9</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550</v>
      </c>
      <c r="AM62" s="371">
        <v>198036</v>
      </c>
      <c r="AN62" s="372">
        <v>90303</v>
      </c>
      <c r="AO62" s="373">
        <v>1</v>
      </c>
      <c r="AP62" s="374">
        <v>115448</v>
      </c>
      <c r="AQ62" s="375">
        <v>1.7</v>
      </c>
      <c r="AR62" s="376">
        <v>-0.7</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VavAW1H9riqXQQD67LsaJHc4NV5oCt99rDdMHbhYVWNvCwmVK7H29j7+bZkLQG1x4C3CTuDqGBzHnJSlPDdzWQ==" saltValue="fINFObE78oxCoJaOPI2Hy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K99" zoomScale="160" zoomScaleNormal="16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557</v>
      </c>
    </row>
    <row r="121" spans="125:125" ht="13.5" hidden="1" customHeight="1">
      <c r="DU121" s="290"/>
    </row>
  </sheetData>
  <sheetProtection algorithmName="SHA-512" hashValue="G2Kd0Ds+XTMGjuwFScCwNRvyNiGMVjPfOdiP5wWKUfdkAD4UIPirwrbOV87vXeZuhQZ5YK4JFPsGGmo5VFDz5g==" saltValue="A49og2cLxdg7wr498hwN1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B1" zoomScale="75" zoomScaleNormal="75"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558</v>
      </c>
    </row>
  </sheetData>
  <sheetProtection algorithmName="SHA-512" hashValue="HIVOHxxlLjzeURueqVrFj/PbAR74uNRdpwpL5ezNtSWX/vYARkaJailSTetS3vdMEv6XIWPzlMCZrgmC1LaA+g==" saltValue="9rd/JibLWCF89/nCe7H3B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559</v>
      </c>
      <c r="G46" s="8" t="s">
        <v>560</v>
      </c>
      <c r="H46" s="8" t="s">
        <v>561</v>
      </c>
      <c r="I46" s="8" t="s">
        <v>562</v>
      </c>
      <c r="J46" s="9" t="s">
        <v>563</v>
      </c>
    </row>
    <row r="47" spans="2:10" ht="57.75" customHeight="1">
      <c r="B47" s="10"/>
      <c r="C47" s="1242" t="s">
        <v>3</v>
      </c>
      <c r="D47" s="1242"/>
      <c r="E47" s="1243"/>
      <c r="F47" s="11">
        <v>97.6</v>
      </c>
      <c r="G47" s="12">
        <v>110.94</v>
      </c>
      <c r="H47" s="12">
        <v>97.71</v>
      </c>
      <c r="I47" s="12">
        <v>85.98</v>
      </c>
      <c r="J47" s="13">
        <v>81.569999999999993</v>
      </c>
    </row>
    <row r="48" spans="2:10" ht="57.75" customHeight="1">
      <c r="B48" s="14"/>
      <c r="C48" s="1244" t="s">
        <v>4</v>
      </c>
      <c r="D48" s="1244"/>
      <c r="E48" s="1245"/>
      <c r="F48" s="15">
        <v>10.18</v>
      </c>
      <c r="G48" s="16">
        <v>8.42</v>
      </c>
      <c r="H48" s="16">
        <v>7.22</v>
      </c>
      <c r="I48" s="16">
        <v>7.31</v>
      </c>
      <c r="J48" s="17">
        <v>6.57</v>
      </c>
    </row>
    <row r="49" spans="2:10" ht="57.75" customHeight="1" thickBot="1">
      <c r="B49" s="18"/>
      <c r="C49" s="1246" t="s">
        <v>5</v>
      </c>
      <c r="D49" s="1246"/>
      <c r="E49" s="1247"/>
      <c r="F49" s="19">
        <v>9.23</v>
      </c>
      <c r="G49" s="20" t="s">
        <v>564</v>
      </c>
      <c r="H49" s="20" t="s">
        <v>565</v>
      </c>
      <c r="I49" s="20" t="s">
        <v>566</v>
      </c>
      <c r="J49" s="21" t="s">
        <v>567</v>
      </c>
    </row>
    <row r="50" spans="2:10" ht="13.5" customHeight="1"/>
  </sheetData>
  <sheetProtection algorithmName="SHA-512" hashValue="+yKD6QnE7hD+6LTgtPbvmcYorC8/gaNYFvklMqsuaCpDA+TTdGiOFPWoQXURqIfDnlK/0GceXatjlD3aNncgBQ==" saltValue="sqp4+V/GVR730IsC/wqKL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2021-10-14T03:56:57Z</dcterms:modified>
</cp:coreProperties>
</file>