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F88" i="12"/>
  <c r="DB102" i="12" l="1"/>
  <c r="DG102" i="12"/>
  <c r="DL102" i="12"/>
  <c r="DQ102" i="12"/>
  <c r="CW102" i="12"/>
  <c r="CR102" i="12"/>
  <c r="AP88" i="12" l="1"/>
  <c r="AU63" i="12"/>
  <c r="AP63" i="12"/>
  <c r="AP23" i="12"/>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AM36" i="10"/>
  <c r="U36" i="10"/>
  <c r="C36" i="10"/>
  <c r="U35" i="10"/>
  <c r="C35" i="10"/>
  <c r="AM34" i="10"/>
  <c r="U34" i="10"/>
  <c r="C34" i="10"/>
  <c r="AM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BW41" i="10" s="1"/>
  <c r="BW42" i="10" s="1"/>
  <c r="BW43"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<sst xmlns="http://schemas.openxmlformats.org/spreadsheetml/2006/main" count="1128" uniqueCount="630">
  <si>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</si>
  <si>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</si>
  <si>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</si>
  <si>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</si>
  <si>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</si>
  <si>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</si>
  <si>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</si>
  <si>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</si>
  <si>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</si>
  <si>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</si>
  <si>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</si>
  <si>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</si>
  <si>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</si>
  <si>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</si>
  <si>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</si>
  <si>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</si>
  <si>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</si>
  <si>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</si>
  <si>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</si>
  <si>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</si>
  <si>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</si>
  <si>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</si>
  <si>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</si>
  <si>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</si>
  <si>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</si>
  <si>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</si>
  <si>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</si>
  <si>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</si>
  <si>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</si>
  <si>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</si>
  <si>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</si>
  <si>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</si>
  <si>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</si>
  <si>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</si>
  <si>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</si>
  <si>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</si>
  <si>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</si>
  <si>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</si>
  <si>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</si>
  <si>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</si>
  <si>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</si>
  <si>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</si>
  <si>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</si>
  <si>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</si>
  <si>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</si>
  <si>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</si>
  <si>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</si>
  <si>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</si>
  <si>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</si>
  <si>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</si>
  <si>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</si>
  <si>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</si>
  <si>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</si>
  <si>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</si>
  <si>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</si>
  <si>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</si>
  <si>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</si>
  <si>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</si>
  <si>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</si>
  <si>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</si>
  <si>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</si>
  <si>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</si>
  <si>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</si>
  <si>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</si>
  <si>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</si>
  <si>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</si>
  <si>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</si>
  <si>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</si>
  <si>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</si>
  <si>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</si>
  <si>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</si>
  <si>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</si>
  <si>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</si>
  <si>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</si>
  <si>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</si>
  <si>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</si>
  <si>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</si>
  <si>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</si>
  <si>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</si>
  <si>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</si>
  <si>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</si>
  <si>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</si>
  <si>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</si>
  <si>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</si>
  <si>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</si>
  <si>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</si>
  <si>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</si>
  <si>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</si>
  <si>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</si>
  <si>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</si>
  <si>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</si>
  <si>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</si>
  <si>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</si>
  <si>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</si>
  <si>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</si>
  <si>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</si>
  <si>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</si>
  <si>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</si>
  <si>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久留米市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</si>
  <si>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</si>
  <si>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</si>
  <si>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</si>
  <si>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</si>
  <si>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</si>
  <si>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</si>
  <si>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</si>
  <si>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</si>
  <si>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</si>
  <si>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</si>
  <si>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</si>
  <si>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</si>
  <si>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</si>
  <si>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</si>
  <si>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</si>
  <si>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</si>
  <si>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</si>
  <si>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</si>
  <si>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</si>
  <si>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</si>
  <si>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</si>
  <si>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</si>
  <si>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</si>
  <si>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</si>
  <si>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</si>
  <si>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</si>
  <si>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</si>
  <si>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</si>
  <si>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</si>
  <si>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</si>
  <si>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</si>
  <si>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</si>
  <si>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</si>
  <si>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</si>
  <si>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</si>
  <si>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</si>
  <si>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</si>
  <si>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</si>
  <si>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</si>
  <si>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</si>
  <si>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</si>
  <si>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</si>
  <si>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</si>
  <si>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</si>
  <si>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</si>
  <si>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</si>
  <si>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</si>
  <si>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</si>
  <si>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</si>
  <si>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</si>
  <si>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</si>
  <si>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</si>
  <si>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</si>
  <si>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</si>
  <si>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</si>
  <si>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</si>
  <si>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</si>
  <si>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</si>
  <si>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</si>
  <si>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</si>
  <si>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</si>
  <si>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</si>
  <si>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</si>
  <si>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</si>
  <si>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</si>
  <si>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</si>
  <si>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</si>
  <si>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</si>
  <si>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</si>
  <si>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</si>
  <si>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</si>
  <si>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</si>
  <si>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</si>
  <si>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</si>
  <si>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</si>
  <si>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</si>
  <si>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</si>
  <si>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</si>
  <si>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</si>
  <si>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</si>
  <si>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</si>
  <si>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</si>
  <si>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</si>
  <si>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</si>
  <si>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</si>
  <si>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</si>
  <si>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</si>
  <si>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</si>
  <si>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</si>
  <si>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</si>
  <si>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</si>
  <si>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</si>
  <si>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</si>
  <si>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</si>
  <si>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</si>
  <si>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</si>
  <si>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</si>
  <si>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</si>
  <si>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</si>
  <si>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</si>
  <si>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</si>
  <si>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</si>
  <si>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</si>
  <si>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</si>
  <si>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</si>
  <si>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</si>
  <si>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</si>
  <si>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</si>
  <si>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</si>
  <si>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</si>
  <si>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</si>
  <si>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</si>
  <si>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福岡県久留米市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</si>
  <si>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</si>
  <si>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</si>
  <si>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</si>
  <si>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</si>
  <si>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</si>
  <si>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</si>
  <si>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</si>
  <si>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</si>
  <si>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</si>
  <si>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</si>
  <si>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</si>
  <si>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</si>
  <si>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</si>
  <si>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</si>
  <si>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</si>
  <si>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</si>
  <si>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</si>
  <si>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</si>
  <si>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</si>
  <si>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</si>
  <si>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</si>
  <si>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</si>
  <si>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</si>
  <si>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</si>
  <si>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</si>
  <si>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</si>
  <si>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</si>
  <si>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</si>
  <si>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</si>
  <si>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</si>
  <si>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</si>
  <si>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</si>
  <si>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</si>
  <si>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</si>
  <si>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</si>
  <si>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</si>
  <si>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</si>
  <si>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</si>
  <si>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</si>
  <si>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</si>
  <si>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</si>
  <si>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</si>
  <si>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</si>
  <si>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</si>
  <si>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</si>
  <si>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</si>
  <si>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</si>
  <si>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</si>
  <si>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</si>
  <si>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</si>
  <si>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</si>
  <si>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</si>
  <si>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</si>
  <si>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</si>
  <si>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</si>
  <si>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</si>
  <si>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</si>
  <si>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</si>
  <si>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</si>
  <si>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</si>
  <si>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</si>
  <si>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</si>
  <si>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</si>
  <si>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</si>
  <si>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</si>
  <si>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</si>
  <si>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</si>
  <si>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</si>
  <si>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</si>
  <si>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</si>
  <si>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</si>
  <si>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</si>
  <si>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</si>
  <si>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</si>
  <si>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</si>
  <si>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</si>
  <si>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</si>
  <si>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</si>
  <si>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</si>
  <si>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</si>
  <si>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</si>
  <si>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</si>
  <si>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</si>
  <si>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</si>
  <si>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</si>
  <si>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</si>
  <si>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</si>
  <si>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</si>
  <si>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</si>
  <si>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</si>
  <si>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</si>
  <si>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</si>
  <si>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</si>
  <si>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</si>
  <si>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</si>
  <si>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</si>
  <si>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</si>
  <si>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</si>
  <si>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</si>
  <si>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</si>
  <si>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</si>
  <si>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</si>
  <si>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</si>
  <si>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</si>
  <si>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</si>
  <si>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</si>
  <si>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</si>
  <si>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</si>
  <si>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</si>
  <si>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</si>
  <si>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</si>
  <si>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</si>
  <si>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</si>
  <si>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</si>
  <si>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</si>
  <si>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</si>
  <si>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</si>
  <si>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</si>
  <si>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</si>
  <si>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</si>
  <si>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</si>
  <si>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</si>
  <si>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</si>
  <si>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</si>
  <si>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</si>
  <si>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</si>
  <si>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</si>
  <si>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</si>
  <si>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</si>
  <si>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</si>
  <si>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</si>
  <si>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</si>
  <si>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</si>
  <si>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</si>
  <si>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</si>
  <si>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</si>
  <si>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</si>
  <si>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</si>
  <si>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</si>
  <si>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</si>
  <si>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</si>
  <si>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</si>
  <si>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</si>
  <si>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</si>
  <si>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</si>
  <si>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</si>
  <si>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</si>
  <si>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</si>
  <si>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</si>
  <si>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</si>
  <si>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</si>
  <si>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</si>
  <si>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</si>
  <si>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</si>
  <si>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福岡県久留米市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</si>
  <si>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</si>
  <si>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</si>
  <si>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</si>
  <si>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</si>
  <si>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</si>
  <si>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</si>
  <si>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</si>
  <si>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</si>
  <si>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</si>
  <si>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</si>
  <si>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</si>
  <si>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</si>
  <si>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</si>
  <si>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</si>
  <si>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</si>
  <si>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</si>
  <si>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</si>
  <si>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</si>
  <si>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</si>
  <si>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</si>
  <si>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</si>
  <si>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</si>
  <si>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</si>
  <si>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</si>
  <si>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</si>
  <si>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</si>
  <si>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</si>
  <si>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</si>
  <si>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</si>
  <si>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</si>
  <si>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</si>
  <si>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</si>
  <si>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</si>
  <si>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</si>
  <si>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</si>
  <si>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</si>
  <si>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</si>
  <si>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</si>
  <si>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</si>
  <si>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競輪事業特別会計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</si>
  <si>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</si>
  <si>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</si>
  <si>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</si>
  <si>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</si>
  <si>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</si>
  <si>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</si>
  <si>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</si>
  <si>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</si>
  <si>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</si>
  <si>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</si>
  <si>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</si>
  <si>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</si>
  <si>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</si>
  <si>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</si>
  <si>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</si>
  <si>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</si>
  <si>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</si>
  <si>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</si>
  <si>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</si>
  <si>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</si>
  <si>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</si>
  <si>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</si>
  <si>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</si>
  <si>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</si>
  <si>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</si>
  <si>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</si>
  <si>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</si>
  <si>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</si>
  <si>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</si>
  <si>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</si>
  <si>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</si>
  <si>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</si>
  <si>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</si>
  <si>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</si>
  <si>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</si>
  <si>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</si>
  <si>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</si>
  <si>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</si>
  <si>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</si>
  <si>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</si>
  <si>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</si>
  <si>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</si>
  <si>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</si>
  <si>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</si>
  <si>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</si>
  <si>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</si>
  <si>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</si>
  <si>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</si>
  <si>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</si>
  <si>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</si>
  <si>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</si>
  <si>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</si>
  <si>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</si>
  <si>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</si>
  <si>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</si>
  <si>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</si>
  <si>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</si>
  <si>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</si>
  <si>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</si>
  <si>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</si>
  <si>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</si>
  <si>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</si>
  <si>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特定地域生活排水処理事業特別会計</t>
    <phoneticPr fontId="5"/>
  </si>
  <si>
    <t>(Ｆ)</t>
    <phoneticPr fontId="5"/>
  </si>
  <si>
    <t>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</si>
  <si>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</si>
  <si>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</si>
  <si>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</si>
  <si>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</si>
  <si>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</si>
  <si>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</si>
  <si>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</si>
  <si>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</si>
  <si>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</si>
  <si>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</si>
  <si>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</si>
  <si>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</si>
  <si>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</si>
  <si>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</si>
  <si>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</si>
  <si>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</si>
  <si>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</si>
  <si>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</si>
  <si>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</si>
  <si>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</si>
  <si>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</si>
  <si>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</si>
  <si>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</si>
  <si>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</si>
  <si>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</si>
  <si>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</si>
  <si>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</si>
  <si>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</si>
  <si>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</si>
  <si>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</si>
  <si>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</si>
  <si>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</si>
  <si>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</si>
  <si>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</si>
  <si>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</si>
  <si>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</si>
  <si>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</si>
  <si>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</si>
  <si>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</si>
  <si>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</si>
  <si>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</si>
  <si>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</si>
  <si>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</si>
  <si>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</si>
  <si>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</si>
  <si>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</si>
  <si>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</si>
  <si>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</si>
  <si>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</si>
  <si>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</si>
  <si>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</si>
  <si>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</si>
  <si>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</si>
  <si>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</si>
  <si>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</si>
  <si>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</si>
  <si>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</si>
  <si>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</si>
  <si>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</si>
  <si>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</si>
  <si>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</si>
  <si>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</si>
  <si>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</si>
  <si>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</si>
  <si>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</si>
  <si>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</si>
  <si>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</si>
  <si>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</si>
  <si>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</si>
  <si>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</si>
  <si>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</si>
  <si>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</si>
  <si>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</si>
  <si>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</si>
  <si>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</si>
  <si>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</si>
  <si>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</si>
  <si>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</si>
  <si>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</si>
  <si>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</si>
  <si>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</si>
  <si>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</si>
  <si>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</si>
  <si>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</si>
  <si>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0.02</t>
  </si>
  <si>
    <t>▲ 3.08</t>
  </si>
  <si>
    <t>水道事業</t>
  </si>
  <si>
    <t>下水道事業</t>
  </si>
  <si>
    <t>国民健康保険事業特別会計</t>
  </si>
  <si>
    <t>▲ 0.43</t>
  </si>
  <si>
    <t>一般会計</t>
  </si>
  <si>
    <t>競輪事業特別会計</t>
  </si>
  <si>
    <t>介護保険事業特別会計</t>
  </si>
  <si>
    <t>母子父子寡婦福祉資金貸付事業特別会計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</si>
  <si>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</si>
  <si>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</si>
  <si>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</si>
  <si>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</si>
  <si>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</si>
  <si>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</si>
  <si>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</si>
  <si>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</si>
  <si>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</si>
  <si>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</si>
  <si>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</si>
  <si>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久留米開発公社</t>
    <rPh sb="0" eb="3">
      <t>クルメ</t>
    </rPh>
    <rPh sb="3" eb="5">
      <t>カイハツ</t>
    </rPh>
    <rPh sb="5" eb="7">
      <t>コウシャ</t>
    </rPh>
    <phoneticPr fontId="2"/>
  </si>
  <si>
    <t>久留米市都市公園管理センター</t>
    <rPh sb="0" eb="4">
      <t>クルメシ</t>
    </rPh>
    <rPh sb="4" eb="6">
      <t>トシ</t>
    </rPh>
    <rPh sb="6" eb="8">
      <t>コウエン</t>
    </rPh>
    <rPh sb="8" eb="10">
      <t>カンリ</t>
    </rPh>
    <phoneticPr fontId="2"/>
  </si>
  <si>
    <t>久留米市みどりの里づくり推進機構</t>
    <rPh sb="0" eb="4">
      <t>クルメシ</t>
    </rPh>
    <rPh sb="8" eb="9">
      <t>サト</t>
    </rPh>
    <rPh sb="12" eb="14">
      <t>スイシン</t>
    </rPh>
    <rPh sb="14" eb="16">
      <t>キコウ</t>
    </rPh>
    <phoneticPr fontId="2"/>
  </si>
  <si>
    <t>久留米地域地場産業振興センター</t>
    <rPh sb="0" eb="3">
      <t>クルメ</t>
    </rPh>
    <rPh sb="3" eb="5">
      <t>チイキ</t>
    </rPh>
    <rPh sb="5" eb="7">
      <t>ジバ</t>
    </rPh>
    <rPh sb="7" eb="9">
      <t>サンギョウ</t>
    </rPh>
    <rPh sb="9" eb="11">
      <t>シンコウ</t>
    </rPh>
    <phoneticPr fontId="2"/>
  </si>
  <si>
    <t>久留米観光コンベンション国際交流協会</t>
    <rPh sb="0" eb="3">
      <t>クルメ</t>
    </rPh>
    <rPh sb="3" eb="5">
      <t>カンコウ</t>
    </rPh>
    <rPh sb="12" eb="14">
      <t>コクサイ</t>
    </rPh>
    <rPh sb="14" eb="16">
      <t>コウリュウ</t>
    </rPh>
    <rPh sb="16" eb="18">
      <t>キョウカイ</t>
    </rPh>
    <phoneticPr fontId="2"/>
  </si>
  <si>
    <t>久留米市生きがい健康づくり財団</t>
    <rPh sb="0" eb="4">
      <t>クルメシ</t>
    </rPh>
    <rPh sb="4" eb="5">
      <t>イ</t>
    </rPh>
    <rPh sb="8" eb="10">
      <t>ケンコウ</t>
    </rPh>
    <rPh sb="13" eb="15">
      <t>ザイダン</t>
    </rPh>
    <phoneticPr fontId="2"/>
  </si>
  <si>
    <t>久留米都市開発ビル</t>
    <rPh sb="0" eb="3">
      <t>クルメ</t>
    </rPh>
    <rPh sb="3" eb="5">
      <t>トシ</t>
    </rPh>
    <rPh sb="5" eb="7">
      <t>カイハツ</t>
    </rPh>
    <phoneticPr fontId="2"/>
  </si>
  <si>
    <t>久留米ビジネスプラザ</t>
    <rPh sb="0" eb="3">
      <t>クルメ</t>
    </rPh>
    <phoneticPr fontId="2"/>
  </si>
  <si>
    <t>久留米リサーチ・パーク</t>
    <rPh sb="0" eb="3">
      <t>クルメ</t>
    </rPh>
    <phoneticPr fontId="2"/>
  </si>
  <si>
    <t>ハイマート久留米</t>
    <rPh sb="5" eb="8">
      <t>クルメ</t>
    </rPh>
    <phoneticPr fontId="2"/>
  </si>
  <si>
    <t>ＣＲＣＣメディア</t>
    <phoneticPr fontId="2"/>
  </si>
  <si>
    <t>久留米・鳥栖広域情報</t>
    <rPh sb="0" eb="3">
      <t>クルメ</t>
    </rPh>
    <rPh sb="4" eb="6">
      <t>トス</t>
    </rPh>
    <rPh sb="6" eb="8">
      <t>コウイキ</t>
    </rPh>
    <rPh sb="8" eb="10">
      <t>ジョウホウ</t>
    </rPh>
    <phoneticPr fontId="2"/>
  </si>
  <si>
    <t>ドリームスエフエム放送</t>
    <rPh sb="9" eb="11">
      <t>ホウソウ</t>
    </rPh>
    <phoneticPr fontId="2"/>
  </si>
  <si>
    <t>久留米市土地開発公社</t>
    <rPh sb="0" eb="4">
      <t>クルメシ</t>
    </rPh>
    <rPh sb="4" eb="6">
      <t>トチ</t>
    </rPh>
    <rPh sb="6" eb="8">
      <t>カイハツ</t>
    </rPh>
    <rPh sb="8" eb="10">
      <t>コウシャ</t>
    </rPh>
    <phoneticPr fontId="2"/>
  </si>
  <si>
    <t>うきは久留米環境施設組合</t>
    <rPh sb="3" eb="6">
      <t>クルメ</t>
    </rPh>
    <rPh sb="6" eb="8">
      <t>カンキョウ</t>
    </rPh>
    <rPh sb="8" eb="10">
      <t>シセツ</t>
    </rPh>
    <rPh sb="10" eb="12">
      <t>クミアイ</t>
    </rPh>
    <phoneticPr fontId="2"/>
  </si>
  <si>
    <t>両筑衛生施設組合</t>
    <rPh sb="0" eb="1">
      <t>リョウ</t>
    </rPh>
    <rPh sb="1" eb="2">
      <t>チク</t>
    </rPh>
    <rPh sb="2" eb="4">
      <t>エイセイ</t>
    </rPh>
    <rPh sb="4" eb="6">
      <t>シセツ</t>
    </rPh>
    <rPh sb="6" eb="8">
      <t>クミアイ</t>
    </rPh>
    <phoneticPr fontId="2"/>
  </si>
  <si>
    <t>久留米市外三市町高等学校組合</t>
    <rPh sb="0" eb="4">
      <t>クルメシ</t>
    </rPh>
    <rPh sb="4" eb="5">
      <t>ガイ</t>
    </rPh>
    <rPh sb="5" eb="6">
      <t>サン</t>
    </rPh>
    <rPh sb="6" eb="7">
      <t>シ</t>
    </rPh>
    <rPh sb="7" eb="8">
      <t>マチ</t>
    </rPh>
    <rPh sb="8" eb="10">
      <t>コウトウ</t>
    </rPh>
    <rPh sb="10" eb="12">
      <t>ガッコウ</t>
    </rPh>
    <rPh sb="12" eb="14">
      <t>クミアイ</t>
    </rPh>
    <phoneticPr fontId="2"/>
  </si>
  <si>
    <t>久留米広域市町村園事務組合（一般会計）</t>
    <rPh sb="0" eb="3">
      <t>クルメ</t>
    </rPh>
    <rPh sb="3" eb="5">
      <t>コウイキ</t>
    </rPh>
    <rPh sb="5" eb="8">
      <t>シチョウソン</t>
    </rPh>
    <rPh sb="8" eb="9">
      <t>エン</t>
    </rPh>
    <rPh sb="9" eb="11">
      <t>ジム</t>
    </rPh>
    <rPh sb="11" eb="13">
      <t>クミアイ</t>
    </rPh>
    <rPh sb="14" eb="16">
      <t>イッパン</t>
    </rPh>
    <rPh sb="16" eb="18">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</si>
  <si>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</si>
  <si>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</si>
  <si>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甘木・朝倉・三井環境施設組合</t>
    <rPh sb="0" eb="2">
      <t>アマギ</t>
    </rPh>
    <rPh sb="3" eb="5">
      <t>アサクラ</t>
    </rPh>
    <rPh sb="6" eb="8">
      <t>ミイ</t>
    </rPh>
    <rPh sb="8" eb="10">
      <t>カンキョウ</t>
    </rPh>
    <rPh sb="10" eb="12">
      <t>シセツ</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</si>
  <si>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</si>
  <si>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</si>
  <si>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</si>
  <si>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2">
      <t>フクオカ</t>
    </rPh>
    <rPh sb="2" eb="4">
      <t>ケンナン</t>
    </rPh>
    <rPh sb="4" eb="6">
      <t>コウイキ</t>
    </rPh>
    <rPh sb="6" eb="8">
      <t>スイドウ</t>
    </rPh>
    <rPh sb="8" eb="10">
      <t>キギョウ</t>
    </rPh>
    <rPh sb="10" eb="11">
      <t>ダン</t>
    </rPh>
    <phoneticPr fontId="2"/>
  </si>
  <si>
    <t>三井水道企業団</t>
    <rPh sb="0" eb="2">
      <t>ミイ</t>
    </rPh>
    <rPh sb="2" eb="4">
      <t>スイドウ</t>
    </rPh>
    <rPh sb="4" eb="6">
      <t>キギョウ</t>
    </rPh>
    <rPh sb="6" eb="7">
      <t>ダン</t>
    </rPh>
    <phoneticPr fontId="2"/>
  </si>
  <si>
    <t>山神水道企業団</t>
    <rPh sb="0" eb="1">
      <t>ヤマ</t>
    </rPh>
    <rPh sb="1" eb="2">
      <t>カミ</t>
    </rPh>
    <rPh sb="2" eb="4">
      <t>スイドウ</t>
    </rPh>
    <rPh sb="4" eb="6">
      <t>キギョウ</t>
    </rPh>
    <rPh sb="6" eb="7">
      <t>ダン</t>
    </rPh>
    <phoneticPr fontId="2"/>
  </si>
  <si>
    <t>-</t>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</si>
  <si>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</si>
  <si>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</si>
  <si>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t>
    <phoneticPr fontId="2"/>
  </si>
  <si>
    <t>地域・生活振興基金</t>
    <rPh sb="0" eb="2">
      <t>チイキ</t>
    </rPh>
    <rPh sb="3" eb="5">
      <t>セイカツ</t>
    </rPh>
    <rPh sb="5" eb="7">
      <t>シンコウ</t>
    </rPh>
    <rPh sb="7" eb="9">
      <t>キキン</t>
    </rPh>
    <phoneticPr fontId="5"/>
  </si>
  <si>
    <t>退職手当基金</t>
    <rPh sb="0" eb="2">
      <t>タイショク</t>
    </rPh>
    <rPh sb="2" eb="4">
      <t>テアテ</t>
    </rPh>
    <rPh sb="4" eb="6">
      <t>キキン</t>
    </rPh>
    <phoneticPr fontId="5"/>
  </si>
  <si>
    <t>ふるさと・久留米応援基金</t>
    <rPh sb="5" eb="8">
      <t>クルメ</t>
    </rPh>
    <rPh sb="8" eb="10">
      <t>オウエン</t>
    </rPh>
    <rPh sb="10" eb="12">
      <t>キキン</t>
    </rPh>
    <phoneticPr fontId="5"/>
  </si>
  <si>
    <t>公共施設等保全基金</t>
    <rPh sb="0" eb="2">
      <t>コウキョウ</t>
    </rPh>
    <rPh sb="2" eb="4">
      <t>シセツ</t>
    </rPh>
    <rPh sb="4" eb="5">
      <t>トウ</t>
    </rPh>
    <rPh sb="5" eb="7">
      <t>ホゼン</t>
    </rPh>
    <rPh sb="7" eb="9">
      <t>キキン</t>
    </rPh>
    <phoneticPr fontId="5"/>
  </si>
  <si>
    <t>都市建設基金</t>
    <rPh sb="0" eb="2">
      <t>トシ</t>
    </rPh>
    <rPh sb="2" eb="4">
      <t>ケンセツ</t>
    </rPh>
    <rPh sb="4" eb="6">
      <t>キキン</t>
    </rPh>
    <phoneticPr fontId="5"/>
  </si>
  <si>
    <t>農業集落排水事業特別会計</t>
    <rPh sb="8" eb="10">
      <t>トクベツ</t>
    </rPh>
    <rPh sb="10" eb="12">
      <t>カイケイ</t>
    </rPh>
    <phoneticPr fontId="5"/>
  </si>
  <si>
    <t>特定地域生活排水処理事業特別会計</t>
    <rPh sb="12" eb="14">
      <t>トクベツ</t>
    </rPh>
    <rPh sb="14" eb="16">
      <t>カイケイ</t>
    </rPh>
    <phoneticPr fontId="5"/>
  </si>
  <si>
    <t>卸売市場事業特別会計</t>
    <rPh sb="6" eb="8">
      <t>トクベツ</t>
    </rPh>
    <rPh sb="8" eb="10">
      <t>カイケイ</t>
    </rPh>
    <phoneticPr fontId="5"/>
  </si>
  <si>
    <t>水道事業会計</t>
    <rPh sb="4" eb="6">
      <t>カイケイ</t>
    </rPh>
    <phoneticPr fontId="5"/>
  </si>
  <si>
    <t>下水道事業会計</t>
    <rPh sb="5" eb="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</si>
  <si>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</si>
  <si>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</si>
  <si>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</si>
  <si>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</si>
  <si>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</si>
  <si>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</si>
  <si>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</si>
  <si>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</si>
  <si>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</si>
  <si>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</si>
  <si>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当市の将来負担比率は、類似団体平均より低いものの実質的な市債残高の増加に伴い、将来負担比率は徐々に高まりつつある。
また、有形固定資産減価償却率は、類似団体平均より低い数値で推移しているものの、従前の資産の更新時期に入っており、公共施設総合管理計画に基づき、施設の統廃合や長寿命化対応をマネジメントしていく必要がある。</t>
    <rPh sb="33" eb="35">
      <t>ゾウカ</t>
    </rPh>
    <rPh sb="36" eb="37">
      <t>トモナ</t>
    </rPh>
    <rPh sb="39" eb="41">
      <t>ショウライ</t>
    </rPh>
    <rPh sb="41" eb="43">
      <t>フタン</t>
    </rPh>
    <rPh sb="43" eb="45">
      <t>ヒリツ</t>
    </rPh>
    <rPh sb="46" eb="48">
      <t>ジョジョ</t>
    </rPh>
    <phoneticPr fontId="5"/>
  </si>
  <si>
    <t>当市の将来負担比率と実質公債比率は、類似団体平均より低いが、将来負担比率は徐々に比率は高まりつつある。
両指標とも年による微増減はあるが、今後も交付税措置のある有利な地方債の活用を継続していく必要がある。</t>
    <rPh sb="10" eb="12">
      <t>ジッシツ</t>
    </rPh>
    <rPh sb="12" eb="14">
      <t>コウサイ</t>
    </rPh>
    <rPh sb="14" eb="16">
      <t>ヒリツ</t>
    </rPh>
    <rPh sb="30" eb="32">
      <t>ショウライ</t>
    </rPh>
    <rPh sb="32" eb="34">
      <t>フタン</t>
    </rPh>
    <rPh sb="34" eb="36">
      <t>ヒリツ</t>
    </rPh>
    <rPh sb="52" eb="53">
      <t>リョウ</t>
    </rPh>
    <rPh sb="53" eb="55">
      <t>シヒョウ</t>
    </rPh>
    <rPh sb="69" eb="71">
      <t>コンゴ</t>
    </rPh>
    <rPh sb="87" eb="89">
      <t>カツヨウ</t>
    </rPh>
    <rPh sb="90" eb="92">
      <t>ケイゾク</t>
    </rPh>
    <rPh sb="96" eb="9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</si>
</sst>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FF53-4487-BACE-D3C1338367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103010</c:v>
                </c:pt>
                <c:pt idx="1">
                  <c:v>42534</c:v>
                </c:pt>
                <c:pt idx="2">
                  <c:v>54355</c:v>
                </c:pt>
                <c:pt idx="3">
                  <c:v>39719</c:v>
                </c:pt>
                <c:pt idx="4">
                  <c:v>35664</c:v>
                </c:pt>
              </c:numCache>
            </c:numRef>
          </c:val>
          <c:smooth val="0"/>
          <c:extLst xmlns:c16r2="http://schemas.microsoft.com/office/drawing/2015/06/chart">
            <c:ext xmlns:c16="http://schemas.microsoft.com/office/drawing/2014/chart" uri="{C3380CC4-5D6E-409C-BE32-E72D297353CC}">
              <c16:uniqueId val="{00000001-FF53-4487-BACE-D3C1338367AB}"/>
            </c:ext>
          </c:extLst>
        </c:ser>
        <c:dLbls>
          <c:showLegendKey val="0"/>
          <c:showVal val="0"/>
          <c:showCatName val="0"/>
          <c:showSerName val="0"/>
          <c:showPercent val="0"/>
          <c:showBubbleSize val="0"/>
        </c:dLbls>
        <c:marker val="1"/>
        <c:smooth val="0"/>
        <c:axId val="483559000"/>
        <c:axId val="400598752"/>
      </c:lineChart>
      <c:catAx>
        <c:axId val="483559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598752"/>
        <c:crosses val="autoZero"/>
        <c:auto val="1"/>
        <c:lblAlgn val="ctr"/>
        <c:lblOffset val="100"/>
        <c:tickLblSkip val="1"/>
        <c:tickMarkSkip val="1"/>
        <c:noMultiLvlLbl val="0"/>
      </c:catAx>
      <c:valAx>
        <c:axId val="400598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59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1.69</c:v>
                </c:pt>
                <c:pt idx="1">
                  <c:v>1.48</c:v>
                </c:pt>
                <c:pt idx="2">
                  <c:v>1.52</c:v>
                </c:pt>
                <c:pt idx="3">
                  <c:v>1.46</c:v>
                </c:pt>
                <c:pt idx="4">
                  <c:v>1.23</c:v>
                </c:pt>
              </c:numCache>
            </c:numRef>
          </c:val>
          <c:extLst xmlns:c16r2="http://schemas.microsoft.com/office/drawing/2015/06/chart">
            <c:ext xmlns:c16="http://schemas.microsoft.com/office/drawing/2014/chart" uri="{C3380CC4-5D6E-409C-BE32-E72D297353CC}">
              <c16:uniqueId val="{00000000-0E83-43A5-9030-4A0A927F9B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11.09</c:v>
                </c:pt>
                <c:pt idx="1">
                  <c:v>11.13</c:v>
                </c:pt>
                <c:pt idx="2">
                  <c:v>11.12</c:v>
                </c:pt>
                <c:pt idx="3">
                  <c:v>11.11</c:v>
                </c:pt>
                <c:pt idx="4">
                  <c:v>8.15</c:v>
                </c:pt>
              </c:numCache>
            </c:numRef>
          </c:val>
          <c:extLst xmlns:c16r2="http://schemas.microsoft.com/office/drawing/2015/06/chart">
            <c:ext xmlns:c16="http://schemas.microsoft.com/office/drawing/2014/chart" uri="{C3380CC4-5D6E-409C-BE32-E72D297353CC}">
              <c16:uniqueId val="{00000001-0E83-43A5-9030-4A0A927F9B7B}"/>
            </c:ext>
          </c:extLst>
        </c:ser>
        <c:dLbls>
          <c:showLegendKey val="0"/>
          <c:showVal val="0"/>
          <c:showCatName val="0"/>
          <c:showSerName val="0"/>
          <c:showPercent val="0"/>
          <c:showBubbleSize val="0"/>
        </c:dLbls>
        <c:gapWidth val="250"/>
        <c:overlap val="100"/>
        <c:axId val="483703696"/>
        <c:axId val="400576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0.18</c:v>
                </c:pt>
                <c:pt idx="1">
                  <c:v>0.79</c:v>
                </c:pt>
                <c:pt idx="2">
                  <c:v>0.08</c:v>
                </c:pt>
                <c:pt idx="3">
                  <c:v>-0.02</c:v>
                </c:pt>
                <c:pt idx="4">
                  <c:v>-3.08</c:v>
                </c:pt>
              </c:numCache>
            </c:numRef>
          </c:val>
          <c:smooth val="0"/>
          <c:extLst xmlns:c16r2="http://schemas.microsoft.com/office/drawing/2015/06/chart">
            <c:ext xmlns:c16="http://schemas.microsoft.com/office/drawing/2014/chart" uri="{C3380CC4-5D6E-409C-BE32-E72D297353CC}">
              <c16:uniqueId val="{00000002-0E83-43A5-9030-4A0A927F9B7B}"/>
            </c:ext>
          </c:extLst>
        </c:ser>
        <c:dLbls>
          <c:showLegendKey val="0"/>
          <c:showVal val="0"/>
          <c:showCatName val="0"/>
          <c:showSerName val="0"/>
          <c:showPercent val="0"/>
          <c:showBubbleSize val="0"/>
        </c:dLbls>
        <c:marker val="1"/>
        <c:smooth val="0"/>
        <c:axId val="483703696"/>
        <c:axId val="400576744"/>
      </c:lineChart>
      <c:catAx>
        <c:axId val="48370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576744"/>
        <c:crosses val="autoZero"/>
        <c:auto val="1"/>
        <c:lblAlgn val="ctr"/>
        <c:lblOffset val="100"/>
        <c:tickLblSkip val="1"/>
        <c:tickMarkSkip val="1"/>
        <c:noMultiLvlLbl val="0"/>
      </c:catAx>
      <c:valAx>
        <c:axId val="400576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70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0.23</c:v>
                </c:pt>
                <c:pt idx="2">
                  <c:v>#N/A</c:v>
                </c:pt>
                <c:pt idx="3">
                  <c:v>0.09</c:v>
                </c:pt>
                <c:pt idx="4">
                  <c:v>#N/A</c:v>
                </c:pt>
                <c:pt idx="5">
                  <c:v>0.09</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0-7AA6-4CE8-826E-5DD5EC36B3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A6-4CE8-826E-5DD5EC36B32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0.17</c:v>
                </c:pt>
                <c:pt idx="6">
                  <c:v>#N/A</c:v>
                </c:pt>
                <c:pt idx="7">
                  <c:v>0.19</c:v>
                </c:pt>
                <c:pt idx="8">
                  <c:v>#N/A</c:v>
                </c:pt>
                <c:pt idx="9">
                  <c:v>0.14000000000000001</c:v>
                </c:pt>
              </c:numCache>
            </c:numRef>
          </c:val>
          <c:extLst xmlns:c16r2="http://schemas.microsoft.com/office/drawing/2015/06/chart">
            <c:ext xmlns:c16="http://schemas.microsoft.com/office/drawing/2014/chart" uri="{C3380CC4-5D6E-409C-BE32-E72D297353CC}">
              <c16:uniqueId val="{00000002-7AA6-4CE8-826E-5DD5EC36B325}"/>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0.2</c:v>
                </c:pt>
                <c:pt idx="4">
                  <c:v>#N/A</c:v>
                </c:pt>
                <c:pt idx="5">
                  <c:v>0.2</c:v>
                </c:pt>
                <c:pt idx="6">
                  <c:v>#N/A</c:v>
                </c:pt>
                <c:pt idx="7">
                  <c:v>0.21</c:v>
                </c:pt>
                <c:pt idx="8">
                  <c:v>#N/A</c:v>
                </c:pt>
                <c:pt idx="9">
                  <c:v>0.21</c:v>
                </c:pt>
              </c:numCache>
            </c:numRef>
          </c:val>
          <c:extLst xmlns:c16r2="http://schemas.microsoft.com/office/drawing/2015/06/chart">
            <c:ext xmlns:c16="http://schemas.microsoft.com/office/drawing/2014/chart" uri="{C3380CC4-5D6E-409C-BE32-E72D297353CC}">
              <c16:uniqueId val="{00000003-7AA6-4CE8-826E-5DD5EC36B32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0.48</c:v>
                </c:pt>
                <c:pt idx="2">
                  <c:v>#N/A</c:v>
                </c:pt>
                <c:pt idx="3">
                  <c:v>0.68</c:v>
                </c:pt>
                <c:pt idx="4">
                  <c:v>#N/A</c:v>
                </c:pt>
                <c:pt idx="5">
                  <c:v>0.82</c:v>
                </c:pt>
                <c:pt idx="6">
                  <c:v>#N/A</c:v>
                </c:pt>
                <c:pt idx="7">
                  <c:v>0.56000000000000005</c:v>
                </c:pt>
                <c:pt idx="8">
                  <c:v>#N/A</c:v>
                </c:pt>
                <c:pt idx="9">
                  <c:v>0.76</c:v>
                </c:pt>
              </c:numCache>
            </c:numRef>
          </c:val>
          <c:extLst xmlns:c16r2="http://schemas.microsoft.com/office/drawing/2015/06/chart">
            <c:ext xmlns:c16="http://schemas.microsoft.com/office/drawing/2014/chart" uri="{C3380CC4-5D6E-409C-BE32-E72D297353CC}">
              <c16:uniqueId val="{00000004-7AA6-4CE8-826E-5DD5EC36B325}"/>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c:v>
                </c:pt>
                <c:pt idx="2">
                  <c:v>#N/A</c:v>
                </c:pt>
                <c:pt idx="3">
                  <c:v>0.81</c:v>
                </c:pt>
                <c:pt idx="4">
                  <c:v>#N/A</c:v>
                </c:pt>
                <c:pt idx="5">
                  <c:v>0.82</c:v>
                </c:pt>
                <c:pt idx="6">
                  <c:v>#N/A</c:v>
                </c:pt>
                <c:pt idx="7">
                  <c:v>0.83</c:v>
                </c:pt>
                <c:pt idx="8">
                  <c:v>#N/A</c:v>
                </c:pt>
                <c:pt idx="9">
                  <c:v>0.86</c:v>
                </c:pt>
              </c:numCache>
            </c:numRef>
          </c:val>
          <c:extLst xmlns:c16r2="http://schemas.microsoft.com/office/drawing/2015/06/chart">
            <c:ext xmlns:c16="http://schemas.microsoft.com/office/drawing/2014/chart" uri="{C3380CC4-5D6E-409C-BE32-E72D297353CC}">
              <c16:uniqueId val="{00000005-7AA6-4CE8-826E-5DD5EC36B32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1.25</c:v>
                </c:pt>
                <c:pt idx="4">
                  <c:v>#N/A</c:v>
                </c:pt>
                <c:pt idx="5">
                  <c:v>1.27</c:v>
                </c:pt>
                <c:pt idx="6">
                  <c:v>#N/A</c:v>
                </c:pt>
                <c:pt idx="7">
                  <c:v>1.19</c:v>
                </c:pt>
                <c:pt idx="8">
                  <c:v>#N/A</c:v>
                </c:pt>
                <c:pt idx="9">
                  <c:v>0.96</c:v>
                </c:pt>
              </c:numCache>
            </c:numRef>
          </c:val>
          <c:extLst xmlns:c16r2="http://schemas.microsoft.com/office/drawing/2015/06/chart">
            <c:ext xmlns:c16="http://schemas.microsoft.com/office/drawing/2014/chart" uri="{C3380CC4-5D6E-409C-BE32-E72D297353CC}">
              <c16:uniqueId val="{00000006-7AA6-4CE8-826E-5DD5EC36B32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0.43</c:v>
                </c:pt>
                <c:pt idx="1">
                  <c:v>#N/A</c:v>
                </c:pt>
                <c:pt idx="2">
                  <c:v>#N/A</c:v>
                </c:pt>
                <c:pt idx="3">
                  <c:v>0.13</c:v>
                </c:pt>
                <c:pt idx="4">
                  <c:v>#N/A</c:v>
                </c:pt>
                <c:pt idx="5">
                  <c:v>0.68</c:v>
                </c:pt>
                <c:pt idx="6">
                  <c:v>#N/A</c:v>
                </c:pt>
                <c:pt idx="7">
                  <c:v>1.1399999999999999</c:v>
                </c:pt>
                <c:pt idx="8">
                  <c:v>#N/A</c:v>
                </c:pt>
                <c:pt idx="9">
                  <c:v>1.86</c:v>
                </c:pt>
              </c:numCache>
            </c:numRef>
          </c:val>
          <c:extLst xmlns:c16r2="http://schemas.microsoft.com/office/drawing/2015/06/chart">
            <c:ext xmlns:c16="http://schemas.microsoft.com/office/drawing/2014/chart" uri="{C3380CC4-5D6E-409C-BE32-E72D297353CC}">
              <c16:uniqueId val="{00000007-7AA6-4CE8-826E-5DD5EC36B325}"/>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0.99</c:v>
                </c:pt>
                <c:pt idx="2">
                  <c:v>#N/A</c:v>
                </c:pt>
                <c:pt idx="3">
                  <c:v>1.79</c:v>
                </c:pt>
                <c:pt idx="4">
                  <c:v>#N/A</c:v>
                </c:pt>
                <c:pt idx="5">
                  <c:v>2.44</c:v>
                </c:pt>
                <c:pt idx="6">
                  <c:v>#N/A</c:v>
                </c:pt>
                <c:pt idx="7">
                  <c:v>4.38</c:v>
                </c:pt>
                <c:pt idx="8">
                  <c:v>#N/A</c:v>
                </c:pt>
                <c:pt idx="9">
                  <c:v>3.06</c:v>
                </c:pt>
              </c:numCache>
            </c:numRef>
          </c:val>
          <c:extLst xmlns:c16r2="http://schemas.microsoft.com/office/drawing/2015/06/chart">
            <c:ext xmlns:c16="http://schemas.microsoft.com/office/drawing/2014/chart" uri="{C3380CC4-5D6E-409C-BE32-E72D297353CC}">
              <c16:uniqueId val="{00000008-7AA6-4CE8-826E-5DD5EC36B325}"/>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5.07</c:v>
                </c:pt>
                <c:pt idx="2">
                  <c:v>#N/A</c:v>
                </c:pt>
                <c:pt idx="3">
                  <c:v>5.74</c:v>
                </c:pt>
                <c:pt idx="4">
                  <c:v>#N/A</c:v>
                </c:pt>
                <c:pt idx="5">
                  <c:v>6.04</c:v>
                </c:pt>
                <c:pt idx="6">
                  <c:v>#N/A</c:v>
                </c:pt>
                <c:pt idx="7">
                  <c:v>6.32</c:v>
                </c:pt>
                <c:pt idx="8">
                  <c:v>#N/A</c:v>
                </c:pt>
                <c:pt idx="9">
                  <c:v>7.31</c:v>
                </c:pt>
              </c:numCache>
            </c:numRef>
          </c:val>
          <c:extLst xmlns:c16r2="http://schemas.microsoft.com/office/drawing/2015/06/chart">
            <c:ext xmlns:c16="http://schemas.microsoft.com/office/drawing/2014/chart" uri="{C3380CC4-5D6E-409C-BE32-E72D297353CC}">
              <c16:uniqueId val="{00000009-7AA6-4CE8-826E-5DD5EC36B325}"/>
            </c:ext>
          </c:extLst>
        </c:ser>
        <c:dLbls>
          <c:showLegendKey val="0"/>
          <c:showVal val="0"/>
          <c:showCatName val="0"/>
          <c:showSerName val="0"/>
          <c:showPercent val="0"/>
          <c:showBubbleSize val="0"/>
        </c:dLbls>
        <c:gapWidth val="150"/>
        <c:overlap val="100"/>
        <c:axId val="489552056"/>
        <c:axId val="485480888"/>
      </c:barChart>
      <c:catAx>
        <c:axId val="48955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480888"/>
        <c:crosses val="autoZero"/>
        <c:auto val="1"/>
        <c:lblAlgn val="ctr"/>
        <c:lblOffset val="100"/>
        <c:tickLblSkip val="1"/>
        <c:tickMarkSkip val="1"/>
        <c:noMultiLvlLbl val="0"/>
      </c:catAx>
      <c:valAx>
        <c:axId val="485480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52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12308</c:v>
                </c:pt>
                <c:pt idx="5">
                  <c:v>12536</c:v>
                </c:pt>
                <c:pt idx="8">
                  <c:v>13017</c:v>
                </c:pt>
                <c:pt idx="11">
                  <c:v>13120</c:v>
                </c:pt>
                <c:pt idx="14">
                  <c:v>13206</c:v>
                </c:pt>
              </c:numCache>
            </c:numRef>
          </c:val>
          <c:extLst xmlns:c16r2="http://schemas.microsoft.com/office/drawing/2015/06/chart">
            <c:ext xmlns:c16="http://schemas.microsoft.com/office/drawing/2014/chart" uri="{C3380CC4-5D6E-409C-BE32-E72D297353CC}">
              <c16:uniqueId val="{00000000-0E3B-4BD1-AB4C-EAD0212134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3B-4BD1-AB4C-EAD0212134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374</c:v>
                </c:pt>
                <c:pt idx="3">
                  <c:v>135</c:v>
                </c:pt>
                <c:pt idx="6">
                  <c:v>205</c:v>
                </c:pt>
                <c:pt idx="9">
                  <c:v>57</c:v>
                </c:pt>
                <c:pt idx="12">
                  <c:v>42</c:v>
                </c:pt>
              </c:numCache>
            </c:numRef>
          </c:val>
          <c:extLst xmlns:c16r2="http://schemas.microsoft.com/office/drawing/2015/06/chart">
            <c:ext xmlns:c16="http://schemas.microsoft.com/office/drawing/2014/chart" uri="{C3380CC4-5D6E-409C-BE32-E72D297353CC}">
              <c16:uniqueId val="{00000002-0E3B-4BD1-AB4C-EAD0212134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317</c:v>
                </c:pt>
                <c:pt idx="3">
                  <c:v>360</c:v>
                </c:pt>
                <c:pt idx="6">
                  <c:v>377</c:v>
                </c:pt>
                <c:pt idx="9">
                  <c:v>400</c:v>
                </c:pt>
                <c:pt idx="12">
                  <c:v>413</c:v>
                </c:pt>
              </c:numCache>
            </c:numRef>
          </c:val>
          <c:extLst xmlns:c16r2="http://schemas.microsoft.com/office/drawing/2015/06/chart">
            <c:ext xmlns:c16="http://schemas.microsoft.com/office/drawing/2014/chart" uri="{C3380CC4-5D6E-409C-BE32-E72D297353CC}">
              <c16:uniqueId val="{00000003-0E3B-4BD1-AB4C-EAD0212134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1667</c:v>
                </c:pt>
                <c:pt idx="3">
                  <c:v>1651</c:v>
                </c:pt>
                <c:pt idx="6">
                  <c:v>1637</c:v>
                </c:pt>
                <c:pt idx="9">
                  <c:v>1676</c:v>
                </c:pt>
                <c:pt idx="12">
                  <c:v>1680</c:v>
                </c:pt>
              </c:numCache>
            </c:numRef>
          </c:val>
          <c:extLst xmlns:c16r2="http://schemas.microsoft.com/office/drawing/2015/06/chart">
            <c:ext xmlns:c16="http://schemas.microsoft.com/office/drawing/2014/chart" uri="{C3380CC4-5D6E-409C-BE32-E72D297353CC}">
              <c16:uniqueId val="{00000004-0E3B-4BD1-AB4C-EAD0212134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xmlns:c16r2="http://schemas.microsoft.com/office/drawing/2015/06/chart">
            <c:ext xmlns:c16="http://schemas.microsoft.com/office/drawing/2014/chart" uri="{C3380CC4-5D6E-409C-BE32-E72D297353CC}">
              <c16:uniqueId val="{00000005-0E3B-4BD1-AB4C-EAD0212134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3B-4BD1-AB4C-EAD0212134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12270</c:v>
                </c:pt>
                <c:pt idx="3">
                  <c:v>12308</c:v>
                </c:pt>
                <c:pt idx="6">
                  <c:v>12744</c:v>
                </c:pt>
                <c:pt idx="9">
                  <c:v>12846</c:v>
                </c:pt>
                <c:pt idx="12">
                  <c:v>13161</c:v>
                </c:pt>
              </c:numCache>
            </c:numRef>
          </c:val>
          <c:extLst xmlns:c16r2="http://schemas.microsoft.com/office/drawing/2015/06/chart">
            <c:ext xmlns:c16="http://schemas.microsoft.com/office/drawing/2014/chart" uri="{C3380CC4-5D6E-409C-BE32-E72D297353CC}">
              <c16:uniqueId val="{00000007-0E3B-4BD1-AB4C-EAD021213481}"/>
            </c:ext>
          </c:extLst>
        </c:ser>
        <c:dLbls>
          <c:showLegendKey val="0"/>
          <c:showVal val="0"/>
          <c:showCatName val="0"/>
          <c:showSerName val="0"/>
          <c:showPercent val="0"/>
          <c:showBubbleSize val="0"/>
        </c:dLbls>
        <c:gapWidth val="100"/>
        <c:overlap val="100"/>
        <c:axId val="490488224"/>
        <c:axId val="48347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2387</c:v>
                </c:pt>
                <c:pt idx="2">
                  <c:v>#N/A</c:v>
                </c:pt>
                <c:pt idx="3">
                  <c:v>#N/A</c:v>
                </c:pt>
                <c:pt idx="4">
                  <c:v>1985</c:v>
                </c:pt>
                <c:pt idx="5">
                  <c:v>#N/A</c:v>
                </c:pt>
                <c:pt idx="6">
                  <c:v>#N/A</c:v>
                </c:pt>
                <c:pt idx="7">
                  <c:v>2013</c:v>
                </c:pt>
                <c:pt idx="8">
                  <c:v>#N/A</c:v>
                </c:pt>
                <c:pt idx="9">
                  <c:v>#N/A</c:v>
                </c:pt>
                <c:pt idx="10">
                  <c:v>1926</c:v>
                </c:pt>
                <c:pt idx="11">
                  <c:v>#N/A</c:v>
                </c:pt>
                <c:pt idx="12">
                  <c:v>#N/A</c:v>
                </c:pt>
                <c:pt idx="13">
                  <c:v>2157</c:v>
                </c:pt>
                <c:pt idx="14">
                  <c:v>#N/A</c:v>
                </c:pt>
              </c:numCache>
            </c:numRef>
          </c:val>
          <c:smooth val="0"/>
          <c:extLst xmlns:c16r2="http://schemas.microsoft.com/office/drawing/2015/06/chart">
            <c:ext xmlns:c16="http://schemas.microsoft.com/office/drawing/2014/chart" uri="{C3380CC4-5D6E-409C-BE32-E72D297353CC}">
              <c16:uniqueId val="{00000008-0E3B-4BD1-AB4C-EAD021213481}"/>
            </c:ext>
          </c:extLst>
        </c:ser>
        <c:dLbls>
          <c:showLegendKey val="0"/>
          <c:showVal val="0"/>
          <c:showCatName val="0"/>
          <c:showSerName val="0"/>
          <c:showPercent val="0"/>
          <c:showBubbleSize val="0"/>
        </c:dLbls>
        <c:marker val="1"/>
        <c:smooth val="0"/>
        <c:axId val="490488224"/>
        <c:axId val="483479248"/>
      </c:lineChart>
      <c:catAx>
        <c:axId val="49048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479248"/>
        <c:crosses val="autoZero"/>
        <c:auto val="1"/>
        <c:lblAlgn val="ctr"/>
        <c:lblOffset val="100"/>
        <c:tickLblSkip val="1"/>
        <c:tickMarkSkip val="1"/>
        <c:noMultiLvlLbl val="0"/>
      </c:catAx>
      <c:valAx>
        <c:axId val="48347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48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126831</c:v>
                </c:pt>
                <c:pt idx="5">
                  <c:v>126994</c:v>
                </c:pt>
                <c:pt idx="8">
                  <c:v>126722</c:v>
                </c:pt>
                <c:pt idx="11">
                  <c:v>124915</c:v>
                </c:pt>
                <c:pt idx="14">
                  <c:v>123122</c:v>
                </c:pt>
              </c:numCache>
            </c:numRef>
          </c:val>
          <c:extLst xmlns:c16r2="http://schemas.microsoft.com/office/drawing/2015/06/chart">
            <c:ext xmlns:c16="http://schemas.microsoft.com/office/drawing/2014/chart" uri="{C3380CC4-5D6E-409C-BE32-E72D297353CC}">
              <c16:uniqueId val="{00000000-5E46-4FD4-95F9-54DF2BE549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25284</c:v>
                </c:pt>
                <c:pt idx="5">
                  <c:v>24768</c:v>
                </c:pt>
                <c:pt idx="8">
                  <c:v>24928</c:v>
                </c:pt>
                <c:pt idx="11">
                  <c:v>25559</c:v>
                </c:pt>
                <c:pt idx="14">
                  <c:v>26152</c:v>
                </c:pt>
              </c:numCache>
            </c:numRef>
          </c:val>
          <c:extLst xmlns:c16r2="http://schemas.microsoft.com/office/drawing/2015/06/chart">
            <c:ext xmlns:c16="http://schemas.microsoft.com/office/drawing/2014/chart" uri="{C3380CC4-5D6E-409C-BE32-E72D297353CC}">
              <c16:uniqueId val="{00000001-5E46-4FD4-95F9-54DF2BE549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20797</c:v>
                </c:pt>
                <c:pt idx="5">
                  <c:v>20455</c:v>
                </c:pt>
                <c:pt idx="8">
                  <c:v>19867</c:v>
                </c:pt>
                <c:pt idx="11">
                  <c:v>19623</c:v>
                </c:pt>
                <c:pt idx="14">
                  <c:v>16345</c:v>
                </c:pt>
              </c:numCache>
            </c:numRef>
          </c:val>
          <c:extLst xmlns:c16r2="http://schemas.microsoft.com/office/drawing/2015/06/chart">
            <c:ext xmlns:c16="http://schemas.microsoft.com/office/drawing/2014/chart" uri="{C3380CC4-5D6E-409C-BE32-E72D297353CC}">
              <c16:uniqueId val="{00000002-5E46-4FD4-95F9-54DF2BE549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46-4FD4-95F9-54DF2BE549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46-4FD4-95F9-54DF2BE549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332</c:v>
                </c:pt>
                <c:pt idx="3">
                  <c:v>261</c:v>
                </c:pt>
                <c:pt idx="6">
                  <c:v>235</c:v>
                </c:pt>
                <c:pt idx="9">
                  <c:v>217</c:v>
                </c:pt>
                <c:pt idx="12">
                  <c:v>189</c:v>
                </c:pt>
              </c:numCache>
            </c:numRef>
          </c:val>
          <c:extLst xmlns:c16r2="http://schemas.microsoft.com/office/drawing/2015/06/chart">
            <c:ext xmlns:c16="http://schemas.microsoft.com/office/drawing/2014/chart" uri="{C3380CC4-5D6E-409C-BE32-E72D297353CC}">
              <c16:uniqueId val="{00000005-5E46-4FD4-95F9-54DF2BE549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15240</c:v>
                </c:pt>
                <c:pt idx="3">
                  <c:v>15244</c:v>
                </c:pt>
                <c:pt idx="6">
                  <c:v>15231</c:v>
                </c:pt>
                <c:pt idx="9">
                  <c:v>14488</c:v>
                </c:pt>
                <c:pt idx="12">
                  <c:v>14382</c:v>
                </c:pt>
              </c:numCache>
            </c:numRef>
          </c:val>
          <c:extLst xmlns:c16r2="http://schemas.microsoft.com/office/drawing/2015/06/chart">
            <c:ext xmlns:c16="http://schemas.microsoft.com/office/drawing/2014/chart" uri="{C3380CC4-5D6E-409C-BE32-E72D297353CC}">
              <c16:uniqueId val="{00000006-5E46-4FD4-95F9-54DF2BE549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1665</c:v>
                </c:pt>
                <c:pt idx="3">
                  <c:v>1899</c:v>
                </c:pt>
                <c:pt idx="6">
                  <c:v>2086</c:v>
                </c:pt>
                <c:pt idx="9">
                  <c:v>1924</c:v>
                </c:pt>
                <c:pt idx="12">
                  <c:v>1878</c:v>
                </c:pt>
              </c:numCache>
            </c:numRef>
          </c:val>
          <c:extLst xmlns:c16r2="http://schemas.microsoft.com/office/drawing/2015/06/chart">
            <c:ext xmlns:c16="http://schemas.microsoft.com/office/drawing/2014/chart" uri="{C3380CC4-5D6E-409C-BE32-E72D297353CC}">
              <c16:uniqueId val="{00000007-5E46-4FD4-95F9-54DF2BE549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21977</c:v>
                </c:pt>
                <c:pt idx="3">
                  <c:v>22253</c:v>
                </c:pt>
                <c:pt idx="6">
                  <c:v>22628</c:v>
                </c:pt>
                <c:pt idx="9">
                  <c:v>23819</c:v>
                </c:pt>
                <c:pt idx="12">
                  <c:v>24579</c:v>
                </c:pt>
              </c:numCache>
            </c:numRef>
          </c:val>
          <c:extLst xmlns:c16r2="http://schemas.microsoft.com/office/drawing/2015/06/chart">
            <c:ext xmlns:c16="http://schemas.microsoft.com/office/drawing/2014/chart" uri="{C3380CC4-5D6E-409C-BE32-E72D297353CC}">
              <c16:uniqueId val="{00000008-5E46-4FD4-95F9-54DF2BE549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1627</c:v>
                </c:pt>
                <c:pt idx="3">
                  <c:v>1405</c:v>
                </c:pt>
                <c:pt idx="6">
                  <c:v>1226</c:v>
                </c:pt>
                <c:pt idx="9">
                  <c:v>1097</c:v>
                </c:pt>
                <c:pt idx="12">
                  <c:v>1258</c:v>
                </c:pt>
              </c:numCache>
            </c:numRef>
          </c:val>
          <c:extLst xmlns:c16r2="http://schemas.microsoft.com/office/drawing/2015/06/chart">
            <c:ext xmlns:c16="http://schemas.microsoft.com/office/drawing/2014/chart" uri="{C3380CC4-5D6E-409C-BE32-E72D297353CC}">
              <c16:uniqueId val="{00000009-5E46-4FD4-95F9-54DF2BE549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144592</c:v>
                </c:pt>
                <c:pt idx="3">
                  <c:v>143060</c:v>
                </c:pt>
                <c:pt idx="6">
                  <c:v>145523</c:v>
                </c:pt>
                <c:pt idx="9">
                  <c:v>144842</c:v>
                </c:pt>
                <c:pt idx="12">
                  <c:v>142471</c:v>
                </c:pt>
              </c:numCache>
            </c:numRef>
          </c:val>
          <c:extLst xmlns:c16r2="http://schemas.microsoft.com/office/drawing/2015/06/chart">
            <c:ext xmlns:c16="http://schemas.microsoft.com/office/drawing/2014/chart" uri="{C3380CC4-5D6E-409C-BE32-E72D297353CC}">
              <c16:uniqueId val="{0000000A-5E46-4FD4-95F9-54DF2BE549D8}"/>
            </c:ext>
          </c:extLst>
        </c:ser>
        <c:dLbls>
          <c:showLegendKey val="0"/>
          <c:showVal val="0"/>
          <c:showCatName val="0"/>
          <c:showSerName val="0"/>
          <c:showPercent val="0"/>
          <c:showBubbleSize val="0"/>
        </c:dLbls>
        <c:gapWidth val="100"/>
        <c:overlap val="100"/>
        <c:axId val="493985888"/>
        <c:axId val="49399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12522</c:v>
                </c:pt>
                <c:pt idx="2">
                  <c:v>#N/A</c:v>
                </c:pt>
                <c:pt idx="3">
                  <c:v>#N/A</c:v>
                </c:pt>
                <c:pt idx="4">
                  <c:v>11904</c:v>
                </c:pt>
                <c:pt idx="5">
                  <c:v>#N/A</c:v>
                </c:pt>
                <c:pt idx="6">
                  <c:v>#N/A</c:v>
                </c:pt>
                <c:pt idx="7">
                  <c:v>15412</c:v>
                </c:pt>
                <c:pt idx="8">
                  <c:v>#N/A</c:v>
                </c:pt>
                <c:pt idx="9">
                  <c:v>#N/A</c:v>
                </c:pt>
                <c:pt idx="10">
                  <c:v>16291</c:v>
                </c:pt>
                <c:pt idx="11">
                  <c:v>#N/A</c:v>
                </c:pt>
                <c:pt idx="12">
                  <c:v>#N/A</c:v>
                </c:pt>
                <c:pt idx="13">
                  <c:v>19138</c:v>
                </c:pt>
                <c:pt idx="14">
                  <c:v>#N/A</c:v>
                </c:pt>
              </c:numCache>
            </c:numRef>
          </c:val>
          <c:smooth val="0"/>
          <c:extLst xmlns:c16r2="http://schemas.microsoft.com/office/drawing/2015/06/chart">
            <c:ext xmlns:c16="http://schemas.microsoft.com/office/drawing/2014/chart" uri="{C3380CC4-5D6E-409C-BE32-E72D297353CC}">
              <c16:uniqueId val="{0000000B-5E46-4FD4-95F9-54DF2BE549D8}"/>
            </c:ext>
          </c:extLst>
        </c:ser>
        <c:dLbls>
          <c:showLegendKey val="0"/>
          <c:showVal val="0"/>
          <c:showCatName val="0"/>
          <c:showSerName val="0"/>
          <c:showPercent val="0"/>
          <c:showBubbleSize val="0"/>
        </c:dLbls>
        <c:marker val="1"/>
        <c:smooth val="0"/>
        <c:axId val="493985888"/>
        <c:axId val="493996032"/>
      </c:lineChart>
      <c:catAx>
        <c:axId val="4939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996032"/>
        <c:crosses val="autoZero"/>
        <c:auto val="1"/>
        <c:lblAlgn val="ctr"/>
        <c:lblOffset val="100"/>
        <c:tickLblSkip val="1"/>
        <c:tickMarkSkip val="1"/>
        <c:noMultiLvlLbl val="0"/>
      </c:catAx>
      <c:valAx>
        <c:axId val="49399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9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7592</c:v>
                </c:pt>
                <c:pt idx="1">
                  <c:v>7617</c:v>
                </c:pt>
                <c:pt idx="2">
                  <c:v>5634</c:v>
                </c:pt>
              </c:numCache>
            </c:numRef>
          </c:val>
          <c:extLst xmlns:c16r2="http://schemas.microsoft.com/office/drawing/2015/06/chart">
            <c:ext xmlns:c16="http://schemas.microsoft.com/office/drawing/2014/chart" uri="{C3380CC4-5D6E-409C-BE32-E72D297353CC}">
              <c16:uniqueId val="{00000000-4596-4245-8342-9C89BC608F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1844</c:v>
                </c:pt>
                <c:pt idx="1">
                  <c:v>1851</c:v>
                </c:pt>
                <c:pt idx="2">
                  <c:v>1656</c:v>
                </c:pt>
              </c:numCache>
            </c:numRef>
          </c:val>
          <c:extLst xmlns:c16r2="http://schemas.microsoft.com/office/drawing/2015/06/chart">
            <c:ext xmlns:c16="http://schemas.microsoft.com/office/drawing/2014/chart" uri="{C3380CC4-5D6E-409C-BE32-E72D297353CC}">
              <c16:uniqueId val="{00000001-4596-4245-8342-9C89BC608F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9153</c:v>
                </c:pt>
                <c:pt idx="1">
                  <c:v>7973</c:v>
                </c:pt>
                <c:pt idx="2">
                  <c:v>6613</c:v>
                </c:pt>
              </c:numCache>
            </c:numRef>
          </c:val>
          <c:extLst xmlns:c16r2="http://schemas.microsoft.com/office/drawing/2015/06/chart">
            <c:ext xmlns:c16="http://schemas.microsoft.com/office/drawing/2014/chart" uri="{C3380CC4-5D6E-409C-BE32-E72D297353CC}">
              <c16:uniqueId val="{00000002-4596-4245-8342-9C89BC608FA0}"/>
            </c:ext>
          </c:extLst>
        </c:ser>
        <c:dLbls>
          <c:showLegendKey val="0"/>
          <c:showVal val="0"/>
          <c:showCatName val="0"/>
          <c:showSerName val="0"/>
          <c:showPercent val="0"/>
          <c:showBubbleSize val="0"/>
        </c:dLbls>
        <c:gapWidth val="120"/>
        <c:overlap val="100"/>
        <c:axId val="490417600"/>
        <c:axId val="490474232"/>
      </c:barChart>
      <c:catAx>
        <c:axId val="4904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474232"/>
        <c:crosses val="autoZero"/>
        <c:auto val="1"/>
        <c:lblAlgn val="ctr"/>
        <c:lblOffset val="100"/>
        <c:tickLblSkip val="1"/>
        <c:tickMarkSkip val="1"/>
        <c:noMultiLvlLbl val="0"/>
      </c:catAx>
      <c:valAx>
        <c:axId val="490474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4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1F2-4B67-8E78-221B5E6695C5}"/>
                </c:ext>
                <c:ext xmlns:c15="http://schemas.microsoft.com/office/drawing/2012/chart" uri="{CE6537A1-D6FC-4f65-9D91-7224C49458BB}">
                  <c15:dlblFieldTable>
                    <c15:dlblFTEntry>
                      <c15:txfldGUID>{19722CEB-1830-4607-8E8D-E5357D6D87D1}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1F2-4B67-8E78-221B5E6695C5}"/>
                </c:ext>
                <c:ext xmlns:c15="http://schemas.microsoft.com/office/drawing/2012/chart" uri="{CE6537A1-D6FC-4f65-9D91-7224C49458BB}">
                  <c15:dlblFieldTable>
                    <c15:dlblFTEntry>
                      <c15:txfldGUID>{CF61F89F-2F39-4970-8A20-CB1863983784}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1F2-4B67-8E78-221B5E6695C5}"/>
                </c:ext>
                <c:ext xmlns:c15="http://schemas.microsoft.com/office/drawing/2012/chart" uri="{CE6537A1-D6FC-4f65-9D91-7224C49458BB}">
                  <c15:dlblFieldTable>
                    <c15:dlblFTEntry>
                      <c15:txfldGUID>{1CDDF63E-B180-4009-AA53-45BC967E21A9}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1F2-4B67-8E78-221B5E6695C5}"/>
                </c:ext>
                <c:ext xmlns:c15="http://schemas.microsoft.com/office/drawing/2012/chart" uri="{CE6537A1-D6FC-4f65-9D91-7224C49458BB}">
                  <c15:dlblFieldTable>
                    <c15:dlblFTEntry>
                      <c15:txfldGUID>{C95F1909-115C-4B61-8265-30EE481B2002}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1F2-4B67-8E78-221B5E6695C5}"/>
                </c:ext>
                <c:ext xmlns:c15="http://schemas.microsoft.com/office/drawing/2012/chart" uri="{CE6537A1-D6FC-4f65-9D91-7224C49458BB}">
                  <c15:dlblFieldTable>
                    <c15:dlblFTEntry>
                      <c15:txfldGUID>{903D14B9-DDC8-427C-8390-7EF1A53894A8}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1F2-4B67-8E78-221B5E6695C5}"/>
                </c:ext>
                <c:ext xmlns:c15="http://schemas.microsoft.com/office/drawing/2012/chart" uri="{CE6537A1-D6FC-4f65-9D91-7224C49458BB}">
                  <c15:layout/>
                  <c15:dlblFieldTable>
                    <c15:dlblFTEntry>
                      <c15:txfldGUID>{69DCBF71-C9C9-4DAC-A14A-1EA8EB00158C}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1F2-4B67-8E78-221B5E6695C5}"/>
                </c:ext>
                <c:ext xmlns:c15="http://schemas.microsoft.com/office/drawing/2012/chart" uri="{CE6537A1-D6FC-4f65-9D91-7224C49458BB}">
                  <c15:layout/>
                  <c15:dlblFieldTable>
                    <c15:dlblFTEntry>
                      <c15:txfldGUID>{FB06D6B6-BBBB-4B6E-9621-6C1DE9D64E6D}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1F2-4B67-8E78-221B5E6695C5}"/>
                </c:ext>
                <c:ext xmlns:c15="http://schemas.microsoft.com/office/drawing/2012/chart" uri="{CE6537A1-D6FC-4f65-9D91-7224C49458BB}">
                  <c15:layout/>
                  <c15:dlblFieldTable>
                    <c15:dlblFTEntry>
                      <c15:txfldGUID>{3B093146-5145-484E-A86E-15F3440DCB36}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1F2-4B67-8E78-221B5E6695C5}"/>
                </c:ext>
                <c:ext xmlns:c15="http://schemas.microsoft.com/office/drawing/2012/chart" uri="{CE6537A1-D6FC-4f65-9D91-7224C49458BB}">
                  <c15:layout/>
                  <c15:dlblFieldTable>
                    <c15:dlblFTEntry>
                      <c15:txfldGUID>{91C338B6-34DC-4F57-A9E9-2598BCFE7FE9}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50.7</c:v>
                </c:pt>
                <c:pt idx="16">
                  <c:v>51.8</c:v>
                </c:pt>
                <c:pt idx="24">
                  <c:v>53.1</c:v>
                </c:pt>
                <c:pt idx="32">
                  <c:v>53.1</c:v>
                </c:pt>
              </c:numCache>
            </c:numRef>
          </c:xVal>
          <c:yVal>
            <c:numRef>
              <c:f>公会計指標分析・財政指標組合せ分析表!$BP$51:$DC$51</c:f>
              <c:numCache>
                <c:formatCode>#,##0.0;"▲ "#,##0.0</c:formatCode>
                <c:ptCount val="40"/>
                <c:pt idx="8">
                  <c:v>20.399999999999999</c:v>
                </c:pt>
                <c:pt idx="16">
                  <c:v>26.5</c:v>
                </c:pt>
                <c:pt idx="24">
                  <c:v>27.9</c:v>
                </c:pt>
                <c:pt idx="32">
                  <c:v>32.5</c:v>
                </c:pt>
              </c:numCache>
            </c:numRef>
          </c:yVal>
          <c:smooth val="0"/>
          <c:extLst xmlns:c16r2="http://schemas.microsoft.com/office/drawing/2015/06/chart">
            <c:ext xmlns:c16="http://schemas.microsoft.com/office/drawing/2014/chart" uri="{C3380CC4-5D6E-409C-BE32-E72D297353CC}">
              <c16:uniqueId val="{00000009-F1F2-4B67-8E78-221B5E6695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1F2-4B67-8E78-221B5E6695C5}"/>
                </c:ext>
                <c:ext xmlns:c15="http://schemas.microsoft.com/office/drawing/2012/chart" uri="{CE6537A1-D6FC-4f65-9D91-7224C49458BB}">
                  <c15:dlblFieldTable>
                    <c15:dlblFTEntry>
                      <c15:txfldGUID>{27CBB6C3-A0BE-404E-B264-FF6131468420}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1F2-4B67-8E78-221B5E6695C5}"/>
                </c:ext>
                <c:ext xmlns:c15="http://schemas.microsoft.com/office/drawing/2012/chart" uri="{CE6537A1-D6FC-4f65-9D91-7224C49458BB}">
                  <c15:dlblFieldTable>
                    <c15:dlblFTEntry>
                      <c15:txfldGUID>{2D093C03-184B-4FCC-A709-CAEFA67115D1}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1F2-4B67-8E78-221B5E6695C5}"/>
                </c:ext>
                <c:ext xmlns:c15="http://schemas.microsoft.com/office/drawing/2012/chart" uri="{CE6537A1-D6FC-4f65-9D91-7224C49458BB}">
                  <c15:dlblFieldTable>
                    <c15:dlblFTEntry>
                      <c15:txfldGUID>{68FE1774-F5E8-4544-993E-FC573172B1CF}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1F2-4B67-8E78-221B5E6695C5}"/>
                </c:ext>
                <c:ext xmlns:c15="http://schemas.microsoft.com/office/drawing/2012/chart" uri="{CE6537A1-D6FC-4f65-9D91-7224C49458BB}">
                  <c15:dlblFieldTable>
                    <c15:dlblFTEntry>
                      <c15:txfldGUID>{E2745CA4-D59E-4FBC-B225-1C9696AA31F9}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1F2-4B67-8E78-221B5E6695C5}"/>
                </c:ext>
                <c:ext xmlns:c15="http://schemas.microsoft.com/office/drawing/2012/chart" uri="{CE6537A1-D6FC-4f65-9D91-7224C49458BB}">
                  <c15:dlblFieldTable>
                    <c15:dlblFTEntry>
                      <c15:txfldGUID>{F70030EE-FF6F-45D2-B67C-3DF731494661}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1F2-4B67-8E78-221B5E6695C5}"/>
                </c:ext>
                <c:ext xmlns:c15="http://schemas.microsoft.com/office/drawing/2012/chart" uri="{CE6537A1-D6FC-4f65-9D91-7224C49458BB}">
                  <c15:layout/>
                  <c15:dlblFieldTable>
                    <c15:dlblFTEntry>
                      <c15:txfldGUID>{2111F36E-0F1D-4F8A-99FE-D6C59622D08E}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1F2-4B67-8E78-221B5E6695C5}"/>
                </c:ext>
                <c:ext xmlns:c15="http://schemas.microsoft.com/office/drawing/2012/chart" uri="{CE6537A1-D6FC-4f65-9D91-7224C49458BB}">
                  <c15:layout/>
                  <c15:dlblFieldTable>
                    <c15:dlblFTEntry>
                      <c15:txfldGUID>{575429DE-629E-4A26-B5CC-E3DB31D2BA12}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1F2-4B67-8E78-221B5E6695C5}"/>
                </c:ext>
                <c:ext xmlns:c15="http://schemas.microsoft.com/office/drawing/2012/chart" uri="{CE6537A1-D6FC-4f65-9D91-7224C49458BB}">
                  <c15:layout/>
                  <c15:dlblFieldTable>
                    <c15:dlblFTEntry>
                      <c15:txfldGUID>{1DAD5BE7-CB1D-47D3-A601-E11397D45890}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1F2-4B67-8E78-221B5E6695C5}"/>
                </c:ext>
                <c:ext xmlns:c15="http://schemas.microsoft.com/office/drawing/2012/chart" uri="{CE6537A1-D6FC-4f65-9D91-7224C49458BB}">
                  <c15:layout/>
                  <c15:dlblFieldTable>
                    <c15:dlblFTEntry>
                      <c15:txfldGUID>{A129B3E2-0DD8-4935-80A8-AE7DC0DD6519}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F1F2-4B67-8E78-221B5E6695C5}"/>
            </c:ext>
          </c:extLst>
        </c:ser>
        <c:dLbls>
          <c:showLegendKey val="0"/>
          <c:showVal val="1"/>
          <c:showCatName val="0"/>
          <c:showSerName val="0"/>
          <c:showPercent val="0"/>
          <c:showBubbleSize val="0"/>
        </c:dLbls>
        <c:axId val="485696032"/>
        <c:axId val="485694072"/>
      </c:scatterChart>
      <c:valAx>
        <c:axId val="485696032"/>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694072"/>
        <c:crosses val="autoZero"/>
        <c:crossBetween val="midCat"/>
      </c:valAx>
      <c:valAx>
        <c:axId val="485694072"/>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696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2247992509112679E-3"/>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AF-4F41-9929-23CB46FC44B5}"/>
                </c:ext>
                <c:ext xmlns:c15="http://schemas.microsoft.com/office/drawing/2012/chart" uri="{CE6537A1-D6FC-4f65-9D91-7224C49458BB}">
                  <c15:layout/>
                  <c15:dlblFieldTable>
                    <c15:dlblFTEntry>
                      <c15:txfldGUID>{BAB52037-47CB-43D5-9645-9717193CC3EF}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AF-4F41-9929-23CB46FC44B5}"/>
                </c:ext>
                <c:ext xmlns:c15="http://schemas.microsoft.com/office/drawing/2012/chart" uri="{CE6537A1-D6FC-4f65-9D91-7224C49458BB}">
                  <c15:dlblFieldTable>
                    <c15:dlblFTEntry>
                      <c15:txfldGUID>{AC11BACC-2121-4286-AC75-F33C97460C53}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AF-4F41-9929-23CB46FC44B5}"/>
                </c:ext>
                <c:ext xmlns:c15="http://schemas.microsoft.com/office/drawing/2012/chart" uri="{CE6537A1-D6FC-4f65-9D91-7224C49458BB}">
                  <c15:dlblFieldTable>
                    <c15:dlblFTEntry>
                      <c15:txfldGUID>{4981BA90-101A-4029-9703-EF0064EC8D50}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AF-4F41-9929-23CB46FC44B5}"/>
                </c:ext>
                <c:ext xmlns:c15="http://schemas.microsoft.com/office/drawing/2012/chart" uri="{CE6537A1-D6FC-4f65-9D91-7224C49458BB}">
                  <c15:dlblFieldTable>
                    <c15:dlblFTEntry>
                      <c15:txfldGUID>{FCA52961-F080-4559-90E0-C5126B1E3A7E}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AF-4F41-9929-23CB46FC44B5}"/>
                </c:ext>
                <c:ext xmlns:c15="http://schemas.microsoft.com/office/drawing/2012/chart" uri="{CE6537A1-D6FC-4f65-9D91-7224C49458BB}">
                  <c15:dlblFieldTable>
                    <c15:dlblFTEntry>
                      <c15:txfldGUID>{68A498C7-CB18-43A8-8555-1C77989249C4}</c15:txfldGUID>
                      <c15:f>#REF!</c15:f>
                      <c15:dlblFieldTableCache>
                        <c:ptCount val="1"/>
                        <c:pt idx="0">
                          <c:v>#REF!</c:v>
                        </c:pt>
                      </c15:dlblFieldTableCache>
                    </c15:dlblFTEntry>
                  </c15:dlblFieldTable>
                  <c15:showDataLabelsRange val="0"/>
                </c:ext>
              </c:extLst>
            </c:dLbl>
            <c:dLbl>
              <c:idx val="8"/>
              <c:layout>
                <c:manualLayout>
                  <c:x val="0"/>
                  <c:y val="2.225141738480522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AF-4F41-9929-23CB46FC44B5}"/>
                </c:ext>
                <c:ext xmlns:c15="http://schemas.microsoft.com/office/drawing/2012/chart" uri="{CE6537A1-D6FC-4f65-9D91-7224C49458BB}">
                  <c15:layout/>
                  <c15:dlblFieldTable>
                    <c15:dlblFTEntry>
                      <c15:txfldGUID>{DF9F27F0-96FC-4006-BAF8-CD94D7881F3D}</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AF-4F41-9929-23CB46FC44B5}"/>
                </c:ext>
                <c:ext xmlns:c15="http://schemas.microsoft.com/office/drawing/2012/chart" uri="{CE6537A1-D6FC-4f65-9D91-7224C49458BB}">
                  <c15:layout/>
                  <c15:dlblFieldTable>
                    <c15:dlblFTEntry>
                      <c15:txfldGUID>{8C7CF3D3-4EF1-477A-91E4-99051AF43B8A}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AF-4F41-9929-23CB46FC44B5}"/>
                </c:ext>
                <c:ext xmlns:c15="http://schemas.microsoft.com/office/drawing/2012/chart" uri="{CE6537A1-D6FC-4f65-9D91-7224C49458BB}">
                  <c15:layout/>
                  <c15:dlblFieldTable>
                    <c15:dlblFTEntry>
                      <c15:txfldGUID>{0C4A6F1E-4BFB-472C-B996-E9860BC7A0C2}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AF-4F41-9929-23CB46FC44B5}"/>
                </c:ext>
                <c:ext xmlns:c15="http://schemas.microsoft.com/office/drawing/2012/chart" uri="{CE6537A1-D6FC-4f65-9D91-7224C49458BB}">
                  <c15:layout/>
                  <c15:dlblFieldTable>
                    <c15:dlblFTEntry>
                      <c15:txfldGUID>{35F3A199-E06A-437F-86DB-996AC6F65254}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3.6</c:v>
                </c:pt>
                <c:pt idx="16">
                  <c:v>3.6</c:v>
                </c:pt>
                <c:pt idx="24">
                  <c:v>3.3</c:v>
                </c:pt>
                <c:pt idx="32">
                  <c:v>3.4</c:v>
                </c:pt>
              </c:numCache>
            </c:numRef>
          </c:xVal>
          <c:yVal>
            <c:numRef>
              <c:f>公会計指標分析・財政指標組合せ分析表!$BP$73:$DC$73</c:f>
              <c:numCache>
                <c:formatCode>#,##0.0;"▲ "#,##0.0</c:formatCode>
                <c:ptCount val="40"/>
                <c:pt idx="0">
                  <c:v>21.6</c:v>
                </c:pt>
                <c:pt idx="8">
                  <c:v>20.399999999999999</c:v>
                </c:pt>
                <c:pt idx="16">
                  <c:v>26.5</c:v>
                </c:pt>
                <c:pt idx="24">
                  <c:v>27.9</c:v>
                </c:pt>
                <c:pt idx="32">
                  <c:v>32.5</c:v>
                </c:pt>
              </c:numCache>
            </c:numRef>
          </c:yVal>
          <c:smooth val="0"/>
          <c:extLst xmlns:c16r2="http://schemas.microsoft.com/office/drawing/2015/06/chart">
            <c:ext xmlns:c16="http://schemas.microsoft.com/office/drawing/2014/chart" uri="{C3380CC4-5D6E-409C-BE32-E72D297353CC}">
              <c16:uniqueId val="{00000009-44AF-4F41-9929-23CB46FC44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4AF-4F41-9929-23CB46FC44B5}"/>
                </c:ext>
                <c:ext xmlns:c15="http://schemas.microsoft.com/office/drawing/2012/chart" uri="{CE6537A1-D6FC-4f65-9D91-7224C49458BB}">
                  <c15:layout/>
                  <c15:dlblFieldTable>
                    <c15:dlblFTEntry>
                      <c15:txfldGUID>{6632DF9A-C874-4F27-9AE8-36DCA165050E}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4AF-4F41-9929-23CB46FC44B5}"/>
                </c:ext>
                <c:ext xmlns:c15="http://schemas.microsoft.com/office/drawing/2012/chart" uri="{CE6537A1-D6FC-4f65-9D91-7224C49458BB}">
                  <c15:dlblFieldTable>
                    <c15:dlblFTEntry>
                      <c15:txfldGUID>{DD953DF0-8501-4641-89C8-4B3B8D963C1C}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4AF-4F41-9929-23CB46FC44B5}"/>
                </c:ext>
                <c:ext xmlns:c15="http://schemas.microsoft.com/office/drawing/2012/chart" uri="{CE6537A1-D6FC-4f65-9D91-7224C49458BB}">
                  <c15:dlblFieldTable>
                    <c15:dlblFTEntry>
                      <c15:txfldGUID>{A596728B-8556-477F-AAC8-6E1BA48BD701}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4AF-4F41-9929-23CB46FC44B5}"/>
                </c:ext>
                <c:ext xmlns:c15="http://schemas.microsoft.com/office/drawing/2012/chart" uri="{CE6537A1-D6FC-4f65-9D91-7224C49458BB}">
                  <c15:dlblFieldTable>
                    <c15:dlblFTEntry>
                      <c15:txfldGUID>{DDDFB00C-3404-4460-A76B-2B6D3D1CA0BF}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4AF-4F41-9929-23CB46FC44B5}"/>
                </c:ext>
                <c:ext xmlns:c15="http://schemas.microsoft.com/office/drawing/2012/chart" uri="{CE6537A1-D6FC-4f65-9D91-7224C49458BB}">
                  <c15:dlblFieldTable>
                    <c15:dlblFTEntry>
                      <c15:txfldGUID>{6F53B889-D248-49B6-90D5-896DDE3FE6D6}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4AF-4F41-9929-23CB46FC44B5}"/>
                </c:ext>
                <c:ext xmlns:c15="http://schemas.microsoft.com/office/drawing/2012/chart" uri="{CE6537A1-D6FC-4f65-9D91-7224C49458BB}">
                  <c15:layout/>
                  <c15:dlblFieldTable>
                    <c15:dlblFTEntry>
                      <c15:txfldGUID>{F6499C72-1A22-410D-AB44-DBA4B5AE88B6}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4AF-4F41-9929-23CB46FC44B5}"/>
                </c:ext>
                <c:ext xmlns:c15="http://schemas.microsoft.com/office/drawing/2012/chart" uri="{CE6537A1-D6FC-4f65-9D91-7224C49458BB}">
                  <c15:layout/>
                  <c15:dlblFieldTable>
                    <c15:dlblFTEntry>
                      <c15:txfldGUID>{F62F71E9-5F3D-4C90-9CFB-398195C6D5CE}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4AF-4F41-9929-23CB46FC44B5}"/>
                </c:ext>
                <c:ext xmlns:c15="http://schemas.microsoft.com/office/drawing/2012/chart" uri="{CE6537A1-D6FC-4f65-9D91-7224C49458BB}">
                  <c15:layout/>
                  <c15:dlblFieldTable>
                    <c15:dlblFTEntry>
                      <c15:txfldGUID>{61A3CA68-EF70-44CA-AF20-315AE92C394A}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4AF-4F41-9929-23CB46FC44B5}"/>
                </c:ext>
                <c:ext xmlns:c15="http://schemas.microsoft.com/office/drawing/2012/chart" uri="{CE6537A1-D6FC-4f65-9D91-7224C49458BB}">
                  <c15:layout/>
                  <c15:dlblFieldTable>
                    <c15:dlblFTEntry>
                      <c15:txfldGUID>{89BCB22B-EC86-4D3C-ABE4-106C22F356F0}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44AF-4F41-9929-23CB46FC44B5}"/>
            </c:ext>
          </c:extLst>
        </c:ser>
        <c:dLbls>
          <c:showLegendKey val="0"/>
          <c:showVal val="1"/>
          <c:showCatName val="0"/>
          <c:showSerName val="0"/>
          <c:showPercent val="0"/>
          <c:showBubbleSize val="0"/>
        </c:dLbls>
        <c:axId val="485694856"/>
        <c:axId val="485693288"/>
      </c:scatterChart>
      <c:valAx>
        <c:axId val="485694856"/>
        <c:scaling>
          <c:orientation val="minMax"/>
          <c:max val="7"/>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693288"/>
        <c:crosses val="autoZero"/>
        <c:crossBetween val="midCat"/>
      </c:valAx>
      <c:valAx>
        <c:axId val="485693288"/>
        <c:scaling>
          <c:orientation val="minMax"/>
          <c:max val="4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6948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元利償還金について、前年度を上回っている。これは、平成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年度に借り入れた一般廃棄物処理事業債の償還開始が主な要因である。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実質公債費比率の分子は前年度を上回っているが、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か年の推移をみると、横ばいとなっている。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18</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年度にかけて各</a:t>
          </a:r>
          <a:r>
            <a:rPr kumimoji="1" lang="en-US" altLang="ja-JP" sz="1000">
              <a:latin typeface="ＭＳ ゴシック" pitchFamily="49" charset="-128"/>
              <a:ea typeface="ＭＳ ゴシック" pitchFamily="49" charset="-128"/>
            </a:rPr>
            <a:t>500</a:t>
          </a:r>
          <a:r>
            <a:rPr kumimoji="1" lang="ja-JP" altLang="en-US" sz="1000">
              <a:latin typeface="ＭＳ ゴシック" pitchFamily="49" charset="-128"/>
              <a:ea typeface="ＭＳ ゴシック" pitchFamily="49" charset="-128"/>
            </a:rPr>
            <a:t>百万円ずつ満期一括償還地方債を発行している。平成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年度以降は満期一括償還地方債の発行は行っていない。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将来負担比率の主な悪化要因として、充当可能財源である基金の減が挙げられる。これは、収支不足を解消するために財政調整基金、減債基金等の基金を取り崩したことによるものである。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今後は次世代の負担を少しでも軽減するために、地方債の借入抑制等に努める。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収支不足を解消するために平成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年度以来となる財政調整基金をはじめ例年以上に基金取崩しを行ったため、基金残高は減少した。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決算時点での取崩し額が極力少なくなるよう、予算執行においては創意工夫を図り、事務事業の経費節減に努める。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公共施設等保全基金：施設の安全性や機能を確保するために行う、建物並びに機械設備等の維持や後進に要する費用の増加が、今後の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市の財政運営に影響を与えることが予測されることから、それに充てる目的で平成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年度に新たに新設したもの。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美術振興基金：市民の教育、学術及び文化の発展を目的として、美術品及び美術に関する資料の取得等のための資金を積み立てるため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美術振興基金（取崩額：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百万円）等をはじめとした特定目的基金を取り崩したため、基金残高は減少した。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公共施設等保全基金：今後の公共施設の最適化の取り組みや、財政状況の推移などを見極めながら積み立てを行う。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美術振興基金：今後の美術品取得状況等を鑑み必要に応じて積み立てを行う。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収支不足を解消するため取崩しを行い、約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決算時点の取崩し額が極力少なくなるよう、予算執行においては創意工夫を図り、事務事業の経費節減に努める。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収支不足を解消するため取崩しを行い、約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決算時点の取崩し額が極力少なくなるよう、予算執行においては創意工夫を図り、事務事業の経費節減に努める。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305,311
300,821
229.96
130,099,649
128,833,584
852,670
69,154,492
142,471,449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公共施設総合管理基本計画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を策定し、施設の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合理的な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改修および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、安全・安心の確保（耐震化やバリアフリー化）の視点等によ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長寿命化を図っている。有形固定資産減価償却率については、類似団体平均と比較して低い水準となって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いるものの、若干の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上昇傾向にはある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ため、引き続き施設の必要性、重要性、将来性等を見据え、計画的な施設管理に取り組む必要がある。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161290</xdr:rowOff>
    </xdr:from>
    <xdr:to>
      <xdr:col>23</xdr:col>
      <xdr:colOff>136525</xdr:colOff>
      <xdr:row>29</xdr:row>
      <xdr:rowOff>91440</xdr:rowOff>
    </xdr:to>
    <xdr:sp macro="" textlink="">
      <xdr:nvSpPr>
        <xdr:cNvPr id="81" name="楕円 80"/>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12717</xdr:rowOff>
    </xdr:from>
    <xdr:ext cx="405111" cy="259045"/>
    <xdr:sp macro="" textlink="">
      <xdr:nvSpPr>
        <xdr:cNvPr id="82"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83" name="楕円 82"/>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40640</xdr:rowOff>
    </xdr:from>
    <xdr:to>
      <xdr:col>23</xdr:col>
      <xdr:colOff>85725</xdr:colOff>
      <xdr:row>29</xdr:row>
      <xdr:rowOff>40640</xdr:rowOff>
    </xdr:to>
    <xdr:cxnSp macro="">
      <xdr:nvCxnSpPr>
        <xdr:cNvPr id="84" name="直線コネクタ 83"/>
        <xdr:cNvCxnSpPr/>
      </xdr:nvCxnSpPr>
      <xdr:spPr>
        <a:xfrm>
          <a:off x="4051300" y="5784215"/>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114512</xdr:rowOff>
    </xdr:from>
    <xdr:to>
      <xdr:col>15</xdr:col>
      <xdr:colOff>187325</xdr:colOff>
      <xdr:row>29</xdr:row>
      <xdr:rowOff>44662</xdr:rowOff>
    </xdr:to>
    <xdr:sp macro="" textlink="">
      <xdr:nvSpPr>
        <xdr:cNvPr id="85" name="楕円 84"/>
        <xdr:cNvSpPr/>
      </xdr:nvSpPr>
      <xdr:spPr>
        <a:xfrm>
          <a:off x="3238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165312</xdr:rowOff>
    </xdr:from>
    <xdr:to>
      <xdr:col>19</xdr:col>
      <xdr:colOff>136525</xdr:colOff>
      <xdr:row>29</xdr:row>
      <xdr:rowOff>40640</xdr:rowOff>
    </xdr:to>
    <xdr:cxnSp macro="">
      <xdr:nvCxnSpPr>
        <xdr:cNvPr id="86" name="直線コネクタ 85"/>
        <xdr:cNvCxnSpPr/>
      </xdr:nvCxnSpPr>
      <xdr:spPr>
        <a:xfrm>
          <a:off x="3289300" y="573743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74930</xdr:rowOff>
    </xdr:from>
    <xdr:to>
      <xdr:col>11</xdr:col>
      <xdr:colOff>187325</xdr:colOff>
      <xdr:row>29</xdr:row>
      <xdr:rowOff>5080</xdr:rowOff>
    </xdr:to>
    <xdr:sp macro="" textlink="">
      <xdr:nvSpPr>
        <xdr:cNvPr id="87" name="楕円 86"/>
        <xdr:cNvSpPr/>
      </xdr:nvSpPr>
      <xdr:spPr>
        <a:xfrm>
          <a:off x="2476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125730</xdr:rowOff>
    </xdr:from>
    <xdr:to>
      <xdr:col>15</xdr:col>
      <xdr:colOff>136525</xdr:colOff>
      <xdr:row>28</xdr:row>
      <xdr:rowOff>165312</xdr:rowOff>
    </xdr:to>
    <xdr:cxnSp macro="">
      <xdr:nvCxnSpPr>
        <xdr:cNvPr id="88" name="直線コネクタ 87"/>
        <xdr:cNvCxnSpPr/>
      </xdr:nvCxnSpPr>
      <xdr:spPr>
        <a:xfrm>
          <a:off x="2527300" y="569785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93" name="n_1main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61189</xdr:rowOff>
    </xdr:from>
    <xdr:ext cx="405111" cy="259045"/>
    <xdr:sp macro="" textlink="">
      <xdr:nvSpPr>
        <xdr:cNvPr id="94" name="n_2mainValue有形固定資産減価償却率"/>
        <xdr:cNvSpPr txBox="1"/>
      </xdr:nvSpPr>
      <xdr:spPr>
        <a:xfrm>
          <a:off x="3086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21607</xdr:rowOff>
    </xdr:from>
    <xdr:ext cx="405111" cy="259045"/>
    <xdr:sp macro="" textlink="">
      <xdr:nvSpPr>
        <xdr:cNvPr id="95" name="n_3mainValue有形固定資産減価償却率"/>
        <xdr:cNvSpPr txBox="1"/>
      </xdr:nvSpPr>
      <xdr:spPr>
        <a:xfrm>
          <a:off x="2324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8" name="正方形/長方形 97"/>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債務償還比率は、類似団体平均より高い。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年度までの大規模プロジェクト（平成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年度：久留米シティプラザ、宮ノ陣クリーンセンター、平成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年度：久留米アリーナ、上津クリーンセンター改修等への投資）により地方債残高が増加したことに起因する。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39060</xdr:rowOff>
    </xdr:from>
    <xdr:to>
      <xdr:col>76</xdr:col>
      <xdr:colOff>73025</xdr:colOff>
      <xdr:row>33</xdr:row>
      <xdr:rowOff>140660</xdr:rowOff>
    </xdr:to>
    <xdr:sp macro="" textlink="">
      <xdr:nvSpPr>
        <xdr:cNvPr id="140" name="楕円 139"/>
        <xdr:cNvSpPr/>
      </xdr:nvSpPr>
      <xdr:spPr>
        <a:xfrm>
          <a:off x="14744700" y="64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17487</xdr:rowOff>
    </xdr:from>
    <xdr:ext cx="560923" cy="259045"/>
    <xdr:sp macro="" textlink="">
      <xdr:nvSpPr>
        <xdr:cNvPr id="141" name="債務償還比率該当値テキスト"/>
        <xdr:cNvSpPr txBox="1"/>
      </xdr:nvSpPr>
      <xdr:spPr>
        <a:xfrm>
          <a:off x="14846300" y="64468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26755</xdr:rowOff>
    </xdr:from>
    <xdr:to>
      <xdr:col>72</xdr:col>
      <xdr:colOff>123825</xdr:colOff>
      <xdr:row>32</xdr:row>
      <xdr:rowOff>128355</xdr:rowOff>
    </xdr:to>
    <xdr:sp macro="" textlink="">
      <xdr:nvSpPr>
        <xdr:cNvPr id="142" name="楕円 141"/>
        <xdr:cNvSpPr/>
      </xdr:nvSpPr>
      <xdr:spPr>
        <a:xfrm>
          <a:off x="14033500" y="62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77555</xdr:rowOff>
    </xdr:from>
    <xdr:to>
      <xdr:col>76</xdr:col>
      <xdr:colOff>22225</xdr:colOff>
      <xdr:row>33</xdr:row>
      <xdr:rowOff>89860</xdr:rowOff>
    </xdr:to>
    <xdr:cxnSp macro="">
      <xdr:nvCxnSpPr>
        <xdr:cNvPr id="143" name="直線コネクタ 142"/>
        <xdr:cNvCxnSpPr/>
      </xdr:nvCxnSpPr>
      <xdr:spPr>
        <a:xfrm>
          <a:off x="14084300" y="6335480"/>
          <a:ext cx="711200" cy="18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17519</xdr:rowOff>
    </xdr:from>
    <xdr:to>
      <xdr:col>68</xdr:col>
      <xdr:colOff>123825</xdr:colOff>
      <xdr:row>32</xdr:row>
      <xdr:rowOff>119119</xdr:rowOff>
    </xdr:to>
    <xdr:sp macro="" textlink="">
      <xdr:nvSpPr>
        <xdr:cNvPr id="144" name="楕円 143"/>
        <xdr:cNvSpPr/>
      </xdr:nvSpPr>
      <xdr:spPr>
        <a:xfrm>
          <a:off x="13271500" y="62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68319</xdr:rowOff>
    </xdr:from>
    <xdr:to>
      <xdr:col>72</xdr:col>
      <xdr:colOff>73025</xdr:colOff>
      <xdr:row>32</xdr:row>
      <xdr:rowOff>77555</xdr:rowOff>
    </xdr:to>
    <xdr:cxnSp macro="">
      <xdr:nvCxnSpPr>
        <xdr:cNvPr id="145" name="直線コネクタ 144"/>
        <xdr:cNvCxnSpPr/>
      </xdr:nvCxnSpPr>
      <xdr:spPr>
        <a:xfrm>
          <a:off x="13322300" y="6326244"/>
          <a:ext cx="762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33712</xdr:rowOff>
    </xdr:from>
    <xdr:to>
      <xdr:col>64</xdr:col>
      <xdr:colOff>123825</xdr:colOff>
      <xdr:row>32</xdr:row>
      <xdr:rowOff>135312</xdr:rowOff>
    </xdr:to>
    <xdr:sp macro="" textlink="">
      <xdr:nvSpPr>
        <xdr:cNvPr id="146" name="楕円 145"/>
        <xdr:cNvSpPr/>
      </xdr:nvSpPr>
      <xdr:spPr>
        <a:xfrm>
          <a:off x="125095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68319</xdr:rowOff>
    </xdr:from>
    <xdr:to>
      <xdr:col>68</xdr:col>
      <xdr:colOff>73025</xdr:colOff>
      <xdr:row>32</xdr:row>
      <xdr:rowOff>84512</xdr:rowOff>
    </xdr:to>
    <xdr:cxnSp macro="">
      <xdr:nvCxnSpPr>
        <xdr:cNvPr id="147" name="直線コネクタ 146"/>
        <xdr:cNvCxnSpPr/>
      </xdr:nvCxnSpPr>
      <xdr:spPr>
        <a:xfrm flipV="1">
          <a:off x="12560300" y="6326244"/>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113044</xdr:rowOff>
    </xdr:from>
    <xdr:to>
      <xdr:col>60</xdr:col>
      <xdr:colOff>123825</xdr:colOff>
      <xdr:row>32</xdr:row>
      <xdr:rowOff>43194</xdr:rowOff>
    </xdr:to>
    <xdr:sp macro="" textlink="">
      <xdr:nvSpPr>
        <xdr:cNvPr id="148" name="楕円 147"/>
        <xdr:cNvSpPr/>
      </xdr:nvSpPr>
      <xdr:spPr>
        <a:xfrm>
          <a:off x="11747500" y="61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163844</xdr:rowOff>
    </xdr:from>
    <xdr:to>
      <xdr:col>64</xdr:col>
      <xdr:colOff>73025</xdr:colOff>
      <xdr:row>32</xdr:row>
      <xdr:rowOff>84512</xdr:rowOff>
    </xdr:to>
    <xdr:cxnSp macro="">
      <xdr:nvCxnSpPr>
        <xdr:cNvPr id="149" name="直線コネクタ 148"/>
        <xdr:cNvCxnSpPr/>
      </xdr:nvCxnSpPr>
      <xdr:spPr>
        <a:xfrm>
          <a:off x="11798300" y="6250319"/>
          <a:ext cx="762000" cy="9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119482</xdr:rowOff>
    </xdr:from>
    <xdr:ext cx="469744" cy="259045"/>
    <xdr:sp macro="" textlink="">
      <xdr:nvSpPr>
        <xdr:cNvPr id="154" name="n_1mainValue債務償還比率"/>
        <xdr:cNvSpPr txBox="1"/>
      </xdr:nvSpPr>
      <xdr:spPr>
        <a:xfrm>
          <a:off x="13836727" y="63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110246</xdr:rowOff>
    </xdr:from>
    <xdr:ext cx="469744" cy="259045"/>
    <xdr:sp macro="" textlink="">
      <xdr:nvSpPr>
        <xdr:cNvPr id="155" name="n_2mainValue債務償還比率"/>
        <xdr:cNvSpPr txBox="1"/>
      </xdr:nvSpPr>
      <xdr:spPr>
        <a:xfrm>
          <a:off x="13087427" y="63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126439</xdr:rowOff>
    </xdr:from>
    <xdr:ext cx="469744" cy="259045"/>
    <xdr:sp macro="" textlink="">
      <xdr:nvSpPr>
        <xdr:cNvPr id="156" name="n_3mainValue債務償還比率"/>
        <xdr:cNvSpPr txBox="1"/>
      </xdr:nvSpPr>
      <xdr:spPr>
        <a:xfrm>
          <a:off x="12325427" y="63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34321</xdr:rowOff>
    </xdr:from>
    <xdr:ext cx="469744" cy="259045"/>
    <xdr:sp macro="" textlink="">
      <xdr:nvSpPr>
        <xdr:cNvPr id="157" name="n_4mainValue債務償還比率"/>
        <xdr:cNvSpPr txBox="1"/>
      </xdr:nvSpPr>
      <xdr:spPr>
        <a:xfrm>
          <a:off x="11563427" y="629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305,311
300,821
229.96
130,099,649
128,833,584
852,670
69,154,492
142,471,449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3" name="楕円 72"/>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44467</xdr:rowOff>
    </xdr:from>
    <xdr:ext cx="405111" cy="259045"/>
    <xdr:sp macro="" textlink="">
      <xdr:nvSpPr>
        <xdr:cNvPr id="74" name="【道路】&#10;有形固定資産減価償却率該当値テキスト"/>
        <xdr:cNvSpPr txBox="1"/>
      </xdr:nvSpPr>
      <xdr:spPr>
        <a:xfrm>
          <a:off x="4673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5" name="楕円 74"/>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72390</xdr:rowOff>
    </xdr:to>
    <xdr:cxnSp macro="">
      <xdr:nvCxnSpPr>
        <xdr:cNvPr id="76" name="直線コネクタ 75"/>
        <xdr:cNvCxnSpPr/>
      </xdr:nvCxnSpPr>
      <xdr:spPr>
        <a:xfrm>
          <a:off x="3797300" y="62179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7" name="楕円 76"/>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45720</xdr:rowOff>
    </xdr:to>
    <xdr:cxnSp macro="">
      <xdr:nvCxnSpPr>
        <xdr:cNvPr id="78" name="直線コネクタ 77"/>
        <xdr:cNvCxnSpPr/>
      </xdr:nvCxnSpPr>
      <xdr:spPr>
        <a:xfrm>
          <a:off x="2908300" y="6202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132080</xdr:rowOff>
    </xdr:from>
    <xdr:to>
      <xdr:col>10</xdr:col>
      <xdr:colOff>165100</xdr:colOff>
      <xdr:row>36</xdr:row>
      <xdr:rowOff>62230</xdr:rowOff>
    </xdr:to>
    <xdr:sp macro="" textlink="">
      <xdr:nvSpPr>
        <xdr:cNvPr id="79" name="楕円 78"/>
        <xdr:cNvSpPr/>
      </xdr:nvSpPr>
      <xdr:spPr>
        <a:xfrm>
          <a:off x="196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xdr:rowOff>
    </xdr:from>
    <xdr:to>
      <xdr:col>15</xdr:col>
      <xdr:colOff>50800</xdr:colOff>
      <xdr:row>36</xdr:row>
      <xdr:rowOff>30480</xdr:rowOff>
    </xdr:to>
    <xdr:cxnSp macro="">
      <xdr:nvCxnSpPr>
        <xdr:cNvPr id="80" name="直線コネクタ 79"/>
        <xdr:cNvCxnSpPr/>
      </xdr:nvCxnSpPr>
      <xdr:spPr>
        <a:xfrm>
          <a:off x="2019300" y="6183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5" name="n_1mainValue【道路】&#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6" name="n_2mainValue【道路】&#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78757</xdr:rowOff>
    </xdr:from>
    <xdr:ext cx="405111" cy="259045"/>
    <xdr:sp macro="" textlink="">
      <xdr:nvSpPr>
        <xdr:cNvPr id="87" name="n_3mainValue【道路】&#10;有形固定資産減価償却率"/>
        <xdr:cNvSpPr txBox="1"/>
      </xdr:nvSpPr>
      <xdr:spPr>
        <a:xfrm>
          <a:off x="181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77018</xdr:rowOff>
    </xdr:from>
    <xdr:to>
      <xdr:col>55</xdr:col>
      <xdr:colOff>50800</xdr:colOff>
      <xdr:row>41</xdr:row>
      <xdr:rowOff>7168</xdr:rowOff>
    </xdr:to>
    <xdr:sp macro="" textlink="">
      <xdr:nvSpPr>
        <xdr:cNvPr id="125" name="楕円 124"/>
        <xdr:cNvSpPr/>
      </xdr:nvSpPr>
      <xdr:spPr>
        <a:xfrm>
          <a:off x="10426700" y="693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99895</xdr:rowOff>
    </xdr:from>
    <xdr:ext cx="469744" cy="259045"/>
    <xdr:sp macro="" textlink="">
      <xdr:nvSpPr>
        <xdr:cNvPr id="126" name="【道路】&#10;一人当たり延長該当値テキスト"/>
        <xdr:cNvSpPr txBox="1"/>
      </xdr:nvSpPr>
      <xdr:spPr>
        <a:xfrm>
          <a:off x="10515600" y="678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77681</xdr:rowOff>
    </xdr:from>
    <xdr:to>
      <xdr:col>50</xdr:col>
      <xdr:colOff>165100</xdr:colOff>
      <xdr:row>41</xdr:row>
      <xdr:rowOff>7831</xdr:rowOff>
    </xdr:to>
    <xdr:sp macro="" textlink="">
      <xdr:nvSpPr>
        <xdr:cNvPr id="127" name="楕円 126"/>
        <xdr:cNvSpPr/>
      </xdr:nvSpPr>
      <xdr:spPr>
        <a:xfrm>
          <a:off x="9588500" y="69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127818</xdr:rowOff>
    </xdr:from>
    <xdr:to>
      <xdr:col>55</xdr:col>
      <xdr:colOff>0</xdr:colOff>
      <xdr:row>40</xdr:row>
      <xdr:rowOff>128481</xdr:rowOff>
    </xdr:to>
    <xdr:cxnSp macro="">
      <xdr:nvCxnSpPr>
        <xdr:cNvPr id="128" name="直線コネクタ 127"/>
        <xdr:cNvCxnSpPr/>
      </xdr:nvCxnSpPr>
      <xdr:spPr>
        <a:xfrm flipV="1">
          <a:off x="9639300" y="6985818"/>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78229</xdr:rowOff>
    </xdr:from>
    <xdr:to>
      <xdr:col>46</xdr:col>
      <xdr:colOff>38100</xdr:colOff>
      <xdr:row>41</xdr:row>
      <xdr:rowOff>8379</xdr:rowOff>
    </xdr:to>
    <xdr:sp macro="" textlink="">
      <xdr:nvSpPr>
        <xdr:cNvPr id="129" name="楕円 128"/>
        <xdr:cNvSpPr/>
      </xdr:nvSpPr>
      <xdr:spPr>
        <a:xfrm>
          <a:off x="8699500" y="69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128481</xdr:rowOff>
    </xdr:from>
    <xdr:to>
      <xdr:col>50</xdr:col>
      <xdr:colOff>114300</xdr:colOff>
      <xdr:row>40</xdr:row>
      <xdr:rowOff>129029</xdr:rowOff>
    </xdr:to>
    <xdr:cxnSp macro="">
      <xdr:nvCxnSpPr>
        <xdr:cNvPr id="130" name="直線コネクタ 129"/>
        <xdr:cNvCxnSpPr/>
      </xdr:nvCxnSpPr>
      <xdr:spPr>
        <a:xfrm flipV="1">
          <a:off x="8750300" y="698648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78618</xdr:rowOff>
    </xdr:from>
    <xdr:to>
      <xdr:col>41</xdr:col>
      <xdr:colOff>101600</xdr:colOff>
      <xdr:row>41</xdr:row>
      <xdr:rowOff>8768</xdr:rowOff>
    </xdr:to>
    <xdr:sp macro="" textlink="">
      <xdr:nvSpPr>
        <xdr:cNvPr id="131" name="楕円 130"/>
        <xdr:cNvSpPr/>
      </xdr:nvSpPr>
      <xdr:spPr>
        <a:xfrm>
          <a:off x="7810500" y="69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129029</xdr:rowOff>
    </xdr:from>
    <xdr:to>
      <xdr:col>45</xdr:col>
      <xdr:colOff>177800</xdr:colOff>
      <xdr:row>40</xdr:row>
      <xdr:rowOff>129418</xdr:rowOff>
    </xdr:to>
    <xdr:cxnSp macro="">
      <xdr:nvCxnSpPr>
        <xdr:cNvPr id="132" name="直線コネクタ 131"/>
        <xdr:cNvCxnSpPr/>
      </xdr:nvCxnSpPr>
      <xdr:spPr>
        <a:xfrm flipV="1">
          <a:off x="7861300" y="698702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24358</xdr:rowOff>
    </xdr:from>
    <xdr:ext cx="469744" cy="259045"/>
    <xdr:sp macro="" textlink="">
      <xdr:nvSpPr>
        <xdr:cNvPr id="137" name="n_1mainValue【道路】&#10;一人当たり延長"/>
        <xdr:cNvSpPr txBox="1"/>
      </xdr:nvSpPr>
      <xdr:spPr>
        <a:xfrm>
          <a:off x="9391727" y="67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24906</xdr:rowOff>
    </xdr:from>
    <xdr:ext cx="469744" cy="259045"/>
    <xdr:sp macro="" textlink="">
      <xdr:nvSpPr>
        <xdr:cNvPr id="138" name="n_2mainValue【道路】&#10;一人当たり延長"/>
        <xdr:cNvSpPr txBox="1"/>
      </xdr:nvSpPr>
      <xdr:spPr>
        <a:xfrm>
          <a:off x="8515427" y="671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25295</xdr:rowOff>
    </xdr:from>
    <xdr:ext cx="469744" cy="259045"/>
    <xdr:sp macro="" textlink="">
      <xdr:nvSpPr>
        <xdr:cNvPr id="139" name="n_3mainValue【道路】&#10;一人当たり延長"/>
        <xdr:cNvSpPr txBox="1"/>
      </xdr:nvSpPr>
      <xdr:spPr>
        <a:xfrm>
          <a:off x="7626427" y="67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81" name="楕円 180"/>
        <xdr:cNvSpPr/>
      </xdr:nvSpPr>
      <xdr:spPr>
        <a:xfrm>
          <a:off x="4584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55353</xdr:rowOff>
    </xdr:from>
    <xdr:ext cx="405111" cy="259045"/>
    <xdr:sp macro="" textlink="">
      <xdr:nvSpPr>
        <xdr:cNvPr id="182" name="【橋りょう・トンネル】&#10;有形固定資産減価償却率該当値テキスト"/>
        <xdr:cNvSpPr txBox="1"/>
      </xdr:nvSpPr>
      <xdr:spPr>
        <a:xfrm>
          <a:off x="4673600" y="1017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83" name="楕円 182"/>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83276</xdr:rowOff>
    </xdr:to>
    <xdr:cxnSp macro="">
      <xdr:nvCxnSpPr>
        <xdr:cNvPr id="184" name="直線コネクタ 183"/>
        <xdr:cNvCxnSpPr/>
      </xdr:nvCxnSpPr>
      <xdr:spPr>
        <a:xfrm>
          <a:off x="3797300" y="1034904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85" name="楕円 184"/>
        <xdr:cNvSpPr/>
      </xdr:nvSpPr>
      <xdr:spPr>
        <a:xfrm>
          <a:off x="2857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62049</xdr:rowOff>
    </xdr:to>
    <xdr:cxnSp macro="">
      <xdr:nvCxnSpPr>
        <xdr:cNvPr id="186" name="直線コネクタ 185"/>
        <xdr:cNvCxnSpPr/>
      </xdr:nvCxnSpPr>
      <xdr:spPr>
        <a:xfrm>
          <a:off x="2908300" y="103245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133713</xdr:rowOff>
    </xdr:from>
    <xdr:to>
      <xdr:col>10</xdr:col>
      <xdr:colOff>165100</xdr:colOff>
      <xdr:row>60</xdr:row>
      <xdr:rowOff>63863</xdr:rowOff>
    </xdr:to>
    <xdr:sp macro="" textlink="">
      <xdr:nvSpPr>
        <xdr:cNvPr id="187" name="楕円 186"/>
        <xdr:cNvSpPr/>
      </xdr:nvSpPr>
      <xdr:spPr>
        <a:xfrm>
          <a:off x="1968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37556</xdr:rowOff>
    </xdr:to>
    <xdr:cxnSp macro="">
      <xdr:nvCxnSpPr>
        <xdr:cNvPr id="188" name="直線コネクタ 187"/>
        <xdr:cNvCxnSpPr/>
      </xdr:nvCxnSpPr>
      <xdr:spPr>
        <a:xfrm>
          <a:off x="2019300" y="103000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193" name="n_1mainValue【橋りょう・トンネル】&#10;有形固定資産減価償却率"/>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194" name="n_2mainValue【橋りょう・トンネル】&#10;有形固定資産減価償却率"/>
        <xdr:cNvSpPr txBox="1"/>
      </xdr:nvSpPr>
      <xdr:spPr>
        <a:xfrm>
          <a:off x="2705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80390</xdr:rowOff>
    </xdr:from>
    <xdr:ext cx="405111" cy="259045"/>
    <xdr:sp macro="" textlink="">
      <xdr:nvSpPr>
        <xdr:cNvPr id="195" name="n_3mainValue【橋りょう・トンネル】&#10;有形固定資産減価償却率"/>
        <xdr:cNvSpPr txBox="1"/>
      </xdr:nvSpPr>
      <xdr:spPr>
        <a:xfrm>
          <a:off x="1816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148109</xdr:rowOff>
    </xdr:from>
    <xdr:to>
      <xdr:col>55</xdr:col>
      <xdr:colOff>50800</xdr:colOff>
      <xdr:row>60</xdr:row>
      <xdr:rowOff>78259</xdr:rowOff>
    </xdr:to>
    <xdr:sp macro="" textlink="">
      <xdr:nvSpPr>
        <xdr:cNvPr id="235" name="楕円 234"/>
        <xdr:cNvSpPr/>
      </xdr:nvSpPr>
      <xdr:spPr>
        <a:xfrm>
          <a:off x="10426700" y="102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170986</xdr:rowOff>
    </xdr:from>
    <xdr:ext cx="599010" cy="259045"/>
    <xdr:sp macro="" textlink="">
      <xdr:nvSpPr>
        <xdr:cNvPr id="236" name="【橋りょう・トンネル】&#10;一人当たり有形固定資産（償却資産）額該当値テキスト"/>
        <xdr:cNvSpPr txBox="1"/>
      </xdr:nvSpPr>
      <xdr:spPr>
        <a:xfrm>
          <a:off x="10515600" y="1011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154075</xdr:rowOff>
    </xdr:from>
    <xdr:to>
      <xdr:col>50</xdr:col>
      <xdr:colOff>165100</xdr:colOff>
      <xdr:row>60</xdr:row>
      <xdr:rowOff>84225</xdr:rowOff>
    </xdr:to>
    <xdr:sp macro="" textlink="">
      <xdr:nvSpPr>
        <xdr:cNvPr id="237" name="楕円 236"/>
        <xdr:cNvSpPr/>
      </xdr:nvSpPr>
      <xdr:spPr>
        <a:xfrm>
          <a:off x="9588500" y="102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27459</xdr:rowOff>
    </xdr:from>
    <xdr:to>
      <xdr:col>55</xdr:col>
      <xdr:colOff>0</xdr:colOff>
      <xdr:row>60</xdr:row>
      <xdr:rowOff>33425</xdr:rowOff>
    </xdr:to>
    <xdr:cxnSp macro="">
      <xdr:nvCxnSpPr>
        <xdr:cNvPr id="238" name="直線コネクタ 237"/>
        <xdr:cNvCxnSpPr/>
      </xdr:nvCxnSpPr>
      <xdr:spPr>
        <a:xfrm flipV="1">
          <a:off x="9639300" y="10314459"/>
          <a:ext cx="8382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157962</xdr:rowOff>
    </xdr:from>
    <xdr:to>
      <xdr:col>46</xdr:col>
      <xdr:colOff>38100</xdr:colOff>
      <xdr:row>60</xdr:row>
      <xdr:rowOff>88112</xdr:rowOff>
    </xdr:to>
    <xdr:sp macro="" textlink="">
      <xdr:nvSpPr>
        <xdr:cNvPr id="239" name="楕円 238"/>
        <xdr:cNvSpPr/>
      </xdr:nvSpPr>
      <xdr:spPr>
        <a:xfrm>
          <a:off x="8699500" y="102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33425</xdr:rowOff>
    </xdr:from>
    <xdr:to>
      <xdr:col>50</xdr:col>
      <xdr:colOff>114300</xdr:colOff>
      <xdr:row>60</xdr:row>
      <xdr:rowOff>37312</xdr:rowOff>
    </xdr:to>
    <xdr:cxnSp macro="">
      <xdr:nvCxnSpPr>
        <xdr:cNvPr id="240" name="直線コネクタ 239"/>
        <xdr:cNvCxnSpPr/>
      </xdr:nvCxnSpPr>
      <xdr:spPr>
        <a:xfrm flipV="1">
          <a:off x="8750300" y="10320425"/>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161836</xdr:rowOff>
    </xdr:from>
    <xdr:to>
      <xdr:col>41</xdr:col>
      <xdr:colOff>101600</xdr:colOff>
      <xdr:row>60</xdr:row>
      <xdr:rowOff>91986</xdr:rowOff>
    </xdr:to>
    <xdr:sp macro="" textlink="">
      <xdr:nvSpPr>
        <xdr:cNvPr id="241" name="楕円 240"/>
        <xdr:cNvSpPr/>
      </xdr:nvSpPr>
      <xdr:spPr>
        <a:xfrm>
          <a:off x="7810500" y="102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37312</xdr:rowOff>
    </xdr:from>
    <xdr:to>
      <xdr:col>45</xdr:col>
      <xdr:colOff>177800</xdr:colOff>
      <xdr:row>60</xdr:row>
      <xdr:rowOff>41186</xdr:rowOff>
    </xdr:to>
    <xdr:cxnSp macro="">
      <xdr:nvCxnSpPr>
        <xdr:cNvPr id="242" name="直線コネクタ 241"/>
        <xdr:cNvCxnSpPr/>
      </xdr:nvCxnSpPr>
      <xdr:spPr>
        <a:xfrm flipV="1">
          <a:off x="7861300" y="10324312"/>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100752</xdr:rowOff>
    </xdr:from>
    <xdr:ext cx="599010" cy="259045"/>
    <xdr:sp macro="" textlink="">
      <xdr:nvSpPr>
        <xdr:cNvPr id="247" name="n_1mainValue【橋りょう・トンネル】&#10;一人当たり有形固定資産（償却資産）額"/>
        <xdr:cNvSpPr txBox="1"/>
      </xdr:nvSpPr>
      <xdr:spPr>
        <a:xfrm>
          <a:off x="9327095" y="100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104639</xdr:rowOff>
    </xdr:from>
    <xdr:ext cx="599010" cy="259045"/>
    <xdr:sp macro="" textlink="">
      <xdr:nvSpPr>
        <xdr:cNvPr id="248" name="n_2mainValue【橋りょう・トンネル】&#10;一人当たり有形固定資産（償却資産）額"/>
        <xdr:cNvSpPr txBox="1"/>
      </xdr:nvSpPr>
      <xdr:spPr>
        <a:xfrm>
          <a:off x="8450795" y="1004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108513</xdr:rowOff>
    </xdr:from>
    <xdr:ext cx="599010" cy="259045"/>
    <xdr:sp macro="" textlink="">
      <xdr:nvSpPr>
        <xdr:cNvPr id="249" name="n_3mainValue【橋りょう・トンネル】&#10;一人当たり有形固定資産（償却資産）額"/>
        <xdr:cNvSpPr txBox="1"/>
      </xdr:nvSpPr>
      <xdr:spPr>
        <a:xfrm>
          <a:off x="7561795" y="1005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290" name="楕円 289"/>
        <xdr:cNvSpPr/>
      </xdr:nvSpPr>
      <xdr:spPr>
        <a:xfrm>
          <a:off x="4584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59707</xdr:rowOff>
    </xdr:from>
    <xdr:ext cx="405111" cy="259045"/>
    <xdr:sp macro="" textlink="">
      <xdr:nvSpPr>
        <xdr:cNvPr id="291" name="【公営住宅】&#10;有形固定資産減価償却率該当値テキスト"/>
        <xdr:cNvSpPr txBox="1"/>
      </xdr:nvSpPr>
      <xdr:spPr>
        <a:xfrm>
          <a:off x="4673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92" name="楕円 291"/>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83</xdr:row>
      <xdr:rowOff>60961</xdr:rowOff>
    </xdr:to>
    <xdr:cxnSp macro="">
      <xdr:nvCxnSpPr>
        <xdr:cNvPr id="293" name="直線コネクタ 292"/>
        <xdr:cNvCxnSpPr/>
      </xdr:nvCxnSpPr>
      <xdr:spPr>
        <a:xfrm flipV="1">
          <a:off x="3797300" y="13975080"/>
          <a:ext cx="8382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294" name="楕円 293"/>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60961</xdr:rowOff>
    </xdr:to>
    <xdr:cxnSp macro="">
      <xdr:nvCxnSpPr>
        <xdr:cNvPr id="295" name="直線コネクタ 294"/>
        <xdr:cNvCxnSpPr/>
      </xdr:nvCxnSpPr>
      <xdr:spPr>
        <a:xfrm>
          <a:off x="2908300" y="14215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6" name="楕円 295"/>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156211</xdr:rowOff>
    </xdr:to>
    <xdr:cxnSp macro="">
      <xdr:nvCxnSpPr>
        <xdr:cNvPr id="297" name="直線コネクタ 296"/>
        <xdr:cNvCxnSpPr/>
      </xdr:nvCxnSpPr>
      <xdr:spPr>
        <a:xfrm>
          <a:off x="2019300" y="141312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02" name="n_1main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03" name="n_2main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04" name="n_3main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114554</xdr:rowOff>
    </xdr:from>
    <xdr:to>
      <xdr:col>55</xdr:col>
      <xdr:colOff>50800</xdr:colOff>
      <xdr:row>83</xdr:row>
      <xdr:rowOff>44704</xdr:rowOff>
    </xdr:to>
    <xdr:sp macro="" textlink="">
      <xdr:nvSpPr>
        <xdr:cNvPr id="344" name="楕円 343"/>
        <xdr:cNvSpPr/>
      </xdr:nvSpPr>
      <xdr:spPr>
        <a:xfrm>
          <a:off x="10426700" y="141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137431</xdr:rowOff>
    </xdr:from>
    <xdr:ext cx="469744" cy="259045"/>
    <xdr:sp macro="" textlink="">
      <xdr:nvSpPr>
        <xdr:cNvPr id="345" name="【公営住宅】&#10;一人当たり面積該当値テキスト"/>
        <xdr:cNvSpPr txBox="1"/>
      </xdr:nvSpPr>
      <xdr:spPr>
        <a:xfrm>
          <a:off x="10515600"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111506</xdr:rowOff>
    </xdr:from>
    <xdr:to>
      <xdr:col>50</xdr:col>
      <xdr:colOff>165100</xdr:colOff>
      <xdr:row>83</xdr:row>
      <xdr:rowOff>41656</xdr:rowOff>
    </xdr:to>
    <xdr:sp macro="" textlink="">
      <xdr:nvSpPr>
        <xdr:cNvPr id="346" name="楕円 345"/>
        <xdr:cNvSpPr/>
      </xdr:nvSpPr>
      <xdr:spPr>
        <a:xfrm>
          <a:off x="9588500" y="141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162306</xdr:rowOff>
    </xdr:from>
    <xdr:to>
      <xdr:col>55</xdr:col>
      <xdr:colOff>0</xdr:colOff>
      <xdr:row>82</xdr:row>
      <xdr:rowOff>165354</xdr:rowOff>
    </xdr:to>
    <xdr:cxnSp macro="">
      <xdr:nvCxnSpPr>
        <xdr:cNvPr id="347" name="直線コネクタ 346"/>
        <xdr:cNvCxnSpPr/>
      </xdr:nvCxnSpPr>
      <xdr:spPr>
        <a:xfrm>
          <a:off x="9639300" y="142212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112268</xdr:rowOff>
    </xdr:from>
    <xdr:to>
      <xdr:col>46</xdr:col>
      <xdr:colOff>38100</xdr:colOff>
      <xdr:row>83</xdr:row>
      <xdr:rowOff>42418</xdr:rowOff>
    </xdr:to>
    <xdr:sp macro="" textlink="">
      <xdr:nvSpPr>
        <xdr:cNvPr id="348" name="楕円 347"/>
        <xdr:cNvSpPr/>
      </xdr:nvSpPr>
      <xdr:spPr>
        <a:xfrm>
          <a:off x="8699500" y="141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162306</xdr:rowOff>
    </xdr:from>
    <xdr:to>
      <xdr:col>50</xdr:col>
      <xdr:colOff>114300</xdr:colOff>
      <xdr:row>82</xdr:row>
      <xdr:rowOff>163068</xdr:rowOff>
    </xdr:to>
    <xdr:cxnSp macro="">
      <xdr:nvCxnSpPr>
        <xdr:cNvPr id="349" name="直線コネクタ 348"/>
        <xdr:cNvCxnSpPr/>
      </xdr:nvCxnSpPr>
      <xdr:spPr>
        <a:xfrm flipV="1">
          <a:off x="8750300" y="142212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85598</xdr:rowOff>
    </xdr:from>
    <xdr:to>
      <xdr:col>41</xdr:col>
      <xdr:colOff>101600</xdr:colOff>
      <xdr:row>83</xdr:row>
      <xdr:rowOff>15748</xdr:rowOff>
    </xdr:to>
    <xdr:sp macro="" textlink="">
      <xdr:nvSpPr>
        <xdr:cNvPr id="350" name="楕円 349"/>
        <xdr:cNvSpPr/>
      </xdr:nvSpPr>
      <xdr:spPr>
        <a:xfrm>
          <a:off x="7810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136398</xdr:rowOff>
    </xdr:from>
    <xdr:to>
      <xdr:col>45</xdr:col>
      <xdr:colOff>177800</xdr:colOff>
      <xdr:row>82</xdr:row>
      <xdr:rowOff>163068</xdr:rowOff>
    </xdr:to>
    <xdr:cxnSp macro="">
      <xdr:nvCxnSpPr>
        <xdr:cNvPr id="351" name="直線コネクタ 350"/>
        <xdr:cNvCxnSpPr/>
      </xdr:nvCxnSpPr>
      <xdr:spPr>
        <a:xfrm>
          <a:off x="7861300" y="1419529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58183</xdr:rowOff>
    </xdr:from>
    <xdr:ext cx="469744" cy="259045"/>
    <xdr:sp macro="" textlink="">
      <xdr:nvSpPr>
        <xdr:cNvPr id="356" name="n_1mainValue【公営住宅】&#10;一人当たり面積"/>
        <xdr:cNvSpPr txBox="1"/>
      </xdr:nvSpPr>
      <xdr:spPr>
        <a:xfrm>
          <a:off x="9391727"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58945</xdr:rowOff>
    </xdr:from>
    <xdr:ext cx="469744" cy="259045"/>
    <xdr:sp macro="" textlink="">
      <xdr:nvSpPr>
        <xdr:cNvPr id="357" name="n_2mainValue【公営住宅】&#10;一人当たり面積"/>
        <xdr:cNvSpPr txBox="1"/>
      </xdr:nvSpPr>
      <xdr:spPr>
        <a:xfrm>
          <a:off x="8515427" y="139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32275</xdr:rowOff>
    </xdr:from>
    <xdr:ext cx="469744" cy="259045"/>
    <xdr:sp macro="" textlink="">
      <xdr:nvSpPr>
        <xdr:cNvPr id="358" name="n_3mainValue【公営住宅】&#10;一人当たり面積"/>
        <xdr:cNvSpPr txBox="1"/>
      </xdr:nvSpPr>
      <xdr:spPr>
        <a:xfrm>
          <a:off x="7626427" y="139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415" name="楕円 414"/>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416" name="【認定こども園・幼稚園・保育所】&#10;有形固定資産減価償却率該当値テキスト"/>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133985</xdr:rowOff>
    </xdr:from>
    <xdr:to>
      <xdr:col>81</xdr:col>
      <xdr:colOff>101600</xdr:colOff>
      <xdr:row>36</xdr:row>
      <xdr:rowOff>64135</xdr:rowOff>
    </xdr:to>
    <xdr:sp macro="" textlink="">
      <xdr:nvSpPr>
        <xdr:cNvPr id="417" name="楕円 416"/>
        <xdr:cNvSpPr/>
      </xdr:nvSpPr>
      <xdr:spPr>
        <a:xfrm>
          <a:off x="15430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13335</xdr:rowOff>
    </xdr:to>
    <xdr:cxnSp macro="">
      <xdr:nvCxnSpPr>
        <xdr:cNvPr id="418" name="直線コネクタ 417"/>
        <xdr:cNvCxnSpPr/>
      </xdr:nvCxnSpPr>
      <xdr:spPr>
        <a:xfrm flipV="1">
          <a:off x="15481300" y="61531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19" name="楕円 418"/>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13335</xdr:rowOff>
    </xdr:to>
    <xdr:cxnSp macro="">
      <xdr:nvCxnSpPr>
        <xdr:cNvPr id="420" name="直線コネクタ 419"/>
        <xdr:cNvCxnSpPr/>
      </xdr:nvCxnSpPr>
      <xdr:spPr>
        <a:xfrm>
          <a:off x="14592300" y="61321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113030</xdr:rowOff>
    </xdr:from>
    <xdr:to>
      <xdr:col>72</xdr:col>
      <xdr:colOff>38100</xdr:colOff>
      <xdr:row>36</xdr:row>
      <xdr:rowOff>43180</xdr:rowOff>
    </xdr:to>
    <xdr:sp macro="" textlink="">
      <xdr:nvSpPr>
        <xdr:cNvPr id="421" name="楕円 420"/>
        <xdr:cNvSpPr/>
      </xdr:nvSpPr>
      <xdr:spPr>
        <a:xfrm>
          <a:off x="13652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131445</xdr:rowOff>
    </xdr:from>
    <xdr:to>
      <xdr:col>76</xdr:col>
      <xdr:colOff>114300</xdr:colOff>
      <xdr:row>35</xdr:row>
      <xdr:rowOff>163830</xdr:rowOff>
    </xdr:to>
    <xdr:cxnSp macro="">
      <xdr:nvCxnSpPr>
        <xdr:cNvPr id="422" name="直線コネクタ 421"/>
        <xdr:cNvCxnSpPr/>
      </xdr:nvCxnSpPr>
      <xdr:spPr>
        <a:xfrm flipV="1">
          <a:off x="13703300" y="6132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2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2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80662</xdr:rowOff>
    </xdr:from>
    <xdr:ext cx="405111" cy="259045"/>
    <xdr:sp macro="" textlink="">
      <xdr:nvSpPr>
        <xdr:cNvPr id="427" name="n_1mainValue【認定こども園・幼稚園・保育所】&#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28" name="n_2mainValue【認定こども園・幼稚園・保育所】&#10;有形固定資産減価償却率"/>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59707</xdr:rowOff>
    </xdr:from>
    <xdr:ext cx="405111" cy="259045"/>
    <xdr:sp macro="" textlink="">
      <xdr:nvSpPr>
        <xdr:cNvPr id="429" name="n_3mainValue【認定こども園・幼稚園・保育所】&#10;有形固定資産減価償却率"/>
        <xdr:cNvSpPr txBox="1"/>
      </xdr:nvSpPr>
      <xdr:spPr>
        <a:xfrm>
          <a:off x="13500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469" name="楕円 468"/>
        <xdr:cNvSpPr/>
      </xdr:nvSpPr>
      <xdr:spPr>
        <a:xfrm>
          <a:off x="22110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87647</xdr:rowOff>
    </xdr:from>
    <xdr:ext cx="469744" cy="259045"/>
    <xdr:sp macro="" textlink="">
      <xdr:nvSpPr>
        <xdr:cNvPr id="470" name="【認定こども園・幼稚園・保育所】&#10;一人当たり面積該当値テキスト"/>
        <xdr:cNvSpPr txBox="1"/>
      </xdr:nvSpPr>
      <xdr:spPr>
        <a:xfrm>
          <a:off x="22199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471" name="楕円 470"/>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40</xdr:row>
      <xdr:rowOff>160020</xdr:rowOff>
    </xdr:to>
    <xdr:cxnSp macro="">
      <xdr:nvCxnSpPr>
        <xdr:cNvPr id="472" name="直線コネクタ 471"/>
        <xdr:cNvCxnSpPr/>
      </xdr:nvCxnSpPr>
      <xdr:spPr>
        <a:xfrm>
          <a:off x="21323300" y="701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473" name="楕円 472"/>
        <xdr:cNvSpPr/>
      </xdr:nvSpPr>
      <xdr:spPr>
        <a:xfrm>
          <a:off x="2038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160020</xdr:rowOff>
    </xdr:to>
    <xdr:cxnSp macro="">
      <xdr:nvCxnSpPr>
        <xdr:cNvPr id="474" name="直線コネクタ 473"/>
        <xdr:cNvCxnSpPr/>
      </xdr:nvCxnSpPr>
      <xdr:spPr>
        <a:xfrm>
          <a:off x="20434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475" name="楕円 474"/>
        <xdr:cNvSpPr/>
      </xdr:nvSpPr>
      <xdr:spPr>
        <a:xfrm>
          <a:off x="19494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160020</xdr:rowOff>
    </xdr:from>
    <xdr:to>
      <xdr:col>107</xdr:col>
      <xdr:colOff>50800</xdr:colOff>
      <xdr:row>40</xdr:row>
      <xdr:rowOff>160020</xdr:rowOff>
    </xdr:to>
    <xdr:cxnSp macro="">
      <xdr:nvCxnSpPr>
        <xdr:cNvPr id="476" name="直線コネクタ 475"/>
        <xdr:cNvCxnSpPr/>
      </xdr:nvCxnSpPr>
      <xdr:spPr>
        <a:xfrm>
          <a:off x="19545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30497</xdr:rowOff>
    </xdr:from>
    <xdr:ext cx="469744" cy="259045"/>
    <xdr:sp macro="" textlink="">
      <xdr:nvSpPr>
        <xdr:cNvPr id="481" name="n_1mainValue【認定こども園・幼稚園・保育所】&#10;一人当たり面積"/>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482" name="n_2mainValue【認定こども園・幼稚園・保育所】&#10;一人当たり面積"/>
        <xdr:cNvSpPr txBox="1"/>
      </xdr:nvSpPr>
      <xdr:spPr>
        <a:xfrm>
          <a:off x="20199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483" name="n_3mainValue【認定こども園・幼稚園・保育所】&#10;一人当たり面積"/>
        <xdr:cNvSpPr txBox="1"/>
      </xdr:nvSpPr>
      <xdr:spPr>
        <a:xfrm>
          <a:off x="19310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24" name="楕円 523"/>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21607</xdr:rowOff>
    </xdr:from>
    <xdr:ext cx="405111" cy="259045"/>
    <xdr:sp macro="" textlink="">
      <xdr:nvSpPr>
        <xdr:cNvPr id="525" name="【学校施設】&#10;有形固定資産減価償却率該当値テキスト"/>
        <xdr:cNvSpPr txBox="1"/>
      </xdr:nvSpPr>
      <xdr:spPr>
        <a:xfrm>
          <a:off x="163576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26" name="楕円 525"/>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60</xdr:row>
      <xdr:rowOff>49530</xdr:rowOff>
    </xdr:to>
    <xdr:cxnSp macro="">
      <xdr:nvCxnSpPr>
        <xdr:cNvPr id="527" name="直線コネクタ 526"/>
        <xdr:cNvCxnSpPr/>
      </xdr:nvCxnSpPr>
      <xdr:spPr>
        <a:xfrm>
          <a:off x="15481300" y="1008126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28" name="楕円 527"/>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58</xdr:row>
      <xdr:rowOff>140970</xdr:rowOff>
    </xdr:to>
    <xdr:cxnSp macro="">
      <xdr:nvCxnSpPr>
        <xdr:cNvPr id="529" name="直線コネクタ 528"/>
        <xdr:cNvCxnSpPr/>
      </xdr:nvCxnSpPr>
      <xdr:spPr>
        <a:xfrm flipV="1">
          <a:off x="14592300" y="10081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530" name="楕円 529"/>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140970</xdr:rowOff>
    </xdr:to>
    <xdr:cxnSp macro="">
      <xdr:nvCxnSpPr>
        <xdr:cNvPr id="531" name="直線コネクタ 530"/>
        <xdr:cNvCxnSpPr/>
      </xdr:nvCxnSpPr>
      <xdr:spPr>
        <a:xfrm>
          <a:off x="13703300" y="10069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36"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37"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38" name="n_3main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70"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73297</xdr:rowOff>
    </xdr:from>
    <xdr:to>
      <xdr:col>116</xdr:col>
      <xdr:colOff>114300</xdr:colOff>
      <xdr:row>60</xdr:row>
      <xdr:rowOff>3447</xdr:rowOff>
    </xdr:to>
    <xdr:sp macro="" textlink="">
      <xdr:nvSpPr>
        <xdr:cNvPr id="581" name="楕円 580"/>
        <xdr:cNvSpPr/>
      </xdr:nvSpPr>
      <xdr:spPr>
        <a:xfrm>
          <a:off x="22110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96174</xdr:rowOff>
    </xdr:from>
    <xdr:ext cx="469744" cy="259045"/>
    <xdr:sp macro="" textlink="">
      <xdr:nvSpPr>
        <xdr:cNvPr id="582" name="【学校施設】&#10;一人当たり面積該当値テキスト"/>
        <xdr:cNvSpPr txBox="1"/>
      </xdr:nvSpPr>
      <xdr:spPr>
        <a:xfrm>
          <a:off x="22199600" y="1004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68399</xdr:rowOff>
    </xdr:from>
    <xdr:to>
      <xdr:col>112</xdr:col>
      <xdr:colOff>38100</xdr:colOff>
      <xdr:row>59</xdr:row>
      <xdr:rowOff>169999</xdr:rowOff>
    </xdr:to>
    <xdr:sp macro="" textlink="">
      <xdr:nvSpPr>
        <xdr:cNvPr id="583" name="楕円 582"/>
        <xdr:cNvSpPr/>
      </xdr:nvSpPr>
      <xdr:spPr>
        <a:xfrm>
          <a:off x="2127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119199</xdr:rowOff>
    </xdr:from>
    <xdr:to>
      <xdr:col>116</xdr:col>
      <xdr:colOff>63500</xdr:colOff>
      <xdr:row>59</xdr:row>
      <xdr:rowOff>124097</xdr:rowOff>
    </xdr:to>
    <xdr:cxnSp macro="">
      <xdr:nvCxnSpPr>
        <xdr:cNvPr id="584" name="直線コネクタ 583"/>
        <xdr:cNvCxnSpPr/>
      </xdr:nvCxnSpPr>
      <xdr:spPr>
        <a:xfrm>
          <a:off x="21323300" y="1023474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585" name="楕円 584"/>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119199</xdr:rowOff>
    </xdr:from>
    <xdr:to>
      <xdr:col>111</xdr:col>
      <xdr:colOff>177800</xdr:colOff>
      <xdr:row>60</xdr:row>
      <xdr:rowOff>0</xdr:rowOff>
    </xdr:to>
    <xdr:cxnSp macro="">
      <xdr:nvCxnSpPr>
        <xdr:cNvPr id="586" name="直線コネクタ 585"/>
        <xdr:cNvCxnSpPr/>
      </xdr:nvCxnSpPr>
      <xdr:spPr>
        <a:xfrm flipV="1">
          <a:off x="20434300" y="102347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119017</xdr:rowOff>
    </xdr:from>
    <xdr:to>
      <xdr:col>102</xdr:col>
      <xdr:colOff>165100</xdr:colOff>
      <xdr:row>60</xdr:row>
      <xdr:rowOff>49167</xdr:rowOff>
    </xdr:to>
    <xdr:sp macro="" textlink="">
      <xdr:nvSpPr>
        <xdr:cNvPr id="587" name="楕円 586"/>
        <xdr:cNvSpPr/>
      </xdr:nvSpPr>
      <xdr:spPr>
        <a:xfrm>
          <a:off x="19494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169817</xdr:rowOff>
    </xdr:from>
    <xdr:to>
      <xdr:col>107</xdr:col>
      <xdr:colOff>50800</xdr:colOff>
      <xdr:row>60</xdr:row>
      <xdr:rowOff>0</xdr:rowOff>
    </xdr:to>
    <xdr:cxnSp macro="">
      <xdr:nvCxnSpPr>
        <xdr:cNvPr id="588" name="直線コネクタ 587"/>
        <xdr:cNvCxnSpPr/>
      </xdr:nvCxnSpPr>
      <xdr:spPr>
        <a:xfrm>
          <a:off x="19545300" y="102853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589"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90"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91"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15076</xdr:rowOff>
    </xdr:from>
    <xdr:ext cx="469744" cy="259045"/>
    <xdr:sp macro="" textlink="">
      <xdr:nvSpPr>
        <xdr:cNvPr id="593" name="n_1mainValue【学校施設】&#10;一人当たり面積"/>
        <xdr:cNvSpPr txBox="1"/>
      </xdr:nvSpPr>
      <xdr:spPr>
        <a:xfrm>
          <a:off x="21075727" y="995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94" name="n_2mainValue【学校施設】&#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40294</xdr:rowOff>
    </xdr:from>
    <xdr:ext cx="469744" cy="259045"/>
    <xdr:sp macro="" textlink="">
      <xdr:nvSpPr>
        <xdr:cNvPr id="595" name="n_3mainValue【学校施設】&#10;一人当たり面積"/>
        <xdr:cNvSpPr txBox="1"/>
      </xdr:nvSpPr>
      <xdr:spPr>
        <a:xfrm>
          <a:off x="19310427" y="103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、橋りょう・トンネル、公営住宅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については、久留米市社会資本総合整備計画に基づき、社会資本整備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交付金を活用した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を進めている。また、老朽化が進行している公営住宅の計画的な除却により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償却率が低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認定こども園・幼稚園・保育所については、第２期くるめ子どもの笑顔プランに基づき、私立保育所等の施設整備を実施し償却率が低くなっている。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久留米市の学校施設は、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年代に集中的に整備されたものが多く償却率が上昇に転じており、令和２年度に策定した久留米市学校施設長寿命化計画に基づいた、計画的な長寿命化が必要となっている。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305,311
300,821
229.96
130,099,649
128,833,584
852,670
69,154,492
142,471,449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41728</xdr:rowOff>
    </xdr:from>
    <xdr:to>
      <xdr:col>24</xdr:col>
      <xdr:colOff>114300</xdr:colOff>
      <xdr:row>40</xdr:row>
      <xdr:rowOff>143328</xdr:rowOff>
    </xdr:to>
    <xdr:sp macro="" textlink="">
      <xdr:nvSpPr>
        <xdr:cNvPr id="74" name="楕円 73"/>
        <xdr:cNvSpPr/>
      </xdr:nvSpPr>
      <xdr:spPr>
        <a:xfrm>
          <a:off x="4584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20155</xdr:rowOff>
    </xdr:from>
    <xdr:ext cx="405111" cy="259045"/>
    <xdr:sp macro="" textlink="">
      <xdr:nvSpPr>
        <xdr:cNvPr id="75" name="【図書館】&#10;有形固定資産減価償却率該当値テキスト"/>
        <xdr:cNvSpPr txBox="1"/>
      </xdr:nvSpPr>
      <xdr:spPr>
        <a:xfrm>
          <a:off x="4673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100512</xdr:rowOff>
    </xdr:from>
    <xdr:to>
      <xdr:col>20</xdr:col>
      <xdr:colOff>38100</xdr:colOff>
      <xdr:row>41</xdr:row>
      <xdr:rowOff>30662</xdr:rowOff>
    </xdr:to>
    <xdr:sp macro="" textlink="">
      <xdr:nvSpPr>
        <xdr:cNvPr id="76" name="楕円 75"/>
        <xdr:cNvSpPr/>
      </xdr:nvSpPr>
      <xdr:spPr>
        <a:xfrm>
          <a:off x="3746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92528</xdr:rowOff>
    </xdr:from>
    <xdr:to>
      <xdr:col>24</xdr:col>
      <xdr:colOff>63500</xdr:colOff>
      <xdr:row>40</xdr:row>
      <xdr:rowOff>151312</xdr:rowOff>
    </xdr:to>
    <xdr:cxnSp macro="">
      <xdr:nvCxnSpPr>
        <xdr:cNvPr id="77" name="直線コネクタ 76"/>
        <xdr:cNvCxnSpPr/>
      </xdr:nvCxnSpPr>
      <xdr:spPr>
        <a:xfrm flipV="1">
          <a:off x="3797300" y="695052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69487</xdr:rowOff>
    </xdr:from>
    <xdr:to>
      <xdr:col>15</xdr:col>
      <xdr:colOff>101600</xdr:colOff>
      <xdr:row>40</xdr:row>
      <xdr:rowOff>171087</xdr:rowOff>
    </xdr:to>
    <xdr:sp macro="" textlink="">
      <xdr:nvSpPr>
        <xdr:cNvPr id="78" name="楕円 77"/>
        <xdr:cNvSpPr/>
      </xdr:nvSpPr>
      <xdr:spPr>
        <a:xfrm>
          <a:off x="2857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120287</xdr:rowOff>
    </xdr:from>
    <xdr:to>
      <xdr:col>19</xdr:col>
      <xdr:colOff>177800</xdr:colOff>
      <xdr:row>40</xdr:row>
      <xdr:rowOff>151312</xdr:rowOff>
    </xdr:to>
    <xdr:cxnSp macro="">
      <xdr:nvCxnSpPr>
        <xdr:cNvPr id="79" name="直線コネクタ 78"/>
        <xdr:cNvCxnSpPr/>
      </xdr:nvCxnSpPr>
      <xdr:spPr>
        <a:xfrm>
          <a:off x="2908300" y="69782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38463</xdr:rowOff>
    </xdr:from>
    <xdr:to>
      <xdr:col>10</xdr:col>
      <xdr:colOff>165100</xdr:colOff>
      <xdr:row>40</xdr:row>
      <xdr:rowOff>140063</xdr:rowOff>
    </xdr:to>
    <xdr:sp macro="" textlink="">
      <xdr:nvSpPr>
        <xdr:cNvPr id="80" name="楕円 79"/>
        <xdr:cNvSpPr/>
      </xdr:nvSpPr>
      <xdr:spPr>
        <a:xfrm>
          <a:off x="1968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89263</xdr:rowOff>
    </xdr:from>
    <xdr:to>
      <xdr:col>15</xdr:col>
      <xdr:colOff>50800</xdr:colOff>
      <xdr:row>40</xdr:row>
      <xdr:rowOff>120287</xdr:rowOff>
    </xdr:to>
    <xdr:cxnSp macro="">
      <xdr:nvCxnSpPr>
        <xdr:cNvPr id="81" name="直線コネクタ 80"/>
        <xdr:cNvCxnSpPr/>
      </xdr:nvCxnSpPr>
      <xdr:spPr>
        <a:xfrm>
          <a:off x="2019300" y="69472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21789</xdr:rowOff>
    </xdr:from>
    <xdr:ext cx="405111" cy="259045"/>
    <xdr:sp macro="" textlink="">
      <xdr:nvSpPr>
        <xdr:cNvPr id="86" name="n_1mainValue【図書館】&#10;有形固定資産減価償却率"/>
        <xdr:cNvSpPr txBox="1"/>
      </xdr:nvSpPr>
      <xdr:spPr>
        <a:xfrm>
          <a:off x="35820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162214</xdr:rowOff>
    </xdr:from>
    <xdr:ext cx="405111" cy="259045"/>
    <xdr:sp macro="" textlink="">
      <xdr:nvSpPr>
        <xdr:cNvPr id="87" name="n_2mainValue【図書館】&#10;有形固定資産減価償却率"/>
        <xdr:cNvSpPr txBox="1"/>
      </xdr:nvSpPr>
      <xdr:spPr>
        <a:xfrm>
          <a:off x="2705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131190</xdr:rowOff>
    </xdr:from>
    <xdr:ext cx="405111" cy="259045"/>
    <xdr:sp macro="" textlink="">
      <xdr:nvSpPr>
        <xdr:cNvPr id="88" name="n_3mainValue【図書館】&#10;有形固定資産減価償却率"/>
        <xdr:cNvSpPr txBox="1"/>
      </xdr:nvSpPr>
      <xdr:spPr>
        <a:xfrm>
          <a:off x="1816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6" name="楕円 125"/>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7" name="【図書館】&#10;一人当たり面積該当値テキスト"/>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28" name="楕円 127"/>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7620</xdr:rowOff>
    </xdr:to>
    <xdr:cxnSp macro="">
      <xdr:nvCxnSpPr>
        <xdr:cNvPr id="129" name="直線コネクタ 128"/>
        <xdr:cNvCxnSpPr/>
      </xdr:nvCxnSpPr>
      <xdr:spPr>
        <a:xfrm>
          <a:off x="9639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30" name="楕円 129"/>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7620</xdr:rowOff>
    </xdr:to>
    <xdr:cxnSp macro="">
      <xdr:nvCxnSpPr>
        <xdr:cNvPr id="131" name="直線コネクタ 130"/>
        <xdr:cNvCxnSpPr/>
      </xdr:nvCxnSpPr>
      <xdr:spPr>
        <a:xfrm>
          <a:off x="8750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32" name="楕円 131"/>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7620</xdr:rowOff>
    </xdr:to>
    <xdr:cxnSp macro="">
      <xdr:nvCxnSpPr>
        <xdr:cNvPr id="133" name="直線コネクタ 132"/>
        <xdr:cNvCxnSpPr/>
      </xdr:nvCxnSpPr>
      <xdr:spPr>
        <a:xfrm>
          <a:off x="7861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5"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38" name="n_1main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9" name="n_2main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main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76835</xdr:rowOff>
    </xdr:from>
    <xdr:to>
      <xdr:col>24</xdr:col>
      <xdr:colOff>114300</xdr:colOff>
      <xdr:row>58</xdr:row>
      <xdr:rowOff>6985</xdr:rowOff>
    </xdr:to>
    <xdr:sp macro="" textlink="">
      <xdr:nvSpPr>
        <xdr:cNvPr id="181" name="楕円 180"/>
        <xdr:cNvSpPr/>
      </xdr:nvSpPr>
      <xdr:spPr>
        <a:xfrm>
          <a:off x="4584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99712</xdr:rowOff>
    </xdr:from>
    <xdr:ext cx="405111" cy="259045"/>
    <xdr:sp macro="" textlink="">
      <xdr:nvSpPr>
        <xdr:cNvPr id="182" name="【体育館・プール】&#10;有形固定資産減価償却率該当値テキスト"/>
        <xdr:cNvSpPr txBox="1"/>
      </xdr:nvSpPr>
      <xdr:spPr>
        <a:xfrm>
          <a:off x="4673600"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xdr:rowOff>
    </xdr:from>
    <xdr:to>
      <xdr:col>20</xdr:col>
      <xdr:colOff>38100</xdr:colOff>
      <xdr:row>58</xdr:row>
      <xdr:rowOff>102235</xdr:rowOff>
    </xdr:to>
    <xdr:sp macro="" textlink="">
      <xdr:nvSpPr>
        <xdr:cNvPr id="183" name="楕円 182"/>
        <xdr:cNvSpPr/>
      </xdr:nvSpPr>
      <xdr:spPr>
        <a:xfrm>
          <a:off x="3746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127635</xdr:rowOff>
    </xdr:from>
    <xdr:to>
      <xdr:col>24</xdr:col>
      <xdr:colOff>63500</xdr:colOff>
      <xdr:row>58</xdr:row>
      <xdr:rowOff>51435</xdr:rowOff>
    </xdr:to>
    <xdr:cxnSp macro="">
      <xdr:nvCxnSpPr>
        <xdr:cNvPr id="184" name="直線コネクタ 183"/>
        <xdr:cNvCxnSpPr/>
      </xdr:nvCxnSpPr>
      <xdr:spPr>
        <a:xfrm flipV="1">
          <a:off x="3797300" y="990028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118745</xdr:rowOff>
    </xdr:from>
    <xdr:to>
      <xdr:col>15</xdr:col>
      <xdr:colOff>101600</xdr:colOff>
      <xdr:row>58</xdr:row>
      <xdr:rowOff>48895</xdr:rowOff>
    </xdr:to>
    <xdr:sp macro="" textlink="">
      <xdr:nvSpPr>
        <xdr:cNvPr id="185" name="楕円 184"/>
        <xdr:cNvSpPr/>
      </xdr:nvSpPr>
      <xdr:spPr>
        <a:xfrm>
          <a:off x="2857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169545</xdr:rowOff>
    </xdr:from>
    <xdr:to>
      <xdr:col>19</xdr:col>
      <xdr:colOff>177800</xdr:colOff>
      <xdr:row>58</xdr:row>
      <xdr:rowOff>51435</xdr:rowOff>
    </xdr:to>
    <xdr:cxnSp macro="">
      <xdr:nvCxnSpPr>
        <xdr:cNvPr id="186" name="直線コネクタ 185"/>
        <xdr:cNvCxnSpPr/>
      </xdr:nvCxnSpPr>
      <xdr:spPr>
        <a:xfrm>
          <a:off x="2908300" y="99421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80645</xdr:rowOff>
    </xdr:from>
    <xdr:to>
      <xdr:col>10</xdr:col>
      <xdr:colOff>165100</xdr:colOff>
      <xdr:row>58</xdr:row>
      <xdr:rowOff>10795</xdr:rowOff>
    </xdr:to>
    <xdr:sp macro="" textlink="">
      <xdr:nvSpPr>
        <xdr:cNvPr id="187" name="楕円 186"/>
        <xdr:cNvSpPr/>
      </xdr:nvSpPr>
      <xdr:spPr>
        <a:xfrm>
          <a:off x="196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131445</xdr:rowOff>
    </xdr:from>
    <xdr:to>
      <xdr:col>15</xdr:col>
      <xdr:colOff>50800</xdr:colOff>
      <xdr:row>57</xdr:row>
      <xdr:rowOff>169545</xdr:rowOff>
    </xdr:to>
    <xdr:cxnSp macro="">
      <xdr:nvCxnSpPr>
        <xdr:cNvPr id="188" name="直線コネクタ 187"/>
        <xdr:cNvCxnSpPr/>
      </xdr:nvCxnSpPr>
      <xdr:spPr>
        <a:xfrm>
          <a:off x="2019300" y="9904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118762</xdr:rowOff>
    </xdr:from>
    <xdr:ext cx="405111" cy="259045"/>
    <xdr:sp macro="" textlink="">
      <xdr:nvSpPr>
        <xdr:cNvPr id="193" name="n_1mainValue【体育館・プール】&#10;有形固定資産減価償却率"/>
        <xdr:cNvSpPr txBox="1"/>
      </xdr:nvSpPr>
      <xdr:spPr>
        <a:xfrm>
          <a:off x="3582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65422</xdr:rowOff>
    </xdr:from>
    <xdr:ext cx="405111" cy="259045"/>
    <xdr:sp macro="" textlink="">
      <xdr:nvSpPr>
        <xdr:cNvPr id="194" name="n_2mainValue【体育館・プール】&#10;有形固定資産減価償却率"/>
        <xdr:cNvSpPr txBox="1"/>
      </xdr:nvSpPr>
      <xdr:spPr>
        <a:xfrm>
          <a:off x="2705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27322</xdr:rowOff>
    </xdr:from>
    <xdr:ext cx="405111" cy="259045"/>
    <xdr:sp macro="" textlink="">
      <xdr:nvSpPr>
        <xdr:cNvPr id="195" name="n_3mainValue【体育館・プール】&#10;有形固定資産減価償却率"/>
        <xdr:cNvSpPr txBox="1"/>
      </xdr:nvSpPr>
      <xdr:spPr>
        <a:xfrm>
          <a:off x="1816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84074</xdr:rowOff>
    </xdr:from>
    <xdr:to>
      <xdr:col>55</xdr:col>
      <xdr:colOff>50800</xdr:colOff>
      <xdr:row>63</xdr:row>
      <xdr:rowOff>14224</xdr:rowOff>
    </xdr:to>
    <xdr:sp macro="" textlink="">
      <xdr:nvSpPr>
        <xdr:cNvPr id="233" name="楕円 232"/>
        <xdr:cNvSpPr/>
      </xdr:nvSpPr>
      <xdr:spPr>
        <a:xfrm>
          <a:off x="104267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62501</xdr:rowOff>
    </xdr:from>
    <xdr:ext cx="469744" cy="259045"/>
    <xdr:sp macro="" textlink="">
      <xdr:nvSpPr>
        <xdr:cNvPr id="234" name="【体育館・プール】&#10;一人当たり面積該当値テキスト"/>
        <xdr:cNvSpPr txBox="1"/>
      </xdr:nvSpPr>
      <xdr:spPr>
        <a:xfrm>
          <a:off x="10515600"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90932</xdr:rowOff>
    </xdr:from>
    <xdr:to>
      <xdr:col>50</xdr:col>
      <xdr:colOff>165100</xdr:colOff>
      <xdr:row>63</xdr:row>
      <xdr:rowOff>21082</xdr:rowOff>
    </xdr:to>
    <xdr:sp macro="" textlink="">
      <xdr:nvSpPr>
        <xdr:cNvPr id="235" name="楕円 234"/>
        <xdr:cNvSpPr/>
      </xdr:nvSpPr>
      <xdr:spPr>
        <a:xfrm>
          <a:off x="9588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134874</xdr:rowOff>
    </xdr:from>
    <xdr:to>
      <xdr:col>55</xdr:col>
      <xdr:colOff>0</xdr:colOff>
      <xdr:row>62</xdr:row>
      <xdr:rowOff>141732</xdr:rowOff>
    </xdr:to>
    <xdr:cxnSp macro="">
      <xdr:nvCxnSpPr>
        <xdr:cNvPr id="236" name="直線コネクタ 235"/>
        <xdr:cNvCxnSpPr/>
      </xdr:nvCxnSpPr>
      <xdr:spPr>
        <a:xfrm flipV="1">
          <a:off x="9639300" y="107647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113792</xdr:rowOff>
    </xdr:from>
    <xdr:to>
      <xdr:col>46</xdr:col>
      <xdr:colOff>38100</xdr:colOff>
      <xdr:row>63</xdr:row>
      <xdr:rowOff>43942</xdr:rowOff>
    </xdr:to>
    <xdr:sp macro="" textlink="">
      <xdr:nvSpPr>
        <xdr:cNvPr id="237" name="楕円 236"/>
        <xdr:cNvSpPr/>
      </xdr:nvSpPr>
      <xdr:spPr>
        <a:xfrm>
          <a:off x="869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141732</xdr:rowOff>
    </xdr:from>
    <xdr:to>
      <xdr:col>50</xdr:col>
      <xdr:colOff>114300</xdr:colOff>
      <xdr:row>62</xdr:row>
      <xdr:rowOff>164592</xdr:rowOff>
    </xdr:to>
    <xdr:cxnSp macro="">
      <xdr:nvCxnSpPr>
        <xdr:cNvPr id="238" name="直線コネクタ 237"/>
        <xdr:cNvCxnSpPr/>
      </xdr:nvCxnSpPr>
      <xdr:spPr>
        <a:xfrm flipV="1">
          <a:off x="8750300" y="10771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113792</xdr:rowOff>
    </xdr:from>
    <xdr:to>
      <xdr:col>41</xdr:col>
      <xdr:colOff>101600</xdr:colOff>
      <xdr:row>63</xdr:row>
      <xdr:rowOff>43942</xdr:rowOff>
    </xdr:to>
    <xdr:sp macro="" textlink="">
      <xdr:nvSpPr>
        <xdr:cNvPr id="239" name="楕円 238"/>
        <xdr:cNvSpPr/>
      </xdr:nvSpPr>
      <xdr:spPr>
        <a:xfrm>
          <a:off x="7810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164592</xdr:rowOff>
    </xdr:from>
    <xdr:to>
      <xdr:col>45</xdr:col>
      <xdr:colOff>177800</xdr:colOff>
      <xdr:row>62</xdr:row>
      <xdr:rowOff>164592</xdr:rowOff>
    </xdr:to>
    <xdr:cxnSp macro="">
      <xdr:nvCxnSpPr>
        <xdr:cNvPr id="240" name="直線コネクタ 239"/>
        <xdr:cNvCxnSpPr/>
      </xdr:nvCxnSpPr>
      <xdr:spPr>
        <a:xfrm>
          <a:off x="7861300" y="1079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12209</xdr:rowOff>
    </xdr:from>
    <xdr:ext cx="469744" cy="259045"/>
    <xdr:sp macro="" textlink="">
      <xdr:nvSpPr>
        <xdr:cNvPr id="245" name="n_1mainValue【体育館・プール】&#10;一人当たり面積"/>
        <xdr:cNvSpPr txBox="1"/>
      </xdr:nvSpPr>
      <xdr:spPr>
        <a:xfrm>
          <a:off x="9391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35069</xdr:rowOff>
    </xdr:from>
    <xdr:ext cx="469744" cy="259045"/>
    <xdr:sp macro="" textlink="">
      <xdr:nvSpPr>
        <xdr:cNvPr id="246" name="n_2mainValue【体育館・プール】&#10;一人当たり面積"/>
        <xdr:cNvSpPr txBox="1"/>
      </xdr:nvSpPr>
      <xdr:spPr>
        <a:xfrm>
          <a:off x="8515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35069</xdr:rowOff>
    </xdr:from>
    <xdr:ext cx="469744" cy="259045"/>
    <xdr:sp macro="" textlink="">
      <xdr:nvSpPr>
        <xdr:cNvPr id="247" name="n_3mainValue【体育館・プール】&#10;一人当たり面積"/>
        <xdr:cNvSpPr txBox="1"/>
      </xdr:nvSpPr>
      <xdr:spPr>
        <a:xfrm>
          <a:off x="7626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145035</xdr:rowOff>
    </xdr:from>
    <xdr:to>
      <xdr:col>24</xdr:col>
      <xdr:colOff>114300</xdr:colOff>
      <xdr:row>82</xdr:row>
      <xdr:rowOff>75185</xdr:rowOff>
    </xdr:to>
    <xdr:sp macro="" textlink="">
      <xdr:nvSpPr>
        <xdr:cNvPr id="286" name="楕円 285"/>
        <xdr:cNvSpPr/>
      </xdr:nvSpPr>
      <xdr:spPr>
        <a:xfrm>
          <a:off x="4584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123462</xdr:rowOff>
    </xdr:from>
    <xdr:ext cx="405111" cy="259045"/>
    <xdr:sp macro="" textlink="">
      <xdr:nvSpPr>
        <xdr:cNvPr id="287" name="【福祉施設】&#10;有形固定資産減価償却率該当値テキスト"/>
        <xdr:cNvSpPr txBox="1"/>
      </xdr:nvSpPr>
      <xdr:spPr>
        <a:xfrm>
          <a:off x="4673600"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88" name="楕円 287"/>
        <xdr:cNvSpPr/>
      </xdr:nvSpPr>
      <xdr:spPr>
        <a:xfrm>
          <a:off x="3746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108965</xdr:rowOff>
    </xdr:from>
    <xdr:to>
      <xdr:col>24</xdr:col>
      <xdr:colOff>63500</xdr:colOff>
      <xdr:row>82</xdr:row>
      <xdr:rowOff>24385</xdr:rowOff>
    </xdr:to>
    <xdr:cxnSp macro="">
      <xdr:nvCxnSpPr>
        <xdr:cNvPr id="289" name="直線コネクタ 288"/>
        <xdr:cNvCxnSpPr/>
      </xdr:nvCxnSpPr>
      <xdr:spPr>
        <a:xfrm>
          <a:off x="3797300" y="13996415"/>
          <a:ext cx="8382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290" name="楕円 289"/>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108965</xdr:rowOff>
    </xdr:from>
    <xdr:to>
      <xdr:col>19</xdr:col>
      <xdr:colOff>177800</xdr:colOff>
      <xdr:row>83</xdr:row>
      <xdr:rowOff>60961</xdr:rowOff>
    </xdr:to>
    <xdr:cxnSp macro="">
      <xdr:nvCxnSpPr>
        <xdr:cNvPr id="291" name="直線コネクタ 290"/>
        <xdr:cNvCxnSpPr/>
      </xdr:nvCxnSpPr>
      <xdr:spPr>
        <a:xfrm flipV="1">
          <a:off x="2908300" y="13996415"/>
          <a:ext cx="889000" cy="29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138176</xdr:rowOff>
    </xdr:from>
    <xdr:to>
      <xdr:col>10</xdr:col>
      <xdr:colOff>165100</xdr:colOff>
      <xdr:row>83</xdr:row>
      <xdr:rowOff>68326</xdr:rowOff>
    </xdr:to>
    <xdr:sp macro="" textlink="">
      <xdr:nvSpPr>
        <xdr:cNvPr id="292" name="楕円 291"/>
        <xdr:cNvSpPr/>
      </xdr:nvSpPr>
      <xdr:spPr>
        <a:xfrm>
          <a:off x="1968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17526</xdr:rowOff>
    </xdr:from>
    <xdr:to>
      <xdr:col>15</xdr:col>
      <xdr:colOff>50800</xdr:colOff>
      <xdr:row>83</xdr:row>
      <xdr:rowOff>60961</xdr:rowOff>
    </xdr:to>
    <xdr:cxnSp macro="">
      <xdr:nvCxnSpPr>
        <xdr:cNvPr id="293" name="直線コネクタ 292"/>
        <xdr:cNvCxnSpPr/>
      </xdr:nvCxnSpPr>
      <xdr:spPr>
        <a:xfrm>
          <a:off x="2019300" y="1424787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150892</xdr:rowOff>
    </xdr:from>
    <xdr:ext cx="405111" cy="259045"/>
    <xdr:sp macro="" textlink="">
      <xdr:nvSpPr>
        <xdr:cNvPr id="298" name="n_1mainValue【福祉施設】&#10;有形固定資産減価償却率"/>
        <xdr:cNvSpPr txBox="1"/>
      </xdr:nvSpPr>
      <xdr:spPr>
        <a:xfrm>
          <a:off x="35820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299" name="n_2mainValue【福祉施設】&#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59453</xdr:rowOff>
    </xdr:from>
    <xdr:ext cx="405111" cy="259045"/>
    <xdr:sp macro="" textlink="">
      <xdr:nvSpPr>
        <xdr:cNvPr id="300" name="n_3mainValue【福祉施設】&#10;有形固定資産減価償却率"/>
        <xdr:cNvSpPr txBox="1"/>
      </xdr:nvSpPr>
      <xdr:spPr>
        <a:xfrm>
          <a:off x="1816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30843</xdr:rowOff>
    </xdr:from>
    <xdr:to>
      <xdr:col>55</xdr:col>
      <xdr:colOff>50800</xdr:colOff>
      <xdr:row>86</xdr:row>
      <xdr:rowOff>132443</xdr:rowOff>
    </xdr:to>
    <xdr:sp macro="" textlink="">
      <xdr:nvSpPr>
        <xdr:cNvPr id="342" name="楕円 341"/>
        <xdr:cNvSpPr/>
      </xdr:nvSpPr>
      <xdr:spPr>
        <a:xfrm>
          <a:off x="104267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117220</xdr:rowOff>
    </xdr:from>
    <xdr:ext cx="469744" cy="259045"/>
    <xdr:sp macro="" textlink="">
      <xdr:nvSpPr>
        <xdr:cNvPr id="343" name="【福祉施設】&#10;一人当たり面積該当値テキスト"/>
        <xdr:cNvSpPr txBox="1"/>
      </xdr:nvSpPr>
      <xdr:spPr>
        <a:xfrm>
          <a:off x="10515600" y="1469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9071</xdr:rowOff>
    </xdr:from>
    <xdr:to>
      <xdr:col>50</xdr:col>
      <xdr:colOff>165100</xdr:colOff>
      <xdr:row>86</xdr:row>
      <xdr:rowOff>110671</xdr:rowOff>
    </xdr:to>
    <xdr:sp macro="" textlink="">
      <xdr:nvSpPr>
        <xdr:cNvPr id="344" name="楕円 343"/>
        <xdr:cNvSpPr/>
      </xdr:nvSpPr>
      <xdr:spPr>
        <a:xfrm>
          <a:off x="9588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59871</xdr:rowOff>
    </xdr:from>
    <xdr:to>
      <xdr:col>55</xdr:col>
      <xdr:colOff>0</xdr:colOff>
      <xdr:row>86</xdr:row>
      <xdr:rowOff>81643</xdr:rowOff>
    </xdr:to>
    <xdr:cxnSp macro="">
      <xdr:nvCxnSpPr>
        <xdr:cNvPr id="345" name="直線コネクタ 344"/>
        <xdr:cNvCxnSpPr/>
      </xdr:nvCxnSpPr>
      <xdr:spPr>
        <a:xfrm>
          <a:off x="9639300" y="148045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30843</xdr:rowOff>
    </xdr:from>
    <xdr:to>
      <xdr:col>46</xdr:col>
      <xdr:colOff>38100</xdr:colOff>
      <xdr:row>86</xdr:row>
      <xdr:rowOff>132443</xdr:rowOff>
    </xdr:to>
    <xdr:sp macro="" textlink="">
      <xdr:nvSpPr>
        <xdr:cNvPr id="346" name="楕円 345"/>
        <xdr:cNvSpPr/>
      </xdr:nvSpPr>
      <xdr:spPr>
        <a:xfrm>
          <a:off x="8699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59871</xdr:rowOff>
    </xdr:from>
    <xdr:to>
      <xdr:col>50</xdr:col>
      <xdr:colOff>114300</xdr:colOff>
      <xdr:row>86</xdr:row>
      <xdr:rowOff>81643</xdr:rowOff>
    </xdr:to>
    <xdr:cxnSp macro="">
      <xdr:nvCxnSpPr>
        <xdr:cNvPr id="347" name="直線コネクタ 346"/>
        <xdr:cNvCxnSpPr/>
      </xdr:nvCxnSpPr>
      <xdr:spPr>
        <a:xfrm flipV="1">
          <a:off x="8750300" y="148045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30843</xdr:rowOff>
    </xdr:from>
    <xdr:to>
      <xdr:col>41</xdr:col>
      <xdr:colOff>101600</xdr:colOff>
      <xdr:row>86</xdr:row>
      <xdr:rowOff>132443</xdr:rowOff>
    </xdr:to>
    <xdr:sp macro="" textlink="">
      <xdr:nvSpPr>
        <xdr:cNvPr id="348" name="楕円 347"/>
        <xdr:cNvSpPr/>
      </xdr:nvSpPr>
      <xdr:spPr>
        <a:xfrm>
          <a:off x="7810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81643</xdr:rowOff>
    </xdr:from>
    <xdr:to>
      <xdr:col>45</xdr:col>
      <xdr:colOff>177800</xdr:colOff>
      <xdr:row>86</xdr:row>
      <xdr:rowOff>81643</xdr:rowOff>
    </xdr:to>
    <xdr:cxnSp macro="">
      <xdr:nvCxnSpPr>
        <xdr:cNvPr id="349" name="直線コネクタ 348"/>
        <xdr:cNvCxnSpPr/>
      </xdr:nvCxnSpPr>
      <xdr:spPr>
        <a:xfrm>
          <a:off x="7861300" y="1482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101798</xdr:rowOff>
    </xdr:from>
    <xdr:ext cx="469744" cy="259045"/>
    <xdr:sp macro="" textlink="">
      <xdr:nvSpPr>
        <xdr:cNvPr id="354" name="n_1mainValue【福祉施設】&#10;一人当たり面積"/>
        <xdr:cNvSpPr txBox="1"/>
      </xdr:nvSpPr>
      <xdr:spPr>
        <a:xfrm>
          <a:off x="93917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123570</xdr:rowOff>
    </xdr:from>
    <xdr:ext cx="469744" cy="259045"/>
    <xdr:sp macro="" textlink="">
      <xdr:nvSpPr>
        <xdr:cNvPr id="355" name="n_2mainValue【福祉施設】&#10;一人当たり面積"/>
        <xdr:cNvSpPr txBox="1"/>
      </xdr:nvSpPr>
      <xdr:spPr>
        <a:xfrm>
          <a:off x="8515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123570</xdr:rowOff>
    </xdr:from>
    <xdr:ext cx="469744" cy="259045"/>
    <xdr:sp macro="" textlink="">
      <xdr:nvSpPr>
        <xdr:cNvPr id="356" name="n_3mainValue【福祉施設】&#10;一人当たり面積"/>
        <xdr:cNvSpPr txBox="1"/>
      </xdr:nvSpPr>
      <xdr:spPr>
        <a:xfrm>
          <a:off x="7626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64588</xdr:rowOff>
    </xdr:from>
    <xdr:to>
      <xdr:col>24</xdr:col>
      <xdr:colOff>114300</xdr:colOff>
      <xdr:row>101</xdr:row>
      <xdr:rowOff>166188</xdr:rowOff>
    </xdr:to>
    <xdr:sp macro="" textlink="">
      <xdr:nvSpPr>
        <xdr:cNvPr id="398" name="楕円 397"/>
        <xdr:cNvSpPr/>
      </xdr:nvSpPr>
      <xdr:spPr>
        <a:xfrm>
          <a:off x="45847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87465</xdr:rowOff>
    </xdr:from>
    <xdr:ext cx="405111" cy="259045"/>
    <xdr:sp macro="" textlink="">
      <xdr:nvSpPr>
        <xdr:cNvPr id="399" name="【市民会館】&#10;有形固定資産減価償却率該当値テキスト"/>
        <xdr:cNvSpPr txBox="1"/>
      </xdr:nvSpPr>
      <xdr:spPr>
        <a:xfrm>
          <a:off x="4673600" y="1723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147864</xdr:rowOff>
    </xdr:from>
    <xdr:to>
      <xdr:col>20</xdr:col>
      <xdr:colOff>38100</xdr:colOff>
      <xdr:row>102</xdr:row>
      <xdr:rowOff>78014</xdr:rowOff>
    </xdr:to>
    <xdr:sp macro="" textlink="">
      <xdr:nvSpPr>
        <xdr:cNvPr id="400" name="楕円 399"/>
        <xdr:cNvSpPr/>
      </xdr:nvSpPr>
      <xdr:spPr>
        <a:xfrm>
          <a:off x="3746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115388</xdr:rowOff>
    </xdr:from>
    <xdr:to>
      <xdr:col>24</xdr:col>
      <xdr:colOff>63500</xdr:colOff>
      <xdr:row>102</xdr:row>
      <xdr:rowOff>27214</xdr:rowOff>
    </xdr:to>
    <xdr:cxnSp macro="">
      <xdr:nvCxnSpPr>
        <xdr:cNvPr id="401" name="直線コネクタ 400"/>
        <xdr:cNvCxnSpPr/>
      </xdr:nvCxnSpPr>
      <xdr:spPr>
        <a:xfrm flipV="1">
          <a:off x="3797300" y="17431838"/>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69487</xdr:rowOff>
    </xdr:from>
    <xdr:to>
      <xdr:col>15</xdr:col>
      <xdr:colOff>101600</xdr:colOff>
      <xdr:row>101</xdr:row>
      <xdr:rowOff>171087</xdr:rowOff>
    </xdr:to>
    <xdr:sp macro="" textlink="">
      <xdr:nvSpPr>
        <xdr:cNvPr id="402" name="楕円 401"/>
        <xdr:cNvSpPr/>
      </xdr:nvSpPr>
      <xdr:spPr>
        <a:xfrm>
          <a:off x="2857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120287</xdr:rowOff>
    </xdr:from>
    <xdr:to>
      <xdr:col>19</xdr:col>
      <xdr:colOff>177800</xdr:colOff>
      <xdr:row>102</xdr:row>
      <xdr:rowOff>27214</xdr:rowOff>
    </xdr:to>
    <xdr:cxnSp macro="">
      <xdr:nvCxnSpPr>
        <xdr:cNvPr id="403" name="直線コネクタ 402"/>
        <xdr:cNvCxnSpPr/>
      </xdr:nvCxnSpPr>
      <xdr:spPr>
        <a:xfrm>
          <a:off x="2908300" y="1743673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10705</xdr:rowOff>
    </xdr:from>
    <xdr:to>
      <xdr:col>10</xdr:col>
      <xdr:colOff>165100</xdr:colOff>
      <xdr:row>101</xdr:row>
      <xdr:rowOff>112305</xdr:rowOff>
    </xdr:to>
    <xdr:sp macro="" textlink="">
      <xdr:nvSpPr>
        <xdr:cNvPr id="404" name="楕円 403"/>
        <xdr:cNvSpPr/>
      </xdr:nvSpPr>
      <xdr:spPr>
        <a:xfrm>
          <a:off x="1968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61505</xdr:rowOff>
    </xdr:from>
    <xdr:to>
      <xdr:col>15</xdr:col>
      <xdr:colOff>50800</xdr:colOff>
      <xdr:row>101</xdr:row>
      <xdr:rowOff>120287</xdr:rowOff>
    </xdr:to>
    <xdr:cxnSp macro="">
      <xdr:nvCxnSpPr>
        <xdr:cNvPr id="405" name="直線コネクタ 404"/>
        <xdr:cNvCxnSpPr/>
      </xdr:nvCxnSpPr>
      <xdr:spPr>
        <a:xfrm>
          <a:off x="2019300" y="1737795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94541</xdr:rowOff>
    </xdr:from>
    <xdr:ext cx="405111" cy="259045"/>
    <xdr:sp macro="" textlink="">
      <xdr:nvSpPr>
        <xdr:cNvPr id="410" name="n_1mainValue【市民会館】&#10;有形固定資産減価償却率"/>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16164</xdr:rowOff>
    </xdr:from>
    <xdr:ext cx="405111" cy="259045"/>
    <xdr:sp macro="" textlink="">
      <xdr:nvSpPr>
        <xdr:cNvPr id="411" name="n_2mainValue【市民会館】&#10;有形固定資産減価償却率"/>
        <xdr:cNvSpPr txBox="1"/>
      </xdr:nvSpPr>
      <xdr:spPr>
        <a:xfrm>
          <a:off x="2705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128832</xdr:rowOff>
    </xdr:from>
    <xdr:ext cx="405111" cy="259045"/>
    <xdr:sp macro="" textlink="">
      <xdr:nvSpPr>
        <xdr:cNvPr id="412" name="n_3mainValue【市民会館】&#10;有形固定資産減価償却率"/>
        <xdr:cNvSpPr txBox="1"/>
      </xdr:nvSpPr>
      <xdr:spPr>
        <a:xfrm>
          <a:off x="1816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448" name="楕円 447"/>
        <xdr:cNvSpPr/>
      </xdr:nvSpPr>
      <xdr:spPr>
        <a:xfrm>
          <a:off x="10426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162577</xdr:rowOff>
    </xdr:from>
    <xdr:ext cx="469744" cy="259045"/>
    <xdr:sp macro="" textlink="">
      <xdr:nvSpPr>
        <xdr:cNvPr id="449" name="【市民会館】&#10;一人当たり面積該当値テキスト"/>
        <xdr:cNvSpPr txBox="1"/>
      </xdr:nvSpPr>
      <xdr:spPr>
        <a:xfrm>
          <a:off x="10515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133986</xdr:rowOff>
    </xdr:from>
    <xdr:to>
      <xdr:col>50</xdr:col>
      <xdr:colOff>165100</xdr:colOff>
      <xdr:row>103</xdr:row>
      <xdr:rowOff>64136</xdr:rowOff>
    </xdr:to>
    <xdr:sp macro="" textlink="">
      <xdr:nvSpPr>
        <xdr:cNvPr id="450" name="楕円 449"/>
        <xdr:cNvSpPr/>
      </xdr:nvSpPr>
      <xdr:spPr>
        <a:xfrm>
          <a:off x="9588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13336</xdr:rowOff>
    </xdr:from>
    <xdr:to>
      <xdr:col>55</xdr:col>
      <xdr:colOff>0</xdr:colOff>
      <xdr:row>103</xdr:row>
      <xdr:rowOff>19050</xdr:rowOff>
    </xdr:to>
    <xdr:cxnSp macro="">
      <xdr:nvCxnSpPr>
        <xdr:cNvPr id="451" name="直線コネクタ 450"/>
        <xdr:cNvCxnSpPr/>
      </xdr:nvCxnSpPr>
      <xdr:spPr>
        <a:xfrm>
          <a:off x="9639300" y="176726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133986</xdr:rowOff>
    </xdr:from>
    <xdr:to>
      <xdr:col>46</xdr:col>
      <xdr:colOff>38100</xdr:colOff>
      <xdr:row>103</xdr:row>
      <xdr:rowOff>64136</xdr:rowOff>
    </xdr:to>
    <xdr:sp macro="" textlink="">
      <xdr:nvSpPr>
        <xdr:cNvPr id="452" name="楕円 451"/>
        <xdr:cNvSpPr/>
      </xdr:nvSpPr>
      <xdr:spPr>
        <a:xfrm>
          <a:off x="8699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13336</xdr:rowOff>
    </xdr:from>
    <xdr:to>
      <xdr:col>50</xdr:col>
      <xdr:colOff>114300</xdr:colOff>
      <xdr:row>103</xdr:row>
      <xdr:rowOff>13336</xdr:rowOff>
    </xdr:to>
    <xdr:cxnSp macro="">
      <xdr:nvCxnSpPr>
        <xdr:cNvPr id="453" name="直線コネクタ 452"/>
        <xdr:cNvCxnSpPr/>
      </xdr:nvCxnSpPr>
      <xdr:spPr>
        <a:xfrm>
          <a:off x="8750300" y="17672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139700</xdr:rowOff>
    </xdr:from>
    <xdr:to>
      <xdr:col>41</xdr:col>
      <xdr:colOff>101600</xdr:colOff>
      <xdr:row>103</xdr:row>
      <xdr:rowOff>69850</xdr:rowOff>
    </xdr:to>
    <xdr:sp macro="" textlink="">
      <xdr:nvSpPr>
        <xdr:cNvPr id="454" name="楕円 453"/>
        <xdr:cNvSpPr/>
      </xdr:nvSpPr>
      <xdr:spPr>
        <a:xfrm>
          <a:off x="781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13336</xdr:rowOff>
    </xdr:from>
    <xdr:to>
      <xdr:col>45</xdr:col>
      <xdr:colOff>177800</xdr:colOff>
      <xdr:row>103</xdr:row>
      <xdr:rowOff>19050</xdr:rowOff>
    </xdr:to>
    <xdr:cxnSp macro="">
      <xdr:nvCxnSpPr>
        <xdr:cNvPr id="455" name="直線コネクタ 454"/>
        <xdr:cNvCxnSpPr/>
      </xdr:nvCxnSpPr>
      <xdr:spPr>
        <a:xfrm flipV="1">
          <a:off x="7861300" y="176726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80663</xdr:rowOff>
    </xdr:from>
    <xdr:ext cx="469744" cy="259045"/>
    <xdr:sp macro="" textlink="">
      <xdr:nvSpPr>
        <xdr:cNvPr id="460" name="n_1mainValue【市民会館】&#10;一人当たり面積"/>
        <xdr:cNvSpPr txBox="1"/>
      </xdr:nvSpPr>
      <xdr:spPr>
        <a:xfrm>
          <a:off x="9391727" y="173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80663</xdr:rowOff>
    </xdr:from>
    <xdr:ext cx="469744" cy="259045"/>
    <xdr:sp macro="" textlink="">
      <xdr:nvSpPr>
        <xdr:cNvPr id="461" name="n_2mainValue【市民会館】&#10;一人当たり面積"/>
        <xdr:cNvSpPr txBox="1"/>
      </xdr:nvSpPr>
      <xdr:spPr>
        <a:xfrm>
          <a:off x="8515427" y="173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86377</xdr:rowOff>
    </xdr:from>
    <xdr:ext cx="469744" cy="259045"/>
    <xdr:sp macro="" textlink="">
      <xdr:nvSpPr>
        <xdr:cNvPr id="462" name="n_3mainValue【市民会館】&#10;一人当たり面積"/>
        <xdr:cNvSpPr txBox="1"/>
      </xdr:nvSpPr>
      <xdr:spPr>
        <a:xfrm>
          <a:off x="7626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504" name="楕円 503"/>
        <xdr:cNvSpPr/>
      </xdr:nvSpPr>
      <xdr:spPr>
        <a:xfrm>
          <a:off x="16268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30316</xdr:rowOff>
    </xdr:from>
    <xdr:ext cx="405111" cy="259045"/>
    <xdr:sp macro="" textlink="">
      <xdr:nvSpPr>
        <xdr:cNvPr id="505" name="【一般廃棄物処理施設】&#10;有形固定資産減価償却率該当値テキスト"/>
        <xdr:cNvSpPr txBox="1"/>
      </xdr:nvSpPr>
      <xdr:spPr>
        <a:xfrm>
          <a:off x="16357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06" name="楕円 505"/>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58238</xdr:rowOff>
    </xdr:from>
    <xdr:to>
      <xdr:col>85</xdr:col>
      <xdr:colOff>127000</xdr:colOff>
      <xdr:row>39</xdr:row>
      <xdr:rowOff>110490</xdr:rowOff>
    </xdr:to>
    <xdr:cxnSp macro="">
      <xdr:nvCxnSpPr>
        <xdr:cNvPr id="507" name="直線コネクタ 506"/>
        <xdr:cNvCxnSpPr/>
      </xdr:nvCxnSpPr>
      <xdr:spPr>
        <a:xfrm flipV="1">
          <a:off x="15481300" y="6573338"/>
          <a:ext cx="8382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20501</xdr:rowOff>
    </xdr:from>
    <xdr:to>
      <xdr:col>76</xdr:col>
      <xdr:colOff>165100</xdr:colOff>
      <xdr:row>39</xdr:row>
      <xdr:rowOff>122101</xdr:rowOff>
    </xdr:to>
    <xdr:sp macro="" textlink="">
      <xdr:nvSpPr>
        <xdr:cNvPr id="508" name="楕円 507"/>
        <xdr:cNvSpPr/>
      </xdr:nvSpPr>
      <xdr:spPr>
        <a:xfrm>
          <a:off x="14541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71301</xdr:rowOff>
    </xdr:from>
    <xdr:to>
      <xdr:col>81</xdr:col>
      <xdr:colOff>50800</xdr:colOff>
      <xdr:row>39</xdr:row>
      <xdr:rowOff>110490</xdr:rowOff>
    </xdr:to>
    <xdr:cxnSp macro="">
      <xdr:nvCxnSpPr>
        <xdr:cNvPr id="509" name="直線コネクタ 508"/>
        <xdr:cNvCxnSpPr/>
      </xdr:nvCxnSpPr>
      <xdr:spPr>
        <a:xfrm>
          <a:off x="14592300" y="67578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10" name="楕円 509"/>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71301</xdr:rowOff>
    </xdr:from>
    <xdr:to>
      <xdr:col>76</xdr:col>
      <xdr:colOff>114300</xdr:colOff>
      <xdr:row>40</xdr:row>
      <xdr:rowOff>41910</xdr:rowOff>
    </xdr:to>
    <xdr:cxnSp macro="">
      <xdr:nvCxnSpPr>
        <xdr:cNvPr id="511" name="直線コネクタ 510"/>
        <xdr:cNvCxnSpPr/>
      </xdr:nvCxnSpPr>
      <xdr:spPr>
        <a:xfrm flipV="1">
          <a:off x="13703300" y="6757851"/>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16"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113228</xdr:rowOff>
    </xdr:from>
    <xdr:ext cx="405111" cy="259045"/>
    <xdr:sp macro="" textlink="">
      <xdr:nvSpPr>
        <xdr:cNvPr id="517" name="n_2mainValue【一般廃棄物処理施設】&#10;有形固定資産減価償却率"/>
        <xdr:cNvSpPr txBox="1"/>
      </xdr:nvSpPr>
      <xdr:spPr>
        <a:xfrm>
          <a:off x="14389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18" name="n_3mainValue【一般廃棄物処理施設】&#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68849</xdr:rowOff>
    </xdr:from>
    <xdr:to>
      <xdr:col>116</xdr:col>
      <xdr:colOff>114300</xdr:colOff>
      <xdr:row>38</xdr:row>
      <xdr:rowOff>170449</xdr:rowOff>
    </xdr:to>
    <xdr:sp macro="" textlink="">
      <xdr:nvSpPr>
        <xdr:cNvPr id="558" name="楕円 557"/>
        <xdr:cNvSpPr/>
      </xdr:nvSpPr>
      <xdr:spPr>
        <a:xfrm>
          <a:off x="22110700" y="65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91726</xdr:rowOff>
    </xdr:from>
    <xdr:ext cx="534377" cy="259045"/>
    <xdr:sp macro="" textlink="">
      <xdr:nvSpPr>
        <xdr:cNvPr id="559" name="【一般廃棄物処理施設】&#10;一人当たり有形固定資産（償却資産）額該当値テキスト"/>
        <xdr:cNvSpPr txBox="1"/>
      </xdr:nvSpPr>
      <xdr:spPr>
        <a:xfrm>
          <a:off x="22199600" y="643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130434</xdr:rowOff>
    </xdr:from>
    <xdr:to>
      <xdr:col>112</xdr:col>
      <xdr:colOff>38100</xdr:colOff>
      <xdr:row>40</xdr:row>
      <xdr:rowOff>60584</xdr:rowOff>
    </xdr:to>
    <xdr:sp macro="" textlink="">
      <xdr:nvSpPr>
        <xdr:cNvPr id="560" name="楕円 559"/>
        <xdr:cNvSpPr/>
      </xdr:nvSpPr>
      <xdr:spPr>
        <a:xfrm>
          <a:off x="21272500" y="68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119649</xdr:rowOff>
    </xdr:from>
    <xdr:to>
      <xdr:col>116</xdr:col>
      <xdr:colOff>63500</xdr:colOff>
      <xdr:row>40</xdr:row>
      <xdr:rowOff>9784</xdr:rowOff>
    </xdr:to>
    <xdr:cxnSp macro="">
      <xdr:nvCxnSpPr>
        <xdr:cNvPr id="561" name="直線コネクタ 560"/>
        <xdr:cNvCxnSpPr/>
      </xdr:nvCxnSpPr>
      <xdr:spPr>
        <a:xfrm flipV="1">
          <a:off x="21323300" y="6634749"/>
          <a:ext cx="838200" cy="2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145925</xdr:rowOff>
    </xdr:from>
    <xdr:to>
      <xdr:col>107</xdr:col>
      <xdr:colOff>101600</xdr:colOff>
      <xdr:row>40</xdr:row>
      <xdr:rowOff>76075</xdr:rowOff>
    </xdr:to>
    <xdr:sp macro="" textlink="">
      <xdr:nvSpPr>
        <xdr:cNvPr id="562" name="楕円 561"/>
        <xdr:cNvSpPr/>
      </xdr:nvSpPr>
      <xdr:spPr>
        <a:xfrm>
          <a:off x="20383500" y="6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9784</xdr:rowOff>
    </xdr:from>
    <xdr:to>
      <xdr:col>111</xdr:col>
      <xdr:colOff>177800</xdr:colOff>
      <xdr:row>40</xdr:row>
      <xdr:rowOff>25275</xdr:rowOff>
    </xdr:to>
    <xdr:cxnSp macro="">
      <xdr:nvCxnSpPr>
        <xdr:cNvPr id="563" name="直線コネクタ 562"/>
        <xdr:cNvCxnSpPr/>
      </xdr:nvCxnSpPr>
      <xdr:spPr>
        <a:xfrm flipV="1">
          <a:off x="20434300" y="6867784"/>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28943</xdr:rowOff>
    </xdr:from>
    <xdr:to>
      <xdr:col>102</xdr:col>
      <xdr:colOff>165100</xdr:colOff>
      <xdr:row>40</xdr:row>
      <xdr:rowOff>130543</xdr:rowOff>
    </xdr:to>
    <xdr:sp macro="" textlink="">
      <xdr:nvSpPr>
        <xdr:cNvPr id="564" name="楕円 563"/>
        <xdr:cNvSpPr/>
      </xdr:nvSpPr>
      <xdr:spPr>
        <a:xfrm>
          <a:off x="19494500" y="68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25275</xdr:rowOff>
    </xdr:from>
    <xdr:to>
      <xdr:col>107</xdr:col>
      <xdr:colOff>50800</xdr:colOff>
      <xdr:row>40</xdr:row>
      <xdr:rowOff>79743</xdr:rowOff>
    </xdr:to>
    <xdr:cxnSp macro="">
      <xdr:nvCxnSpPr>
        <xdr:cNvPr id="565" name="直線コネクタ 564"/>
        <xdr:cNvCxnSpPr/>
      </xdr:nvCxnSpPr>
      <xdr:spPr>
        <a:xfrm flipV="1">
          <a:off x="19545300" y="6883275"/>
          <a:ext cx="889000" cy="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51711</xdr:rowOff>
    </xdr:from>
    <xdr:ext cx="534377" cy="259045"/>
    <xdr:sp macro="" textlink="">
      <xdr:nvSpPr>
        <xdr:cNvPr id="570" name="n_1mainValue【一般廃棄物処理施設】&#10;一人当たり有形固定資産（償却資産）額"/>
        <xdr:cNvSpPr txBox="1"/>
      </xdr:nvSpPr>
      <xdr:spPr>
        <a:xfrm>
          <a:off x="21043411" y="69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67202</xdr:rowOff>
    </xdr:from>
    <xdr:ext cx="534377" cy="259045"/>
    <xdr:sp macro="" textlink="">
      <xdr:nvSpPr>
        <xdr:cNvPr id="571" name="n_2mainValue【一般廃棄物処理施設】&#10;一人当たり有形固定資産（償却資産）額"/>
        <xdr:cNvSpPr txBox="1"/>
      </xdr:nvSpPr>
      <xdr:spPr>
        <a:xfrm>
          <a:off x="20167111" y="6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121670</xdr:rowOff>
    </xdr:from>
    <xdr:ext cx="534377" cy="259045"/>
    <xdr:sp macro="" textlink="">
      <xdr:nvSpPr>
        <xdr:cNvPr id="572" name="n_3mainValue【一般廃棄物処理施設】&#10;一人当たり有形固定資産（償却資産）額"/>
        <xdr:cNvSpPr txBox="1"/>
      </xdr:nvSpPr>
      <xdr:spPr>
        <a:xfrm>
          <a:off x="19278111" y="69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xdr:rowOff>
    </xdr:from>
    <xdr:to>
      <xdr:col>85</xdr:col>
      <xdr:colOff>177800</xdr:colOff>
      <xdr:row>56</xdr:row>
      <xdr:rowOff>114808</xdr:rowOff>
    </xdr:to>
    <xdr:sp macro="" textlink="">
      <xdr:nvSpPr>
        <xdr:cNvPr id="611" name="楕円 610"/>
        <xdr:cNvSpPr/>
      </xdr:nvSpPr>
      <xdr:spPr>
        <a:xfrm>
          <a:off x="162687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36085</xdr:rowOff>
    </xdr:from>
    <xdr:ext cx="405111" cy="259045"/>
    <xdr:sp macro="" textlink="">
      <xdr:nvSpPr>
        <xdr:cNvPr id="612" name="【保健センター・保健所】&#10;有形固定資産減価償却率該当値テキスト"/>
        <xdr:cNvSpPr txBox="1"/>
      </xdr:nvSpPr>
      <xdr:spPr>
        <a:xfrm>
          <a:off x="16357600" y="946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134366</xdr:rowOff>
    </xdr:from>
    <xdr:to>
      <xdr:col>81</xdr:col>
      <xdr:colOff>101600</xdr:colOff>
      <xdr:row>56</xdr:row>
      <xdr:rowOff>64516</xdr:rowOff>
    </xdr:to>
    <xdr:sp macro="" textlink="">
      <xdr:nvSpPr>
        <xdr:cNvPr id="613" name="楕円 612"/>
        <xdr:cNvSpPr/>
      </xdr:nvSpPr>
      <xdr:spPr>
        <a:xfrm>
          <a:off x="154305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xdr:rowOff>
    </xdr:from>
    <xdr:to>
      <xdr:col>85</xdr:col>
      <xdr:colOff>127000</xdr:colOff>
      <xdr:row>56</xdr:row>
      <xdr:rowOff>64008</xdr:rowOff>
    </xdr:to>
    <xdr:cxnSp macro="">
      <xdr:nvCxnSpPr>
        <xdr:cNvPr id="614" name="直線コネクタ 613"/>
        <xdr:cNvCxnSpPr/>
      </xdr:nvCxnSpPr>
      <xdr:spPr>
        <a:xfrm>
          <a:off x="15481300" y="96149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86360</xdr:rowOff>
    </xdr:from>
    <xdr:to>
      <xdr:col>76</xdr:col>
      <xdr:colOff>165100</xdr:colOff>
      <xdr:row>56</xdr:row>
      <xdr:rowOff>16510</xdr:rowOff>
    </xdr:to>
    <xdr:sp macro="" textlink="">
      <xdr:nvSpPr>
        <xdr:cNvPr id="615" name="楕円 614"/>
        <xdr:cNvSpPr/>
      </xdr:nvSpPr>
      <xdr:spPr>
        <a:xfrm>
          <a:off x="14541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137160</xdr:rowOff>
    </xdr:from>
    <xdr:to>
      <xdr:col>81</xdr:col>
      <xdr:colOff>50800</xdr:colOff>
      <xdr:row>56</xdr:row>
      <xdr:rowOff>13716</xdr:rowOff>
    </xdr:to>
    <xdr:cxnSp macro="">
      <xdr:nvCxnSpPr>
        <xdr:cNvPr id="616" name="直線コネクタ 615"/>
        <xdr:cNvCxnSpPr/>
      </xdr:nvCxnSpPr>
      <xdr:spPr>
        <a:xfrm>
          <a:off x="14592300" y="95669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42926</xdr:rowOff>
    </xdr:from>
    <xdr:to>
      <xdr:col>72</xdr:col>
      <xdr:colOff>38100</xdr:colOff>
      <xdr:row>55</xdr:row>
      <xdr:rowOff>144526</xdr:rowOff>
    </xdr:to>
    <xdr:sp macro="" textlink="">
      <xdr:nvSpPr>
        <xdr:cNvPr id="617" name="楕円 616"/>
        <xdr:cNvSpPr/>
      </xdr:nvSpPr>
      <xdr:spPr>
        <a:xfrm>
          <a:off x="13652500" y="94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93726</xdr:rowOff>
    </xdr:from>
    <xdr:to>
      <xdr:col>76</xdr:col>
      <xdr:colOff>114300</xdr:colOff>
      <xdr:row>55</xdr:row>
      <xdr:rowOff>137160</xdr:rowOff>
    </xdr:to>
    <xdr:cxnSp macro="">
      <xdr:nvCxnSpPr>
        <xdr:cNvPr id="618" name="直線コネクタ 617"/>
        <xdr:cNvCxnSpPr/>
      </xdr:nvCxnSpPr>
      <xdr:spPr>
        <a:xfrm>
          <a:off x="13703300" y="95234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81043</xdr:rowOff>
    </xdr:from>
    <xdr:ext cx="405111" cy="259045"/>
    <xdr:sp macro="" textlink="">
      <xdr:nvSpPr>
        <xdr:cNvPr id="623" name="n_1mainValue【保健センター・保健所】&#10;有形固定資産減価償却率"/>
        <xdr:cNvSpPr txBox="1"/>
      </xdr:nvSpPr>
      <xdr:spPr>
        <a:xfrm>
          <a:off x="15266044" y="933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33037</xdr:rowOff>
    </xdr:from>
    <xdr:ext cx="405111" cy="259045"/>
    <xdr:sp macro="" textlink="">
      <xdr:nvSpPr>
        <xdr:cNvPr id="624" name="n_2mainValue【保健センター・保健所】&#10;有形固定資産減価償却率"/>
        <xdr:cNvSpPr txBox="1"/>
      </xdr:nvSpPr>
      <xdr:spPr>
        <a:xfrm>
          <a:off x="14389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161053</xdr:rowOff>
    </xdr:from>
    <xdr:ext cx="405111" cy="259045"/>
    <xdr:sp macro="" textlink="">
      <xdr:nvSpPr>
        <xdr:cNvPr id="625" name="n_3mainValue【保健センター・保健所】&#10;有形固定資産減価償却率"/>
        <xdr:cNvSpPr txBox="1"/>
      </xdr:nvSpPr>
      <xdr:spPr>
        <a:xfrm>
          <a:off x="13500744" y="924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54"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65" name="楕円 664"/>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29227</xdr:rowOff>
    </xdr:from>
    <xdr:ext cx="469744" cy="259045"/>
    <xdr:sp macro="" textlink="">
      <xdr:nvSpPr>
        <xdr:cNvPr id="666" name="【保健センター・保健所】&#10;一人当たり面積該当値テキスト"/>
        <xdr:cNvSpPr txBox="1"/>
      </xdr:nvSpPr>
      <xdr:spPr>
        <a:xfrm>
          <a:off x="22199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67" name="楕円 666"/>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68" name="直線コネクタ 667"/>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69" name="楕円 668"/>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70" name="直線コネクタ 669"/>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71" name="楕円 670"/>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72" name="直線コネクタ 671"/>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73"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74"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5"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677"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78" name="n_2main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79" name="n_3main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154939</xdr:rowOff>
    </xdr:from>
    <xdr:to>
      <xdr:col>85</xdr:col>
      <xdr:colOff>177800</xdr:colOff>
      <xdr:row>79</xdr:row>
      <xdr:rowOff>85089</xdr:rowOff>
    </xdr:to>
    <xdr:sp macro="" textlink="">
      <xdr:nvSpPr>
        <xdr:cNvPr id="720" name="楕円 719"/>
        <xdr:cNvSpPr/>
      </xdr:nvSpPr>
      <xdr:spPr>
        <a:xfrm>
          <a:off x="16268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69866</xdr:rowOff>
    </xdr:from>
    <xdr:ext cx="405111" cy="259045"/>
    <xdr:sp macro="" textlink="">
      <xdr:nvSpPr>
        <xdr:cNvPr id="721" name="【消防施設】&#10;有形固定資産減価償却率該当値テキスト"/>
        <xdr:cNvSpPr txBox="1"/>
      </xdr:nvSpPr>
      <xdr:spPr>
        <a:xfrm>
          <a:off x="16357600" y="1344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78739</xdr:rowOff>
    </xdr:from>
    <xdr:to>
      <xdr:col>81</xdr:col>
      <xdr:colOff>101600</xdr:colOff>
      <xdr:row>78</xdr:row>
      <xdr:rowOff>8889</xdr:rowOff>
    </xdr:to>
    <xdr:sp macro="" textlink="">
      <xdr:nvSpPr>
        <xdr:cNvPr id="722" name="楕円 721"/>
        <xdr:cNvSpPr/>
      </xdr:nvSpPr>
      <xdr:spPr>
        <a:xfrm>
          <a:off x="15430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129539</xdr:rowOff>
    </xdr:from>
    <xdr:to>
      <xdr:col>85</xdr:col>
      <xdr:colOff>127000</xdr:colOff>
      <xdr:row>79</xdr:row>
      <xdr:rowOff>34289</xdr:rowOff>
    </xdr:to>
    <xdr:cxnSp macro="">
      <xdr:nvCxnSpPr>
        <xdr:cNvPr id="723" name="直線コネクタ 722"/>
        <xdr:cNvCxnSpPr/>
      </xdr:nvCxnSpPr>
      <xdr:spPr>
        <a:xfrm>
          <a:off x="15481300" y="13331189"/>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53975</xdr:rowOff>
    </xdr:from>
    <xdr:to>
      <xdr:col>76</xdr:col>
      <xdr:colOff>165100</xdr:colOff>
      <xdr:row>77</xdr:row>
      <xdr:rowOff>155575</xdr:rowOff>
    </xdr:to>
    <xdr:sp macro="" textlink="">
      <xdr:nvSpPr>
        <xdr:cNvPr id="724" name="楕円 723"/>
        <xdr:cNvSpPr/>
      </xdr:nvSpPr>
      <xdr:spPr>
        <a:xfrm>
          <a:off x="14541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104775</xdr:rowOff>
    </xdr:from>
    <xdr:to>
      <xdr:col>81</xdr:col>
      <xdr:colOff>50800</xdr:colOff>
      <xdr:row>77</xdr:row>
      <xdr:rowOff>129539</xdr:rowOff>
    </xdr:to>
    <xdr:cxnSp macro="">
      <xdr:nvCxnSpPr>
        <xdr:cNvPr id="725" name="直線コネクタ 724"/>
        <xdr:cNvCxnSpPr/>
      </xdr:nvCxnSpPr>
      <xdr:spPr>
        <a:xfrm>
          <a:off x="14592300" y="133064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40639</xdr:rowOff>
    </xdr:from>
    <xdr:to>
      <xdr:col>72</xdr:col>
      <xdr:colOff>38100</xdr:colOff>
      <xdr:row>77</xdr:row>
      <xdr:rowOff>142239</xdr:rowOff>
    </xdr:to>
    <xdr:sp macro="" textlink="">
      <xdr:nvSpPr>
        <xdr:cNvPr id="726" name="楕円 725"/>
        <xdr:cNvSpPr/>
      </xdr:nvSpPr>
      <xdr:spPr>
        <a:xfrm>
          <a:off x="13652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91439</xdr:rowOff>
    </xdr:from>
    <xdr:to>
      <xdr:col>76</xdr:col>
      <xdr:colOff>114300</xdr:colOff>
      <xdr:row>77</xdr:row>
      <xdr:rowOff>104775</xdr:rowOff>
    </xdr:to>
    <xdr:cxnSp macro="">
      <xdr:nvCxnSpPr>
        <xdr:cNvPr id="727" name="直線コネクタ 726"/>
        <xdr:cNvCxnSpPr/>
      </xdr:nvCxnSpPr>
      <xdr:spPr>
        <a:xfrm>
          <a:off x="13703300" y="132930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25416</xdr:rowOff>
    </xdr:from>
    <xdr:ext cx="405111" cy="259045"/>
    <xdr:sp macro="" textlink="">
      <xdr:nvSpPr>
        <xdr:cNvPr id="732" name="n_1mainValue【消防施設】&#10;有形固定資産減価償却率"/>
        <xdr:cNvSpPr txBox="1"/>
      </xdr:nvSpPr>
      <xdr:spPr>
        <a:xfrm>
          <a:off x="152660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652</xdr:rowOff>
    </xdr:from>
    <xdr:ext cx="405111" cy="259045"/>
    <xdr:sp macro="" textlink="">
      <xdr:nvSpPr>
        <xdr:cNvPr id="733" name="n_2mainValue【消防施設】&#10;有形固定資産減価償却率"/>
        <xdr:cNvSpPr txBox="1"/>
      </xdr:nvSpPr>
      <xdr:spPr>
        <a:xfrm>
          <a:off x="14389744" y="1303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158766</xdr:rowOff>
    </xdr:from>
    <xdr:ext cx="405111" cy="259045"/>
    <xdr:sp macro="" textlink="">
      <xdr:nvSpPr>
        <xdr:cNvPr id="734" name="n_3mainValue【消防施設】&#10;有形固定資産減価償却率"/>
        <xdr:cNvSpPr txBox="1"/>
      </xdr:nvSpPr>
      <xdr:spPr>
        <a:xfrm>
          <a:off x="13500744" y="1301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74" name="楕円 773"/>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75" name="【消防施設】&#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776" name="楕円 775"/>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114300</xdr:rowOff>
    </xdr:to>
    <xdr:cxnSp macro="">
      <xdr:nvCxnSpPr>
        <xdr:cNvPr id="777" name="直線コネクタ 776"/>
        <xdr:cNvCxnSpPr/>
      </xdr:nvCxnSpPr>
      <xdr:spPr>
        <a:xfrm>
          <a:off x="21323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778" name="楕円 777"/>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101600</xdr:rowOff>
    </xdr:to>
    <xdr:cxnSp macro="">
      <xdr:nvCxnSpPr>
        <xdr:cNvPr id="779" name="直線コネクタ 778"/>
        <xdr:cNvCxnSpPr/>
      </xdr:nvCxnSpPr>
      <xdr:spPr>
        <a:xfrm flipV="1">
          <a:off x="20434300" y="1413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780" name="楕円 779"/>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781" name="直線コネクタ 780"/>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786" name="n_1mainValue【消防施設】&#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787" name="n_2mainValue【消防施設】&#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788" name="n_3mainValue【消防施設】&#10;一人当たり面積"/>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30" name="楕円 829"/>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831" name="【庁舎】&#10;有形固定資産減価償却率該当値テキスト"/>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832" name="楕円 831"/>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63137</xdr:rowOff>
    </xdr:from>
    <xdr:to>
      <xdr:col>85</xdr:col>
      <xdr:colOff>127000</xdr:colOff>
      <xdr:row>104</xdr:row>
      <xdr:rowOff>87630</xdr:rowOff>
    </xdr:to>
    <xdr:cxnSp macro="">
      <xdr:nvCxnSpPr>
        <xdr:cNvPr id="833" name="直線コネクタ 832"/>
        <xdr:cNvCxnSpPr/>
      </xdr:nvCxnSpPr>
      <xdr:spPr>
        <a:xfrm>
          <a:off x="15481300" y="178939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34" name="楕円 833"/>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63137</xdr:rowOff>
    </xdr:to>
    <xdr:cxnSp macro="">
      <xdr:nvCxnSpPr>
        <xdr:cNvPr id="835" name="直線コネクタ 834"/>
        <xdr:cNvCxnSpPr/>
      </xdr:nvCxnSpPr>
      <xdr:spPr>
        <a:xfrm>
          <a:off x="14592300" y="178727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129902</xdr:rowOff>
    </xdr:from>
    <xdr:to>
      <xdr:col>72</xdr:col>
      <xdr:colOff>38100</xdr:colOff>
      <xdr:row>104</xdr:row>
      <xdr:rowOff>60052</xdr:rowOff>
    </xdr:to>
    <xdr:sp macro="" textlink="">
      <xdr:nvSpPr>
        <xdr:cNvPr id="836" name="楕円 835"/>
        <xdr:cNvSpPr/>
      </xdr:nvSpPr>
      <xdr:spPr>
        <a:xfrm>
          <a:off x="13652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104</xdr:row>
      <xdr:rowOff>41911</xdr:rowOff>
    </xdr:to>
    <xdr:cxnSp macro="">
      <xdr:nvCxnSpPr>
        <xdr:cNvPr id="837" name="直線コネクタ 836"/>
        <xdr:cNvCxnSpPr/>
      </xdr:nvCxnSpPr>
      <xdr:spPr>
        <a:xfrm>
          <a:off x="13703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3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39"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40"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130464</xdr:rowOff>
    </xdr:from>
    <xdr:ext cx="405111" cy="259045"/>
    <xdr:sp macro="" textlink="">
      <xdr:nvSpPr>
        <xdr:cNvPr id="842" name="n_1mainValue【庁舎】&#10;有形固定資産減価償却率"/>
        <xdr:cNvSpPr txBox="1"/>
      </xdr:nvSpPr>
      <xdr:spPr>
        <a:xfrm>
          <a:off x="15266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43" name="n_2main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76579</xdr:rowOff>
    </xdr:from>
    <xdr:ext cx="405111" cy="259045"/>
    <xdr:sp macro="" textlink="">
      <xdr:nvSpPr>
        <xdr:cNvPr id="844" name="n_3mainValue【庁舎】&#10;有形固定資産減価償却率"/>
        <xdr:cNvSpPr txBox="1"/>
      </xdr:nvSpPr>
      <xdr:spPr>
        <a:xfrm>
          <a:off x="13500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882" name="楕円 881"/>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883" name="【庁舎】&#10;一人当たり面積該当値テキスト"/>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7113</xdr:rowOff>
    </xdr:from>
    <xdr:to>
      <xdr:col>112</xdr:col>
      <xdr:colOff>38100</xdr:colOff>
      <xdr:row>104</xdr:row>
      <xdr:rowOff>108713</xdr:rowOff>
    </xdr:to>
    <xdr:sp macro="" textlink="">
      <xdr:nvSpPr>
        <xdr:cNvPr id="884" name="楕円 883"/>
        <xdr:cNvSpPr/>
      </xdr:nvSpPr>
      <xdr:spPr>
        <a:xfrm>
          <a:off x="21272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57913</xdr:rowOff>
    </xdr:to>
    <xdr:cxnSp macro="">
      <xdr:nvCxnSpPr>
        <xdr:cNvPr id="885" name="直線コネクタ 884"/>
        <xdr:cNvCxnSpPr/>
      </xdr:nvCxnSpPr>
      <xdr:spPr>
        <a:xfrm flipV="1">
          <a:off x="21323300" y="178841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886" name="楕円 885"/>
        <xdr:cNvSpPr/>
      </xdr:nvSpPr>
      <xdr:spPr>
        <a:xfrm>
          <a:off x="20383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57913</xdr:rowOff>
    </xdr:to>
    <xdr:cxnSp macro="">
      <xdr:nvCxnSpPr>
        <xdr:cNvPr id="887" name="直線コネクタ 886"/>
        <xdr:cNvCxnSpPr/>
      </xdr:nvCxnSpPr>
      <xdr:spPr>
        <a:xfrm>
          <a:off x="20434300" y="178749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164846</xdr:rowOff>
    </xdr:from>
    <xdr:to>
      <xdr:col>102</xdr:col>
      <xdr:colOff>165100</xdr:colOff>
      <xdr:row>104</xdr:row>
      <xdr:rowOff>94996</xdr:rowOff>
    </xdr:to>
    <xdr:sp macro="" textlink="">
      <xdr:nvSpPr>
        <xdr:cNvPr id="888" name="楕円 887"/>
        <xdr:cNvSpPr/>
      </xdr:nvSpPr>
      <xdr:spPr>
        <a:xfrm>
          <a:off x="19494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44196</xdr:rowOff>
    </xdr:from>
    <xdr:to>
      <xdr:col>107</xdr:col>
      <xdr:colOff>50800</xdr:colOff>
      <xdr:row>104</xdr:row>
      <xdr:rowOff>44196</xdr:rowOff>
    </xdr:to>
    <xdr:cxnSp macro="">
      <xdr:nvCxnSpPr>
        <xdr:cNvPr id="889" name="直線コネクタ 888"/>
        <xdr:cNvCxnSpPr/>
      </xdr:nvCxnSpPr>
      <xdr:spPr>
        <a:xfrm>
          <a:off x="19545300" y="1787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125240</xdr:rowOff>
    </xdr:from>
    <xdr:ext cx="469744" cy="259045"/>
    <xdr:sp macro="" textlink="">
      <xdr:nvSpPr>
        <xdr:cNvPr id="894" name="n_1mainValue【庁舎】&#10;一人当たり面積"/>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895" name="n_2mainValue【庁舎】&#10;一人当たり面積"/>
        <xdr:cNvSpPr txBox="1"/>
      </xdr:nvSpPr>
      <xdr:spPr>
        <a:xfrm>
          <a:off x="20199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111523</xdr:rowOff>
    </xdr:from>
    <xdr:ext cx="469744" cy="259045"/>
    <xdr:sp macro="" textlink="">
      <xdr:nvSpPr>
        <xdr:cNvPr id="896" name="n_3mainValue【庁舎】&#10;一人当たり面積"/>
        <xdr:cNvSpPr txBox="1"/>
      </xdr:nvSpPr>
      <xdr:spPr>
        <a:xfrm>
          <a:off x="19310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概ねの施設で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が、図書館と福祉施設は償却率が高くなっており、老朽化に対する今後の対応が課題となっている。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年度に宮ノ陣クリーンセンター（新設）を稼働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上津クリーンセンター</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の改修事業により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償却率が下がっている。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年度の久留米アリーナ開館、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南部保健センター開設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久留米シティプラザ開館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旧市民会館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等により、それぞれの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305,311
300,821
229.96
130,099,649
128,833,584
852,670
69,154,492
142,471,449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市税を中心とした歳入確保対策の成果等により、平成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年度以降回復基調にある。市町村合併前の</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年度）を念頭に置き、今後も継続して収納率向上対策に取り組む。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類似団体平均を大きく上回り、令和元年度は、前年度比で</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悪化している。歳入面では、市税、地方交付税、臨時財政対策債が大きく減少し、歳出面では、少子高齢化の影響による扶助費や公債費、特別会計への繰出金が増加したことが主な要因である。今後は企業誘致や市街地の再開発等による税収の増加に取り組むほか、市債の抑制による公債費負担の低減、行政のデジタル化や公共施設の最適化等行政改革による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5334</xdr:rowOff>
    </xdr:from>
    <xdr:to>
      <xdr:col>23</xdr:col>
      <xdr:colOff>133350</xdr:colOff>
      <xdr:row>67</xdr:row>
      <xdr:rowOff>26924</xdr:rowOff>
    </xdr:to>
    <xdr:cxnSp macro="">
      <xdr:nvCxnSpPr>
        <xdr:cNvPr id="130" name="直線コネクタ 129"/>
        <xdr:cNvCxnSpPr/>
      </xdr:nvCxnSpPr>
      <xdr:spPr>
        <a:xfrm>
          <a:off x="4114800" y="1132103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147828</xdr:rowOff>
    </xdr:from>
    <xdr:to>
      <xdr:col>19</xdr:col>
      <xdr:colOff>133350</xdr:colOff>
      <xdr:row>66</xdr:row>
      <xdr:rowOff>5334</xdr:rowOff>
    </xdr:to>
    <xdr:cxnSp macro="">
      <xdr:nvCxnSpPr>
        <xdr:cNvPr id="133" name="直線コネクタ 132"/>
        <xdr:cNvCxnSpPr/>
      </xdr:nvCxnSpPr>
      <xdr:spPr>
        <a:xfrm>
          <a:off x="3225800" y="112920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147828</xdr:rowOff>
    </xdr:from>
    <xdr:to>
      <xdr:col>15</xdr:col>
      <xdr:colOff>82550</xdr:colOff>
      <xdr:row>65</xdr:row>
      <xdr:rowOff>147828</xdr:rowOff>
    </xdr:to>
    <xdr:cxnSp macro="">
      <xdr:nvCxnSpPr>
        <xdr:cNvPr id="136" name="直線コネクタ 135"/>
        <xdr:cNvCxnSpPr/>
      </xdr:nvCxnSpPr>
      <xdr:spPr>
        <a:xfrm>
          <a:off x="2336800" y="11292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46482</xdr:rowOff>
    </xdr:from>
    <xdr:to>
      <xdr:col>11</xdr:col>
      <xdr:colOff>31750</xdr:colOff>
      <xdr:row>65</xdr:row>
      <xdr:rowOff>147828</xdr:rowOff>
    </xdr:to>
    <xdr:cxnSp macro="">
      <xdr:nvCxnSpPr>
        <xdr:cNvPr id="139" name="直線コネクタ 138"/>
        <xdr:cNvCxnSpPr/>
      </xdr:nvCxnSpPr>
      <xdr:spPr>
        <a:xfrm>
          <a:off x="1447800" y="1119073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147574</xdr:rowOff>
    </xdr:from>
    <xdr:to>
      <xdr:col>23</xdr:col>
      <xdr:colOff>184150</xdr:colOff>
      <xdr:row>67</xdr:row>
      <xdr:rowOff>77724</xdr:rowOff>
    </xdr:to>
    <xdr:sp macro="" textlink="">
      <xdr:nvSpPr>
        <xdr:cNvPr id="149" name="楕円 148"/>
        <xdr:cNvSpPr/>
      </xdr:nvSpPr>
      <xdr:spPr>
        <a:xfrm>
          <a:off x="49022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43451</xdr:rowOff>
    </xdr:from>
    <xdr:ext cx="762000" cy="259045"/>
    <xdr:sp macro="" textlink="">
      <xdr:nvSpPr>
        <xdr:cNvPr id="150" name="財政構造の弾力性該当値テキスト"/>
        <xdr:cNvSpPr txBox="1"/>
      </xdr:nvSpPr>
      <xdr:spPr>
        <a:xfrm>
          <a:off x="5041900" y="1135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1" name="楕円 150"/>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2" name="テキスト ボックス 151"/>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3" name="楕円 152"/>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4" name="テキスト ボックス 153"/>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5" name="楕円 154"/>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6" name="テキスト ボックス 155"/>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7" name="楕円 156"/>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8" name="テキスト ボックス 157"/>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情報処理システムの整備費用増加の影響により前年度比で上昇しているものの、行財政改革で一貫して取り組んできた人件費抑制の効果もあり、類似団体平均を下回っている。今後は公の施設への指定管理制度やＰＦＩ制度など、民間活力の積極的な活用を行い、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128375</xdr:rowOff>
    </xdr:from>
    <xdr:to>
      <xdr:col>23</xdr:col>
      <xdr:colOff>133350</xdr:colOff>
      <xdr:row>83</xdr:row>
      <xdr:rowOff>13630</xdr:rowOff>
    </xdr:to>
    <xdr:cxnSp macro="">
      <xdr:nvCxnSpPr>
        <xdr:cNvPr id="195" name="直線コネクタ 194"/>
        <xdr:cNvCxnSpPr/>
      </xdr:nvCxnSpPr>
      <xdr:spPr>
        <a:xfrm>
          <a:off x="4114800" y="14187275"/>
          <a:ext cx="8382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100763</xdr:rowOff>
    </xdr:from>
    <xdr:to>
      <xdr:col>19</xdr:col>
      <xdr:colOff>133350</xdr:colOff>
      <xdr:row>82</xdr:row>
      <xdr:rowOff>128375</xdr:rowOff>
    </xdr:to>
    <xdr:cxnSp macro="">
      <xdr:nvCxnSpPr>
        <xdr:cNvPr id="198" name="直線コネクタ 197"/>
        <xdr:cNvCxnSpPr/>
      </xdr:nvCxnSpPr>
      <xdr:spPr>
        <a:xfrm>
          <a:off x="3225800" y="14159663"/>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96300</xdr:rowOff>
    </xdr:from>
    <xdr:to>
      <xdr:col>15</xdr:col>
      <xdr:colOff>82550</xdr:colOff>
      <xdr:row>82</xdr:row>
      <xdr:rowOff>100763</xdr:rowOff>
    </xdr:to>
    <xdr:cxnSp macro="">
      <xdr:nvCxnSpPr>
        <xdr:cNvPr id="201" name="直線コネクタ 200"/>
        <xdr:cNvCxnSpPr/>
      </xdr:nvCxnSpPr>
      <xdr:spPr>
        <a:xfrm>
          <a:off x="2336800" y="14155200"/>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36922</xdr:rowOff>
    </xdr:from>
    <xdr:to>
      <xdr:col>11</xdr:col>
      <xdr:colOff>31750</xdr:colOff>
      <xdr:row>82</xdr:row>
      <xdr:rowOff>96300</xdr:rowOff>
    </xdr:to>
    <xdr:cxnSp macro="">
      <xdr:nvCxnSpPr>
        <xdr:cNvPr id="204" name="直線コネクタ 203"/>
        <xdr:cNvCxnSpPr/>
      </xdr:nvCxnSpPr>
      <xdr:spPr>
        <a:xfrm>
          <a:off x="1447800" y="14095822"/>
          <a:ext cx="889000" cy="5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134280</xdr:rowOff>
    </xdr:from>
    <xdr:to>
      <xdr:col>23</xdr:col>
      <xdr:colOff>184150</xdr:colOff>
      <xdr:row>83</xdr:row>
      <xdr:rowOff>64430</xdr:rowOff>
    </xdr:to>
    <xdr:sp macro="" textlink="">
      <xdr:nvSpPr>
        <xdr:cNvPr id="214" name="楕円 213"/>
        <xdr:cNvSpPr/>
      </xdr:nvSpPr>
      <xdr:spPr>
        <a:xfrm>
          <a:off x="4902200" y="141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150807</xdr:rowOff>
    </xdr:from>
    <xdr:ext cx="762000" cy="259045"/>
    <xdr:sp macro="" textlink="">
      <xdr:nvSpPr>
        <xdr:cNvPr id="215" name="人件費・物件費等の状況該当値テキスト"/>
        <xdr:cNvSpPr txBox="1"/>
      </xdr:nvSpPr>
      <xdr:spPr>
        <a:xfrm>
          <a:off x="5041900" y="140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77575</xdr:rowOff>
    </xdr:from>
    <xdr:to>
      <xdr:col>19</xdr:col>
      <xdr:colOff>184150</xdr:colOff>
      <xdr:row>83</xdr:row>
      <xdr:rowOff>7725</xdr:rowOff>
    </xdr:to>
    <xdr:sp macro="" textlink="">
      <xdr:nvSpPr>
        <xdr:cNvPr id="216" name="楕円 215"/>
        <xdr:cNvSpPr/>
      </xdr:nvSpPr>
      <xdr:spPr>
        <a:xfrm>
          <a:off x="4064000" y="141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17902</xdr:rowOff>
    </xdr:from>
    <xdr:ext cx="736600" cy="259045"/>
    <xdr:sp macro="" textlink="">
      <xdr:nvSpPr>
        <xdr:cNvPr id="217" name="テキスト ボックス 216"/>
        <xdr:cNvSpPr txBox="1"/>
      </xdr:nvSpPr>
      <xdr:spPr>
        <a:xfrm>
          <a:off x="3733800" y="1390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49963</xdr:rowOff>
    </xdr:from>
    <xdr:to>
      <xdr:col>15</xdr:col>
      <xdr:colOff>133350</xdr:colOff>
      <xdr:row>82</xdr:row>
      <xdr:rowOff>151563</xdr:rowOff>
    </xdr:to>
    <xdr:sp macro="" textlink="">
      <xdr:nvSpPr>
        <xdr:cNvPr id="218" name="楕円 217"/>
        <xdr:cNvSpPr/>
      </xdr:nvSpPr>
      <xdr:spPr>
        <a:xfrm>
          <a:off x="3175000" y="141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161740</xdr:rowOff>
    </xdr:from>
    <xdr:ext cx="762000" cy="259045"/>
    <xdr:sp macro="" textlink="">
      <xdr:nvSpPr>
        <xdr:cNvPr id="219" name="テキスト ボックス 218"/>
        <xdr:cNvSpPr txBox="1"/>
      </xdr:nvSpPr>
      <xdr:spPr>
        <a:xfrm>
          <a:off x="2844800" y="138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45500</xdr:rowOff>
    </xdr:from>
    <xdr:to>
      <xdr:col>11</xdr:col>
      <xdr:colOff>82550</xdr:colOff>
      <xdr:row>82</xdr:row>
      <xdr:rowOff>147100</xdr:rowOff>
    </xdr:to>
    <xdr:sp macro="" textlink="">
      <xdr:nvSpPr>
        <xdr:cNvPr id="220" name="楕円 219"/>
        <xdr:cNvSpPr/>
      </xdr:nvSpPr>
      <xdr:spPr>
        <a:xfrm>
          <a:off x="2286000" y="141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157277</xdr:rowOff>
    </xdr:from>
    <xdr:ext cx="762000" cy="259045"/>
    <xdr:sp macro="" textlink="">
      <xdr:nvSpPr>
        <xdr:cNvPr id="221" name="テキスト ボックス 220"/>
        <xdr:cNvSpPr txBox="1"/>
      </xdr:nvSpPr>
      <xdr:spPr>
        <a:xfrm>
          <a:off x="1955800" y="138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157572</xdr:rowOff>
    </xdr:from>
    <xdr:to>
      <xdr:col>7</xdr:col>
      <xdr:colOff>31750</xdr:colOff>
      <xdr:row>82</xdr:row>
      <xdr:rowOff>87722</xdr:rowOff>
    </xdr:to>
    <xdr:sp macro="" textlink="">
      <xdr:nvSpPr>
        <xdr:cNvPr id="222" name="楕円 221"/>
        <xdr:cNvSpPr/>
      </xdr:nvSpPr>
      <xdr:spPr>
        <a:xfrm>
          <a:off x="1397000" y="140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97899</xdr:rowOff>
    </xdr:from>
    <xdr:ext cx="762000" cy="259045"/>
    <xdr:sp macro="" textlink="">
      <xdr:nvSpPr>
        <xdr:cNvPr id="223" name="テキスト ボックス 222"/>
        <xdr:cNvSpPr txBox="1"/>
      </xdr:nvSpPr>
      <xdr:spPr>
        <a:xfrm>
          <a:off x="1066800" y="138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査定昇給における上位区分の昇給号数が国より低くなっている等の要因により、ラスパイレス指数は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を下回っている。今後も他団体の状況やラスパイレス指数の数値を注視し、必要に応じて給与制度の見直しを行っていく。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122766</xdr:rowOff>
    </xdr:to>
    <xdr:cxnSp macro="">
      <xdr:nvCxnSpPr>
        <xdr:cNvPr id="257" name="直線コネクタ 256"/>
        <xdr:cNvCxnSpPr/>
      </xdr:nvCxnSpPr>
      <xdr:spPr>
        <a:xfrm>
          <a:off x="16179800" y="145044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162984</xdr:rowOff>
    </xdr:to>
    <xdr:cxnSp macro="">
      <xdr:nvCxnSpPr>
        <xdr:cNvPr id="260" name="直線コネクタ 259"/>
        <xdr:cNvCxnSpPr/>
      </xdr:nvCxnSpPr>
      <xdr:spPr>
        <a:xfrm flipV="1">
          <a:off x="15290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51859</xdr:rowOff>
    </xdr:to>
    <xdr:cxnSp macro="">
      <xdr:nvCxnSpPr>
        <xdr:cNvPr id="263" name="直線コネクタ 262"/>
        <xdr:cNvCxnSpPr/>
      </xdr:nvCxnSpPr>
      <xdr:spPr>
        <a:xfrm flipV="1">
          <a:off x="14401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152400</xdr:rowOff>
    </xdr:to>
    <xdr:cxnSp macro="">
      <xdr:nvCxnSpPr>
        <xdr:cNvPr id="266" name="直線コネクタ 265"/>
        <xdr:cNvCxnSpPr/>
      </xdr:nvCxnSpPr>
      <xdr:spPr>
        <a:xfrm flipV="1">
          <a:off x="13512800" y="146251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7"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8" name="楕円 277"/>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9" name="テキスト ボックス 278"/>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2" name="楕円 281"/>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3" name="テキスト ボックス 282"/>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）に基づき、適切な定員管理に努めた結果、類似団体の平均よりも少ない職員数となっている。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年度については、社会経済情勢などを踏まえ、業務の状況に応じて職員を配置したことにより、職員数が増えている。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44027</xdr:rowOff>
    </xdr:from>
    <xdr:to>
      <xdr:col>81</xdr:col>
      <xdr:colOff>44450</xdr:colOff>
      <xdr:row>59</xdr:row>
      <xdr:rowOff>44027</xdr:rowOff>
    </xdr:to>
    <xdr:cxnSp macro="">
      <xdr:nvCxnSpPr>
        <xdr:cNvPr id="320" name="直線コネクタ 319"/>
        <xdr:cNvCxnSpPr/>
      </xdr:nvCxnSpPr>
      <xdr:spPr>
        <a:xfrm>
          <a:off x="16179800" y="10159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44027</xdr:rowOff>
    </xdr:to>
    <xdr:cxnSp macro="">
      <xdr:nvCxnSpPr>
        <xdr:cNvPr id="323" name="直線コネクタ 322"/>
        <xdr:cNvCxnSpPr/>
      </xdr:nvCxnSpPr>
      <xdr:spPr>
        <a:xfrm>
          <a:off x="15290800" y="1015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15875</xdr:rowOff>
    </xdr:from>
    <xdr:to>
      <xdr:col>72</xdr:col>
      <xdr:colOff>203200</xdr:colOff>
      <xdr:row>59</xdr:row>
      <xdr:rowOff>35983</xdr:rowOff>
    </xdr:to>
    <xdr:cxnSp macro="">
      <xdr:nvCxnSpPr>
        <xdr:cNvPr id="326" name="直線コネクタ 325"/>
        <xdr:cNvCxnSpPr/>
      </xdr:nvCxnSpPr>
      <xdr:spPr>
        <a:xfrm>
          <a:off x="14401800" y="1013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15875</xdr:rowOff>
    </xdr:from>
    <xdr:to>
      <xdr:col>68</xdr:col>
      <xdr:colOff>152400</xdr:colOff>
      <xdr:row>59</xdr:row>
      <xdr:rowOff>23919</xdr:rowOff>
    </xdr:to>
    <xdr:cxnSp macro="">
      <xdr:nvCxnSpPr>
        <xdr:cNvPr id="329" name="直線コネクタ 328"/>
        <xdr:cNvCxnSpPr/>
      </xdr:nvCxnSpPr>
      <xdr:spPr>
        <a:xfrm flipV="1">
          <a:off x="13512800" y="101314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164677</xdr:rowOff>
    </xdr:from>
    <xdr:to>
      <xdr:col>81</xdr:col>
      <xdr:colOff>95250</xdr:colOff>
      <xdr:row>59</xdr:row>
      <xdr:rowOff>94827</xdr:rowOff>
    </xdr:to>
    <xdr:sp macro="" textlink="">
      <xdr:nvSpPr>
        <xdr:cNvPr id="339" name="楕円 338"/>
        <xdr:cNvSpPr/>
      </xdr:nvSpPr>
      <xdr:spPr>
        <a:xfrm>
          <a:off x="16967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9754</xdr:rowOff>
    </xdr:from>
    <xdr:ext cx="762000" cy="259045"/>
    <xdr:sp macro="" textlink="">
      <xdr:nvSpPr>
        <xdr:cNvPr id="340" name="定員管理の状況該当値テキスト"/>
        <xdr:cNvSpPr txBox="1"/>
      </xdr:nvSpPr>
      <xdr:spPr>
        <a:xfrm>
          <a:off x="17106900" y="9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164677</xdr:rowOff>
    </xdr:from>
    <xdr:to>
      <xdr:col>77</xdr:col>
      <xdr:colOff>95250</xdr:colOff>
      <xdr:row>59</xdr:row>
      <xdr:rowOff>94827</xdr:rowOff>
    </xdr:to>
    <xdr:sp macro="" textlink="">
      <xdr:nvSpPr>
        <xdr:cNvPr id="341" name="楕円 340"/>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105004</xdr:rowOff>
    </xdr:from>
    <xdr:ext cx="736600" cy="259045"/>
    <xdr:sp macro="" textlink="">
      <xdr:nvSpPr>
        <xdr:cNvPr id="342" name="テキスト ボックス 341"/>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156633</xdr:rowOff>
    </xdr:from>
    <xdr:to>
      <xdr:col>73</xdr:col>
      <xdr:colOff>44450</xdr:colOff>
      <xdr:row>59</xdr:row>
      <xdr:rowOff>86783</xdr:rowOff>
    </xdr:to>
    <xdr:sp macro="" textlink="">
      <xdr:nvSpPr>
        <xdr:cNvPr id="343" name="楕円 342"/>
        <xdr:cNvSpPr/>
      </xdr:nvSpPr>
      <xdr:spPr>
        <a:xfrm>
          <a:off x="15240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96960</xdr:rowOff>
    </xdr:from>
    <xdr:ext cx="762000" cy="259045"/>
    <xdr:sp macro="" textlink="">
      <xdr:nvSpPr>
        <xdr:cNvPr id="344" name="テキスト ボックス 343"/>
        <xdr:cNvSpPr txBox="1"/>
      </xdr:nvSpPr>
      <xdr:spPr>
        <a:xfrm>
          <a:off x="14909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5" name="楕円 344"/>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6" name="テキスト ボックス 345"/>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144569</xdr:rowOff>
    </xdr:from>
    <xdr:to>
      <xdr:col>64</xdr:col>
      <xdr:colOff>152400</xdr:colOff>
      <xdr:row>59</xdr:row>
      <xdr:rowOff>74719</xdr:rowOff>
    </xdr:to>
    <xdr:sp macro="" textlink="">
      <xdr:nvSpPr>
        <xdr:cNvPr id="347" name="楕円 346"/>
        <xdr:cNvSpPr/>
      </xdr:nvSpPr>
      <xdr:spPr>
        <a:xfrm>
          <a:off x="13462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84896</xdr:rowOff>
    </xdr:from>
    <xdr:ext cx="762000" cy="259045"/>
    <xdr:sp macro="" textlink="">
      <xdr:nvSpPr>
        <xdr:cNvPr id="348" name="テキスト ボックス 347"/>
        <xdr:cNvSpPr txBox="1"/>
      </xdr:nvSpPr>
      <xdr:spPr>
        <a:xfrm>
          <a:off x="13131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類似団体平均を下回っており、前年度並みである。今後も、交付税措置のある地方債を積極的に活用し、実質公債費比率の上昇抑制に努める。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74168</xdr:rowOff>
    </xdr:to>
    <xdr:cxnSp macro="">
      <xdr:nvCxnSpPr>
        <xdr:cNvPr id="380" name="直線コネクタ 379"/>
        <xdr:cNvCxnSpPr/>
      </xdr:nvCxnSpPr>
      <xdr:spPr>
        <a:xfrm>
          <a:off x="16179800" y="65796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93472</xdr:rowOff>
    </xdr:to>
    <xdr:cxnSp macro="">
      <xdr:nvCxnSpPr>
        <xdr:cNvPr id="383" name="直線コネクタ 382"/>
        <xdr:cNvCxnSpPr/>
      </xdr:nvCxnSpPr>
      <xdr:spPr>
        <a:xfrm flipV="1">
          <a:off x="15290800" y="65796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93472</xdr:rowOff>
    </xdr:from>
    <xdr:to>
      <xdr:col>72</xdr:col>
      <xdr:colOff>203200</xdr:colOff>
      <xdr:row>38</xdr:row>
      <xdr:rowOff>93472</xdr:rowOff>
    </xdr:to>
    <xdr:cxnSp macro="">
      <xdr:nvCxnSpPr>
        <xdr:cNvPr id="386" name="直線コネクタ 385"/>
        <xdr:cNvCxnSpPr/>
      </xdr:nvCxnSpPr>
      <xdr:spPr>
        <a:xfrm>
          <a:off x="14401800" y="6608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93472</xdr:rowOff>
    </xdr:from>
    <xdr:to>
      <xdr:col>68</xdr:col>
      <xdr:colOff>152400</xdr:colOff>
      <xdr:row>38</xdr:row>
      <xdr:rowOff>103124</xdr:rowOff>
    </xdr:to>
    <xdr:cxnSp macro="">
      <xdr:nvCxnSpPr>
        <xdr:cNvPr id="389" name="直線コネクタ 388"/>
        <xdr:cNvCxnSpPr/>
      </xdr:nvCxnSpPr>
      <xdr:spPr>
        <a:xfrm flipV="1">
          <a:off x="13512800" y="66085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399" name="楕円 398"/>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400"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401" name="楕円 400"/>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2" name="テキスト ボックス 401"/>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42672</xdr:rowOff>
    </xdr:from>
    <xdr:to>
      <xdr:col>73</xdr:col>
      <xdr:colOff>44450</xdr:colOff>
      <xdr:row>38</xdr:row>
      <xdr:rowOff>144272</xdr:rowOff>
    </xdr:to>
    <xdr:sp macro="" textlink="">
      <xdr:nvSpPr>
        <xdr:cNvPr id="403" name="楕円 402"/>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154449</xdr:rowOff>
    </xdr:from>
    <xdr:ext cx="762000" cy="259045"/>
    <xdr:sp macro="" textlink="">
      <xdr:nvSpPr>
        <xdr:cNvPr id="404" name="テキスト ボックス 403"/>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42672</xdr:rowOff>
    </xdr:from>
    <xdr:to>
      <xdr:col>68</xdr:col>
      <xdr:colOff>203200</xdr:colOff>
      <xdr:row>38</xdr:row>
      <xdr:rowOff>144272</xdr:rowOff>
    </xdr:to>
    <xdr:sp macro="" textlink="">
      <xdr:nvSpPr>
        <xdr:cNvPr id="405" name="楕円 404"/>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154449</xdr:rowOff>
    </xdr:from>
    <xdr:ext cx="762000" cy="259045"/>
    <xdr:sp macro="" textlink="">
      <xdr:nvSpPr>
        <xdr:cNvPr id="406" name="テキスト ボックス 405"/>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52324</xdr:rowOff>
    </xdr:from>
    <xdr:to>
      <xdr:col>64</xdr:col>
      <xdr:colOff>152400</xdr:colOff>
      <xdr:row>38</xdr:row>
      <xdr:rowOff>153924</xdr:rowOff>
    </xdr:to>
    <xdr:sp macro="" textlink="">
      <xdr:nvSpPr>
        <xdr:cNvPr id="407" name="楕円 406"/>
        <xdr:cNvSpPr/>
      </xdr:nvSpPr>
      <xdr:spPr>
        <a:xfrm>
          <a:off x="13462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164101</xdr:rowOff>
    </xdr:from>
    <xdr:ext cx="762000" cy="259045"/>
    <xdr:sp macro="" textlink="">
      <xdr:nvSpPr>
        <xdr:cNvPr id="408" name="テキスト ボックス 407"/>
        <xdr:cNvSpPr txBox="1"/>
      </xdr:nvSpPr>
      <xdr:spPr>
        <a:xfrm>
          <a:off x="13131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悪化している。これは、収支不足を解消するため、例年以上に財政調整基金や減債基金等の基金取崩しを行ったことにより充当可能財源が減となったことが要因である。今後は次世代の負担を少しでも軽減できるよう、地方債の借入抑制など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23326</xdr:rowOff>
    </xdr:from>
    <xdr:to>
      <xdr:col>81</xdr:col>
      <xdr:colOff>44450</xdr:colOff>
      <xdr:row>15</xdr:row>
      <xdr:rowOff>60325</xdr:rowOff>
    </xdr:to>
    <xdr:cxnSp macro="">
      <xdr:nvCxnSpPr>
        <xdr:cNvPr id="442" name="直線コネクタ 441"/>
        <xdr:cNvCxnSpPr/>
      </xdr:nvCxnSpPr>
      <xdr:spPr>
        <a:xfrm>
          <a:off x="16179800" y="2595076"/>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15</xdr:row>
      <xdr:rowOff>23326</xdr:rowOff>
    </xdr:to>
    <xdr:cxnSp macro="">
      <xdr:nvCxnSpPr>
        <xdr:cNvPr id="445" name="直線コネクタ 444"/>
        <xdr:cNvCxnSpPr/>
      </xdr:nvCxnSpPr>
      <xdr:spPr>
        <a:xfrm>
          <a:off x="15290800" y="258381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134451</xdr:rowOff>
    </xdr:from>
    <xdr:to>
      <xdr:col>72</xdr:col>
      <xdr:colOff>203200</xdr:colOff>
      <xdr:row>15</xdr:row>
      <xdr:rowOff>12065</xdr:rowOff>
    </xdr:to>
    <xdr:cxnSp macro="">
      <xdr:nvCxnSpPr>
        <xdr:cNvPr id="448" name="直線コネクタ 447"/>
        <xdr:cNvCxnSpPr/>
      </xdr:nvCxnSpPr>
      <xdr:spPr>
        <a:xfrm>
          <a:off x="14401800" y="253475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134451</xdr:rowOff>
    </xdr:from>
    <xdr:to>
      <xdr:col>68</xdr:col>
      <xdr:colOff>152400</xdr:colOff>
      <xdr:row>14</xdr:row>
      <xdr:rowOff>144103</xdr:rowOff>
    </xdr:to>
    <xdr:cxnSp macro="">
      <xdr:nvCxnSpPr>
        <xdr:cNvPr id="451" name="直線コネクタ 450"/>
        <xdr:cNvCxnSpPr/>
      </xdr:nvCxnSpPr>
      <xdr:spPr>
        <a:xfrm flipV="1">
          <a:off x="13512800" y="253475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61" name="楕円 460"/>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26052</xdr:rowOff>
    </xdr:from>
    <xdr:ext cx="762000" cy="259045"/>
    <xdr:sp macro="" textlink="">
      <xdr:nvSpPr>
        <xdr:cNvPr id="462" name="将来負担の状況該当値テキスト"/>
        <xdr:cNvSpPr txBox="1"/>
      </xdr:nvSpPr>
      <xdr:spPr>
        <a:xfrm>
          <a:off x="171069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143976</xdr:rowOff>
    </xdr:from>
    <xdr:to>
      <xdr:col>77</xdr:col>
      <xdr:colOff>95250</xdr:colOff>
      <xdr:row>15</xdr:row>
      <xdr:rowOff>74126</xdr:rowOff>
    </xdr:to>
    <xdr:sp macro="" textlink="">
      <xdr:nvSpPr>
        <xdr:cNvPr id="463" name="楕円 462"/>
        <xdr:cNvSpPr/>
      </xdr:nvSpPr>
      <xdr:spPr>
        <a:xfrm>
          <a:off x="161290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84303</xdr:rowOff>
    </xdr:from>
    <xdr:ext cx="736600" cy="259045"/>
    <xdr:sp macro="" textlink="">
      <xdr:nvSpPr>
        <xdr:cNvPr id="464" name="テキスト ボックス 463"/>
        <xdr:cNvSpPr txBox="1"/>
      </xdr:nvSpPr>
      <xdr:spPr>
        <a:xfrm>
          <a:off x="15798800" y="231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5" name="楕円 464"/>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73042</xdr:rowOff>
    </xdr:from>
    <xdr:ext cx="762000" cy="259045"/>
    <xdr:sp macro="" textlink="">
      <xdr:nvSpPr>
        <xdr:cNvPr id="466" name="テキスト ボックス 465"/>
        <xdr:cNvSpPr txBox="1"/>
      </xdr:nvSpPr>
      <xdr:spPr>
        <a:xfrm>
          <a:off x="14909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83651</xdr:rowOff>
    </xdr:from>
    <xdr:to>
      <xdr:col>68</xdr:col>
      <xdr:colOff>203200</xdr:colOff>
      <xdr:row>15</xdr:row>
      <xdr:rowOff>13801</xdr:rowOff>
    </xdr:to>
    <xdr:sp macro="" textlink="">
      <xdr:nvSpPr>
        <xdr:cNvPr id="467" name="楕円 466"/>
        <xdr:cNvSpPr/>
      </xdr:nvSpPr>
      <xdr:spPr>
        <a:xfrm>
          <a:off x="14351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23978</xdr:rowOff>
    </xdr:from>
    <xdr:ext cx="762000" cy="259045"/>
    <xdr:sp macro="" textlink="">
      <xdr:nvSpPr>
        <xdr:cNvPr id="468" name="テキスト ボックス 467"/>
        <xdr:cNvSpPr txBox="1"/>
      </xdr:nvSpPr>
      <xdr:spPr>
        <a:xfrm>
          <a:off x="14020800" y="225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93303</xdr:rowOff>
    </xdr:from>
    <xdr:to>
      <xdr:col>64</xdr:col>
      <xdr:colOff>152400</xdr:colOff>
      <xdr:row>15</xdr:row>
      <xdr:rowOff>23453</xdr:rowOff>
    </xdr:to>
    <xdr:sp macro="" textlink="">
      <xdr:nvSpPr>
        <xdr:cNvPr id="469" name="楕円 468"/>
        <xdr:cNvSpPr/>
      </xdr:nvSpPr>
      <xdr:spPr>
        <a:xfrm>
          <a:off x="13462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33630</xdr:rowOff>
    </xdr:from>
    <xdr:ext cx="762000" cy="259045"/>
    <xdr:sp macro="" textlink="">
      <xdr:nvSpPr>
        <xdr:cNvPr id="470" name="テキスト ボックス 469"/>
        <xdr:cNvSpPr txBox="1"/>
      </xdr:nvSpPr>
      <xdr:spPr>
        <a:xfrm>
          <a:off x="13131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305,311
300,821
229.96
130,099,649
128,833,584
852,670
69,154,492
142,471,449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これまでの給与制度の見直しにより、人件費にかかる経常収支比率は類似団体の平均よりも低くなっている。今後も人件費については適切に管理していく。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8890</xdr:rowOff>
    </xdr:to>
    <xdr:cxnSp macro="">
      <xdr:nvCxnSpPr>
        <xdr:cNvPr id="66" name="直線コネクタ 65"/>
        <xdr:cNvCxnSpPr/>
      </xdr:nvCxnSpPr>
      <xdr:spPr>
        <a:xfrm>
          <a:off x="3987800" y="5956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127000</xdr:rowOff>
    </xdr:to>
    <xdr:cxnSp macro="">
      <xdr:nvCxnSpPr>
        <xdr:cNvPr id="69" name="直線コネクタ 68"/>
        <xdr:cNvCxnSpPr/>
      </xdr:nvCxnSpPr>
      <xdr:spPr>
        <a:xfrm>
          <a:off x="3098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149860</xdr:rowOff>
    </xdr:to>
    <xdr:cxnSp macro="">
      <xdr:nvCxnSpPr>
        <xdr:cNvPr id="72" name="直線コネクタ 71"/>
        <xdr:cNvCxnSpPr/>
      </xdr:nvCxnSpPr>
      <xdr:spPr>
        <a:xfrm flipV="1">
          <a:off x="2209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149860</xdr:rowOff>
    </xdr:to>
    <xdr:cxnSp macro="">
      <xdr:nvCxnSpPr>
        <xdr:cNvPr id="75" name="直線コネクタ 74"/>
        <xdr:cNvCxnSpPr/>
      </xdr:nvCxnSpPr>
      <xdr:spPr>
        <a:xfrm>
          <a:off x="1320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の平均値を上回っており、前年度と比較して上昇している。主に情報処理システムの整備に要する経費の増加が要因である。今後も行財政改革推進計画に基づき民間委託などを推進し、効率的な行政運営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61686</xdr:rowOff>
    </xdr:to>
    <xdr:cxnSp macro="">
      <xdr:nvCxnSpPr>
        <xdr:cNvPr id="129" name="直線コネクタ 128"/>
        <xdr:cNvCxnSpPr/>
      </xdr:nvCxnSpPr>
      <xdr:spPr>
        <a:xfrm>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7257</xdr:rowOff>
    </xdr:to>
    <xdr:cxnSp macro="">
      <xdr:nvCxnSpPr>
        <xdr:cNvPr id="132" name="直線コネクタ 131"/>
        <xdr:cNvCxnSpPr/>
      </xdr:nvCxnSpPr>
      <xdr:spPr>
        <a:xfrm>
          <a:off x="14782800" y="3006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91621</xdr:rowOff>
    </xdr:to>
    <xdr:cxnSp macro="">
      <xdr:nvCxnSpPr>
        <xdr:cNvPr id="135" name="直線コネクタ 134"/>
        <xdr:cNvCxnSpPr/>
      </xdr:nvCxnSpPr>
      <xdr:spPr>
        <a:xfrm>
          <a:off x="13893800" y="2940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69850</xdr:rowOff>
    </xdr:to>
    <xdr:cxnSp macro="">
      <xdr:nvCxnSpPr>
        <xdr:cNvPr id="138" name="直線コネクタ 137"/>
        <xdr:cNvCxnSpPr/>
      </xdr:nvCxnSpPr>
      <xdr:spPr>
        <a:xfrm flipV="1">
          <a:off x="13004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0" name="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を上回っており、前年度と比較して上昇している。これは、児童扶養手当や障害児通所支援給付費等の増加によるものである。今後も社会保障関係経費の増加が見込まれるため、各制度に沿った精度の高い資格審査等を実施し、適正な運用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58</xdr:row>
      <xdr:rowOff>29028</xdr:rowOff>
    </xdr:to>
    <xdr:cxnSp macro="">
      <xdr:nvCxnSpPr>
        <xdr:cNvPr id="192" name="直線コネクタ 191"/>
        <xdr:cNvCxnSpPr/>
      </xdr:nvCxnSpPr>
      <xdr:spPr>
        <a:xfrm>
          <a:off x="3987800" y="98316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102507</xdr:rowOff>
    </xdr:to>
    <xdr:cxnSp macro="">
      <xdr:nvCxnSpPr>
        <xdr:cNvPr id="195" name="直線コネクタ 194"/>
        <xdr:cNvCxnSpPr/>
      </xdr:nvCxnSpPr>
      <xdr:spPr>
        <a:xfrm flipV="1">
          <a:off x="3098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102507</xdr:rowOff>
    </xdr:to>
    <xdr:cxnSp macro="">
      <xdr:nvCxnSpPr>
        <xdr:cNvPr id="198" name="直線コネクタ 197"/>
        <xdr:cNvCxnSpPr/>
      </xdr:nvCxnSpPr>
      <xdr:spPr>
        <a:xfrm>
          <a:off x="2209800" y="978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15422</xdr:rowOff>
    </xdr:to>
    <xdr:cxnSp macro="">
      <xdr:nvCxnSpPr>
        <xdr:cNvPr id="201" name="直線コネクタ 200"/>
        <xdr:cNvCxnSpPr/>
      </xdr:nvCxnSpPr>
      <xdr:spPr>
        <a:xfrm>
          <a:off x="1320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1" name="楕円 210"/>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2"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3" name="楕円 212"/>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4" name="テキスト ボックス 213"/>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7" name="楕円 216"/>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8" name="テキスト ボックス 217"/>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値を上回っている。その他は、国民健康保険事業、介護保険事業、後期高齢者医療事業等の特別会計への繰出金が主な内容である。特別会計に関しては、独立採算の基本原則を踏まえて、保険料収納率の向上対策を強化するなど歳入の確保に努めるとともに、一層の経費節減に努め、一般会計からの繰出金の縮減に取り組む。</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31750</xdr:rowOff>
    </xdr:to>
    <xdr:cxnSp macro="">
      <xdr:nvCxnSpPr>
        <xdr:cNvPr id="253" name="直線コネクタ 252"/>
        <xdr:cNvCxnSpPr/>
      </xdr:nvCxnSpPr>
      <xdr:spPr>
        <a:xfrm>
          <a:off x="15671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127000</xdr:rowOff>
    </xdr:to>
    <xdr:cxnSp macro="">
      <xdr:nvCxnSpPr>
        <xdr:cNvPr id="256" name="直線コネクタ 255"/>
        <xdr:cNvCxnSpPr/>
      </xdr:nvCxnSpPr>
      <xdr:spPr>
        <a:xfrm flipV="1">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19050</xdr:rowOff>
    </xdr:to>
    <xdr:cxnSp macro="">
      <xdr:nvCxnSpPr>
        <xdr:cNvPr id="259" name="直線コネクタ 258"/>
        <xdr:cNvCxnSpPr/>
      </xdr:nvCxnSpPr>
      <xdr:spPr>
        <a:xfrm flipV="1">
          <a:off x="13893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19050</xdr:rowOff>
    </xdr:to>
    <xdr:cxnSp macro="">
      <xdr:nvCxnSpPr>
        <xdr:cNvPr id="262" name="直線コネクタ 261"/>
        <xdr:cNvCxnSpPr/>
      </xdr:nvCxnSpPr>
      <xdr:spPr>
        <a:xfrm>
          <a:off x="130048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7" name="テキスト ボックス 276"/>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139700</xdr:rowOff>
    </xdr:from>
    <xdr:to>
      <xdr:col>69</xdr:col>
      <xdr:colOff>142875</xdr:colOff>
      <xdr:row>59</xdr:row>
      <xdr:rowOff>69850</xdr:rowOff>
    </xdr:to>
    <xdr:sp macro="" textlink="">
      <xdr:nvSpPr>
        <xdr:cNvPr id="278" name="楕円 277"/>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79" name="テキスト ボックス 278"/>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80" name="楕円 279"/>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81" name="テキスト ボックス 28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平均値を上回っているものの、前年度と比較して減少している。補助費等の多くは外郭を含む団体への補助金であり、今後も引き続き行財政改革推進計画に基づき、補助金事業の見直しを進めるとともに、外郭団体等の経営健全化を推進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12700</xdr:rowOff>
    </xdr:to>
    <xdr:cxnSp macro="">
      <xdr:nvCxnSpPr>
        <xdr:cNvPr id="314" name="直線コネクタ 313"/>
        <xdr:cNvCxnSpPr/>
      </xdr:nvCxnSpPr>
      <xdr:spPr>
        <a:xfrm flipV="1">
          <a:off x="15671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168910</xdr:rowOff>
    </xdr:from>
    <xdr:to>
      <xdr:col>78</xdr:col>
      <xdr:colOff>69850</xdr:colOff>
      <xdr:row>36</xdr:row>
      <xdr:rowOff>12700</xdr:rowOff>
    </xdr:to>
    <xdr:cxnSp macro="">
      <xdr:nvCxnSpPr>
        <xdr:cNvPr id="317" name="直線コネクタ 316"/>
        <xdr:cNvCxnSpPr/>
      </xdr:nvCxnSpPr>
      <xdr:spPr>
        <a:xfrm>
          <a:off x="14782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35560</xdr:rowOff>
    </xdr:to>
    <xdr:cxnSp macro="">
      <xdr:nvCxnSpPr>
        <xdr:cNvPr id="320" name="直線コネクタ 319"/>
        <xdr:cNvCxnSpPr/>
      </xdr:nvCxnSpPr>
      <xdr:spPr>
        <a:xfrm flipV="1">
          <a:off x="13893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35560</xdr:rowOff>
    </xdr:to>
    <xdr:cxnSp macro="">
      <xdr:nvCxnSpPr>
        <xdr:cNvPr id="323" name="直線コネクタ 322"/>
        <xdr:cNvCxnSpPr/>
      </xdr:nvCxnSpPr>
      <xdr:spPr>
        <a:xfrm>
          <a:off x="13004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3" name="楕円 332"/>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82567</xdr:rowOff>
    </xdr:from>
    <xdr:ext cx="762000" cy="259045"/>
    <xdr:sp macro="" textlink="">
      <xdr:nvSpPr>
        <xdr:cNvPr id="334" name="補助費等該当値テキスト"/>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5" name="楕円 334"/>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6" name="テキスト ボックス 335"/>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118110</xdr:rowOff>
    </xdr:from>
    <xdr:to>
      <xdr:col>74</xdr:col>
      <xdr:colOff>31750</xdr:colOff>
      <xdr:row>36</xdr:row>
      <xdr:rowOff>48260</xdr:rowOff>
    </xdr:to>
    <xdr:sp macro="" textlink="">
      <xdr:nvSpPr>
        <xdr:cNvPr id="337" name="楕円 336"/>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33037</xdr:rowOff>
    </xdr:from>
    <xdr:ext cx="762000" cy="259045"/>
    <xdr:sp macro="" textlink="">
      <xdr:nvSpPr>
        <xdr:cNvPr id="338" name="テキスト ボックス 337"/>
        <xdr:cNvSpPr txBox="1"/>
      </xdr:nvSpPr>
      <xdr:spPr>
        <a:xfrm>
          <a:off x="14401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9" name="楕円 338"/>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40" name="テキスト ボックス 33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41" name="楕円 340"/>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33037</xdr:rowOff>
    </xdr:from>
    <xdr:ext cx="762000" cy="259045"/>
    <xdr:sp macro="" textlink="">
      <xdr:nvSpPr>
        <xdr:cNvPr id="342" name="テキスト ボックス 341"/>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の平均値を上回っており、前年度と比較して上昇している。過去に借り入れた臨時財政対策債等に係る償還元金が増加したことが主な要因である。今後、公共施設の更新等による影響なども見込まれるが、的確な地方債の活用を図り、公債費負担の軽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157480</xdr:rowOff>
    </xdr:to>
    <xdr:cxnSp macro="">
      <xdr:nvCxnSpPr>
        <xdr:cNvPr id="375" name="直線コネクタ 374"/>
        <xdr:cNvCxnSpPr/>
      </xdr:nvCxnSpPr>
      <xdr:spPr>
        <a:xfrm>
          <a:off x="3987800" y="13462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96520</xdr:rowOff>
    </xdr:to>
    <xdr:cxnSp macro="">
      <xdr:nvCxnSpPr>
        <xdr:cNvPr id="378" name="直線コネクタ 377"/>
        <xdr:cNvCxnSpPr/>
      </xdr:nvCxnSpPr>
      <xdr:spPr>
        <a:xfrm flipV="1">
          <a:off x="3098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96520</xdr:rowOff>
    </xdr:to>
    <xdr:cxnSp macro="">
      <xdr:nvCxnSpPr>
        <xdr:cNvPr id="381" name="直線コネクタ 380"/>
        <xdr:cNvCxnSpPr/>
      </xdr:nvCxnSpPr>
      <xdr:spPr>
        <a:xfrm>
          <a:off x="2209800" y="13446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73661</xdr:rowOff>
    </xdr:to>
    <xdr:cxnSp macro="">
      <xdr:nvCxnSpPr>
        <xdr:cNvPr id="384" name="直線コネクタ 383"/>
        <xdr:cNvCxnSpPr/>
      </xdr:nvCxnSpPr>
      <xdr:spPr>
        <a:xfrm>
          <a:off x="1320800" y="13423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94" name="楕円 393"/>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95"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6" name="楕円 395"/>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7" name="テキスト ボックス 396"/>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8" name="楕円 397"/>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9" name="テキスト ボックス 398"/>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400" name="楕円 399"/>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401" name="テキスト ボックス 400"/>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402" name="楕円 401"/>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403" name="テキスト ボックス 402"/>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物件費、扶助費、補助費等において類似団体の平均値を上回っている。前述した取組みを実施しつつ、効果的な財政運営に努めていく。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79</xdr:row>
      <xdr:rowOff>24130</xdr:rowOff>
    </xdr:to>
    <xdr:cxnSp macro="">
      <xdr:nvCxnSpPr>
        <xdr:cNvPr id="434" name="直線コネクタ 433"/>
        <xdr:cNvCxnSpPr/>
      </xdr:nvCxnSpPr>
      <xdr:spPr>
        <a:xfrm>
          <a:off x="15671800" y="134269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53848</xdr:rowOff>
    </xdr:to>
    <xdr:cxnSp macro="">
      <xdr:nvCxnSpPr>
        <xdr:cNvPr id="437" name="直線コネクタ 436"/>
        <xdr:cNvCxnSpPr/>
      </xdr:nvCxnSpPr>
      <xdr:spPr>
        <a:xfrm>
          <a:off x="14782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35561</xdr:rowOff>
    </xdr:to>
    <xdr:cxnSp macro="">
      <xdr:nvCxnSpPr>
        <xdr:cNvPr id="440" name="直線コネクタ 439"/>
        <xdr:cNvCxnSpPr/>
      </xdr:nvCxnSpPr>
      <xdr:spPr>
        <a:xfrm flipV="1">
          <a:off x="13893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35561</xdr:rowOff>
    </xdr:to>
    <xdr:cxnSp macro="">
      <xdr:nvCxnSpPr>
        <xdr:cNvPr id="443" name="直線コネクタ 442"/>
        <xdr:cNvCxnSpPr/>
      </xdr:nvCxnSpPr>
      <xdr:spPr>
        <a:xfrm>
          <a:off x="13004800" y="133263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3" name="楕円 452"/>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4"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5" name="楕円 454"/>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6" name="テキスト ボックス 455"/>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7" name="楕円 456"/>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8" name="テキスト ボックス 457"/>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9" name="楕円 458"/>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60" name="テキスト ボックス 459"/>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61" name="楕円 460"/>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62" name="テキスト ボックス 461"/>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167173</xdr:rowOff>
    </xdr:from>
    <xdr:to>
      <xdr:col>29</xdr:col>
      <xdr:colOff>127000</xdr:colOff>
      <xdr:row>17</xdr:row>
      <xdr:rowOff>9027</xdr:rowOff>
    </xdr:to>
    <xdr:cxnSp macro="">
      <xdr:nvCxnSpPr>
        <xdr:cNvPr id="48" name="直線コネクタ 47"/>
        <xdr:cNvCxnSpPr/>
      </xdr:nvCxnSpPr>
      <xdr:spPr bwMode="auto">
        <a:xfrm>
          <a:off x="5003800" y="2957998"/>
          <a:ext cx="647700" cy="1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167173</xdr:rowOff>
    </xdr:from>
    <xdr:to>
      <xdr:col>26</xdr:col>
      <xdr:colOff>50800</xdr:colOff>
      <xdr:row>17</xdr:row>
      <xdr:rowOff>20274</xdr:rowOff>
    </xdr:to>
    <xdr:cxnSp macro="">
      <xdr:nvCxnSpPr>
        <xdr:cNvPr id="51" name="直線コネクタ 50"/>
        <xdr:cNvCxnSpPr/>
      </xdr:nvCxnSpPr>
      <xdr:spPr bwMode="auto">
        <a:xfrm flipV="1">
          <a:off x="4305300" y="2957998"/>
          <a:ext cx="6985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9759</xdr:rowOff>
    </xdr:from>
    <xdr:to>
      <xdr:col>22</xdr:col>
      <xdr:colOff>114300</xdr:colOff>
      <xdr:row>17</xdr:row>
      <xdr:rowOff>20274</xdr:rowOff>
    </xdr:to>
    <xdr:cxnSp macro="">
      <xdr:nvCxnSpPr>
        <xdr:cNvPr id="54" name="直線コネクタ 53"/>
        <xdr:cNvCxnSpPr/>
      </xdr:nvCxnSpPr>
      <xdr:spPr bwMode="auto">
        <a:xfrm>
          <a:off x="3606800" y="2972034"/>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9759</xdr:rowOff>
    </xdr:from>
    <xdr:to>
      <xdr:col>18</xdr:col>
      <xdr:colOff>177800</xdr:colOff>
      <xdr:row>17</xdr:row>
      <xdr:rowOff>51913</xdr:rowOff>
    </xdr:to>
    <xdr:cxnSp macro="">
      <xdr:nvCxnSpPr>
        <xdr:cNvPr id="57" name="直線コネクタ 56"/>
        <xdr:cNvCxnSpPr/>
      </xdr:nvCxnSpPr>
      <xdr:spPr bwMode="auto">
        <a:xfrm flipV="1">
          <a:off x="2908300" y="2972034"/>
          <a:ext cx="6985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129677</xdr:rowOff>
    </xdr:from>
    <xdr:to>
      <xdr:col>29</xdr:col>
      <xdr:colOff>177800</xdr:colOff>
      <xdr:row>17</xdr:row>
      <xdr:rowOff>59827</xdr:rowOff>
    </xdr:to>
    <xdr:sp macro="" textlink="">
      <xdr:nvSpPr>
        <xdr:cNvPr id="67" name="楕円 66"/>
        <xdr:cNvSpPr/>
      </xdr:nvSpPr>
      <xdr:spPr bwMode="auto">
        <a:xfrm>
          <a:off x="5600700" y="292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101754</xdr:rowOff>
    </xdr:from>
    <xdr:ext cx="762000" cy="259045"/>
    <xdr:sp macro="" textlink="">
      <xdr:nvSpPr>
        <xdr:cNvPr id="68" name="人口1人当たり決算額の推移該当値テキスト130"/>
        <xdr:cNvSpPr txBox="1"/>
      </xdr:nvSpPr>
      <xdr:spPr>
        <a:xfrm>
          <a:off x="5740400" y="289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116373</xdr:rowOff>
    </xdr:from>
    <xdr:to>
      <xdr:col>26</xdr:col>
      <xdr:colOff>101600</xdr:colOff>
      <xdr:row>17</xdr:row>
      <xdr:rowOff>46523</xdr:rowOff>
    </xdr:to>
    <xdr:sp macro="" textlink="">
      <xdr:nvSpPr>
        <xdr:cNvPr id="69" name="楕円 68"/>
        <xdr:cNvSpPr/>
      </xdr:nvSpPr>
      <xdr:spPr bwMode="auto">
        <a:xfrm>
          <a:off x="4953000" y="290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31300</xdr:rowOff>
    </xdr:from>
    <xdr:ext cx="736600" cy="259045"/>
    <xdr:sp macro="" textlink="">
      <xdr:nvSpPr>
        <xdr:cNvPr id="70" name="テキスト ボックス 69"/>
        <xdr:cNvSpPr txBox="1"/>
      </xdr:nvSpPr>
      <xdr:spPr>
        <a:xfrm>
          <a:off x="4622800" y="299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140924</xdr:rowOff>
    </xdr:from>
    <xdr:to>
      <xdr:col>22</xdr:col>
      <xdr:colOff>165100</xdr:colOff>
      <xdr:row>17</xdr:row>
      <xdr:rowOff>71074</xdr:rowOff>
    </xdr:to>
    <xdr:sp macro="" textlink="">
      <xdr:nvSpPr>
        <xdr:cNvPr id="71" name="楕円 70"/>
        <xdr:cNvSpPr/>
      </xdr:nvSpPr>
      <xdr:spPr bwMode="auto">
        <a:xfrm>
          <a:off x="4254500" y="293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55851</xdr:rowOff>
    </xdr:from>
    <xdr:ext cx="762000" cy="259045"/>
    <xdr:sp macro="" textlink="">
      <xdr:nvSpPr>
        <xdr:cNvPr id="72" name="テキスト ボックス 71"/>
        <xdr:cNvSpPr txBox="1"/>
      </xdr:nvSpPr>
      <xdr:spPr>
        <a:xfrm>
          <a:off x="3924300" y="30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130409</xdr:rowOff>
    </xdr:from>
    <xdr:to>
      <xdr:col>19</xdr:col>
      <xdr:colOff>38100</xdr:colOff>
      <xdr:row>17</xdr:row>
      <xdr:rowOff>60559</xdr:rowOff>
    </xdr:to>
    <xdr:sp macro="" textlink="">
      <xdr:nvSpPr>
        <xdr:cNvPr id="73" name="楕円 72"/>
        <xdr:cNvSpPr/>
      </xdr:nvSpPr>
      <xdr:spPr bwMode="auto">
        <a:xfrm>
          <a:off x="3556000" y="292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70736</xdr:rowOff>
    </xdr:from>
    <xdr:ext cx="762000" cy="259045"/>
    <xdr:sp macro="" textlink="">
      <xdr:nvSpPr>
        <xdr:cNvPr id="74" name="テキスト ボックス 73"/>
        <xdr:cNvSpPr txBox="1"/>
      </xdr:nvSpPr>
      <xdr:spPr>
        <a:xfrm>
          <a:off x="3225800" y="26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1113</xdr:rowOff>
    </xdr:from>
    <xdr:to>
      <xdr:col>15</xdr:col>
      <xdr:colOff>101600</xdr:colOff>
      <xdr:row>17</xdr:row>
      <xdr:rowOff>102713</xdr:rowOff>
    </xdr:to>
    <xdr:sp macro="" textlink="">
      <xdr:nvSpPr>
        <xdr:cNvPr id="75" name="楕円 74"/>
        <xdr:cNvSpPr/>
      </xdr:nvSpPr>
      <xdr:spPr bwMode="auto">
        <a:xfrm>
          <a:off x="2857500" y="296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87490</xdr:rowOff>
    </xdr:from>
    <xdr:ext cx="762000" cy="259045"/>
    <xdr:sp macro="" textlink="">
      <xdr:nvSpPr>
        <xdr:cNvPr id="76" name="テキスト ボックス 75"/>
        <xdr:cNvSpPr txBox="1"/>
      </xdr:nvSpPr>
      <xdr:spPr>
        <a:xfrm>
          <a:off x="2527300" y="304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32725</xdr:rowOff>
    </xdr:from>
    <xdr:to>
      <xdr:col>29</xdr:col>
      <xdr:colOff>127000</xdr:colOff>
      <xdr:row>37</xdr:row>
      <xdr:rowOff>67656</xdr:rowOff>
    </xdr:to>
    <xdr:cxnSp macro="">
      <xdr:nvCxnSpPr>
        <xdr:cNvPr id="108" name="直線コネクタ 107"/>
        <xdr:cNvCxnSpPr/>
      </xdr:nvCxnSpPr>
      <xdr:spPr bwMode="auto">
        <a:xfrm flipV="1">
          <a:off x="5003800" y="7157425"/>
          <a:ext cx="647700" cy="3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55631</xdr:rowOff>
    </xdr:from>
    <xdr:to>
      <xdr:col>26</xdr:col>
      <xdr:colOff>50800</xdr:colOff>
      <xdr:row>37</xdr:row>
      <xdr:rowOff>67656</xdr:rowOff>
    </xdr:to>
    <xdr:cxnSp macro="">
      <xdr:nvCxnSpPr>
        <xdr:cNvPr id="111" name="直線コネクタ 110"/>
        <xdr:cNvCxnSpPr/>
      </xdr:nvCxnSpPr>
      <xdr:spPr bwMode="auto">
        <a:xfrm>
          <a:off x="4305300" y="7180331"/>
          <a:ext cx="698500" cy="1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55631</xdr:rowOff>
    </xdr:from>
    <xdr:to>
      <xdr:col>22</xdr:col>
      <xdr:colOff>114300</xdr:colOff>
      <xdr:row>37</xdr:row>
      <xdr:rowOff>59792</xdr:rowOff>
    </xdr:to>
    <xdr:cxnSp macro="">
      <xdr:nvCxnSpPr>
        <xdr:cNvPr id="114" name="直線コネクタ 113"/>
        <xdr:cNvCxnSpPr/>
      </xdr:nvCxnSpPr>
      <xdr:spPr bwMode="auto">
        <a:xfrm flipV="1">
          <a:off x="3606800" y="7180331"/>
          <a:ext cx="698500" cy="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171348</xdr:rowOff>
    </xdr:from>
    <xdr:to>
      <xdr:col>18</xdr:col>
      <xdr:colOff>177800</xdr:colOff>
      <xdr:row>37</xdr:row>
      <xdr:rowOff>59792</xdr:rowOff>
    </xdr:to>
    <xdr:cxnSp macro="">
      <xdr:nvCxnSpPr>
        <xdr:cNvPr id="117" name="直線コネクタ 116"/>
        <xdr:cNvCxnSpPr/>
      </xdr:nvCxnSpPr>
      <xdr:spPr bwMode="auto">
        <a:xfrm>
          <a:off x="2908300" y="7124598"/>
          <a:ext cx="6985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153375</xdr:rowOff>
    </xdr:from>
    <xdr:to>
      <xdr:col>29</xdr:col>
      <xdr:colOff>177800</xdr:colOff>
      <xdr:row>37</xdr:row>
      <xdr:rowOff>83525</xdr:rowOff>
    </xdr:to>
    <xdr:sp macro="" textlink="">
      <xdr:nvSpPr>
        <xdr:cNvPr id="127" name="楕円 126"/>
        <xdr:cNvSpPr/>
      </xdr:nvSpPr>
      <xdr:spPr bwMode="auto">
        <a:xfrm>
          <a:off x="5600700" y="710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125452</xdr:rowOff>
    </xdr:from>
    <xdr:ext cx="762000" cy="259045"/>
    <xdr:sp macro="" textlink="">
      <xdr:nvSpPr>
        <xdr:cNvPr id="128" name="人口1人当たり決算額の推移該当値テキスト445"/>
        <xdr:cNvSpPr txBox="1"/>
      </xdr:nvSpPr>
      <xdr:spPr>
        <a:xfrm>
          <a:off x="5740400" y="70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16856</xdr:rowOff>
    </xdr:from>
    <xdr:to>
      <xdr:col>26</xdr:col>
      <xdr:colOff>101600</xdr:colOff>
      <xdr:row>37</xdr:row>
      <xdr:rowOff>118456</xdr:rowOff>
    </xdr:to>
    <xdr:sp macro="" textlink="">
      <xdr:nvSpPr>
        <xdr:cNvPr id="129" name="楕円 128"/>
        <xdr:cNvSpPr/>
      </xdr:nvSpPr>
      <xdr:spPr bwMode="auto">
        <a:xfrm>
          <a:off x="4953000" y="714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103233</xdr:rowOff>
    </xdr:from>
    <xdr:ext cx="736600" cy="259045"/>
    <xdr:sp macro="" textlink="">
      <xdr:nvSpPr>
        <xdr:cNvPr id="130" name="テキスト ボックス 129"/>
        <xdr:cNvSpPr txBox="1"/>
      </xdr:nvSpPr>
      <xdr:spPr>
        <a:xfrm>
          <a:off x="4622800" y="722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4831</xdr:rowOff>
    </xdr:from>
    <xdr:to>
      <xdr:col>22</xdr:col>
      <xdr:colOff>165100</xdr:colOff>
      <xdr:row>37</xdr:row>
      <xdr:rowOff>106431</xdr:rowOff>
    </xdr:to>
    <xdr:sp macro="" textlink="">
      <xdr:nvSpPr>
        <xdr:cNvPr id="131" name="楕円 130"/>
        <xdr:cNvSpPr/>
      </xdr:nvSpPr>
      <xdr:spPr bwMode="auto">
        <a:xfrm>
          <a:off x="4254500" y="712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91208</xdr:rowOff>
    </xdr:from>
    <xdr:ext cx="762000" cy="259045"/>
    <xdr:sp macro="" textlink="">
      <xdr:nvSpPr>
        <xdr:cNvPr id="132" name="テキスト ボックス 131"/>
        <xdr:cNvSpPr txBox="1"/>
      </xdr:nvSpPr>
      <xdr:spPr>
        <a:xfrm>
          <a:off x="3924300" y="721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8992</xdr:rowOff>
    </xdr:from>
    <xdr:to>
      <xdr:col>19</xdr:col>
      <xdr:colOff>38100</xdr:colOff>
      <xdr:row>37</xdr:row>
      <xdr:rowOff>110592</xdr:rowOff>
    </xdr:to>
    <xdr:sp macro="" textlink="">
      <xdr:nvSpPr>
        <xdr:cNvPr id="133" name="楕円 132"/>
        <xdr:cNvSpPr/>
      </xdr:nvSpPr>
      <xdr:spPr bwMode="auto">
        <a:xfrm>
          <a:off x="3556000" y="713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95369</xdr:rowOff>
    </xdr:from>
    <xdr:ext cx="762000" cy="259045"/>
    <xdr:sp macro="" textlink="">
      <xdr:nvSpPr>
        <xdr:cNvPr id="134" name="テキスト ボックス 133"/>
        <xdr:cNvSpPr txBox="1"/>
      </xdr:nvSpPr>
      <xdr:spPr>
        <a:xfrm>
          <a:off x="3225800" y="72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120548</xdr:rowOff>
    </xdr:from>
    <xdr:to>
      <xdr:col>15</xdr:col>
      <xdr:colOff>101600</xdr:colOff>
      <xdr:row>37</xdr:row>
      <xdr:rowOff>50698</xdr:rowOff>
    </xdr:to>
    <xdr:sp macro="" textlink="">
      <xdr:nvSpPr>
        <xdr:cNvPr id="135" name="楕円 134"/>
        <xdr:cNvSpPr/>
      </xdr:nvSpPr>
      <xdr:spPr bwMode="auto">
        <a:xfrm>
          <a:off x="2857500" y="707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35475</xdr:rowOff>
    </xdr:from>
    <xdr:ext cx="762000" cy="259045"/>
    <xdr:sp macro="" textlink="">
      <xdr:nvSpPr>
        <xdr:cNvPr id="136" name="テキスト ボックス 135"/>
        <xdr:cNvSpPr txBox="1"/>
      </xdr:nvSpPr>
      <xdr:spPr>
        <a:xfrm>
          <a:off x="2527300" y="716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305,311
300,821
229.96
130,099,649
128,833,584
852,670
69,154,492
142,471,449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24143</xdr:rowOff>
    </xdr:from>
    <xdr:to>
      <xdr:col>24</xdr:col>
      <xdr:colOff>63500</xdr:colOff>
      <xdr:row>37</xdr:row>
      <xdr:rowOff>38087</xdr:rowOff>
    </xdr:to>
    <xdr:cxnSp macro="">
      <xdr:nvCxnSpPr>
        <xdr:cNvPr id="61" name="直線コネクタ 60"/>
        <xdr:cNvCxnSpPr/>
      </xdr:nvCxnSpPr>
      <xdr:spPr>
        <a:xfrm flipV="1">
          <a:off x="3797300" y="6367793"/>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38087</xdr:rowOff>
    </xdr:from>
    <xdr:to>
      <xdr:col>19</xdr:col>
      <xdr:colOff>177800</xdr:colOff>
      <xdr:row>37</xdr:row>
      <xdr:rowOff>97523</xdr:rowOff>
    </xdr:to>
    <xdr:cxnSp macro="">
      <xdr:nvCxnSpPr>
        <xdr:cNvPr id="64" name="直線コネクタ 63"/>
        <xdr:cNvCxnSpPr/>
      </xdr:nvCxnSpPr>
      <xdr:spPr>
        <a:xfrm flipV="1">
          <a:off x="2908300" y="6381737"/>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70587</xdr:rowOff>
    </xdr:from>
    <xdr:to>
      <xdr:col>15</xdr:col>
      <xdr:colOff>50800</xdr:colOff>
      <xdr:row>37</xdr:row>
      <xdr:rowOff>97523</xdr:rowOff>
    </xdr:to>
    <xdr:cxnSp macro="">
      <xdr:nvCxnSpPr>
        <xdr:cNvPr id="67" name="直線コネクタ 66"/>
        <xdr:cNvCxnSpPr/>
      </xdr:nvCxnSpPr>
      <xdr:spPr>
        <a:xfrm>
          <a:off x="2019300" y="6414237"/>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70587</xdr:rowOff>
    </xdr:from>
    <xdr:to>
      <xdr:col>10</xdr:col>
      <xdr:colOff>114300</xdr:colOff>
      <xdr:row>37</xdr:row>
      <xdr:rowOff>126936</xdr:rowOff>
    </xdr:to>
    <xdr:cxnSp macro="">
      <xdr:nvCxnSpPr>
        <xdr:cNvPr id="70" name="直線コネクタ 69"/>
        <xdr:cNvCxnSpPr/>
      </xdr:nvCxnSpPr>
      <xdr:spPr>
        <a:xfrm flipV="1">
          <a:off x="1130300" y="6414237"/>
          <a:ext cx="889000" cy="5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144793</xdr:rowOff>
    </xdr:from>
    <xdr:to>
      <xdr:col>24</xdr:col>
      <xdr:colOff>114300</xdr:colOff>
      <xdr:row>37</xdr:row>
      <xdr:rowOff>74943</xdr:rowOff>
    </xdr:to>
    <xdr:sp macro="" textlink="">
      <xdr:nvSpPr>
        <xdr:cNvPr id="80" name="楕円 79"/>
        <xdr:cNvSpPr/>
      </xdr:nvSpPr>
      <xdr:spPr>
        <a:xfrm>
          <a:off x="45847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123220</xdr:rowOff>
    </xdr:from>
    <xdr:ext cx="534377" cy="259045"/>
    <xdr:sp macro="" textlink="">
      <xdr:nvSpPr>
        <xdr:cNvPr id="81" name="人件費該当値テキスト"/>
        <xdr:cNvSpPr txBox="1"/>
      </xdr:nvSpPr>
      <xdr:spPr>
        <a:xfrm>
          <a:off x="4686300" y="62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158737</xdr:rowOff>
    </xdr:from>
    <xdr:to>
      <xdr:col>20</xdr:col>
      <xdr:colOff>38100</xdr:colOff>
      <xdr:row>37</xdr:row>
      <xdr:rowOff>88887</xdr:rowOff>
    </xdr:to>
    <xdr:sp macro="" textlink="">
      <xdr:nvSpPr>
        <xdr:cNvPr id="82" name="楕円 81"/>
        <xdr:cNvSpPr/>
      </xdr:nvSpPr>
      <xdr:spPr>
        <a:xfrm>
          <a:off x="3746500" y="6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80014</xdr:rowOff>
    </xdr:from>
    <xdr:ext cx="534377" cy="259045"/>
    <xdr:sp macro="" textlink="">
      <xdr:nvSpPr>
        <xdr:cNvPr id="83" name="テキスト ボックス 82"/>
        <xdr:cNvSpPr txBox="1"/>
      </xdr:nvSpPr>
      <xdr:spPr>
        <a:xfrm>
          <a:off x="3530111" y="64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46723</xdr:rowOff>
    </xdr:from>
    <xdr:to>
      <xdr:col>15</xdr:col>
      <xdr:colOff>101600</xdr:colOff>
      <xdr:row>37</xdr:row>
      <xdr:rowOff>148323</xdr:rowOff>
    </xdr:to>
    <xdr:sp macro="" textlink="">
      <xdr:nvSpPr>
        <xdr:cNvPr id="84" name="楕円 83"/>
        <xdr:cNvSpPr/>
      </xdr:nvSpPr>
      <xdr:spPr>
        <a:xfrm>
          <a:off x="2857500" y="63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139451</xdr:rowOff>
    </xdr:from>
    <xdr:ext cx="534377" cy="259045"/>
    <xdr:sp macro="" textlink="">
      <xdr:nvSpPr>
        <xdr:cNvPr id="85" name="テキスト ボックス 84"/>
        <xdr:cNvSpPr txBox="1"/>
      </xdr:nvSpPr>
      <xdr:spPr>
        <a:xfrm>
          <a:off x="2641111" y="64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19787</xdr:rowOff>
    </xdr:from>
    <xdr:to>
      <xdr:col>10</xdr:col>
      <xdr:colOff>165100</xdr:colOff>
      <xdr:row>37</xdr:row>
      <xdr:rowOff>121387</xdr:rowOff>
    </xdr:to>
    <xdr:sp macro="" textlink="">
      <xdr:nvSpPr>
        <xdr:cNvPr id="86" name="楕円 85"/>
        <xdr:cNvSpPr/>
      </xdr:nvSpPr>
      <xdr:spPr>
        <a:xfrm>
          <a:off x="1968500" y="63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112514</xdr:rowOff>
    </xdr:from>
    <xdr:ext cx="534377" cy="259045"/>
    <xdr:sp macro="" textlink="">
      <xdr:nvSpPr>
        <xdr:cNvPr id="87" name="テキスト ボックス 86"/>
        <xdr:cNvSpPr txBox="1"/>
      </xdr:nvSpPr>
      <xdr:spPr>
        <a:xfrm>
          <a:off x="1752111" y="64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76136</xdr:rowOff>
    </xdr:from>
    <xdr:to>
      <xdr:col>6</xdr:col>
      <xdr:colOff>38100</xdr:colOff>
      <xdr:row>38</xdr:row>
      <xdr:rowOff>6286</xdr:rowOff>
    </xdr:to>
    <xdr:sp macro="" textlink="">
      <xdr:nvSpPr>
        <xdr:cNvPr id="88" name="楕円 87"/>
        <xdr:cNvSpPr/>
      </xdr:nvSpPr>
      <xdr:spPr>
        <a:xfrm>
          <a:off x="1079500" y="6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168863</xdr:rowOff>
    </xdr:from>
    <xdr:ext cx="534377" cy="259045"/>
    <xdr:sp macro="" textlink="">
      <xdr:nvSpPr>
        <xdr:cNvPr id="89" name="テキスト ボックス 88"/>
        <xdr:cNvSpPr txBox="1"/>
      </xdr:nvSpPr>
      <xdr:spPr>
        <a:xfrm>
          <a:off x="863111" y="65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169952</xdr:rowOff>
    </xdr:from>
    <xdr:to>
      <xdr:col>24</xdr:col>
      <xdr:colOff>63500</xdr:colOff>
      <xdr:row>55</xdr:row>
      <xdr:rowOff>46927</xdr:rowOff>
    </xdr:to>
    <xdr:cxnSp macro="">
      <xdr:nvCxnSpPr>
        <xdr:cNvPr id="119" name="直線コネクタ 118"/>
        <xdr:cNvCxnSpPr/>
      </xdr:nvCxnSpPr>
      <xdr:spPr>
        <a:xfrm flipV="1">
          <a:off x="3797300" y="9428252"/>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46927</xdr:rowOff>
    </xdr:from>
    <xdr:to>
      <xdr:col>19</xdr:col>
      <xdr:colOff>177800</xdr:colOff>
      <xdr:row>55</xdr:row>
      <xdr:rowOff>66777</xdr:rowOff>
    </xdr:to>
    <xdr:cxnSp macro="">
      <xdr:nvCxnSpPr>
        <xdr:cNvPr id="122" name="直線コネクタ 121"/>
        <xdr:cNvCxnSpPr/>
      </xdr:nvCxnSpPr>
      <xdr:spPr>
        <a:xfrm flipV="1">
          <a:off x="2908300" y="9476677"/>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66777</xdr:rowOff>
    </xdr:from>
    <xdr:to>
      <xdr:col>15</xdr:col>
      <xdr:colOff>50800</xdr:colOff>
      <xdr:row>55</xdr:row>
      <xdr:rowOff>69177</xdr:rowOff>
    </xdr:to>
    <xdr:cxnSp macro="">
      <xdr:nvCxnSpPr>
        <xdr:cNvPr id="125" name="直線コネクタ 124"/>
        <xdr:cNvCxnSpPr/>
      </xdr:nvCxnSpPr>
      <xdr:spPr>
        <a:xfrm flipV="1">
          <a:off x="2019300" y="949652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69177</xdr:rowOff>
    </xdr:from>
    <xdr:to>
      <xdr:col>10</xdr:col>
      <xdr:colOff>114300</xdr:colOff>
      <xdr:row>55</xdr:row>
      <xdr:rowOff>138538</xdr:rowOff>
    </xdr:to>
    <xdr:cxnSp macro="">
      <xdr:nvCxnSpPr>
        <xdr:cNvPr id="128" name="直線コネクタ 127"/>
        <xdr:cNvCxnSpPr/>
      </xdr:nvCxnSpPr>
      <xdr:spPr>
        <a:xfrm flipV="1">
          <a:off x="1130300" y="9498927"/>
          <a:ext cx="889000" cy="6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119152</xdr:rowOff>
    </xdr:from>
    <xdr:to>
      <xdr:col>24</xdr:col>
      <xdr:colOff>114300</xdr:colOff>
      <xdr:row>55</xdr:row>
      <xdr:rowOff>49302</xdr:rowOff>
    </xdr:to>
    <xdr:sp macro="" textlink="">
      <xdr:nvSpPr>
        <xdr:cNvPr id="138" name="楕円 137"/>
        <xdr:cNvSpPr/>
      </xdr:nvSpPr>
      <xdr:spPr>
        <a:xfrm>
          <a:off x="4584700" y="93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142029</xdr:rowOff>
    </xdr:from>
    <xdr:ext cx="534377" cy="259045"/>
    <xdr:sp macro="" textlink="">
      <xdr:nvSpPr>
        <xdr:cNvPr id="139" name="物件費該当値テキスト"/>
        <xdr:cNvSpPr txBox="1"/>
      </xdr:nvSpPr>
      <xdr:spPr>
        <a:xfrm>
          <a:off x="4686300" y="92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167577</xdr:rowOff>
    </xdr:from>
    <xdr:to>
      <xdr:col>20</xdr:col>
      <xdr:colOff>38100</xdr:colOff>
      <xdr:row>55</xdr:row>
      <xdr:rowOff>97727</xdr:rowOff>
    </xdr:to>
    <xdr:sp macro="" textlink="">
      <xdr:nvSpPr>
        <xdr:cNvPr id="140" name="楕円 139"/>
        <xdr:cNvSpPr/>
      </xdr:nvSpPr>
      <xdr:spPr>
        <a:xfrm>
          <a:off x="3746500" y="94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114254</xdr:rowOff>
    </xdr:from>
    <xdr:ext cx="534377" cy="259045"/>
    <xdr:sp macro="" textlink="">
      <xdr:nvSpPr>
        <xdr:cNvPr id="141" name="テキスト ボックス 140"/>
        <xdr:cNvSpPr txBox="1"/>
      </xdr:nvSpPr>
      <xdr:spPr>
        <a:xfrm>
          <a:off x="3530111" y="92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15977</xdr:rowOff>
    </xdr:from>
    <xdr:to>
      <xdr:col>15</xdr:col>
      <xdr:colOff>101600</xdr:colOff>
      <xdr:row>55</xdr:row>
      <xdr:rowOff>117577</xdr:rowOff>
    </xdr:to>
    <xdr:sp macro="" textlink="">
      <xdr:nvSpPr>
        <xdr:cNvPr id="142" name="楕円 141"/>
        <xdr:cNvSpPr/>
      </xdr:nvSpPr>
      <xdr:spPr>
        <a:xfrm>
          <a:off x="2857500" y="94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134104</xdr:rowOff>
    </xdr:from>
    <xdr:ext cx="534377" cy="259045"/>
    <xdr:sp macro="" textlink="">
      <xdr:nvSpPr>
        <xdr:cNvPr id="143" name="テキスト ボックス 142"/>
        <xdr:cNvSpPr txBox="1"/>
      </xdr:nvSpPr>
      <xdr:spPr>
        <a:xfrm>
          <a:off x="2641111" y="92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18377</xdr:rowOff>
    </xdr:from>
    <xdr:to>
      <xdr:col>10</xdr:col>
      <xdr:colOff>165100</xdr:colOff>
      <xdr:row>55</xdr:row>
      <xdr:rowOff>119977</xdr:rowOff>
    </xdr:to>
    <xdr:sp macro="" textlink="">
      <xdr:nvSpPr>
        <xdr:cNvPr id="144" name="楕円 143"/>
        <xdr:cNvSpPr/>
      </xdr:nvSpPr>
      <xdr:spPr>
        <a:xfrm>
          <a:off x="19685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136504</xdr:rowOff>
    </xdr:from>
    <xdr:ext cx="534377" cy="259045"/>
    <xdr:sp macro="" textlink="">
      <xdr:nvSpPr>
        <xdr:cNvPr id="145" name="テキスト ボックス 144"/>
        <xdr:cNvSpPr txBox="1"/>
      </xdr:nvSpPr>
      <xdr:spPr>
        <a:xfrm>
          <a:off x="1752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87738</xdr:rowOff>
    </xdr:from>
    <xdr:to>
      <xdr:col>6</xdr:col>
      <xdr:colOff>38100</xdr:colOff>
      <xdr:row>56</xdr:row>
      <xdr:rowOff>17888</xdr:rowOff>
    </xdr:to>
    <xdr:sp macro="" textlink="">
      <xdr:nvSpPr>
        <xdr:cNvPr id="146" name="楕円 145"/>
        <xdr:cNvSpPr/>
      </xdr:nvSpPr>
      <xdr:spPr>
        <a:xfrm>
          <a:off x="1079500" y="95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34415</xdr:rowOff>
    </xdr:from>
    <xdr:ext cx="534377" cy="259045"/>
    <xdr:sp macro="" textlink="">
      <xdr:nvSpPr>
        <xdr:cNvPr id="147" name="テキスト ボックス 146"/>
        <xdr:cNvSpPr txBox="1"/>
      </xdr:nvSpPr>
      <xdr:spPr>
        <a:xfrm>
          <a:off x="863111" y="92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169038</xdr:rowOff>
    </xdr:from>
    <xdr:to>
      <xdr:col>24</xdr:col>
      <xdr:colOff>63500</xdr:colOff>
      <xdr:row>76</xdr:row>
      <xdr:rowOff>30735</xdr:rowOff>
    </xdr:to>
    <xdr:cxnSp macro="">
      <xdr:nvCxnSpPr>
        <xdr:cNvPr id="176" name="直線コネクタ 175"/>
        <xdr:cNvCxnSpPr/>
      </xdr:nvCxnSpPr>
      <xdr:spPr>
        <a:xfrm>
          <a:off x="3797300" y="13027788"/>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143383</xdr:rowOff>
    </xdr:from>
    <xdr:to>
      <xdr:col>19</xdr:col>
      <xdr:colOff>177800</xdr:colOff>
      <xdr:row>75</xdr:row>
      <xdr:rowOff>169038</xdr:rowOff>
    </xdr:to>
    <xdr:cxnSp macro="">
      <xdr:nvCxnSpPr>
        <xdr:cNvPr id="179" name="直線コネクタ 178"/>
        <xdr:cNvCxnSpPr/>
      </xdr:nvCxnSpPr>
      <xdr:spPr>
        <a:xfrm>
          <a:off x="2908300" y="13002133"/>
          <a:ext cx="8890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143383</xdr:rowOff>
    </xdr:from>
    <xdr:to>
      <xdr:col>15</xdr:col>
      <xdr:colOff>50800</xdr:colOff>
      <xdr:row>75</xdr:row>
      <xdr:rowOff>146177</xdr:rowOff>
    </xdr:to>
    <xdr:cxnSp macro="">
      <xdr:nvCxnSpPr>
        <xdr:cNvPr id="182" name="直線コネクタ 181"/>
        <xdr:cNvCxnSpPr/>
      </xdr:nvCxnSpPr>
      <xdr:spPr>
        <a:xfrm flipV="1">
          <a:off x="2019300" y="1300213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132588</xdr:rowOff>
    </xdr:from>
    <xdr:to>
      <xdr:col>10</xdr:col>
      <xdr:colOff>114300</xdr:colOff>
      <xdr:row>75</xdr:row>
      <xdr:rowOff>146177</xdr:rowOff>
    </xdr:to>
    <xdr:cxnSp macro="">
      <xdr:nvCxnSpPr>
        <xdr:cNvPr id="185" name="直線コネクタ 184"/>
        <xdr:cNvCxnSpPr/>
      </xdr:nvCxnSpPr>
      <xdr:spPr>
        <a:xfrm>
          <a:off x="1130300" y="12991338"/>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151385</xdr:rowOff>
    </xdr:from>
    <xdr:to>
      <xdr:col>24</xdr:col>
      <xdr:colOff>114300</xdr:colOff>
      <xdr:row>76</xdr:row>
      <xdr:rowOff>81535</xdr:rowOff>
    </xdr:to>
    <xdr:sp macro="" textlink="">
      <xdr:nvSpPr>
        <xdr:cNvPr id="195" name="楕円 194"/>
        <xdr:cNvSpPr/>
      </xdr:nvSpPr>
      <xdr:spPr>
        <a:xfrm>
          <a:off x="45847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2811</xdr:rowOff>
    </xdr:from>
    <xdr:ext cx="469744" cy="259045"/>
    <xdr:sp macro="" textlink="">
      <xdr:nvSpPr>
        <xdr:cNvPr id="196" name="維持補修費該当値テキスト"/>
        <xdr:cNvSpPr txBox="1"/>
      </xdr:nvSpPr>
      <xdr:spPr>
        <a:xfrm>
          <a:off x="4686300" y="128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118237</xdr:rowOff>
    </xdr:from>
    <xdr:to>
      <xdr:col>20</xdr:col>
      <xdr:colOff>38100</xdr:colOff>
      <xdr:row>76</xdr:row>
      <xdr:rowOff>48388</xdr:rowOff>
    </xdr:to>
    <xdr:sp macro="" textlink="">
      <xdr:nvSpPr>
        <xdr:cNvPr id="197" name="楕円 196"/>
        <xdr:cNvSpPr/>
      </xdr:nvSpPr>
      <xdr:spPr>
        <a:xfrm>
          <a:off x="3746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64914</xdr:rowOff>
    </xdr:from>
    <xdr:ext cx="469744" cy="259045"/>
    <xdr:sp macro="" textlink="">
      <xdr:nvSpPr>
        <xdr:cNvPr id="198" name="テキスト ボックス 197"/>
        <xdr:cNvSpPr txBox="1"/>
      </xdr:nvSpPr>
      <xdr:spPr>
        <a:xfrm>
          <a:off x="3562428" y="127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92583</xdr:rowOff>
    </xdr:from>
    <xdr:to>
      <xdr:col>15</xdr:col>
      <xdr:colOff>101600</xdr:colOff>
      <xdr:row>76</xdr:row>
      <xdr:rowOff>22733</xdr:rowOff>
    </xdr:to>
    <xdr:sp macro="" textlink="">
      <xdr:nvSpPr>
        <xdr:cNvPr id="199" name="楕円 198"/>
        <xdr:cNvSpPr/>
      </xdr:nvSpPr>
      <xdr:spPr>
        <a:xfrm>
          <a:off x="2857500" y="129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39260</xdr:rowOff>
    </xdr:from>
    <xdr:ext cx="469744" cy="259045"/>
    <xdr:sp macro="" textlink="">
      <xdr:nvSpPr>
        <xdr:cNvPr id="200" name="テキスト ボックス 199"/>
        <xdr:cNvSpPr txBox="1"/>
      </xdr:nvSpPr>
      <xdr:spPr>
        <a:xfrm>
          <a:off x="2673428" y="127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95377</xdr:rowOff>
    </xdr:from>
    <xdr:to>
      <xdr:col>10</xdr:col>
      <xdr:colOff>165100</xdr:colOff>
      <xdr:row>76</xdr:row>
      <xdr:rowOff>25527</xdr:rowOff>
    </xdr:to>
    <xdr:sp macro="" textlink="">
      <xdr:nvSpPr>
        <xdr:cNvPr id="201" name="楕円 200"/>
        <xdr:cNvSpPr/>
      </xdr:nvSpPr>
      <xdr:spPr>
        <a:xfrm>
          <a:off x="1968500" y="1295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42054</xdr:rowOff>
    </xdr:from>
    <xdr:ext cx="469744" cy="259045"/>
    <xdr:sp macro="" textlink="">
      <xdr:nvSpPr>
        <xdr:cNvPr id="202" name="テキスト ボックス 201"/>
        <xdr:cNvSpPr txBox="1"/>
      </xdr:nvSpPr>
      <xdr:spPr>
        <a:xfrm>
          <a:off x="1784428" y="1272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81788</xdr:rowOff>
    </xdr:from>
    <xdr:to>
      <xdr:col>6</xdr:col>
      <xdr:colOff>38100</xdr:colOff>
      <xdr:row>76</xdr:row>
      <xdr:rowOff>11937</xdr:rowOff>
    </xdr:to>
    <xdr:sp macro="" textlink="">
      <xdr:nvSpPr>
        <xdr:cNvPr id="203" name="楕円 202"/>
        <xdr:cNvSpPr/>
      </xdr:nvSpPr>
      <xdr:spPr>
        <a:xfrm>
          <a:off x="1079500" y="12940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28465</xdr:rowOff>
    </xdr:from>
    <xdr:ext cx="469744" cy="259045"/>
    <xdr:sp macro="" textlink="">
      <xdr:nvSpPr>
        <xdr:cNvPr id="204" name="テキスト ボックス 203"/>
        <xdr:cNvSpPr txBox="1"/>
      </xdr:nvSpPr>
      <xdr:spPr>
        <a:xfrm>
          <a:off x="895428" y="127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128512</xdr:rowOff>
    </xdr:from>
    <xdr:to>
      <xdr:col>24</xdr:col>
      <xdr:colOff>63500</xdr:colOff>
      <xdr:row>94</xdr:row>
      <xdr:rowOff>24588</xdr:rowOff>
    </xdr:to>
    <xdr:cxnSp macro="">
      <xdr:nvCxnSpPr>
        <xdr:cNvPr id="234" name="直線コネクタ 233"/>
        <xdr:cNvCxnSpPr/>
      </xdr:nvCxnSpPr>
      <xdr:spPr>
        <a:xfrm flipV="1">
          <a:off x="3797300" y="16073362"/>
          <a:ext cx="8382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22797</xdr:rowOff>
    </xdr:from>
    <xdr:to>
      <xdr:col>19</xdr:col>
      <xdr:colOff>177800</xdr:colOff>
      <xdr:row>94</xdr:row>
      <xdr:rowOff>24588</xdr:rowOff>
    </xdr:to>
    <xdr:cxnSp macro="">
      <xdr:nvCxnSpPr>
        <xdr:cNvPr id="237" name="直線コネクタ 236"/>
        <xdr:cNvCxnSpPr/>
      </xdr:nvCxnSpPr>
      <xdr:spPr>
        <a:xfrm>
          <a:off x="2908300" y="1613909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22797</xdr:rowOff>
    </xdr:from>
    <xdr:to>
      <xdr:col>15</xdr:col>
      <xdr:colOff>50800</xdr:colOff>
      <xdr:row>94</xdr:row>
      <xdr:rowOff>61227</xdr:rowOff>
    </xdr:to>
    <xdr:cxnSp macro="">
      <xdr:nvCxnSpPr>
        <xdr:cNvPr id="240" name="直線コネクタ 239"/>
        <xdr:cNvCxnSpPr/>
      </xdr:nvCxnSpPr>
      <xdr:spPr>
        <a:xfrm flipV="1">
          <a:off x="2019300" y="16139097"/>
          <a:ext cx="8890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61227</xdr:rowOff>
    </xdr:from>
    <xdr:to>
      <xdr:col>10</xdr:col>
      <xdr:colOff>114300</xdr:colOff>
      <xdr:row>94</xdr:row>
      <xdr:rowOff>129705</xdr:rowOff>
    </xdr:to>
    <xdr:cxnSp macro="">
      <xdr:nvCxnSpPr>
        <xdr:cNvPr id="243" name="直線コネクタ 242"/>
        <xdr:cNvCxnSpPr/>
      </xdr:nvCxnSpPr>
      <xdr:spPr>
        <a:xfrm flipV="1">
          <a:off x="1130300" y="16177527"/>
          <a:ext cx="889000" cy="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77712</xdr:rowOff>
    </xdr:from>
    <xdr:to>
      <xdr:col>24</xdr:col>
      <xdr:colOff>114300</xdr:colOff>
      <xdr:row>94</xdr:row>
      <xdr:rowOff>7862</xdr:rowOff>
    </xdr:to>
    <xdr:sp macro="" textlink="">
      <xdr:nvSpPr>
        <xdr:cNvPr id="253" name="楕円 252"/>
        <xdr:cNvSpPr/>
      </xdr:nvSpPr>
      <xdr:spPr>
        <a:xfrm>
          <a:off x="4584700" y="160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100589</xdr:rowOff>
    </xdr:from>
    <xdr:ext cx="599010" cy="259045"/>
    <xdr:sp macro="" textlink="">
      <xdr:nvSpPr>
        <xdr:cNvPr id="254" name="扶助費該当値テキスト"/>
        <xdr:cNvSpPr txBox="1"/>
      </xdr:nvSpPr>
      <xdr:spPr>
        <a:xfrm>
          <a:off x="4686300" y="1587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145238</xdr:rowOff>
    </xdr:from>
    <xdr:to>
      <xdr:col>20</xdr:col>
      <xdr:colOff>38100</xdr:colOff>
      <xdr:row>94</xdr:row>
      <xdr:rowOff>75388</xdr:rowOff>
    </xdr:to>
    <xdr:sp macro="" textlink="">
      <xdr:nvSpPr>
        <xdr:cNvPr id="255" name="楕円 254"/>
        <xdr:cNvSpPr/>
      </xdr:nvSpPr>
      <xdr:spPr>
        <a:xfrm>
          <a:off x="3746500" y="160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91915</xdr:rowOff>
    </xdr:from>
    <xdr:ext cx="599010" cy="259045"/>
    <xdr:sp macro="" textlink="">
      <xdr:nvSpPr>
        <xdr:cNvPr id="256" name="テキスト ボックス 255"/>
        <xdr:cNvSpPr txBox="1"/>
      </xdr:nvSpPr>
      <xdr:spPr>
        <a:xfrm>
          <a:off x="3497795" y="1586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143447</xdr:rowOff>
    </xdr:from>
    <xdr:to>
      <xdr:col>15</xdr:col>
      <xdr:colOff>101600</xdr:colOff>
      <xdr:row>94</xdr:row>
      <xdr:rowOff>73597</xdr:rowOff>
    </xdr:to>
    <xdr:sp macro="" textlink="">
      <xdr:nvSpPr>
        <xdr:cNvPr id="257" name="楕円 256"/>
        <xdr:cNvSpPr/>
      </xdr:nvSpPr>
      <xdr:spPr>
        <a:xfrm>
          <a:off x="2857500" y="160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90124</xdr:rowOff>
    </xdr:from>
    <xdr:ext cx="599010" cy="259045"/>
    <xdr:sp macro="" textlink="">
      <xdr:nvSpPr>
        <xdr:cNvPr id="258" name="テキスト ボックス 257"/>
        <xdr:cNvSpPr txBox="1"/>
      </xdr:nvSpPr>
      <xdr:spPr>
        <a:xfrm>
          <a:off x="2608795" y="1586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10427</xdr:rowOff>
    </xdr:from>
    <xdr:to>
      <xdr:col>10</xdr:col>
      <xdr:colOff>165100</xdr:colOff>
      <xdr:row>94</xdr:row>
      <xdr:rowOff>112027</xdr:rowOff>
    </xdr:to>
    <xdr:sp macro="" textlink="">
      <xdr:nvSpPr>
        <xdr:cNvPr id="259" name="楕円 258"/>
        <xdr:cNvSpPr/>
      </xdr:nvSpPr>
      <xdr:spPr>
        <a:xfrm>
          <a:off x="1968500" y="161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128554</xdr:rowOff>
    </xdr:from>
    <xdr:ext cx="599010" cy="259045"/>
    <xdr:sp macro="" textlink="">
      <xdr:nvSpPr>
        <xdr:cNvPr id="260" name="テキスト ボックス 259"/>
        <xdr:cNvSpPr txBox="1"/>
      </xdr:nvSpPr>
      <xdr:spPr>
        <a:xfrm>
          <a:off x="1719795" y="1590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78905</xdr:rowOff>
    </xdr:from>
    <xdr:to>
      <xdr:col>6</xdr:col>
      <xdr:colOff>38100</xdr:colOff>
      <xdr:row>95</xdr:row>
      <xdr:rowOff>9055</xdr:rowOff>
    </xdr:to>
    <xdr:sp macro="" textlink="">
      <xdr:nvSpPr>
        <xdr:cNvPr id="261" name="楕円 260"/>
        <xdr:cNvSpPr/>
      </xdr:nvSpPr>
      <xdr:spPr>
        <a:xfrm>
          <a:off x="1079500" y="161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25582</xdr:rowOff>
    </xdr:from>
    <xdr:ext cx="599010" cy="259045"/>
    <xdr:sp macro="" textlink="">
      <xdr:nvSpPr>
        <xdr:cNvPr id="262" name="テキスト ボックス 261"/>
        <xdr:cNvSpPr txBox="1"/>
      </xdr:nvSpPr>
      <xdr:spPr>
        <a:xfrm>
          <a:off x="830795" y="1597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166218</xdr:rowOff>
    </xdr:from>
    <xdr:to>
      <xdr:col>55</xdr:col>
      <xdr:colOff>0</xdr:colOff>
      <xdr:row>36</xdr:row>
      <xdr:rowOff>32852</xdr:rowOff>
    </xdr:to>
    <xdr:cxnSp macro="">
      <xdr:nvCxnSpPr>
        <xdr:cNvPr id="290" name="直線コネクタ 289"/>
        <xdr:cNvCxnSpPr/>
      </xdr:nvCxnSpPr>
      <xdr:spPr>
        <a:xfrm flipV="1">
          <a:off x="9639300" y="6166968"/>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159222</xdr:rowOff>
    </xdr:from>
    <xdr:to>
      <xdr:col>50</xdr:col>
      <xdr:colOff>114300</xdr:colOff>
      <xdr:row>36</xdr:row>
      <xdr:rowOff>32852</xdr:rowOff>
    </xdr:to>
    <xdr:cxnSp macro="">
      <xdr:nvCxnSpPr>
        <xdr:cNvPr id="293" name="直線コネクタ 292"/>
        <xdr:cNvCxnSpPr/>
      </xdr:nvCxnSpPr>
      <xdr:spPr>
        <a:xfrm>
          <a:off x="8750300" y="6159972"/>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145666</xdr:rowOff>
    </xdr:from>
    <xdr:to>
      <xdr:col>45</xdr:col>
      <xdr:colOff>177800</xdr:colOff>
      <xdr:row>35</xdr:row>
      <xdr:rowOff>159222</xdr:rowOff>
    </xdr:to>
    <xdr:cxnSp macro="">
      <xdr:nvCxnSpPr>
        <xdr:cNvPr id="296" name="直線コネクタ 295"/>
        <xdr:cNvCxnSpPr/>
      </xdr:nvCxnSpPr>
      <xdr:spPr>
        <a:xfrm>
          <a:off x="7861300" y="6146416"/>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145666</xdr:rowOff>
    </xdr:from>
    <xdr:to>
      <xdr:col>41</xdr:col>
      <xdr:colOff>50800</xdr:colOff>
      <xdr:row>35</xdr:row>
      <xdr:rowOff>151290</xdr:rowOff>
    </xdr:to>
    <xdr:cxnSp macro="">
      <xdr:nvCxnSpPr>
        <xdr:cNvPr id="299" name="直線コネクタ 298"/>
        <xdr:cNvCxnSpPr/>
      </xdr:nvCxnSpPr>
      <xdr:spPr>
        <a:xfrm flipV="1">
          <a:off x="6972300" y="6146416"/>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115418</xdr:rowOff>
    </xdr:from>
    <xdr:to>
      <xdr:col>55</xdr:col>
      <xdr:colOff>50800</xdr:colOff>
      <xdr:row>36</xdr:row>
      <xdr:rowOff>45568</xdr:rowOff>
    </xdr:to>
    <xdr:sp macro="" textlink="">
      <xdr:nvSpPr>
        <xdr:cNvPr id="309" name="楕円 308"/>
        <xdr:cNvSpPr/>
      </xdr:nvSpPr>
      <xdr:spPr>
        <a:xfrm>
          <a:off x="104267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138295</xdr:rowOff>
    </xdr:from>
    <xdr:ext cx="534377" cy="259045"/>
    <xdr:sp macro="" textlink="">
      <xdr:nvSpPr>
        <xdr:cNvPr id="310" name="補助費等該当値テキスト"/>
        <xdr:cNvSpPr txBox="1"/>
      </xdr:nvSpPr>
      <xdr:spPr>
        <a:xfrm>
          <a:off x="10528300" y="59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153502</xdr:rowOff>
    </xdr:from>
    <xdr:to>
      <xdr:col>50</xdr:col>
      <xdr:colOff>165100</xdr:colOff>
      <xdr:row>36</xdr:row>
      <xdr:rowOff>83652</xdr:rowOff>
    </xdr:to>
    <xdr:sp macro="" textlink="">
      <xdr:nvSpPr>
        <xdr:cNvPr id="311" name="楕円 310"/>
        <xdr:cNvSpPr/>
      </xdr:nvSpPr>
      <xdr:spPr>
        <a:xfrm>
          <a:off x="9588500" y="61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100179</xdr:rowOff>
    </xdr:from>
    <xdr:ext cx="534377" cy="259045"/>
    <xdr:sp macro="" textlink="">
      <xdr:nvSpPr>
        <xdr:cNvPr id="312" name="テキスト ボックス 311"/>
        <xdr:cNvSpPr txBox="1"/>
      </xdr:nvSpPr>
      <xdr:spPr>
        <a:xfrm>
          <a:off x="9372111" y="59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108422</xdr:rowOff>
    </xdr:from>
    <xdr:to>
      <xdr:col>46</xdr:col>
      <xdr:colOff>38100</xdr:colOff>
      <xdr:row>36</xdr:row>
      <xdr:rowOff>38572</xdr:rowOff>
    </xdr:to>
    <xdr:sp macro="" textlink="">
      <xdr:nvSpPr>
        <xdr:cNvPr id="313" name="楕円 312"/>
        <xdr:cNvSpPr/>
      </xdr:nvSpPr>
      <xdr:spPr>
        <a:xfrm>
          <a:off x="8699500" y="61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55099</xdr:rowOff>
    </xdr:from>
    <xdr:ext cx="534377" cy="259045"/>
    <xdr:sp macro="" textlink="">
      <xdr:nvSpPr>
        <xdr:cNvPr id="314" name="テキスト ボックス 313"/>
        <xdr:cNvSpPr txBox="1"/>
      </xdr:nvSpPr>
      <xdr:spPr>
        <a:xfrm>
          <a:off x="8483111" y="588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94866</xdr:rowOff>
    </xdr:from>
    <xdr:to>
      <xdr:col>41</xdr:col>
      <xdr:colOff>101600</xdr:colOff>
      <xdr:row>36</xdr:row>
      <xdr:rowOff>25016</xdr:rowOff>
    </xdr:to>
    <xdr:sp macro="" textlink="">
      <xdr:nvSpPr>
        <xdr:cNvPr id="315" name="楕円 314"/>
        <xdr:cNvSpPr/>
      </xdr:nvSpPr>
      <xdr:spPr>
        <a:xfrm>
          <a:off x="7810500" y="60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41543</xdr:rowOff>
    </xdr:from>
    <xdr:ext cx="534377" cy="259045"/>
    <xdr:sp macro="" textlink="">
      <xdr:nvSpPr>
        <xdr:cNvPr id="316" name="テキスト ボックス 315"/>
        <xdr:cNvSpPr txBox="1"/>
      </xdr:nvSpPr>
      <xdr:spPr>
        <a:xfrm>
          <a:off x="7594111" y="587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100490</xdr:rowOff>
    </xdr:from>
    <xdr:to>
      <xdr:col>36</xdr:col>
      <xdr:colOff>165100</xdr:colOff>
      <xdr:row>36</xdr:row>
      <xdr:rowOff>30640</xdr:rowOff>
    </xdr:to>
    <xdr:sp macro="" textlink="">
      <xdr:nvSpPr>
        <xdr:cNvPr id="317" name="楕円 316"/>
        <xdr:cNvSpPr/>
      </xdr:nvSpPr>
      <xdr:spPr>
        <a:xfrm>
          <a:off x="6921500" y="61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47167</xdr:rowOff>
    </xdr:from>
    <xdr:ext cx="534377" cy="259045"/>
    <xdr:sp macro="" textlink="">
      <xdr:nvSpPr>
        <xdr:cNvPr id="318" name="テキスト ボックス 317"/>
        <xdr:cNvSpPr txBox="1"/>
      </xdr:nvSpPr>
      <xdr:spPr>
        <a:xfrm>
          <a:off x="6705111" y="58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119796</xdr:rowOff>
    </xdr:from>
    <xdr:to>
      <xdr:col>55</xdr:col>
      <xdr:colOff>0</xdr:colOff>
      <xdr:row>58</xdr:row>
      <xdr:rowOff>14558</xdr:rowOff>
    </xdr:to>
    <xdr:cxnSp macro="">
      <xdr:nvCxnSpPr>
        <xdr:cNvPr id="350" name="直線コネクタ 349"/>
        <xdr:cNvCxnSpPr/>
      </xdr:nvCxnSpPr>
      <xdr:spPr>
        <a:xfrm>
          <a:off x="9639300" y="9892446"/>
          <a:ext cx="838200" cy="6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52260</xdr:rowOff>
    </xdr:from>
    <xdr:to>
      <xdr:col>50</xdr:col>
      <xdr:colOff>114300</xdr:colOff>
      <xdr:row>57</xdr:row>
      <xdr:rowOff>119796</xdr:rowOff>
    </xdr:to>
    <xdr:cxnSp macro="">
      <xdr:nvCxnSpPr>
        <xdr:cNvPr id="353" name="直線コネクタ 352"/>
        <xdr:cNvCxnSpPr/>
      </xdr:nvCxnSpPr>
      <xdr:spPr>
        <a:xfrm>
          <a:off x="8750300" y="9653460"/>
          <a:ext cx="889000" cy="23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52260</xdr:rowOff>
    </xdr:from>
    <xdr:to>
      <xdr:col>45</xdr:col>
      <xdr:colOff>177800</xdr:colOff>
      <xdr:row>57</xdr:row>
      <xdr:rowOff>73830</xdr:rowOff>
    </xdr:to>
    <xdr:cxnSp macro="">
      <xdr:nvCxnSpPr>
        <xdr:cNvPr id="356" name="直線コネクタ 355"/>
        <xdr:cNvCxnSpPr/>
      </xdr:nvCxnSpPr>
      <xdr:spPr>
        <a:xfrm flipV="1">
          <a:off x="7861300" y="9653460"/>
          <a:ext cx="889000" cy="1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115044</xdr:rowOff>
    </xdr:from>
    <xdr:to>
      <xdr:col>41</xdr:col>
      <xdr:colOff>50800</xdr:colOff>
      <xdr:row>57</xdr:row>
      <xdr:rowOff>73830</xdr:rowOff>
    </xdr:to>
    <xdr:cxnSp macro="">
      <xdr:nvCxnSpPr>
        <xdr:cNvPr id="359" name="直線コネクタ 358"/>
        <xdr:cNvCxnSpPr/>
      </xdr:nvCxnSpPr>
      <xdr:spPr>
        <a:xfrm>
          <a:off x="6972300" y="8858994"/>
          <a:ext cx="889000" cy="98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135208</xdr:rowOff>
    </xdr:from>
    <xdr:to>
      <xdr:col>55</xdr:col>
      <xdr:colOff>50800</xdr:colOff>
      <xdr:row>58</xdr:row>
      <xdr:rowOff>65358</xdr:rowOff>
    </xdr:to>
    <xdr:sp macro="" textlink="">
      <xdr:nvSpPr>
        <xdr:cNvPr id="369" name="楕円 368"/>
        <xdr:cNvSpPr/>
      </xdr:nvSpPr>
      <xdr:spPr>
        <a:xfrm>
          <a:off x="10426700" y="99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113635</xdr:rowOff>
    </xdr:from>
    <xdr:ext cx="534377" cy="259045"/>
    <xdr:sp macro="" textlink="">
      <xdr:nvSpPr>
        <xdr:cNvPr id="370" name="普通建設事業費該当値テキスト"/>
        <xdr:cNvSpPr txBox="1"/>
      </xdr:nvSpPr>
      <xdr:spPr>
        <a:xfrm>
          <a:off x="10528300" y="988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68996</xdr:rowOff>
    </xdr:from>
    <xdr:to>
      <xdr:col>50</xdr:col>
      <xdr:colOff>165100</xdr:colOff>
      <xdr:row>57</xdr:row>
      <xdr:rowOff>170596</xdr:rowOff>
    </xdr:to>
    <xdr:sp macro="" textlink="">
      <xdr:nvSpPr>
        <xdr:cNvPr id="371" name="楕円 370"/>
        <xdr:cNvSpPr/>
      </xdr:nvSpPr>
      <xdr:spPr>
        <a:xfrm>
          <a:off x="9588500" y="98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161723</xdr:rowOff>
    </xdr:from>
    <xdr:ext cx="534377" cy="259045"/>
    <xdr:sp macro="" textlink="">
      <xdr:nvSpPr>
        <xdr:cNvPr id="372" name="テキスト ボックス 371"/>
        <xdr:cNvSpPr txBox="1"/>
      </xdr:nvSpPr>
      <xdr:spPr>
        <a:xfrm>
          <a:off x="9372111" y="99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1460</xdr:rowOff>
    </xdr:from>
    <xdr:to>
      <xdr:col>46</xdr:col>
      <xdr:colOff>38100</xdr:colOff>
      <xdr:row>56</xdr:row>
      <xdr:rowOff>103060</xdr:rowOff>
    </xdr:to>
    <xdr:sp macro="" textlink="">
      <xdr:nvSpPr>
        <xdr:cNvPr id="373" name="楕円 372"/>
        <xdr:cNvSpPr/>
      </xdr:nvSpPr>
      <xdr:spPr>
        <a:xfrm>
          <a:off x="8699500" y="9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119587</xdr:rowOff>
    </xdr:from>
    <xdr:ext cx="534377" cy="259045"/>
    <xdr:sp macro="" textlink="">
      <xdr:nvSpPr>
        <xdr:cNvPr id="374" name="テキスト ボックス 373"/>
        <xdr:cNvSpPr txBox="1"/>
      </xdr:nvSpPr>
      <xdr:spPr>
        <a:xfrm>
          <a:off x="8483111" y="93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23030</xdr:rowOff>
    </xdr:from>
    <xdr:to>
      <xdr:col>41</xdr:col>
      <xdr:colOff>101600</xdr:colOff>
      <xdr:row>57</xdr:row>
      <xdr:rowOff>124630</xdr:rowOff>
    </xdr:to>
    <xdr:sp macro="" textlink="">
      <xdr:nvSpPr>
        <xdr:cNvPr id="375" name="楕円 374"/>
        <xdr:cNvSpPr/>
      </xdr:nvSpPr>
      <xdr:spPr>
        <a:xfrm>
          <a:off x="7810500" y="97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115757</xdr:rowOff>
    </xdr:from>
    <xdr:ext cx="534377" cy="259045"/>
    <xdr:sp macro="" textlink="">
      <xdr:nvSpPr>
        <xdr:cNvPr id="376" name="テキスト ボックス 375"/>
        <xdr:cNvSpPr txBox="1"/>
      </xdr:nvSpPr>
      <xdr:spPr>
        <a:xfrm>
          <a:off x="7594111" y="98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64244</xdr:rowOff>
    </xdr:from>
    <xdr:to>
      <xdr:col>36</xdr:col>
      <xdr:colOff>165100</xdr:colOff>
      <xdr:row>51</xdr:row>
      <xdr:rowOff>165844</xdr:rowOff>
    </xdr:to>
    <xdr:sp macro="" textlink="">
      <xdr:nvSpPr>
        <xdr:cNvPr id="377" name="楕円 376"/>
        <xdr:cNvSpPr/>
      </xdr:nvSpPr>
      <xdr:spPr>
        <a:xfrm>
          <a:off x="6921500" y="8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10921</xdr:rowOff>
    </xdr:from>
    <xdr:ext cx="599010" cy="259045"/>
    <xdr:sp macro="" textlink="">
      <xdr:nvSpPr>
        <xdr:cNvPr id="378" name="テキスト ボックス 377"/>
        <xdr:cNvSpPr txBox="1"/>
      </xdr:nvSpPr>
      <xdr:spPr>
        <a:xfrm>
          <a:off x="6672795" y="858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44374</xdr:rowOff>
    </xdr:from>
    <xdr:to>
      <xdr:col>54</xdr:col>
      <xdr:colOff>189865</xdr:colOff>
      <xdr:row>79</xdr:row>
      <xdr:rowOff>43193</xdr:rowOff>
    </xdr:to>
    <xdr:cxnSp macro="">
      <xdr:nvCxnSpPr>
        <xdr:cNvPr id="402" name="直線コネクタ 401"/>
        <xdr:cNvCxnSpPr/>
      </xdr:nvCxnSpPr>
      <xdr:spPr>
        <a:xfrm flipV="1">
          <a:off x="10475595" y="12731674"/>
          <a:ext cx="1270" cy="856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47020</xdr:rowOff>
    </xdr:from>
    <xdr:ext cx="313932" cy="259045"/>
    <xdr:sp macro="" textlink="">
      <xdr:nvSpPr>
        <xdr:cNvPr id="403" name="普通建設事業費 （ うち新規整備　）最小値テキスト"/>
        <xdr:cNvSpPr txBox="1"/>
      </xdr:nvSpPr>
      <xdr:spPr>
        <a:xfrm>
          <a:off x="10528300" y="13591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43193</xdr:rowOff>
    </xdr:from>
    <xdr:to>
      <xdr:col>55</xdr:col>
      <xdr:colOff>88900</xdr:colOff>
      <xdr:row>79</xdr:row>
      <xdr:rowOff>43193</xdr:rowOff>
    </xdr:to>
    <xdr:cxnSp macro="">
      <xdr:nvCxnSpPr>
        <xdr:cNvPr id="404" name="直線コネクタ 403"/>
        <xdr:cNvCxnSpPr/>
      </xdr:nvCxnSpPr>
      <xdr:spPr>
        <a:xfrm>
          <a:off x="10388600" y="13587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162501</xdr:rowOff>
    </xdr:from>
    <xdr:ext cx="534377" cy="259045"/>
    <xdr:sp macro="" textlink="">
      <xdr:nvSpPr>
        <xdr:cNvPr id="405" name="普通建設事業費 （ うち新規整備　）最大値テキスト"/>
        <xdr:cNvSpPr txBox="1"/>
      </xdr:nvSpPr>
      <xdr:spPr>
        <a:xfrm>
          <a:off x="10528300" y="125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44374</xdr:rowOff>
    </xdr:from>
    <xdr:to>
      <xdr:col>55</xdr:col>
      <xdr:colOff>88900</xdr:colOff>
      <xdr:row>74</xdr:row>
      <xdr:rowOff>44374</xdr:rowOff>
    </xdr:to>
    <xdr:cxnSp macro="">
      <xdr:nvCxnSpPr>
        <xdr:cNvPr id="406" name="直線コネクタ 405"/>
        <xdr:cNvCxnSpPr/>
      </xdr:nvCxnSpPr>
      <xdr:spPr>
        <a:xfrm>
          <a:off x="10388600" y="12731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142081</xdr:rowOff>
    </xdr:from>
    <xdr:to>
      <xdr:col>55</xdr:col>
      <xdr:colOff>0</xdr:colOff>
      <xdr:row>78</xdr:row>
      <xdr:rowOff>142367</xdr:rowOff>
    </xdr:to>
    <xdr:cxnSp macro="">
      <xdr:nvCxnSpPr>
        <xdr:cNvPr id="407" name="直線コネクタ 406"/>
        <xdr:cNvCxnSpPr/>
      </xdr:nvCxnSpPr>
      <xdr:spPr>
        <a:xfrm flipV="1">
          <a:off x="9639300" y="1351518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118787</xdr:rowOff>
    </xdr:from>
    <xdr:ext cx="534377" cy="259045"/>
    <xdr:sp macro="" textlink="">
      <xdr:nvSpPr>
        <xdr:cNvPr id="408" name="普通建設事業費 （ うち新規整備　）平均値テキスト"/>
        <xdr:cNvSpPr txBox="1"/>
      </xdr:nvSpPr>
      <xdr:spPr>
        <a:xfrm>
          <a:off x="10528300" y="1314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95910</xdr:rowOff>
    </xdr:from>
    <xdr:to>
      <xdr:col>55</xdr:col>
      <xdr:colOff>50800</xdr:colOff>
      <xdr:row>78</xdr:row>
      <xdr:rowOff>26060</xdr:rowOff>
    </xdr:to>
    <xdr:sp macro="" textlink="">
      <xdr:nvSpPr>
        <xdr:cNvPr id="409" name="フローチャート: 判断 408"/>
        <xdr:cNvSpPr/>
      </xdr:nvSpPr>
      <xdr:spPr>
        <a:xfrm>
          <a:off x="10426700" y="1329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129242</xdr:rowOff>
    </xdr:from>
    <xdr:to>
      <xdr:col>50</xdr:col>
      <xdr:colOff>114300</xdr:colOff>
      <xdr:row>78</xdr:row>
      <xdr:rowOff>142367</xdr:rowOff>
    </xdr:to>
    <xdr:cxnSp macro="">
      <xdr:nvCxnSpPr>
        <xdr:cNvPr id="410" name="直線コネクタ 409"/>
        <xdr:cNvCxnSpPr/>
      </xdr:nvCxnSpPr>
      <xdr:spPr>
        <a:xfrm>
          <a:off x="8750300" y="13502342"/>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144259</xdr:rowOff>
    </xdr:from>
    <xdr:to>
      <xdr:col>50</xdr:col>
      <xdr:colOff>165100</xdr:colOff>
      <xdr:row>78</xdr:row>
      <xdr:rowOff>74409</xdr:rowOff>
    </xdr:to>
    <xdr:sp macro="" textlink="">
      <xdr:nvSpPr>
        <xdr:cNvPr id="411" name="フローチャート: 判断 410"/>
        <xdr:cNvSpPr/>
      </xdr:nvSpPr>
      <xdr:spPr>
        <a:xfrm>
          <a:off x="9588500" y="1334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90936</xdr:rowOff>
    </xdr:from>
    <xdr:ext cx="534377" cy="259045"/>
    <xdr:sp macro="" textlink="">
      <xdr:nvSpPr>
        <xdr:cNvPr id="412" name="テキスト ボックス 411"/>
        <xdr:cNvSpPr txBox="1"/>
      </xdr:nvSpPr>
      <xdr:spPr>
        <a:xfrm>
          <a:off x="9372111" y="131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121679</xdr:rowOff>
    </xdr:from>
    <xdr:to>
      <xdr:col>45</xdr:col>
      <xdr:colOff>177800</xdr:colOff>
      <xdr:row>78</xdr:row>
      <xdr:rowOff>129242</xdr:rowOff>
    </xdr:to>
    <xdr:cxnSp macro="">
      <xdr:nvCxnSpPr>
        <xdr:cNvPr id="413" name="直線コネクタ 412"/>
        <xdr:cNvCxnSpPr/>
      </xdr:nvCxnSpPr>
      <xdr:spPr>
        <a:xfrm>
          <a:off x="7861300" y="13494779"/>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121323</xdr:rowOff>
    </xdr:from>
    <xdr:to>
      <xdr:col>46</xdr:col>
      <xdr:colOff>38100</xdr:colOff>
      <xdr:row>78</xdr:row>
      <xdr:rowOff>51473</xdr:rowOff>
    </xdr:to>
    <xdr:sp macro="" textlink="">
      <xdr:nvSpPr>
        <xdr:cNvPr id="414" name="フローチャート: 判断 413"/>
        <xdr:cNvSpPr/>
      </xdr:nvSpPr>
      <xdr:spPr>
        <a:xfrm>
          <a:off x="8699500" y="1332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68000</xdr:rowOff>
    </xdr:from>
    <xdr:ext cx="534377" cy="259045"/>
    <xdr:sp macro="" textlink="">
      <xdr:nvSpPr>
        <xdr:cNvPr id="415" name="テキスト ボックス 414"/>
        <xdr:cNvSpPr txBox="1"/>
      </xdr:nvSpPr>
      <xdr:spPr>
        <a:xfrm>
          <a:off x="8483111" y="130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29953</xdr:rowOff>
    </xdr:from>
    <xdr:to>
      <xdr:col>41</xdr:col>
      <xdr:colOff>50800</xdr:colOff>
      <xdr:row>78</xdr:row>
      <xdr:rowOff>121679</xdr:rowOff>
    </xdr:to>
    <xdr:cxnSp macro="">
      <xdr:nvCxnSpPr>
        <xdr:cNvPr id="416" name="直線コネクタ 415"/>
        <xdr:cNvCxnSpPr/>
      </xdr:nvCxnSpPr>
      <xdr:spPr>
        <a:xfrm>
          <a:off x="6972300" y="12202903"/>
          <a:ext cx="889000" cy="129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91396</xdr:rowOff>
    </xdr:from>
    <xdr:to>
      <xdr:col>41</xdr:col>
      <xdr:colOff>101600</xdr:colOff>
      <xdr:row>78</xdr:row>
      <xdr:rowOff>21546</xdr:rowOff>
    </xdr:to>
    <xdr:sp macro="" textlink="">
      <xdr:nvSpPr>
        <xdr:cNvPr id="417" name="フローチャート: 判断 416"/>
        <xdr:cNvSpPr/>
      </xdr:nvSpPr>
      <xdr:spPr>
        <a:xfrm>
          <a:off x="7810500" y="1329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38073</xdr:rowOff>
    </xdr:from>
    <xdr:ext cx="534377" cy="259045"/>
    <xdr:sp macro="" textlink="">
      <xdr:nvSpPr>
        <xdr:cNvPr id="418" name="テキスト ボックス 417"/>
        <xdr:cNvSpPr txBox="1"/>
      </xdr:nvSpPr>
      <xdr:spPr>
        <a:xfrm>
          <a:off x="7594111" y="130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163861</xdr:rowOff>
    </xdr:from>
    <xdr:to>
      <xdr:col>36</xdr:col>
      <xdr:colOff>165100</xdr:colOff>
      <xdr:row>77</xdr:row>
      <xdr:rowOff>94011</xdr:rowOff>
    </xdr:to>
    <xdr:sp macro="" textlink="">
      <xdr:nvSpPr>
        <xdr:cNvPr id="419" name="フローチャート: 判断 418"/>
        <xdr:cNvSpPr/>
      </xdr:nvSpPr>
      <xdr:spPr>
        <a:xfrm>
          <a:off x="6921500" y="131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85138</xdr:rowOff>
    </xdr:from>
    <xdr:ext cx="534377" cy="259045"/>
    <xdr:sp macro="" textlink="">
      <xdr:nvSpPr>
        <xdr:cNvPr id="420" name="テキスト ボックス 419"/>
        <xdr:cNvSpPr txBox="1"/>
      </xdr:nvSpPr>
      <xdr:spPr>
        <a:xfrm>
          <a:off x="6705111" y="132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91281</xdr:rowOff>
    </xdr:from>
    <xdr:to>
      <xdr:col>55</xdr:col>
      <xdr:colOff>50800</xdr:colOff>
      <xdr:row>79</xdr:row>
      <xdr:rowOff>21431</xdr:rowOff>
    </xdr:to>
    <xdr:sp macro="" textlink="">
      <xdr:nvSpPr>
        <xdr:cNvPr id="426" name="楕円 425"/>
        <xdr:cNvSpPr/>
      </xdr:nvSpPr>
      <xdr:spPr>
        <a:xfrm>
          <a:off x="10426700" y="134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6208</xdr:rowOff>
    </xdr:from>
    <xdr:ext cx="469744" cy="259045"/>
    <xdr:sp macro="" textlink="">
      <xdr:nvSpPr>
        <xdr:cNvPr id="427" name="普通建設事業費 （ うち新規整備　）該当値テキスト"/>
        <xdr:cNvSpPr txBox="1"/>
      </xdr:nvSpPr>
      <xdr:spPr>
        <a:xfrm>
          <a:off x="10528300" y="133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91567</xdr:rowOff>
    </xdr:from>
    <xdr:to>
      <xdr:col>50</xdr:col>
      <xdr:colOff>165100</xdr:colOff>
      <xdr:row>79</xdr:row>
      <xdr:rowOff>21717</xdr:rowOff>
    </xdr:to>
    <xdr:sp macro="" textlink="">
      <xdr:nvSpPr>
        <xdr:cNvPr id="428" name="楕円 427"/>
        <xdr:cNvSpPr/>
      </xdr:nvSpPr>
      <xdr:spPr>
        <a:xfrm>
          <a:off x="9588500" y="13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12844</xdr:rowOff>
    </xdr:from>
    <xdr:ext cx="469744" cy="259045"/>
    <xdr:sp macro="" textlink="">
      <xdr:nvSpPr>
        <xdr:cNvPr id="429" name="テキスト ボックス 428"/>
        <xdr:cNvSpPr txBox="1"/>
      </xdr:nvSpPr>
      <xdr:spPr>
        <a:xfrm>
          <a:off x="9404428" y="135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78442</xdr:rowOff>
    </xdr:from>
    <xdr:to>
      <xdr:col>46</xdr:col>
      <xdr:colOff>38100</xdr:colOff>
      <xdr:row>79</xdr:row>
      <xdr:rowOff>8592</xdr:rowOff>
    </xdr:to>
    <xdr:sp macro="" textlink="">
      <xdr:nvSpPr>
        <xdr:cNvPr id="430" name="楕円 429"/>
        <xdr:cNvSpPr/>
      </xdr:nvSpPr>
      <xdr:spPr>
        <a:xfrm>
          <a:off x="8699500" y="134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171169</xdr:rowOff>
    </xdr:from>
    <xdr:ext cx="469744" cy="259045"/>
    <xdr:sp macro="" textlink="">
      <xdr:nvSpPr>
        <xdr:cNvPr id="431" name="テキスト ボックス 430"/>
        <xdr:cNvSpPr txBox="1"/>
      </xdr:nvSpPr>
      <xdr:spPr>
        <a:xfrm>
          <a:off x="8515428" y="1354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70879</xdr:rowOff>
    </xdr:from>
    <xdr:to>
      <xdr:col>41</xdr:col>
      <xdr:colOff>101600</xdr:colOff>
      <xdr:row>79</xdr:row>
      <xdr:rowOff>1029</xdr:rowOff>
    </xdr:to>
    <xdr:sp macro="" textlink="">
      <xdr:nvSpPr>
        <xdr:cNvPr id="432" name="楕円 431"/>
        <xdr:cNvSpPr/>
      </xdr:nvSpPr>
      <xdr:spPr>
        <a:xfrm>
          <a:off x="7810500" y="134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163606</xdr:rowOff>
    </xdr:from>
    <xdr:ext cx="469744" cy="259045"/>
    <xdr:sp macro="" textlink="">
      <xdr:nvSpPr>
        <xdr:cNvPr id="433" name="テキスト ボックス 432"/>
        <xdr:cNvSpPr txBox="1"/>
      </xdr:nvSpPr>
      <xdr:spPr>
        <a:xfrm>
          <a:off x="7626428" y="135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150603</xdr:rowOff>
    </xdr:from>
    <xdr:to>
      <xdr:col>36</xdr:col>
      <xdr:colOff>165100</xdr:colOff>
      <xdr:row>71</xdr:row>
      <xdr:rowOff>80753</xdr:rowOff>
    </xdr:to>
    <xdr:sp macro="" textlink="">
      <xdr:nvSpPr>
        <xdr:cNvPr id="434" name="楕円 433"/>
        <xdr:cNvSpPr/>
      </xdr:nvSpPr>
      <xdr:spPr>
        <a:xfrm>
          <a:off x="6921500" y="121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97280</xdr:rowOff>
    </xdr:from>
    <xdr:ext cx="534377" cy="259045"/>
    <xdr:sp macro="" textlink="">
      <xdr:nvSpPr>
        <xdr:cNvPr id="435" name="テキスト ボックス 434"/>
        <xdr:cNvSpPr txBox="1"/>
      </xdr:nvSpPr>
      <xdr:spPr>
        <a:xfrm>
          <a:off x="6705111" y="119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59" name="直線コネクタ 458"/>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0"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1" name="直線コネクタ 460"/>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2"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3" name="直線コネクタ 462"/>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107525</xdr:rowOff>
    </xdr:from>
    <xdr:to>
      <xdr:col>55</xdr:col>
      <xdr:colOff>0</xdr:colOff>
      <xdr:row>97</xdr:row>
      <xdr:rowOff>35420</xdr:rowOff>
    </xdr:to>
    <xdr:cxnSp macro="">
      <xdr:nvCxnSpPr>
        <xdr:cNvPr id="464" name="直線コネクタ 463"/>
        <xdr:cNvCxnSpPr/>
      </xdr:nvCxnSpPr>
      <xdr:spPr>
        <a:xfrm>
          <a:off x="9639300" y="16566725"/>
          <a:ext cx="838200" cy="9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5"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6" name="フローチャート: 判断 465"/>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24961</xdr:rowOff>
    </xdr:from>
    <xdr:to>
      <xdr:col>50</xdr:col>
      <xdr:colOff>114300</xdr:colOff>
      <xdr:row>96</xdr:row>
      <xdr:rowOff>107525</xdr:rowOff>
    </xdr:to>
    <xdr:cxnSp macro="">
      <xdr:nvCxnSpPr>
        <xdr:cNvPr id="467" name="直線コネクタ 466"/>
        <xdr:cNvCxnSpPr/>
      </xdr:nvCxnSpPr>
      <xdr:spPr>
        <a:xfrm>
          <a:off x="8750300" y="16484161"/>
          <a:ext cx="889000" cy="8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68" name="フローチャート: 判断 467"/>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69" name="テキスト ボックス 468"/>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24961</xdr:rowOff>
    </xdr:from>
    <xdr:to>
      <xdr:col>45</xdr:col>
      <xdr:colOff>177800</xdr:colOff>
      <xdr:row>96</xdr:row>
      <xdr:rowOff>137547</xdr:rowOff>
    </xdr:to>
    <xdr:cxnSp macro="">
      <xdr:nvCxnSpPr>
        <xdr:cNvPr id="470" name="直線コネクタ 469"/>
        <xdr:cNvCxnSpPr/>
      </xdr:nvCxnSpPr>
      <xdr:spPr>
        <a:xfrm flipV="1">
          <a:off x="7861300" y="16484161"/>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1" name="フローチャート: 判断 470"/>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2" name="テキスト ボックス 471"/>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137547</xdr:rowOff>
    </xdr:from>
    <xdr:to>
      <xdr:col>41</xdr:col>
      <xdr:colOff>50800</xdr:colOff>
      <xdr:row>97</xdr:row>
      <xdr:rowOff>142881</xdr:rowOff>
    </xdr:to>
    <xdr:cxnSp macro="">
      <xdr:nvCxnSpPr>
        <xdr:cNvPr id="473" name="直線コネクタ 472"/>
        <xdr:cNvCxnSpPr/>
      </xdr:nvCxnSpPr>
      <xdr:spPr>
        <a:xfrm flipV="1">
          <a:off x="6972300" y="16596747"/>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4" name="フローチャート: 判断 473"/>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5" name="テキスト ボックス 474"/>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6" name="フローチャート: 判断 475"/>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7" name="テキスト ボックス 476"/>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156070</xdr:rowOff>
    </xdr:from>
    <xdr:to>
      <xdr:col>55</xdr:col>
      <xdr:colOff>50800</xdr:colOff>
      <xdr:row>97</xdr:row>
      <xdr:rowOff>86220</xdr:rowOff>
    </xdr:to>
    <xdr:sp macro="" textlink="">
      <xdr:nvSpPr>
        <xdr:cNvPr id="483" name="楕円 482"/>
        <xdr:cNvSpPr/>
      </xdr:nvSpPr>
      <xdr:spPr>
        <a:xfrm>
          <a:off x="10426700" y="166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134497</xdr:rowOff>
    </xdr:from>
    <xdr:ext cx="534377" cy="259045"/>
    <xdr:sp macro="" textlink="">
      <xdr:nvSpPr>
        <xdr:cNvPr id="484" name="普通建設事業費 （ うち更新整備　）該当値テキスト"/>
        <xdr:cNvSpPr txBox="1"/>
      </xdr:nvSpPr>
      <xdr:spPr>
        <a:xfrm>
          <a:off x="10528300" y="165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56725</xdr:rowOff>
    </xdr:from>
    <xdr:to>
      <xdr:col>50</xdr:col>
      <xdr:colOff>165100</xdr:colOff>
      <xdr:row>96</xdr:row>
      <xdr:rowOff>158325</xdr:rowOff>
    </xdr:to>
    <xdr:sp macro="" textlink="">
      <xdr:nvSpPr>
        <xdr:cNvPr id="485" name="楕円 484"/>
        <xdr:cNvSpPr/>
      </xdr:nvSpPr>
      <xdr:spPr>
        <a:xfrm>
          <a:off x="9588500" y="165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149452</xdr:rowOff>
    </xdr:from>
    <xdr:ext cx="534377" cy="259045"/>
    <xdr:sp macro="" textlink="">
      <xdr:nvSpPr>
        <xdr:cNvPr id="486" name="テキスト ボックス 485"/>
        <xdr:cNvSpPr txBox="1"/>
      </xdr:nvSpPr>
      <xdr:spPr>
        <a:xfrm>
          <a:off x="9372111" y="166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145611</xdr:rowOff>
    </xdr:from>
    <xdr:to>
      <xdr:col>46</xdr:col>
      <xdr:colOff>38100</xdr:colOff>
      <xdr:row>96</xdr:row>
      <xdr:rowOff>75761</xdr:rowOff>
    </xdr:to>
    <xdr:sp macro="" textlink="">
      <xdr:nvSpPr>
        <xdr:cNvPr id="487" name="楕円 486"/>
        <xdr:cNvSpPr/>
      </xdr:nvSpPr>
      <xdr:spPr>
        <a:xfrm>
          <a:off x="8699500" y="164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92288</xdr:rowOff>
    </xdr:from>
    <xdr:ext cx="534377" cy="259045"/>
    <xdr:sp macro="" textlink="">
      <xdr:nvSpPr>
        <xdr:cNvPr id="488" name="テキスト ボックス 487"/>
        <xdr:cNvSpPr txBox="1"/>
      </xdr:nvSpPr>
      <xdr:spPr>
        <a:xfrm>
          <a:off x="8483111" y="162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86747</xdr:rowOff>
    </xdr:from>
    <xdr:to>
      <xdr:col>41</xdr:col>
      <xdr:colOff>101600</xdr:colOff>
      <xdr:row>97</xdr:row>
      <xdr:rowOff>16897</xdr:rowOff>
    </xdr:to>
    <xdr:sp macro="" textlink="">
      <xdr:nvSpPr>
        <xdr:cNvPr id="489" name="楕円 488"/>
        <xdr:cNvSpPr/>
      </xdr:nvSpPr>
      <xdr:spPr>
        <a:xfrm>
          <a:off x="7810500" y="165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8024</xdr:rowOff>
    </xdr:from>
    <xdr:ext cx="534377" cy="259045"/>
    <xdr:sp macro="" textlink="">
      <xdr:nvSpPr>
        <xdr:cNvPr id="490" name="テキスト ボックス 489"/>
        <xdr:cNvSpPr txBox="1"/>
      </xdr:nvSpPr>
      <xdr:spPr>
        <a:xfrm>
          <a:off x="7594111" y="166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92081</xdr:rowOff>
    </xdr:from>
    <xdr:to>
      <xdr:col>36</xdr:col>
      <xdr:colOff>165100</xdr:colOff>
      <xdr:row>98</xdr:row>
      <xdr:rowOff>22231</xdr:rowOff>
    </xdr:to>
    <xdr:sp macro="" textlink="">
      <xdr:nvSpPr>
        <xdr:cNvPr id="491" name="楕円 490"/>
        <xdr:cNvSpPr/>
      </xdr:nvSpPr>
      <xdr:spPr>
        <a:xfrm>
          <a:off x="69215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13358</xdr:rowOff>
    </xdr:from>
    <xdr:ext cx="534377" cy="259045"/>
    <xdr:sp macro="" textlink="">
      <xdr:nvSpPr>
        <xdr:cNvPr id="492" name="テキスト ボックス 491"/>
        <xdr:cNvSpPr txBox="1"/>
      </xdr:nvSpPr>
      <xdr:spPr>
        <a:xfrm>
          <a:off x="6705111" y="168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18" name="直線コネクタ 517"/>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1"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2" name="直線コネクタ 521"/>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139536</xdr:rowOff>
    </xdr:from>
    <xdr:to>
      <xdr:col>85</xdr:col>
      <xdr:colOff>127000</xdr:colOff>
      <xdr:row>39</xdr:row>
      <xdr:rowOff>9202</xdr:rowOff>
    </xdr:to>
    <xdr:cxnSp macro="">
      <xdr:nvCxnSpPr>
        <xdr:cNvPr id="523" name="直線コネクタ 522"/>
        <xdr:cNvCxnSpPr/>
      </xdr:nvCxnSpPr>
      <xdr:spPr>
        <a:xfrm flipV="1">
          <a:off x="15481300" y="6654636"/>
          <a:ext cx="8382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4" name="災害復旧事業費平均値テキスト"/>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5" name="フローチャート: 判断 524"/>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9202</xdr:rowOff>
    </xdr:from>
    <xdr:to>
      <xdr:col>81</xdr:col>
      <xdr:colOff>50800</xdr:colOff>
      <xdr:row>39</xdr:row>
      <xdr:rowOff>82289</xdr:rowOff>
    </xdr:to>
    <xdr:cxnSp macro="">
      <xdr:nvCxnSpPr>
        <xdr:cNvPr id="526" name="直線コネクタ 525"/>
        <xdr:cNvCxnSpPr/>
      </xdr:nvCxnSpPr>
      <xdr:spPr>
        <a:xfrm flipV="1">
          <a:off x="14592300" y="6695752"/>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7" name="フローチャート: 判断 526"/>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28" name="テキスト ボックス 527"/>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82289</xdr:rowOff>
    </xdr:from>
    <xdr:to>
      <xdr:col>76</xdr:col>
      <xdr:colOff>114300</xdr:colOff>
      <xdr:row>39</xdr:row>
      <xdr:rowOff>94078</xdr:rowOff>
    </xdr:to>
    <xdr:cxnSp macro="">
      <xdr:nvCxnSpPr>
        <xdr:cNvPr id="529" name="直線コネクタ 528"/>
        <xdr:cNvCxnSpPr/>
      </xdr:nvCxnSpPr>
      <xdr:spPr>
        <a:xfrm flipV="1">
          <a:off x="13703300" y="6768839"/>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0" name="フローチャート: 判断 529"/>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1" name="テキスト ボックス 530"/>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94078</xdr:rowOff>
    </xdr:from>
    <xdr:to>
      <xdr:col>71</xdr:col>
      <xdr:colOff>177800</xdr:colOff>
      <xdr:row>39</xdr:row>
      <xdr:rowOff>95548</xdr:rowOff>
    </xdr:to>
    <xdr:cxnSp macro="">
      <xdr:nvCxnSpPr>
        <xdr:cNvPr id="532" name="直線コネクタ 531"/>
        <xdr:cNvCxnSpPr/>
      </xdr:nvCxnSpPr>
      <xdr:spPr>
        <a:xfrm flipV="1">
          <a:off x="12814300" y="678062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3" name="フローチャート: 判断 532"/>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4" name="テキスト ボックス 533"/>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5" name="フローチャート: 判断 534"/>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6" name="テキスト ボックス 535"/>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88736</xdr:rowOff>
    </xdr:from>
    <xdr:to>
      <xdr:col>85</xdr:col>
      <xdr:colOff>177800</xdr:colOff>
      <xdr:row>39</xdr:row>
      <xdr:rowOff>18886</xdr:rowOff>
    </xdr:to>
    <xdr:sp macro="" textlink="">
      <xdr:nvSpPr>
        <xdr:cNvPr id="542" name="楕円 541"/>
        <xdr:cNvSpPr/>
      </xdr:nvSpPr>
      <xdr:spPr>
        <a:xfrm>
          <a:off x="16268700" y="66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111614</xdr:rowOff>
    </xdr:from>
    <xdr:ext cx="469744" cy="259045"/>
    <xdr:sp macro="" textlink="">
      <xdr:nvSpPr>
        <xdr:cNvPr id="543" name="災害復旧事業費該当値テキスト"/>
        <xdr:cNvSpPr txBox="1"/>
      </xdr:nvSpPr>
      <xdr:spPr>
        <a:xfrm>
          <a:off x="16370300" y="645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129852</xdr:rowOff>
    </xdr:from>
    <xdr:to>
      <xdr:col>81</xdr:col>
      <xdr:colOff>101600</xdr:colOff>
      <xdr:row>39</xdr:row>
      <xdr:rowOff>60002</xdr:rowOff>
    </xdr:to>
    <xdr:sp macro="" textlink="">
      <xdr:nvSpPr>
        <xdr:cNvPr id="544" name="楕円 543"/>
        <xdr:cNvSpPr/>
      </xdr:nvSpPr>
      <xdr:spPr>
        <a:xfrm>
          <a:off x="15430500" y="66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76529</xdr:rowOff>
    </xdr:from>
    <xdr:ext cx="469744" cy="259045"/>
    <xdr:sp macro="" textlink="">
      <xdr:nvSpPr>
        <xdr:cNvPr id="545" name="テキスト ボックス 544"/>
        <xdr:cNvSpPr txBox="1"/>
      </xdr:nvSpPr>
      <xdr:spPr>
        <a:xfrm>
          <a:off x="15246428" y="642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31489</xdr:rowOff>
    </xdr:from>
    <xdr:to>
      <xdr:col>76</xdr:col>
      <xdr:colOff>165100</xdr:colOff>
      <xdr:row>39</xdr:row>
      <xdr:rowOff>133089</xdr:rowOff>
    </xdr:to>
    <xdr:sp macro="" textlink="">
      <xdr:nvSpPr>
        <xdr:cNvPr id="546" name="楕円 545"/>
        <xdr:cNvSpPr/>
      </xdr:nvSpPr>
      <xdr:spPr>
        <a:xfrm>
          <a:off x="14541500" y="67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124216</xdr:rowOff>
    </xdr:from>
    <xdr:ext cx="378565" cy="259045"/>
    <xdr:sp macro="" textlink="">
      <xdr:nvSpPr>
        <xdr:cNvPr id="547" name="テキスト ボックス 546"/>
        <xdr:cNvSpPr txBox="1"/>
      </xdr:nvSpPr>
      <xdr:spPr>
        <a:xfrm>
          <a:off x="14403017" y="6810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43278</xdr:rowOff>
    </xdr:from>
    <xdr:to>
      <xdr:col>72</xdr:col>
      <xdr:colOff>38100</xdr:colOff>
      <xdr:row>39</xdr:row>
      <xdr:rowOff>144878</xdr:rowOff>
    </xdr:to>
    <xdr:sp macro="" textlink="">
      <xdr:nvSpPr>
        <xdr:cNvPr id="548" name="楕円 547"/>
        <xdr:cNvSpPr/>
      </xdr:nvSpPr>
      <xdr:spPr>
        <a:xfrm>
          <a:off x="13652500" y="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136005</xdr:rowOff>
    </xdr:from>
    <xdr:ext cx="378565" cy="259045"/>
    <xdr:sp macro="" textlink="">
      <xdr:nvSpPr>
        <xdr:cNvPr id="549" name="テキスト ボックス 548"/>
        <xdr:cNvSpPr txBox="1"/>
      </xdr:nvSpPr>
      <xdr:spPr>
        <a:xfrm>
          <a:off x="13514017" y="682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44748</xdr:rowOff>
    </xdr:from>
    <xdr:to>
      <xdr:col>67</xdr:col>
      <xdr:colOff>101600</xdr:colOff>
      <xdr:row>39</xdr:row>
      <xdr:rowOff>146348</xdr:rowOff>
    </xdr:to>
    <xdr:sp macro="" textlink="">
      <xdr:nvSpPr>
        <xdr:cNvPr id="550" name="楕円 549"/>
        <xdr:cNvSpPr/>
      </xdr:nvSpPr>
      <xdr:spPr>
        <a:xfrm>
          <a:off x="12763500" y="6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137475</xdr:rowOff>
    </xdr:from>
    <xdr:ext cx="378565" cy="259045"/>
    <xdr:sp macro="" textlink="">
      <xdr:nvSpPr>
        <xdr:cNvPr id="551" name="テキスト ボックス 550"/>
        <xdr:cNvSpPr txBox="1"/>
      </xdr:nvSpPr>
      <xdr:spPr>
        <a:xfrm>
          <a:off x="12625017" y="682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3" name="テキスト ボックス 612"/>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1" name="テキスト ボックス 620"/>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3" name="テキスト ボックス 622"/>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5" name="テキスト ボックス 624"/>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29" name="直線コネクタ 628"/>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0"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1" name="直線コネクタ 630"/>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2"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3" name="直線コネクタ 632"/>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50918</xdr:rowOff>
    </xdr:from>
    <xdr:to>
      <xdr:col>85</xdr:col>
      <xdr:colOff>127000</xdr:colOff>
      <xdr:row>74</xdr:row>
      <xdr:rowOff>83521</xdr:rowOff>
    </xdr:to>
    <xdr:cxnSp macro="">
      <xdr:nvCxnSpPr>
        <xdr:cNvPr id="634" name="直線コネクタ 633"/>
        <xdr:cNvCxnSpPr/>
      </xdr:nvCxnSpPr>
      <xdr:spPr>
        <a:xfrm flipV="1">
          <a:off x="15481300" y="12738218"/>
          <a:ext cx="838200" cy="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5"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6" name="フローチャート: 判断 635"/>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83521</xdr:rowOff>
    </xdr:from>
    <xdr:to>
      <xdr:col>81</xdr:col>
      <xdr:colOff>50800</xdr:colOff>
      <xdr:row>74</xdr:row>
      <xdr:rowOff>94437</xdr:rowOff>
    </xdr:to>
    <xdr:cxnSp macro="">
      <xdr:nvCxnSpPr>
        <xdr:cNvPr id="637" name="直線コネクタ 636"/>
        <xdr:cNvCxnSpPr/>
      </xdr:nvCxnSpPr>
      <xdr:spPr>
        <a:xfrm flipV="1">
          <a:off x="14592300" y="1277082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38" name="フローチャート: 判断 637"/>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39" name="テキスト ボックス 638"/>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77150</xdr:rowOff>
    </xdr:from>
    <xdr:to>
      <xdr:col>76</xdr:col>
      <xdr:colOff>114300</xdr:colOff>
      <xdr:row>74</xdr:row>
      <xdr:rowOff>94437</xdr:rowOff>
    </xdr:to>
    <xdr:cxnSp macro="">
      <xdr:nvCxnSpPr>
        <xdr:cNvPr id="640" name="直線コネクタ 639"/>
        <xdr:cNvCxnSpPr/>
      </xdr:nvCxnSpPr>
      <xdr:spPr>
        <a:xfrm>
          <a:off x="13703300" y="12764450"/>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1" name="フローチャート: 判断 640"/>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2" name="テキスト ボックス 641"/>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77150</xdr:rowOff>
    </xdr:from>
    <xdr:to>
      <xdr:col>71</xdr:col>
      <xdr:colOff>177800</xdr:colOff>
      <xdr:row>74</xdr:row>
      <xdr:rowOff>139529</xdr:rowOff>
    </xdr:to>
    <xdr:cxnSp macro="">
      <xdr:nvCxnSpPr>
        <xdr:cNvPr id="643" name="直線コネクタ 642"/>
        <xdr:cNvCxnSpPr/>
      </xdr:nvCxnSpPr>
      <xdr:spPr>
        <a:xfrm flipV="1">
          <a:off x="12814300" y="12764450"/>
          <a:ext cx="889000" cy="6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4" name="フローチャート: 判断 643"/>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5" name="テキスト ボックス 644"/>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6" name="フローチャート: 判断 645"/>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7" name="テキスト ボックス 646"/>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xdr:rowOff>
    </xdr:from>
    <xdr:to>
      <xdr:col>85</xdr:col>
      <xdr:colOff>177800</xdr:colOff>
      <xdr:row>74</xdr:row>
      <xdr:rowOff>101718</xdr:rowOff>
    </xdr:to>
    <xdr:sp macro="" textlink="">
      <xdr:nvSpPr>
        <xdr:cNvPr id="653" name="楕円 652"/>
        <xdr:cNvSpPr/>
      </xdr:nvSpPr>
      <xdr:spPr>
        <a:xfrm>
          <a:off x="16268700" y="126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22995</xdr:rowOff>
    </xdr:from>
    <xdr:ext cx="534377" cy="259045"/>
    <xdr:sp macro="" textlink="">
      <xdr:nvSpPr>
        <xdr:cNvPr id="654" name="公債費該当値テキスト"/>
        <xdr:cNvSpPr txBox="1"/>
      </xdr:nvSpPr>
      <xdr:spPr>
        <a:xfrm>
          <a:off x="16370300" y="125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32721</xdr:rowOff>
    </xdr:from>
    <xdr:to>
      <xdr:col>81</xdr:col>
      <xdr:colOff>101600</xdr:colOff>
      <xdr:row>74</xdr:row>
      <xdr:rowOff>134321</xdr:rowOff>
    </xdr:to>
    <xdr:sp macro="" textlink="">
      <xdr:nvSpPr>
        <xdr:cNvPr id="655" name="楕円 654"/>
        <xdr:cNvSpPr/>
      </xdr:nvSpPr>
      <xdr:spPr>
        <a:xfrm>
          <a:off x="15430500" y="127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150848</xdr:rowOff>
    </xdr:from>
    <xdr:ext cx="534377" cy="259045"/>
    <xdr:sp macro="" textlink="">
      <xdr:nvSpPr>
        <xdr:cNvPr id="656" name="テキスト ボックス 655"/>
        <xdr:cNvSpPr txBox="1"/>
      </xdr:nvSpPr>
      <xdr:spPr>
        <a:xfrm>
          <a:off x="15214111" y="124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43637</xdr:rowOff>
    </xdr:from>
    <xdr:to>
      <xdr:col>76</xdr:col>
      <xdr:colOff>165100</xdr:colOff>
      <xdr:row>74</xdr:row>
      <xdr:rowOff>145237</xdr:rowOff>
    </xdr:to>
    <xdr:sp macro="" textlink="">
      <xdr:nvSpPr>
        <xdr:cNvPr id="657" name="楕円 656"/>
        <xdr:cNvSpPr/>
      </xdr:nvSpPr>
      <xdr:spPr>
        <a:xfrm>
          <a:off x="14541500" y="127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161764</xdr:rowOff>
    </xdr:from>
    <xdr:ext cx="534377" cy="259045"/>
    <xdr:sp macro="" textlink="">
      <xdr:nvSpPr>
        <xdr:cNvPr id="658" name="テキスト ボックス 657"/>
        <xdr:cNvSpPr txBox="1"/>
      </xdr:nvSpPr>
      <xdr:spPr>
        <a:xfrm>
          <a:off x="14325111" y="125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26350</xdr:rowOff>
    </xdr:from>
    <xdr:to>
      <xdr:col>72</xdr:col>
      <xdr:colOff>38100</xdr:colOff>
      <xdr:row>74</xdr:row>
      <xdr:rowOff>127950</xdr:rowOff>
    </xdr:to>
    <xdr:sp macro="" textlink="">
      <xdr:nvSpPr>
        <xdr:cNvPr id="659" name="楕円 658"/>
        <xdr:cNvSpPr/>
      </xdr:nvSpPr>
      <xdr:spPr>
        <a:xfrm>
          <a:off x="13652500" y="127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144477</xdr:rowOff>
    </xdr:from>
    <xdr:ext cx="534377" cy="259045"/>
    <xdr:sp macro="" textlink="">
      <xdr:nvSpPr>
        <xdr:cNvPr id="660" name="テキスト ボックス 659"/>
        <xdr:cNvSpPr txBox="1"/>
      </xdr:nvSpPr>
      <xdr:spPr>
        <a:xfrm>
          <a:off x="13436111" y="124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88729</xdr:rowOff>
    </xdr:from>
    <xdr:to>
      <xdr:col>67</xdr:col>
      <xdr:colOff>101600</xdr:colOff>
      <xdr:row>75</xdr:row>
      <xdr:rowOff>18879</xdr:rowOff>
    </xdr:to>
    <xdr:sp macro="" textlink="">
      <xdr:nvSpPr>
        <xdr:cNvPr id="661" name="楕円 660"/>
        <xdr:cNvSpPr/>
      </xdr:nvSpPr>
      <xdr:spPr>
        <a:xfrm>
          <a:off x="12763500" y="127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35406</xdr:rowOff>
    </xdr:from>
    <xdr:ext cx="534377" cy="259045"/>
    <xdr:sp macro="" textlink="">
      <xdr:nvSpPr>
        <xdr:cNvPr id="662" name="テキスト ボックス 661"/>
        <xdr:cNvSpPr txBox="1"/>
      </xdr:nvSpPr>
      <xdr:spPr>
        <a:xfrm>
          <a:off x="12547111" y="125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4" name="直線コネクタ 683"/>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5"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6" name="直線コネクタ 685"/>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7"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88" name="直線コネクタ 687"/>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139334</xdr:rowOff>
    </xdr:from>
    <xdr:to>
      <xdr:col>85</xdr:col>
      <xdr:colOff>127000</xdr:colOff>
      <xdr:row>97</xdr:row>
      <xdr:rowOff>166903</xdr:rowOff>
    </xdr:to>
    <xdr:cxnSp macro="">
      <xdr:nvCxnSpPr>
        <xdr:cNvPr id="689" name="直線コネクタ 688"/>
        <xdr:cNvCxnSpPr/>
      </xdr:nvCxnSpPr>
      <xdr:spPr>
        <a:xfrm>
          <a:off x="15481300" y="16769984"/>
          <a:ext cx="8382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0"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1" name="フローチャート: 判断 690"/>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109296</xdr:rowOff>
    </xdr:from>
    <xdr:to>
      <xdr:col>81</xdr:col>
      <xdr:colOff>50800</xdr:colOff>
      <xdr:row>97</xdr:row>
      <xdr:rowOff>139334</xdr:rowOff>
    </xdr:to>
    <xdr:cxnSp macro="">
      <xdr:nvCxnSpPr>
        <xdr:cNvPr id="692" name="直線コネクタ 691"/>
        <xdr:cNvCxnSpPr/>
      </xdr:nvCxnSpPr>
      <xdr:spPr>
        <a:xfrm>
          <a:off x="14592300" y="16739946"/>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3" name="フローチャート: 判断 692"/>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4" name="テキスト ボックス 693"/>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153096</xdr:rowOff>
    </xdr:from>
    <xdr:to>
      <xdr:col>76</xdr:col>
      <xdr:colOff>114300</xdr:colOff>
      <xdr:row>97</xdr:row>
      <xdr:rowOff>109296</xdr:rowOff>
    </xdr:to>
    <xdr:cxnSp macro="">
      <xdr:nvCxnSpPr>
        <xdr:cNvPr id="695" name="直線コネクタ 694"/>
        <xdr:cNvCxnSpPr/>
      </xdr:nvCxnSpPr>
      <xdr:spPr>
        <a:xfrm>
          <a:off x="13703300" y="16612296"/>
          <a:ext cx="889000" cy="1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6" name="フローチャート: 判断 695"/>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7" name="テキスト ボックス 696"/>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153096</xdr:rowOff>
    </xdr:from>
    <xdr:to>
      <xdr:col>71</xdr:col>
      <xdr:colOff>177800</xdr:colOff>
      <xdr:row>97</xdr:row>
      <xdr:rowOff>30429</xdr:rowOff>
    </xdr:to>
    <xdr:cxnSp macro="">
      <xdr:nvCxnSpPr>
        <xdr:cNvPr id="698" name="直線コネクタ 697"/>
        <xdr:cNvCxnSpPr/>
      </xdr:nvCxnSpPr>
      <xdr:spPr>
        <a:xfrm flipV="1">
          <a:off x="12814300" y="16612296"/>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699" name="フローチャート: 判断 698"/>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0" name="テキスト ボックス 699"/>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1" name="フローチャート: 判断 700"/>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2" name="テキスト ボックス 701"/>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116103</xdr:rowOff>
    </xdr:from>
    <xdr:to>
      <xdr:col>85</xdr:col>
      <xdr:colOff>177800</xdr:colOff>
      <xdr:row>98</xdr:row>
      <xdr:rowOff>46253</xdr:rowOff>
    </xdr:to>
    <xdr:sp macro="" textlink="">
      <xdr:nvSpPr>
        <xdr:cNvPr id="708" name="楕円 707"/>
        <xdr:cNvSpPr/>
      </xdr:nvSpPr>
      <xdr:spPr>
        <a:xfrm>
          <a:off x="162687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94530</xdr:rowOff>
    </xdr:from>
    <xdr:ext cx="469744" cy="259045"/>
    <xdr:sp macro="" textlink="">
      <xdr:nvSpPr>
        <xdr:cNvPr id="709" name="積立金該当値テキスト"/>
        <xdr:cNvSpPr txBox="1"/>
      </xdr:nvSpPr>
      <xdr:spPr>
        <a:xfrm>
          <a:off x="16370300" y="167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88534</xdr:rowOff>
    </xdr:from>
    <xdr:to>
      <xdr:col>81</xdr:col>
      <xdr:colOff>101600</xdr:colOff>
      <xdr:row>98</xdr:row>
      <xdr:rowOff>18684</xdr:rowOff>
    </xdr:to>
    <xdr:sp macro="" textlink="">
      <xdr:nvSpPr>
        <xdr:cNvPr id="710" name="楕円 709"/>
        <xdr:cNvSpPr/>
      </xdr:nvSpPr>
      <xdr:spPr>
        <a:xfrm>
          <a:off x="15430500" y="167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9811</xdr:rowOff>
    </xdr:from>
    <xdr:ext cx="469744" cy="259045"/>
    <xdr:sp macro="" textlink="">
      <xdr:nvSpPr>
        <xdr:cNvPr id="711" name="テキスト ボックス 710"/>
        <xdr:cNvSpPr txBox="1"/>
      </xdr:nvSpPr>
      <xdr:spPr>
        <a:xfrm>
          <a:off x="15246428" y="168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58496</xdr:rowOff>
    </xdr:from>
    <xdr:to>
      <xdr:col>76</xdr:col>
      <xdr:colOff>165100</xdr:colOff>
      <xdr:row>97</xdr:row>
      <xdr:rowOff>160096</xdr:rowOff>
    </xdr:to>
    <xdr:sp macro="" textlink="">
      <xdr:nvSpPr>
        <xdr:cNvPr id="712" name="楕円 711"/>
        <xdr:cNvSpPr/>
      </xdr:nvSpPr>
      <xdr:spPr>
        <a:xfrm>
          <a:off x="14541500" y="166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151223</xdr:rowOff>
    </xdr:from>
    <xdr:ext cx="469744" cy="259045"/>
    <xdr:sp macro="" textlink="">
      <xdr:nvSpPr>
        <xdr:cNvPr id="713" name="テキスト ボックス 712"/>
        <xdr:cNvSpPr txBox="1"/>
      </xdr:nvSpPr>
      <xdr:spPr>
        <a:xfrm>
          <a:off x="14357428" y="167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102296</xdr:rowOff>
    </xdr:from>
    <xdr:to>
      <xdr:col>72</xdr:col>
      <xdr:colOff>38100</xdr:colOff>
      <xdr:row>97</xdr:row>
      <xdr:rowOff>32446</xdr:rowOff>
    </xdr:to>
    <xdr:sp macro="" textlink="">
      <xdr:nvSpPr>
        <xdr:cNvPr id="714" name="楕円 713"/>
        <xdr:cNvSpPr/>
      </xdr:nvSpPr>
      <xdr:spPr>
        <a:xfrm>
          <a:off x="13652500" y="165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48973</xdr:rowOff>
    </xdr:from>
    <xdr:ext cx="469744" cy="259045"/>
    <xdr:sp macro="" textlink="">
      <xdr:nvSpPr>
        <xdr:cNvPr id="715" name="テキスト ボックス 714"/>
        <xdr:cNvSpPr txBox="1"/>
      </xdr:nvSpPr>
      <xdr:spPr>
        <a:xfrm>
          <a:off x="13468428" y="1633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151079</xdr:rowOff>
    </xdr:from>
    <xdr:to>
      <xdr:col>67</xdr:col>
      <xdr:colOff>101600</xdr:colOff>
      <xdr:row>97</xdr:row>
      <xdr:rowOff>81229</xdr:rowOff>
    </xdr:to>
    <xdr:sp macro="" textlink="">
      <xdr:nvSpPr>
        <xdr:cNvPr id="716" name="楕円 715"/>
        <xdr:cNvSpPr/>
      </xdr:nvSpPr>
      <xdr:spPr>
        <a:xfrm>
          <a:off x="12763500" y="16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72356</xdr:rowOff>
    </xdr:from>
    <xdr:ext cx="469744" cy="259045"/>
    <xdr:sp macro="" textlink="">
      <xdr:nvSpPr>
        <xdr:cNvPr id="717" name="テキスト ボックス 716"/>
        <xdr:cNvSpPr txBox="1"/>
      </xdr:nvSpPr>
      <xdr:spPr>
        <a:xfrm>
          <a:off x="12579428" y="1670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1" name="直線コネクタ 740"/>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4"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5" name="直線コネクタ 744"/>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123317</xdr:rowOff>
    </xdr:from>
    <xdr:to>
      <xdr:col>116</xdr:col>
      <xdr:colOff>63500</xdr:colOff>
      <xdr:row>38</xdr:row>
      <xdr:rowOff>135382</xdr:rowOff>
    </xdr:to>
    <xdr:cxnSp macro="">
      <xdr:nvCxnSpPr>
        <xdr:cNvPr id="746" name="直線コネクタ 745"/>
        <xdr:cNvCxnSpPr/>
      </xdr:nvCxnSpPr>
      <xdr:spPr>
        <a:xfrm>
          <a:off x="21323300" y="663841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7"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48" name="フローチャート: 判断 747"/>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109728</xdr:rowOff>
    </xdr:from>
    <xdr:to>
      <xdr:col>111</xdr:col>
      <xdr:colOff>177800</xdr:colOff>
      <xdr:row>38</xdr:row>
      <xdr:rowOff>123317</xdr:rowOff>
    </xdr:to>
    <xdr:cxnSp macro="">
      <xdr:nvCxnSpPr>
        <xdr:cNvPr id="749" name="直線コネクタ 748"/>
        <xdr:cNvCxnSpPr/>
      </xdr:nvCxnSpPr>
      <xdr:spPr>
        <a:xfrm>
          <a:off x="20434300" y="6624828"/>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0" name="フローチャート: 判断 749"/>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1" name="テキスト ボックス 750"/>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109728</xdr:rowOff>
    </xdr:from>
    <xdr:to>
      <xdr:col>107</xdr:col>
      <xdr:colOff>50800</xdr:colOff>
      <xdr:row>38</xdr:row>
      <xdr:rowOff>123063</xdr:rowOff>
    </xdr:to>
    <xdr:cxnSp macro="">
      <xdr:nvCxnSpPr>
        <xdr:cNvPr id="752" name="直線コネクタ 751"/>
        <xdr:cNvCxnSpPr/>
      </xdr:nvCxnSpPr>
      <xdr:spPr>
        <a:xfrm flipV="1">
          <a:off x="19545300" y="662482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3" name="フローチャート: 判断 752"/>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4" name="テキスト ボックス 753"/>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123063</xdr:rowOff>
    </xdr:from>
    <xdr:to>
      <xdr:col>102</xdr:col>
      <xdr:colOff>114300</xdr:colOff>
      <xdr:row>38</xdr:row>
      <xdr:rowOff>147066</xdr:rowOff>
    </xdr:to>
    <xdr:cxnSp macro="">
      <xdr:nvCxnSpPr>
        <xdr:cNvPr id="755" name="直線コネクタ 754"/>
        <xdr:cNvCxnSpPr/>
      </xdr:nvCxnSpPr>
      <xdr:spPr>
        <a:xfrm flipV="1">
          <a:off x="18656300" y="663816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6" name="フローチャート: 判断 755"/>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7" name="テキスト ボックス 756"/>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58" name="フローチャート: 判断 757"/>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59" name="テキスト ボックス 758"/>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84582</xdr:rowOff>
    </xdr:from>
    <xdr:to>
      <xdr:col>116</xdr:col>
      <xdr:colOff>114300</xdr:colOff>
      <xdr:row>39</xdr:row>
      <xdr:rowOff>14732</xdr:rowOff>
    </xdr:to>
    <xdr:sp macro="" textlink="">
      <xdr:nvSpPr>
        <xdr:cNvPr id="765" name="楕円 764"/>
        <xdr:cNvSpPr/>
      </xdr:nvSpPr>
      <xdr:spPr>
        <a:xfrm>
          <a:off x="22110700" y="65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170959</xdr:rowOff>
    </xdr:from>
    <xdr:ext cx="378565" cy="259045"/>
    <xdr:sp macro="" textlink="">
      <xdr:nvSpPr>
        <xdr:cNvPr id="766" name="投資及び出資金該当値テキスト"/>
        <xdr:cNvSpPr txBox="1"/>
      </xdr:nvSpPr>
      <xdr:spPr>
        <a:xfrm>
          <a:off x="22212300"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72517</xdr:rowOff>
    </xdr:from>
    <xdr:to>
      <xdr:col>112</xdr:col>
      <xdr:colOff>38100</xdr:colOff>
      <xdr:row>39</xdr:row>
      <xdr:rowOff>2667</xdr:rowOff>
    </xdr:to>
    <xdr:sp macro="" textlink="">
      <xdr:nvSpPr>
        <xdr:cNvPr id="767" name="楕円 766"/>
        <xdr:cNvSpPr/>
      </xdr:nvSpPr>
      <xdr:spPr>
        <a:xfrm>
          <a:off x="21272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165244</xdr:rowOff>
    </xdr:from>
    <xdr:ext cx="378565" cy="259045"/>
    <xdr:sp macro="" textlink="">
      <xdr:nvSpPr>
        <xdr:cNvPr id="768" name="テキスト ボックス 767"/>
        <xdr:cNvSpPr txBox="1"/>
      </xdr:nvSpPr>
      <xdr:spPr>
        <a:xfrm>
          <a:off x="21134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58928</xdr:rowOff>
    </xdr:from>
    <xdr:to>
      <xdr:col>107</xdr:col>
      <xdr:colOff>101600</xdr:colOff>
      <xdr:row>38</xdr:row>
      <xdr:rowOff>160528</xdr:rowOff>
    </xdr:to>
    <xdr:sp macro="" textlink="">
      <xdr:nvSpPr>
        <xdr:cNvPr id="769" name="楕円 768"/>
        <xdr:cNvSpPr/>
      </xdr:nvSpPr>
      <xdr:spPr>
        <a:xfrm>
          <a:off x="20383500" y="65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151655</xdr:rowOff>
    </xdr:from>
    <xdr:ext cx="378565" cy="259045"/>
    <xdr:sp macro="" textlink="">
      <xdr:nvSpPr>
        <xdr:cNvPr id="770" name="テキスト ボックス 769"/>
        <xdr:cNvSpPr txBox="1"/>
      </xdr:nvSpPr>
      <xdr:spPr>
        <a:xfrm>
          <a:off x="20245017" y="66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72263</xdr:rowOff>
    </xdr:from>
    <xdr:to>
      <xdr:col>102</xdr:col>
      <xdr:colOff>165100</xdr:colOff>
      <xdr:row>39</xdr:row>
      <xdr:rowOff>2413</xdr:rowOff>
    </xdr:to>
    <xdr:sp macro="" textlink="">
      <xdr:nvSpPr>
        <xdr:cNvPr id="771" name="楕円 770"/>
        <xdr:cNvSpPr/>
      </xdr:nvSpPr>
      <xdr:spPr>
        <a:xfrm>
          <a:off x="19494500" y="65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164990</xdr:rowOff>
    </xdr:from>
    <xdr:ext cx="378565" cy="259045"/>
    <xdr:sp macro="" textlink="">
      <xdr:nvSpPr>
        <xdr:cNvPr id="772" name="テキスト ボックス 771"/>
        <xdr:cNvSpPr txBox="1"/>
      </xdr:nvSpPr>
      <xdr:spPr>
        <a:xfrm>
          <a:off x="19356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96266</xdr:rowOff>
    </xdr:from>
    <xdr:to>
      <xdr:col>98</xdr:col>
      <xdr:colOff>38100</xdr:colOff>
      <xdr:row>39</xdr:row>
      <xdr:rowOff>26416</xdr:rowOff>
    </xdr:to>
    <xdr:sp macro="" textlink="">
      <xdr:nvSpPr>
        <xdr:cNvPr id="773" name="楕円 772"/>
        <xdr:cNvSpPr/>
      </xdr:nvSpPr>
      <xdr:spPr>
        <a:xfrm>
          <a:off x="18605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17543</xdr:rowOff>
    </xdr:from>
    <xdr:ext cx="378565" cy="259045"/>
    <xdr:sp macro="" textlink="">
      <xdr:nvSpPr>
        <xdr:cNvPr id="774" name="テキスト ボックス 773"/>
        <xdr:cNvSpPr txBox="1"/>
      </xdr:nvSpPr>
      <xdr:spPr>
        <a:xfrm>
          <a:off x="18467017" y="670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798" name="直線コネクタ 797"/>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799"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0" name="直線コネクタ 799"/>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1"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2" name="直線コネクタ 801"/>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78130</xdr:rowOff>
    </xdr:from>
    <xdr:to>
      <xdr:col>116</xdr:col>
      <xdr:colOff>63500</xdr:colOff>
      <xdr:row>57</xdr:row>
      <xdr:rowOff>87084</xdr:rowOff>
    </xdr:to>
    <xdr:cxnSp macro="">
      <xdr:nvCxnSpPr>
        <xdr:cNvPr id="803" name="直線コネクタ 802"/>
        <xdr:cNvCxnSpPr/>
      </xdr:nvCxnSpPr>
      <xdr:spPr>
        <a:xfrm flipV="1">
          <a:off x="21323300" y="9850780"/>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4"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5" name="フローチャート: 判断 804"/>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38011</xdr:rowOff>
    </xdr:from>
    <xdr:to>
      <xdr:col>111</xdr:col>
      <xdr:colOff>177800</xdr:colOff>
      <xdr:row>57</xdr:row>
      <xdr:rowOff>87084</xdr:rowOff>
    </xdr:to>
    <xdr:cxnSp macro="">
      <xdr:nvCxnSpPr>
        <xdr:cNvPr id="806" name="直線コネクタ 805"/>
        <xdr:cNvCxnSpPr/>
      </xdr:nvCxnSpPr>
      <xdr:spPr>
        <a:xfrm>
          <a:off x="20434300" y="9810661"/>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7" name="フローチャート: 判断 806"/>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08" name="テキスト ボックス 807"/>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13894</xdr:rowOff>
    </xdr:from>
    <xdr:to>
      <xdr:col>107</xdr:col>
      <xdr:colOff>50800</xdr:colOff>
      <xdr:row>57</xdr:row>
      <xdr:rowOff>38011</xdr:rowOff>
    </xdr:to>
    <xdr:cxnSp macro="">
      <xdr:nvCxnSpPr>
        <xdr:cNvPr id="809" name="直線コネクタ 808"/>
        <xdr:cNvCxnSpPr/>
      </xdr:nvCxnSpPr>
      <xdr:spPr>
        <a:xfrm>
          <a:off x="19545300" y="9786544"/>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0" name="フローチャート: 判断 809"/>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1" name="テキスト ボックス 810"/>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103734</xdr:rowOff>
    </xdr:from>
    <xdr:to>
      <xdr:col>102</xdr:col>
      <xdr:colOff>114300</xdr:colOff>
      <xdr:row>57</xdr:row>
      <xdr:rowOff>13894</xdr:rowOff>
    </xdr:to>
    <xdr:cxnSp macro="">
      <xdr:nvCxnSpPr>
        <xdr:cNvPr id="812" name="直線コネクタ 811"/>
        <xdr:cNvCxnSpPr/>
      </xdr:nvCxnSpPr>
      <xdr:spPr>
        <a:xfrm>
          <a:off x="18656300" y="9704934"/>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3" name="フローチャート: 判断 812"/>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4" name="テキスト ボックス 813"/>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5" name="フローチャート: 判断 814"/>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6" name="テキスト ボックス 815"/>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27330</xdr:rowOff>
    </xdr:from>
    <xdr:to>
      <xdr:col>116</xdr:col>
      <xdr:colOff>114300</xdr:colOff>
      <xdr:row>57</xdr:row>
      <xdr:rowOff>128930</xdr:rowOff>
    </xdr:to>
    <xdr:sp macro="" textlink="">
      <xdr:nvSpPr>
        <xdr:cNvPr id="822" name="楕円 821"/>
        <xdr:cNvSpPr/>
      </xdr:nvSpPr>
      <xdr:spPr>
        <a:xfrm>
          <a:off x="22110700" y="97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50207</xdr:rowOff>
    </xdr:from>
    <xdr:ext cx="469744" cy="259045"/>
    <xdr:sp macro="" textlink="">
      <xdr:nvSpPr>
        <xdr:cNvPr id="823" name="貸付金該当値テキスト"/>
        <xdr:cNvSpPr txBox="1"/>
      </xdr:nvSpPr>
      <xdr:spPr>
        <a:xfrm>
          <a:off x="22212300" y="96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36284</xdr:rowOff>
    </xdr:from>
    <xdr:to>
      <xdr:col>112</xdr:col>
      <xdr:colOff>38100</xdr:colOff>
      <xdr:row>57</xdr:row>
      <xdr:rowOff>137884</xdr:rowOff>
    </xdr:to>
    <xdr:sp macro="" textlink="">
      <xdr:nvSpPr>
        <xdr:cNvPr id="824" name="楕円 823"/>
        <xdr:cNvSpPr/>
      </xdr:nvSpPr>
      <xdr:spPr>
        <a:xfrm>
          <a:off x="212725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154411</xdr:rowOff>
    </xdr:from>
    <xdr:ext cx="469744" cy="259045"/>
    <xdr:sp macro="" textlink="">
      <xdr:nvSpPr>
        <xdr:cNvPr id="825" name="テキスト ボックス 824"/>
        <xdr:cNvSpPr txBox="1"/>
      </xdr:nvSpPr>
      <xdr:spPr>
        <a:xfrm>
          <a:off x="21088428" y="958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158661</xdr:rowOff>
    </xdr:from>
    <xdr:to>
      <xdr:col>107</xdr:col>
      <xdr:colOff>101600</xdr:colOff>
      <xdr:row>57</xdr:row>
      <xdr:rowOff>88811</xdr:rowOff>
    </xdr:to>
    <xdr:sp macro="" textlink="">
      <xdr:nvSpPr>
        <xdr:cNvPr id="826" name="楕円 825"/>
        <xdr:cNvSpPr/>
      </xdr:nvSpPr>
      <xdr:spPr>
        <a:xfrm>
          <a:off x="20383500" y="97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105338</xdr:rowOff>
    </xdr:from>
    <xdr:ext cx="469744" cy="259045"/>
    <xdr:sp macro="" textlink="">
      <xdr:nvSpPr>
        <xdr:cNvPr id="827" name="テキスト ボックス 826"/>
        <xdr:cNvSpPr txBox="1"/>
      </xdr:nvSpPr>
      <xdr:spPr>
        <a:xfrm>
          <a:off x="20199428" y="953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134544</xdr:rowOff>
    </xdr:from>
    <xdr:to>
      <xdr:col>102</xdr:col>
      <xdr:colOff>165100</xdr:colOff>
      <xdr:row>57</xdr:row>
      <xdr:rowOff>64694</xdr:rowOff>
    </xdr:to>
    <xdr:sp macro="" textlink="">
      <xdr:nvSpPr>
        <xdr:cNvPr id="828" name="楕円 827"/>
        <xdr:cNvSpPr/>
      </xdr:nvSpPr>
      <xdr:spPr>
        <a:xfrm>
          <a:off x="19494500" y="97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81221</xdr:rowOff>
    </xdr:from>
    <xdr:ext cx="469744" cy="259045"/>
    <xdr:sp macro="" textlink="">
      <xdr:nvSpPr>
        <xdr:cNvPr id="829" name="テキスト ボックス 828"/>
        <xdr:cNvSpPr txBox="1"/>
      </xdr:nvSpPr>
      <xdr:spPr>
        <a:xfrm>
          <a:off x="19310428" y="95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52934</xdr:rowOff>
    </xdr:from>
    <xdr:to>
      <xdr:col>98</xdr:col>
      <xdr:colOff>38100</xdr:colOff>
      <xdr:row>56</xdr:row>
      <xdr:rowOff>154534</xdr:rowOff>
    </xdr:to>
    <xdr:sp macro="" textlink="">
      <xdr:nvSpPr>
        <xdr:cNvPr id="830" name="楕円 829"/>
        <xdr:cNvSpPr/>
      </xdr:nvSpPr>
      <xdr:spPr>
        <a:xfrm>
          <a:off x="18605500" y="96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171061</xdr:rowOff>
    </xdr:from>
    <xdr:ext cx="534377" cy="259045"/>
    <xdr:sp macro="" textlink="">
      <xdr:nvSpPr>
        <xdr:cNvPr id="831" name="テキスト ボックス 830"/>
        <xdr:cNvSpPr txBox="1"/>
      </xdr:nvSpPr>
      <xdr:spPr>
        <a:xfrm>
          <a:off x="18389111" y="94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4" name="直線コネクタ 853"/>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5"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6" name="直線コネクタ 855"/>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7"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8" name="直線コネクタ 857"/>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106828</xdr:rowOff>
    </xdr:from>
    <xdr:to>
      <xdr:col>116</xdr:col>
      <xdr:colOff>63500</xdr:colOff>
      <xdr:row>74</xdr:row>
      <xdr:rowOff>2632</xdr:rowOff>
    </xdr:to>
    <xdr:cxnSp macro="">
      <xdr:nvCxnSpPr>
        <xdr:cNvPr id="859" name="直線コネクタ 858"/>
        <xdr:cNvCxnSpPr/>
      </xdr:nvCxnSpPr>
      <xdr:spPr>
        <a:xfrm flipV="1">
          <a:off x="21323300" y="12622678"/>
          <a:ext cx="8382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0"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1" name="フローチャート: 判断 860"/>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2632</xdr:rowOff>
    </xdr:from>
    <xdr:to>
      <xdr:col>111</xdr:col>
      <xdr:colOff>177800</xdr:colOff>
      <xdr:row>74</xdr:row>
      <xdr:rowOff>9672</xdr:rowOff>
    </xdr:to>
    <xdr:cxnSp macro="">
      <xdr:nvCxnSpPr>
        <xdr:cNvPr id="862" name="直線コネクタ 861"/>
        <xdr:cNvCxnSpPr/>
      </xdr:nvCxnSpPr>
      <xdr:spPr>
        <a:xfrm flipV="1">
          <a:off x="20434300" y="12689932"/>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3" name="フローチャート: 判断 862"/>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4" name="テキスト ボックス 863"/>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43414</xdr:rowOff>
    </xdr:from>
    <xdr:to>
      <xdr:col>107</xdr:col>
      <xdr:colOff>50800</xdr:colOff>
      <xdr:row>74</xdr:row>
      <xdr:rowOff>9672</xdr:rowOff>
    </xdr:to>
    <xdr:cxnSp macro="">
      <xdr:nvCxnSpPr>
        <xdr:cNvPr id="865" name="直線コネクタ 864"/>
        <xdr:cNvCxnSpPr/>
      </xdr:nvCxnSpPr>
      <xdr:spPr>
        <a:xfrm>
          <a:off x="19545300" y="12559264"/>
          <a:ext cx="889000" cy="1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6" name="フローチャート: 判断 865"/>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7" name="テキスト ボックス 866"/>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43414</xdr:rowOff>
    </xdr:from>
    <xdr:to>
      <xdr:col>102</xdr:col>
      <xdr:colOff>114300</xdr:colOff>
      <xdr:row>73</xdr:row>
      <xdr:rowOff>140477</xdr:rowOff>
    </xdr:to>
    <xdr:cxnSp macro="">
      <xdr:nvCxnSpPr>
        <xdr:cNvPr id="868" name="直線コネクタ 867"/>
        <xdr:cNvCxnSpPr/>
      </xdr:nvCxnSpPr>
      <xdr:spPr>
        <a:xfrm flipV="1">
          <a:off x="18656300" y="12559264"/>
          <a:ext cx="889000" cy="9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69" name="フローチャート: 判断 868"/>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0" name="テキスト ボックス 869"/>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1" name="フローチャート: 判断 870"/>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2" name="テキスト ボックス 871"/>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56028</xdr:rowOff>
    </xdr:from>
    <xdr:to>
      <xdr:col>116</xdr:col>
      <xdr:colOff>114300</xdr:colOff>
      <xdr:row>73</xdr:row>
      <xdr:rowOff>157628</xdr:rowOff>
    </xdr:to>
    <xdr:sp macro="" textlink="">
      <xdr:nvSpPr>
        <xdr:cNvPr id="878" name="楕円 877"/>
        <xdr:cNvSpPr/>
      </xdr:nvSpPr>
      <xdr:spPr>
        <a:xfrm>
          <a:off x="22110700" y="125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78905</xdr:rowOff>
    </xdr:from>
    <xdr:ext cx="534377" cy="259045"/>
    <xdr:sp macro="" textlink="">
      <xdr:nvSpPr>
        <xdr:cNvPr id="879" name="繰出金該当値テキスト"/>
        <xdr:cNvSpPr txBox="1"/>
      </xdr:nvSpPr>
      <xdr:spPr>
        <a:xfrm>
          <a:off x="22212300" y="1242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123282</xdr:rowOff>
    </xdr:from>
    <xdr:to>
      <xdr:col>112</xdr:col>
      <xdr:colOff>38100</xdr:colOff>
      <xdr:row>74</xdr:row>
      <xdr:rowOff>53432</xdr:rowOff>
    </xdr:to>
    <xdr:sp macro="" textlink="">
      <xdr:nvSpPr>
        <xdr:cNvPr id="880" name="楕円 879"/>
        <xdr:cNvSpPr/>
      </xdr:nvSpPr>
      <xdr:spPr>
        <a:xfrm>
          <a:off x="21272500" y="126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69959</xdr:rowOff>
    </xdr:from>
    <xdr:ext cx="534377" cy="259045"/>
    <xdr:sp macro="" textlink="">
      <xdr:nvSpPr>
        <xdr:cNvPr id="881" name="テキスト ボックス 880"/>
        <xdr:cNvSpPr txBox="1"/>
      </xdr:nvSpPr>
      <xdr:spPr>
        <a:xfrm>
          <a:off x="21056111" y="124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130322</xdr:rowOff>
    </xdr:from>
    <xdr:to>
      <xdr:col>107</xdr:col>
      <xdr:colOff>101600</xdr:colOff>
      <xdr:row>74</xdr:row>
      <xdr:rowOff>60472</xdr:rowOff>
    </xdr:to>
    <xdr:sp macro="" textlink="">
      <xdr:nvSpPr>
        <xdr:cNvPr id="882" name="楕円 881"/>
        <xdr:cNvSpPr/>
      </xdr:nvSpPr>
      <xdr:spPr>
        <a:xfrm>
          <a:off x="20383500" y="126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76999</xdr:rowOff>
    </xdr:from>
    <xdr:ext cx="534377" cy="259045"/>
    <xdr:sp macro="" textlink="">
      <xdr:nvSpPr>
        <xdr:cNvPr id="883" name="テキスト ボックス 882"/>
        <xdr:cNvSpPr txBox="1"/>
      </xdr:nvSpPr>
      <xdr:spPr>
        <a:xfrm>
          <a:off x="20167111" y="12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164064</xdr:rowOff>
    </xdr:from>
    <xdr:to>
      <xdr:col>102</xdr:col>
      <xdr:colOff>165100</xdr:colOff>
      <xdr:row>73</xdr:row>
      <xdr:rowOff>94214</xdr:rowOff>
    </xdr:to>
    <xdr:sp macro="" textlink="">
      <xdr:nvSpPr>
        <xdr:cNvPr id="884" name="楕円 883"/>
        <xdr:cNvSpPr/>
      </xdr:nvSpPr>
      <xdr:spPr>
        <a:xfrm>
          <a:off x="19494500" y="125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110741</xdr:rowOff>
    </xdr:from>
    <xdr:ext cx="534377" cy="259045"/>
    <xdr:sp macro="" textlink="">
      <xdr:nvSpPr>
        <xdr:cNvPr id="885" name="テキスト ボックス 884"/>
        <xdr:cNvSpPr txBox="1"/>
      </xdr:nvSpPr>
      <xdr:spPr>
        <a:xfrm>
          <a:off x="19278111" y="122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89677</xdr:rowOff>
    </xdr:from>
    <xdr:to>
      <xdr:col>98</xdr:col>
      <xdr:colOff>38100</xdr:colOff>
      <xdr:row>74</xdr:row>
      <xdr:rowOff>19827</xdr:rowOff>
    </xdr:to>
    <xdr:sp macro="" textlink="">
      <xdr:nvSpPr>
        <xdr:cNvPr id="886" name="楕円 885"/>
        <xdr:cNvSpPr/>
      </xdr:nvSpPr>
      <xdr:spPr>
        <a:xfrm>
          <a:off x="18605500" y="126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36354</xdr:rowOff>
    </xdr:from>
    <xdr:ext cx="534377" cy="259045"/>
    <xdr:sp macro="" textlink="">
      <xdr:nvSpPr>
        <xdr:cNvPr id="887" name="テキスト ボックス 886"/>
        <xdr:cNvSpPr txBox="1"/>
      </xdr:nvSpPr>
      <xdr:spPr>
        <a:xfrm>
          <a:off x="18389111" y="123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扶助費について、児童扶養手当や障害児通所支援給付費等の増加により、前年度を上回る結果となっている。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普通建設事業費について、義務教育施設改築事業等の進捗に伴い、前年度を下回る結果となっている。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災害復旧事業費について、７月と８月の豪雨および９月の台風など災害が度重なり、前年度を上回る結果となっている。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305,311
300,821
229.96
130,099,649
128,833,584
852,670
69,154,492
142,471,449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52070</xdr:rowOff>
    </xdr:from>
    <xdr:to>
      <xdr:col>24</xdr:col>
      <xdr:colOff>63500</xdr:colOff>
      <xdr:row>34</xdr:row>
      <xdr:rowOff>116840</xdr:rowOff>
    </xdr:to>
    <xdr:cxnSp macro="">
      <xdr:nvCxnSpPr>
        <xdr:cNvPr id="61" name="直線コネクタ 60"/>
        <xdr:cNvCxnSpPr/>
      </xdr:nvCxnSpPr>
      <xdr:spPr>
        <a:xfrm>
          <a:off x="3797300" y="58813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164084</xdr:rowOff>
    </xdr:from>
    <xdr:to>
      <xdr:col>19</xdr:col>
      <xdr:colOff>177800</xdr:colOff>
      <xdr:row>34</xdr:row>
      <xdr:rowOff>52070</xdr:rowOff>
    </xdr:to>
    <xdr:cxnSp macro="">
      <xdr:nvCxnSpPr>
        <xdr:cNvPr id="64" name="直線コネクタ 63"/>
        <xdr:cNvCxnSpPr/>
      </xdr:nvCxnSpPr>
      <xdr:spPr>
        <a:xfrm>
          <a:off x="2908300" y="5650484"/>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164084</xdr:rowOff>
    </xdr:from>
    <xdr:to>
      <xdr:col>15</xdr:col>
      <xdr:colOff>50800</xdr:colOff>
      <xdr:row>34</xdr:row>
      <xdr:rowOff>26162</xdr:rowOff>
    </xdr:to>
    <xdr:cxnSp macro="">
      <xdr:nvCxnSpPr>
        <xdr:cNvPr id="67" name="直線コネクタ 66"/>
        <xdr:cNvCxnSpPr/>
      </xdr:nvCxnSpPr>
      <xdr:spPr>
        <a:xfrm flipV="1">
          <a:off x="2019300" y="5650484"/>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87884</xdr:rowOff>
    </xdr:from>
    <xdr:to>
      <xdr:col>10</xdr:col>
      <xdr:colOff>114300</xdr:colOff>
      <xdr:row>34</xdr:row>
      <xdr:rowOff>26162</xdr:rowOff>
    </xdr:to>
    <xdr:cxnSp macro="">
      <xdr:nvCxnSpPr>
        <xdr:cNvPr id="70" name="直線コネクタ 69"/>
        <xdr:cNvCxnSpPr/>
      </xdr:nvCxnSpPr>
      <xdr:spPr>
        <a:xfrm>
          <a:off x="1130300" y="574573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66040</xdr:rowOff>
    </xdr:from>
    <xdr:to>
      <xdr:col>24</xdr:col>
      <xdr:colOff>114300</xdr:colOff>
      <xdr:row>34</xdr:row>
      <xdr:rowOff>167640</xdr:rowOff>
    </xdr:to>
    <xdr:sp macro="" textlink="">
      <xdr:nvSpPr>
        <xdr:cNvPr id="80" name="楕円 79"/>
        <xdr:cNvSpPr/>
      </xdr:nvSpPr>
      <xdr:spPr>
        <a:xfrm>
          <a:off x="4584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88917</xdr:rowOff>
    </xdr:from>
    <xdr:ext cx="469744" cy="259045"/>
    <xdr:sp macro="" textlink="">
      <xdr:nvSpPr>
        <xdr:cNvPr id="81" name="議会費該当値テキスト"/>
        <xdr:cNvSpPr txBox="1"/>
      </xdr:nvSpPr>
      <xdr:spPr>
        <a:xfrm>
          <a:off x="4686300"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1270</xdr:rowOff>
    </xdr:from>
    <xdr:to>
      <xdr:col>20</xdr:col>
      <xdr:colOff>38100</xdr:colOff>
      <xdr:row>34</xdr:row>
      <xdr:rowOff>102870</xdr:rowOff>
    </xdr:to>
    <xdr:sp macro="" textlink="">
      <xdr:nvSpPr>
        <xdr:cNvPr id="82" name="楕円 81"/>
        <xdr:cNvSpPr/>
      </xdr:nvSpPr>
      <xdr:spPr>
        <a:xfrm>
          <a:off x="374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83" name="テキスト ボックス 82"/>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113284</xdr:rowOff>
    </xdr:from>
    <xdr:to>
      <xdr:col>15</xdr:col>
      <xdr:colOff>101600</xdr:colOff>
      <xdr:row>33</xdr:row>
      <xdr:rowOff>43434</xdr:rowOff>
    </xdr:to>
    <xdr:sp macro="" textlink="">
      <xdr:nvSpPr>
        <xdr:cNvPr id="84" name="楕円 83"/>
        <xdr:cNvSpPr/>
      </xdr:nvSpPr>
      <xdr:spPr>
        <a:xfrm>
          <a:off x="2857500" y="5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59961</xdr:rowOff>
    </xdr:from>
    <xdr:ext cx="469744" cy="259045"/>
    <xdr:sp macro="" textlink="">
      <xdr:nvSpPr>
        <xdr:cNvPr id="85" name="テキスト ボックス 84"/>
        <xdr:cNvSpPr txBox="1"/>
      </xdr:nvSpPr>
      <xdr:spPr>
        <a:xfrm>
          <a:off x="2673428" y="537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146812</xdr:rowOff>
    </xdr:from>
    <xdr:to>
      <xdr:col>10</xdr:col>
      <xdr:colOff>165100</xdr:colOff>
      <xdr:row>34</xdr:row>
      <xdr:rowOff>76962</xdr:rowOff>
    </xdr:to>
    <xdr:sp macro="" textlink="">
      <xdr:nvSpPr>
        <xdr:cNvPr id="86" name="楕円 85"/>
        <xdr:cNvSpPr/>
      </xdr:nvSpPr>
      <xdr:spPr>
        <a:xfrm>
          <a:off x="1968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93489</xdr:rowOff>
    </xdr:from>
    <xdr:ext cx="469744" cy="259045"/>
    <xdr:sp macro="" textlink="">
      <xdr:nvSpPr>
        <xdr:cNvPr id="87" name="テキスト ボックス 86"/>
        <xdr:cNvSpPr txBox="1"/>
      </xdr:nvSpPr>
      <xdr:spPr>
        <a:xfrm>
          <a:off x="1784428"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37084</xdr:rowOff>
    </xdr:from>
    <xdr:to>
      <xdr:col>6</xdr:col>
      <xdr:colOff>38100</xdr:colOff>
      <xdr:row>33</xdr:row>
      <xdr:rowOff>138684</xdr:rowOff>
    </xdr:to>
    <xdr:sp macro="" textlink="">
      <xdr:nvSpPr>
        <xdr:cNvPr id="88" name="楕円 87"/>
        <xdr:cNvSpPr/>
      </xdr:nvSpPr>
      <xdr:spPr>
        <a:xfrm>
          <a:off x="10795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155211</xdr:rowOff>
    </xdr:from>
    <xdr:ext cx="469744" cy="259045"/>
    <xdr:sp macro="" textlink="">
      <xdr:nvSpPr>
        <xdr:cNvPr id="89" name="テキスト ボックス 88"/>
        <xdr:cNvSpPr txBox="1"/>
      </xdr:nvSpPr>
      <xdr:spPr>
        <a:xfrm>
          <a:off x="895428"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51975</xdr:rowOff>
    </xdr:from>
    <xdr:to>
      <xdr:col>24</xdr:col>
      <xdr:colOff>63500</xdr:colOff>
      <xdr:row>57</xdr:row>
      <xdr:rowOff>81769</xdr:rowOff>
    </xdr:to>
    <xdr:cxnSp macro="">
      <xdr:nvCxnSpPr>
        <xdr:cNvPr id="119" name="直線コネクタ 118"/>
        <xdr:cNvCxnSpPr/>
      </xdr:nvCxnSpPr>
      <xdr:spPr>
        <a:xfrm flipV="1">
          <a:off x="3797300" y="9824625"/>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81769</xdr:rowOff>
    </xdr:from>
    <xdr:to>
      <xdr:col>19</xdr:col>
      <xdr:colOff>177800</xdr:colOff>
      <xdr:row>57</xdr:row>
      <xdr:rowOff>100400</xdr:rowOff>
    </xdr:to>
    <xdr:cxnSp macro="">
      <xdr:nvCxnSpPr>
        <xdr:cNvPr id="122" name="直線コネクタ 121"/>
        <xdr:cNvCxnSpPr/>
      </xdr:nvCxnSpPr>
      <xdr:spPr>
        <a:xfrm flipV="1">
          <a:off x="2908300" y="985441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4864</xdr:rowOff>
    </xdr:from>
    <xdr:to>
      <xdr:col>15</xdr:col>
      <xdr:colOff>50800</xdr:colOff>
      <xdr:row>57</xdr:row>
      <xdr:rowOff>100400</xdr:rowOff>
    </xdr:to>
    <xdr:cxnSp macro="">
      <xdr:nvCxnSpPr>
        <xdr:cNvPr id="125" name="直線コネクタ 124"/>
        <xdr:cNvCxnSpPr/>
      </xdr:nvCxnSpPr>
      <xdr:spPr>
        <a:xfrm>
          <a:off x="2019300" y="9777514"/>
          <a:ext cx="889000" cy="9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4864</xdr:rowOff>
    </xdr:from>
    <xdr:to>
      <xdr:col>10</xdr:col>
      <xdr:colOff>114300</xdr:colOff>
      <xdr:row>57</xdr:row>
      <xdr:rowOff>46603</xdr:rowOff>
    </xdr:to>
    <xdr:cxnSp macro="">
      <xdr:nvCxnSpPr>
        <xdr:cNvPr id="128" name="直線コネクタ 127"/>
        <xdr:cNvCxnSpPr/>
      </xdr:nvCxnSpPr>
      <xdr:spPr>
        <a:xfrm flipV="1">
          <a:off x="1130300" y="9777514"/>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1175</xdr:rowOff>
    </xdr:from>
    <xdr:to>
      <xdr:col>24</xdr:col>
      <xdr:colOff>114300</xdr:colOff>
      <xdr:row>57</xdr:row>
      <xdr:rowOff>102775</xdr:rowOff>
    </xdr:to>
    <xdr:sp macro="" textlink="">
      <xdr:nvSpPr>
        <xdr:cNvPr id="138" name="楕円 137"/>
        <xdr:cNvSpPr/>
      </xdr:nvSpPr>
      <xdr:spPr>
        <a:xfrm>
          <a:off x="4584700" y="97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151052</xdr:rowOff>
    </xdr:from>
    <xdr:ext cx="534377" cy="259045"/>
    <xdr:sp macro="" textlink="">
      <xdr:nvSpPr>
        <xdr:cNvPr id="139" name="総務費該当値テキスト"/>
        <xdr:cNvSpPr txBox="1"/>
      </xdr:nvSpPr>
      <xdr:spPr>
        <a:xfrm>
          <a:off x="4686300" y="97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30969</xdr:rowOff>
    </xdr:from>
    <xdr:to>
      <xdr:col>20</xdr:col>
      <xdr:colOff>38100</xdr:colOff>
      <xdr:row>57</xdr:row>
      <xdr:rowOff>132569</xdr:rowOff>
    </xdr:to>
    <xdr:sp macro="" textlink="">
      <xdr:nvSpPr>
        <xdr:cNvPr id="140" name="楕円 139"/>
        <xdr:cNvSpPr/>
      </xdr:nvSpPr>
      <xdr:spPr>
        <a:xfrm>
          <a:off x="3746500" y="98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149096</xdr:rowOff>
    </xdr:from>
    <xdr:ext cx="534377" cy="259045"/>
    <xdr:sp macro="" textlink="">
      <xdr:nvSpPr>
        <xdr:cNvPr id="141" name="テキスト ボックス 140"/>
        <xdr:cNvSpPr txBox="1"/>
      </xdr:nvSpPr>
      <xdr:spPr>
        <a:xfrm>
          <a:off x="3530111" y="9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49600</xdr:rowOff>
    </xdr:from>
    <xdr:to>
      <xdr:col>15</xdr:col>
      <xdr:colOff>101600</xdr:colOff>
      <xdr:row>57</xdr:row>
      <xdr:rowOff>151200</xdr:rowOff>
    </xdr:to>
    <xdr:sp macro="" textlink="">
      <xdr:nvSpPr>
        <xdr:cNvPr id="142" name="楕円 141"/>
        <xdr:cNvSpPr/>
      </xdr:nvSpPr>
      <xdr:spPr>
        <a:xfrm>
          <a:off x="2857500" y="98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167727</xdr:rowOff>
    </xdr:from>
    <xdr:ext cx="534377" cy="259045"/>
    <xdr:sp macro="" textlink="">
      <xdr:nvSpPr>
        <xdr:cNvPr id="143" name="テキスト ボックス 142"/>
        <xdr:cNvSpPr txBox="1"/>
      </xdr:nvSpPr>
      <xdr:spPr>
        <a:xfrm>
          <a:off x="2641111" y="95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125514</xdr:rowOff>
    </xdr:from>
    <xdr:to>
      <xdr:col>10</xdr:col>
      <xdr:colOff>165100</xdr:colOff>
      <xdr:row>57</xdr:row>
      <xdr:rowOff>55664</xdr:rowOff>
    </xdr:to>
    <xdr:sp macro="" textlink="">
      <xdr:nvSpPr>
        <xdr:cNvPr id="144" name="楕円 143"/>
        <xdr:cNvSpPr/>
      </xdr:nvSpPr>
      <xdr:spPr>
        <a:xfrm>
          <a:off x="1968500" y="97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72191</xdr:rowOff>
    </xdr:from>
    <xdr:ext cx="534377" cy="259045"/>
    <xdr:sp macro="" textlink="">
      <xdr:nvSpPr>
        <xdr:cNvPr id="145" name="テキスト ボックス 144"/>
        <xdr:cNvSpPr txBox="1"/>
      </xdr:nvSpPr>
      <xdr:spPr>
        <a:xfrm>
          <a:off x="1752111" y="95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167253</xdr:rowOff>
    </xdr:from>
    <xdr:to>
      <xdr:col>6</xdr:col>
      <xdr:colOff>38100</xdr:colOff>
      <xdr:row>57</xdr:row>
      <xdr:rowOff>97403</xdr:rowOff>
    </xdr:to>
    <xdr:sp macro="" textlink="">
      <xdr:nvSpPr>
        <xdr:cNvPr id="146" name="楕円 145"/>
        <xdr:cNvSpPr/>
      </xdr:nvSpPr>
      <xdr:spPr>
        <a:xfrm>
          <a:off x="1079500" y="97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113930</xdr:rowOff>
    </xdr:from>
    <xdr:ext cx="534377" cy="259045"/>
    <xdr:sp macro="" textlink="">
      <xdr:nvSpPr>
        <xdr:cNvPr id="147" name="テキスト ボックス 146"/>
        <xdr:cNvSpPr txBox="1"/>
      </xdr:nvSpPr>
      <xdr:spPr>
        <a:xfrm>
          <a:off x="863111" y="95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145021</xdr:rowOff>
    </xdr:from>
    <xdr:to>
      <xdr:col>24</xdr:col>
      <xdr:colOff>63500</xdr:colOff>
      <xdr:row>74</xdr:row>
      <xdr:rowOff>71692</xdr:rowOff>
    </xdr:to>
    <xdr:cxnSp macro="">
      <xdr:nvCxnSpPr>
        <xdr:cNvPr id="177" name="直線コネクタ 176"/>
        <xdr:cNvCxnSpPr/>
      </xdr:nvCxnSpPr>
      <xdr:spPr>
        <a:xfrm flipV="1">
          <a:off x="3797300" y="12660871"/>
          <a:ext cx="838200" cy="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58280</xdr:rowOff>
    </xdr:from>
    <xdr:to>
      <xdr:col>19</xdr:col>
      <xdr:colOff>177800</xdr:colOff>
      <xdr:row>74</xdr:row>
      <xdr:rowOff>71692</xdr:rowOff>
    </xdr:to>
    <xdr:cxnSp macro="">
      <xdr:nvCxnSpPr>
        <xdr:cNvPr id="180" name="直線コネクタ 179"/>
        <xdr:cNvCxnSpPr/>
      </xdr:nvCxnSpPr>
      <xdr:spPr>
        <a:xfrm>
          <a:off x="2908300" y="12745580"/>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50953</xdr:rowOff>
    </xdr:from>
    <xdr:to>
      <xdr:col>15</xdr:col>
      <xdr:colOff>50800</xdr:colOff>
      <xdr:row>74</xdr:row>
      <xdr:rowOff>58280</xdr:rowOff>
    </xdr:to>
    <xdr:cxnSp macro="">
      <xdr:nvCxnSpPr>
        <xdr:cNvPr id="183" name="直線コネクタ 182"/>
        <xdr:cNvCxnSpPr/>
      </xdr:nvCxnSpPr>
      <xdr:spPr>
        <a:xfrm>
          <a:off x="2019300" y="12738253"/>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50953</xdr:rowOff>
    </xdr:from>
    <xdr:to>
      <xdr:col>10</xdr:col>
      <xdr:colOff>114300</xdr:colOff>
      <xdr:row>74</xdr:row>
      <xdr:rowOff>148933</xdr:rowOff>
    </xdr:to>
    <xdr:cxnSp macro="">
      <xdr:nvCxnSpPr>
        <xdr:cNvPr id="186" name="直線コネクタ 185"/>
        <xdr:cNvCxnSpPr/>
      </xdr:nvCxnSpPr>
      <xdr:spPr>
        <a:xfrm flipV="1">
          <a:off x="1130300" y="12738253"/>
          <a:ext cx="889000" cy="9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94221</xdr:rowOff>
    </xdr:from>
    <xdr:to>
      <xdr:col>24</xdr:col>
      <xdr:colOff>114300</xdr:colOff>
      <xdr:row>74</xdr:row>
      <xdr:rowOff>24371</xdr:rowOff>
    </xdr:to>
    <xdr:sp macro="" textlink="">
      <xdr:nvSpPr>
        <xdr:cNvPr id="196" name="楕円 195"/>
        <xdr:cNvSpPr/>
      </xdr:nvSpPr>
      <xdr:spPr>
        <a:xfrm>
          <a:off x="4584700" y="126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117098</xdr:rowOff>
    </xdr:from>
    <xdr:ext cx="599010" cy="259045"/>
    <xdr:sp macro="" textlink="">
      <xdr:nvSpPr>
        <xdr:cNvPr id="197" name="民生費該当値テキスト"/>
        <xdr:cNvSpPr txBox="1"/>
      </xdr:nvSpPr>
      <xdr:spPr>
        <a:xfrm>
          <a:off x="4686300" y="1246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20892</xdr:rowOff>
    </xdr:from>
    <xdr:to>
      <xdr:col>20</xdr:col>
      <xdr:colOff>38100</xdr:colOff>
      <xdr:row>74</xdr:row>
      <xdr:rowOff>122492</xdr:rowOff>
    </xdr:to>
    <xdr:sp macro="" textlink="">
      <xdr:nvSpPr>
        <xdr:cNvPr id="198" name="楕円 197"/>
        <xdr:cNvSpPr/>
      </xdr:nvSpPr>
      <xdr:spPr>
        <a:xfrm>
          <a:off x="3746500" y="127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139019</xdr:rowOff>
    </xdr:from>
    <xdr:ext cx="599010" cy="259045"/>
    <xdr:sp macro="" textlink="">
      <xdr:nvSpPr>
        <xdr:cNvPr id="199" name="テキスト ボックス 198"/>
        <xdr:cNvSpPr txBox="1"/>
      </xdr:nvSpPr>
      <xdr:spPr>
        <a:xfrm>
          <a:off x="3497795" y="1248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7480</xdr:rowOff>
    </xdr:from>
    <xdr:to>
      <xdr:col>15</xdr:col>
      <xdr:colOff>101600</xdr:colOff>
      <xdr:row>74</xdr:row>
      <xdr:rowOff>109080</xdr:rowOff>
    </xdr:to>
    <xdr:sp macro="" textlink="">
      <xdr:nvSpPr>
        <xdr:cNvPr id="200" name="楕円 199"/>
        <xdr:cNvSpPr/>
      </xdr:nvSpPr>
      <xdr:spPr>
        <a:xfrm>
          <a:off x="2857500" y="126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125607</xdr:rowOff>
    </xdr:from>
    <xdr:ext cx="599010" cy="259045"/>
    <xdr:sp macro="" textlink="">
      <xdr:nvSpPr>
        <xdr:cNvPr id="201" name="テキスト ボックス 200"/>
        <xdr:cNvSpPr txBox="1"/>
      </xdr:nvSpPr>
      <xdr:spPr>
        <a:xfrm>
          <a:off x="2608795" y="1247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153</xdr:rowOff>
    </xdr:from>
    <xdr:to>
      <xdr:col>10</xdr:col>
      <xdr:colOff>165100</xdr:colOff>
      <xdr:row>74</xdr:row>
      <xdr:rowOff>101753</xdr:rowOff>
    </xdr:to>
    <xdr:sp macro="" textlink="">
      <xdr:nvSpPr>
        <xdr:cNvPr id="202" name="楕円 201"/>
        <xdr:cNvSpPr/>
      </xdr:nvSpPr>
      <xdr:spPr>
        <a:xfrm>
          <a:off x="1968500" y="126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118280</xdr:rowOff>
    </xdr:from>
    <xdr:ext cx="599010" cy="259045"/>
    <xdr:sp macro="" textlink="">
      <xdr:nvSpPr>
        <xdr:cNvPr id="203" name="テキスト ボックス 202"/>
        <xdr:cNvSpPr txBox="1"/>
      </xdr:nvSpPr>
      <xdr:spPr>
        <a:xfrm>
          <a:off x="1719795" y="1246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98133</xdr:rowOff>
    </xdr:from>
    <xdr:to>
      <xdr:col>6</xdr:col>
      <xdr:colOff>38100</xdr:colOff>
      <xdr:row>75</xdr:row>
      <xdr:rowOff>28283</xdr:rowOff>
    </xdr:to>
    <xdr:sp macro="" textlink="">
      <xdr:nvSpPr>
        <xdr:cNvPr id="204" name="楕円 203"/>
        <xdr:cNvSpPr/>
      </xdr:nvSpPr>
      <xdr:spPr>
        <a:xfrm>
          <a:off x="1079500" y="127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44810</xdr:rowOff>
    </xdr:from>
    <xdr:ext cx="599010" cy="259045"/>
    <xdr:sp macro="" textlink="">
      <xdr:nvSpPr>
        <xdr:cNvPr id="205" name="テキスト ボックス 204"/>
        <xdr:cNvSpPr txBox="1"/>
      </xdr:nvSpPr>
      <xdr:spPr>
        <a:xfrm>
          <a:off x="830795" y="125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127721</xdr:rowOff>
    </xdr:from>
    <xdr:to>
      <xdr:col>24</xdr:col>
      <xdr:colOff>63500</xdr:colOff>
      <xdr:row>97</xdr:row>
      <xdr:rowOff>135060</xdr:rowOff>
    </xdr:to>
    <xdr:cxnSp macro="">
      <xdr:nvCxnSpPr>
        <xdr:cNvPr id="233" name="直線コネクタ 232"/>
        <xdr:cNvCxnSpPr/>
      </xdr:nvCxnSpPr>
      <xdr:spPr>
        <a:xfrm flipV="1">
          <a:off x="3797300" y="16758371"/>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158057</xdr:rowOff>
    </xdr:from>
    <xdr:to>
      <xdr:col>19</xdr:col>
      <xdr:colOff>177800</xdr:colOff>
      <xdr:row>97</xdr:row>
      <xdr:rowOff>135060</xdr:rowOff>
    </xdr:to>
    <xdr:cxnSp macro="">
      <xdr:nvCxnSpPr>
        <xdr:cNvPr id="236" name="直線コネクタ 235"/>
        <xdr:cNvCxnSpPr/>
      </xdr:nvCxnSpPr>
      <xdr:spPr>
        <a:xfrm>
          <a:off x="2908300" y="16617257"/>
          <a:ext cx="8890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158057</xdr:rowOff>
    </xdr:from>
    <xdr:to>
      <xdr:col>15</xdr:col>
      <xdr:colOff>50800</xdr:colOff>
      <xdr:row>97</xdr:row>
      <xdr:rowOff>82116</xdr:rowOff>
    </xdr:to>
    <xdr:cxnSp macro="">
      <xdr:nvCxnSpPr>
        <xdr:cNvPr id="239" name="直線コネクタ 238"/>
        <xdr:cNvCxnSpPr/>
      </xdr:nvCxnSpPr>
      <xdr:spPr>
        <a:xfrm flipV="1">
          <a:off x="2019300" y="16617257"/>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161097</xdr:rowOff>
    </xdr:from>
    <xdr:to>
      <xdr:col>10</xdr:col>
      <xdr:colOff>114300</xdr:colOff>
      <xdr:row>97</xdr:row>
      <xdr:rowOff>82116</xdr:rowOff>
    </xdr:to>
    <xdr:cxnSp macro="">
      <xdr:nvCxnSpPr>
        <xdr:cNvPr id="242" name="直線コネクタ 241"/>
        <xdr:cNvCxnSpPr/>
      </xdr:nvCxnSpPr>
      <xdr:spPr>
        <a:xfrm>
          <a:off x="1130300" y="16105947"/>
          <a:ext cx="889000" cy="6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76921</xdr:rowOff>
    </xdr:from>
    <xdr:to>
      <xdr:col>24</xdr:col>
      <xdr:colOff>114300</xdr:colOff>
      <xdr:row>98</xdr:row>
      <xdr:rowOff>7071</xdr:rowOff>
    </xdr:to>
    <xdr:sp macro="" textlink="">
      <xdr:nvSpPr>
        <xdr:cNvPr id="252" name="楕円 251"/>
        <xdr:cNvSpPr/>
      </xdr:nvSpPr>
      <xdr:spPr>
        <a:xfrm>
          <a:off x="4584700" y="167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55348</xdr:rowOff>
    </xdr:from>
    <xdr:ext cx="534377" cy="259045"/>
    <xdr:sp macro="" textlink="">
      <xdr:nvSpPr>
        <xdr:cNvPr id="253" name="衛生費該当値テキスト"/>
        <xdr:cNvSpPr txBox="1"/>
      </xdr:nvSpPr>
      <xdr:spPr>
        <a:xfrm>
          <a:off x="4686300" y="166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84260</xdr:rowOff>
    </xdr:from>
    <xdr:to>
      <xdr:col>20</xdr:col>
      <xdr:colOff>38100</xdr:colOff>
      <xdr:row>98</xdr:row>
      <xdr:rowOff>14410</xdr:rowOff>
    </xdr:to>
    <xdr:sp macro="" textlink="">
      <xdr:nvSpPr>
        <xdr:cNvPr id="254" name="楕円 253"/>
        <xdr:cNvSpPr/>
      </xdr:nvSpPr>
      <xdr:spPr>
        <a:xfrm>
          <a:off x="3746500" y="167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5537</xdr:rowOff>
    </xdr:from>
    <xdr:ext cx="534377" cy="259045"/>
    <xdr:sp macro="" textlink="">
      <xdr:nvSpPr>
        <xdr:cNvPr id="255" name="テキスト ボックス 254"/>
        <xdr:cNvSpPr txBox="1"/>
      </xdr:nvSpPr>
      <xdr:spPr>
        <a:xfrm>
          <a:off x="3530111" y="168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107257</xdr:rowOff>
    </xdr:from>
    <xdr:to>
      <xdr:col>15</xdr:col>
      <xdr:colOff>101600</xdr:colOff>
      <xdr:row>97</xdr:row>
      <xdr:rowOff>37407</xdr:rowOff>
    </xdr:to>
    <xdr:sp macro="" textlink="">
      <xdr:nvSpPr>
        <xdr:cNvPr id="256" name="楕円 255"/>
        <xdr:cNvSpPr/>
      </xdr:nvSpPr>
      <xdr:spPr>
        <a:xfrm>
          <a:off x="2857500" y="165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53934</xdr:rowOff>
    </xdr:from>
    <xdr:ext cx="534377" cy="259045"/>
    <xdr:sp macro="" textlink="">
      <xdr:nvSpPr>
        <xdr:cNvPr id="257" name="テキスト ボックス 256"/>
        <xdr:cNvSpPr txBox="1"/>
      </xdr:nvSpPr>
      <xdr:spPr>
        <a:xfrm>
          <a:off x="2641111" y="163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31316</xdr:rowOff>
    </xdr:from>
    <xdr:to>
      <xdr:col>10</xdr:col>
      <xdr:colOff>165100</xdr:colOff>
      <xdr:row>97</xdr:row>
      <xdr:rowOff>132916</xdr:rowOff>
    </xdr:to>
    <xdr:sp macro="" textlink="">
      <xdr:nvSpPr>
        <xdr:cNvPr id="258" name="楕円 257"/>
        <xdr:cNvSpPr/>
      </xdr:nvSpPr>
      <xdr:spPr>
        <a:xfrm>
          <a:off x="1968500" y="166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124043</xdr:rowOff>
    </xdr:from>
    <xdr:ext cx="534377" cy="259045"/>
    <xdr:sp macro="" textlink="">
      <xdr:nvSpPr>
        <xdr:cNvPr id="259" name="テキスト ボックス 258"/>
        <xdr:cNvSpPr txBox="1"/>
      </xdr:nvSpPr>
      <xdr:spPr>
        <a:xfrm>
          <a:off x="1752111" y="167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110297</xdr:rowOff>
    </xdr:from>
    <xdr:to>
      <xdr:col>6</xdr:col>
      <xdr:colOff>38100</xdr:colOff>
      <xdr:row>94</xdr:row>
      <xdr:rowOff>40447</xdr:rowOff>
    </xdr:to>
    <xdr:sp macro="" textlink="">
      <xdr:nvSpPr>
        <xdr:cNvPr id="260" name="楕円 259"/>
        <xdr:cNvSpPr/>
      </xdr:nvSpPr>
      <xdr:spPr>
        <a:xfrm>
          <a:off x="1079500" y="160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56974</xdr:rowOff>
    </xdr:from>
    <xdr:ext cx="534377" cy="259045"/>
    <xdr:sp macro="" textlink="">
      <xdr:nvSpPr>
        <xdr:cNvPr id="261" name="テキスト ボックス 260"/>
        <xdr:cNvSpPr txBox="1"/>
      </xdr:nvSpPr>
      <xdr:spPr>
        <a:xfrm>
          <a:off x="863111" y="158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163931</xdr:rowOff>
    </xdr:from>
    <xdr:to>
      <xdr:col>55</xdr:col>
      <xdr:colOff>0</xdr:colOff>
      <xdr:row>36</xdr:row>
      <xdr:rowOff>103124</xdr:rowOff>
    </xdr:to>
    <xdr:cxnSp macro="">
      <xdr:nvCxnSpPr>
        <xdr:cNvPr id="288" name="直線コネクタ 287"/>
        <xdr:cNvCxnSpPr/>
      </xdr:nvCxnSpPr>
      <xdr:spPr>
        <a:xfrm>
          <a:off x="9639300" y="6164681"/>
          <a:ext cx="8382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163931</xdr:rowOff>
    </xdr:from>
    <xdr:to>
      <xdr:col>50</xdr:col>
      <xdr:colOff>114300</xdr:colOff>
      <xdr:row>35</xdr:row>
      <xdr:rowOff>169418</xdr:rowOff>
    </xdr:to>
    <xdr:cxnSp macro="">
      <xdr:nvCxnSpPr>
        <xdr:cNvPr id="291" name="直線コネクタ 290"/>
        <xdr:cNvCxnSpPr/>
      </xdr:nvCxnSpPr>
      <xdr:spPr>
        <a:xfrm flipV="1">
          <a:off x="8750300" y="616468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148844</xdr:rowOff>
    </xdr:from>
    <xdr:to>
      <xdr:col>45</xdr:col>
      <xdr:colOff>177800</xdr:colOff>
      <xdr:row>35</xdr:row>
      <xdr:rowOff>169418</xdr:rowOff>
    </xdr:to>
    <xdr:cxnSp macro="">
      <xdr:nvCxnSpPr>
        <xdr:cNvPr id="294" name="直線コネクタ 293"/>
        <xdr:cNvCxnSpPr/>
      </xdr:nvCxnSpPr>
      <xdr:spPr>
        <a:xfrm>
          <a:off x="7861300" y="614959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112268</xdr:rowOff>
    </xdr:from>
    <xdr:to>
      <xdr:col>41</xdr:col>
      <xdr:colOff>50800</xdr:colOff>
      <xdr:row>35</xdr:row>
      <xdr:rowOff>148844</xdr:rowOff>
    </xdr:to>
    <xdr:cxnSp macro="">
      <xdr:nvCxnSpPr>
        <xdr:cNvPr id="297" name="直線コネクタ 296"/>
        <xdr:cNvCxnSpPr/>
      </xdr:nvCxnSpPr>
      <xdr:spPr>
        <a:xfrm>
          <a:off x="6972300" y="61130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52324</xdr:rowOff>
    </xdr:from>
    <xdr:to>
      <xdr:col>55</xdr:col>
      <xdr:colOff>50800</xdr:colOff>
      <xdr:row>36</xdr:row>
      <xdr:rowOff>153924</xdr:rowOff>
    </xdr:to>
    <xdr:sp macro="" textlink="">
      <xdr:nvSpPr>
        <xdr:cNvPr id="307" name="楕円 306"/>
        <xdr:cNvSpPr/>
      </xdr:nvSpPr>
      <xdr:spPr>
        <a:xfrm>
          <a:off x="10426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75201</xdr:rowOff>
    </xdr:from>
    <xdr:ext cx="378565" cy="259045"/>
    <xdr:sp macro="" textlink="">
      <xdr:nvSpPr>
        <xdr:cNvPr id="308" name="労働費該当値テキスト"/>
        <xdr:cNvSpPr txBox="1"/>
      </xdr:nvSpPr>
      <xdr:spPr>
        <a:xfrm>
          <a:off x="10528300"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113131</xdr:rowOff>
    </xdr:from>
    <xdr:to>
      <xdr:col>50</xdr:col>
      <xdr:colOff>165100</xdr:colOff>
      <xdr:row>36</xdr:row>
      <xdr:rowOff>43281</xdr:rowOff>
    </xdr:to>
    <xdr:sp macro="" textlink="">
      <xdr:nvSpPr>
        <xdr:cNvPr id="309" name="楕円 308"/>
        <xdr:cNvSpPr/>
      </xdr:nvSpPr>
      <xdr:spPr>
        <a:xfrm>
          <a:off x="9588500" y="6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59808</xdr:rowOff>
    </xdr:from>
    <xdr:ext cx="469744" cy="259045"/>
    <xdr:sp macro="" textlink="">
      <xdr:nvSpPr>
        <xdr:cNvPr id="310" name="テキスト ボックス 309"/>
        <xdr:cNvSpPr txBox="1"/>
      </xdr:nvSpPr>
      <xdr:spPr>
        <a:xfrm>
          <a:off x="9404428" y="58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118618</xdr:rowOff>
    </xdr:from>
    <xdr:to>
      <xdr:col>46</xdr:col>
      <xdr:colOff>38100</xdr:colOff>
      <xdr:row>36</xdr:row>
      <xdr:rowOff>48768</xdr:rowOff>
    </xdr:to>
    <xdr:sp macro="" textlink="">
      <xdr:nvSpPr>
        <xdr:cNvPr id="311" name="楕円 310"/>
        <xdr:cNvSpPr/>
      </xdr:nvSpPr>
      <xdr:spPr>
        <a:xfrm>
          <a:off x="8699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65295</xdr:rowOff>
    </xdr:from>
    <xdr:ext cx="469744" cy="259045"/>
    <xdr:sp macro="" textlink="">
      <xdr:nvSpPr>
        <xdr:cNvPr id="312" name="テキスト ボックス 311"/>
        <xdr:cNvSpPr txBox="1"/>
      </xdr:nvSpPr>
      <xdr:spPr>
        <a:xfrm>
          <a:off x="8515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98044</xdr:rowOff>
    </xdr:from>
    <xdr:to>
      <xdr:col>41</xdr:col>
      <xdr:colOff>101600</xdr:colOff>
      <xdr:row>36</xdr:row>
      <xdr:rowOff>28194</xdr:rowOff>
    </xdr:to>
    <xdr:sp macro="" textlink="">
      <xdr:nvSpPr>
        <xdr:cNvPr id="313" name="楕円 312"/>
        <xdr:cNvSpPr/>
      </xdr:nvSpPr>
      <xdr:spPr>
        <a:xfrm>
          <a:off x="7810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44721</xdr:rowOff>
    </xdr:from>
    <xdr:ext cx="469744" cy="259045"/>
    <xdr:sp macro="" textlink="">
      <xdr:nvSpPr>
        <xdr:cNvPr id="314" name="テキスト ボックス 313"/>
        <xdr:cNvSpPr txBox="1"/>
      </xdr:nvSpPr>
      <xdr:spPr>
        <a:xfrm>
          <a:off x="7626428"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61468</xdr:rowOff>
    </xdr:from>
    <xdr:to>
      <xdr:col>36</xdr:col>
      <xdr:colOff>165100</xdr:colOff>
      <xdr:row>35</xdr:row>
      <xdr:rowOff>163068</xdr:rowOff>
    </xdr:to>
    <xdr:sp macro="" textlink="">
      <xdr:nvSpPr>
        <xdr:cNvPr id="315" name="楕円 314"/>
        <xdr:cNvSpPr/>
      </xdr:nvSpPr>
      <xdr:spPr>
        <a:xfrm>
          <a:off x="6921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8145</xdr:rowOff>
    </xdr:from>
    <xdr:ext cx="469744" cy="259045"/>
    <xdr:sp macro="" textlink="">
      <xdr:nvSpPr>
        <xdr:cNvPr id="316" name="テキスト ボックス 315"/>
        <xdr:cNvSpPr txBox="1"/>
      </xdr:nvSpPr>
      <xdr:spPr>
        <a:xfrm>
          <a:off x="6737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89789</xdr:rowOff>
    </xdr:from>
    <xdr:to>
      <xdr:col>55</xdr:col>
      <xdr:colOff>0</xdr:colOff>
      <xdr:row>54</xdr:row>
      <xdr:rowOff>93828</xdr:rowOff>
    </xdr:to>
    <xdr:cxnSp macro="">
      <xdr:nvCxnSpPr>
        <xdr:cNvPr id="345" name="直線コネクタ 344"/>
        <xdr:cNvCxnSpPr/>
      </xdr:nvCxnSpPr>
      <xdr:spPr>
        <a:xfrm>
          <a:off x="9639300" y="9348089"/>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140615</xdr:rowOff>
    </xdr:from>
    <xdr:to>
      <xdr:col>50</xdr:col>
      <xdr:colOff>114300</xdr:colOff>
      <xdr:row>54</xdr:row>
      <xdr:rowOff>89789</xdr:rowOff>
    </xdr:to>
    <xdr:cxnSp macro="">
      <xdr:nvCxnSpPr>
        <xdr:cNvPr id="348" name="直線コネクタ 347"/>
        <xdr:cNvCxnSpPr/>
      </xdr:nvCxnSpPr>
      <xdr:spPr>
        <a:xfrm>
          <a:off x="8750300" y="9227465"/>
          <a:ext cx="889000" cy="1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140615</xdr:rowOff>
    </xdr:from>
    <xdr:to>
      <xdr:col>45</xdr:col>
      <xdr:colOff>177800</xdr:colOff>
      <xdr:row>54</xdr:row>
      <xdr:rowOff>125679</xdr:rowOff>
    </xdr:to>
    <xdr:cxnSp macro="">
      <xdr:nvCxnSpPr>
        <xdr:cNvPr id="351" name="直線コネクタ 350"/>
        <xdr:cNvCxnSpPr/>
      </xdr:nvCxnSpPr>
      <xdr:spPr>
        <a:xfrm flipV="1">
          <a:off x="7861300" y="9227465"/>
          <a:ext cx="889000" cy="1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125679</xdr:rowOff>
    </xdr:from>
    <xdr:to>
      <xdr:col>41</xdr:col>
      <xdr:colOff>50800</xdr:colOff>
      <xdr:row>54</xdr:row>
      <xdr:rowOff>152806</xdr:rowOff>
    </xdr:to>
    <xdr:cxnSp macro="">
      <xdr:nvCxnSpPr>
        <xdr:cNvPr id="354" name="直線コネクタ 353"/>
        <xdr:cNvCxnSpPr/>
      </xdr:nvCxnSpPr>
      <xdr:spPr>
        <a:xfrm flipV="1">
          <a:off x="6972300" y="938397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43028</xdr:rowOff>
    </xdr:from>
    <xdr:to>
      <xdr:col>55</xdr:col>
      <xdr:colOff>50800</xdr:colOff>
      <xdr:row>54</xdr:row>
      <xdr:rowOff>144628</xdr:rowOff>
    </xdr:to>
    <xdr:sp macro="" textlink="">
      <xdr:nvSpPr>
        <xdr:cNvPr id="364" name="楕円 363"/>
        <xdr:cNvSpPr/>
      </xdr:nvSpPr>
      <xdr:spPr>
        <a:xfrm>
          <a:off x="10426700" y="93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65905</xdr:rowOff>
    </xdr:from>
    <xdr:ext cx="534377" cy="259045"/>
    <xdr:sp macro="" textlink="">
      <xdr:nvSpPr>
        <xdr:cNvPr id="365" name="農林水産業費該当値テキスト"/>
        <xdr:cNvSpPr txBox="1"/>
      </xdr:nvSpPr>
      <xdr:spPr>
        <a:xfrm>
          <a:off x="10528300" y="915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38989</xdr:rowOff>
    </xdr:from>
    <xdr:to>
      <xdr:col>50</xdr:col>
      <xdr:colOff>165100</xdr:colOff>
      <xdr:row>54</xdr:row>
      <xdr:rowOff>140589</xdr:rowOff>
    </xdr:to>
    <xdr:sp macro="" textlink="">
      <xdr:nvSpPr>
        <xdr:cNvPr id="366" name="楕円 365"/>
        <xdr:cNvSpPr/>
      </xdr:nvSpPr>
      <xdr:spPr>
        <a:xfrm>
          <a:off x="9588500" y="92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157116</xdr:rowOff>
    </xdr:from>
    <xdr:ext cx="534377" cy="259045"/>
    <xdr:sp macro="" textlink="">
      <xdr:nvSpPr>
        <xdr:cNvPr id="367" name="テキスト ボックス 366"/>
        <xdr:cNvSpPr txBox="1"/>
      </xdr:nvSpPr>
      <xdr:spPr>
        <a:xfrm>
          <a:off x="9372111" y="90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89815</xdr:rowOff>
    </xdr:from>
    <xdr:to>
      <xdr:col>46</xdr:col>
      <xdr:colOff>38100</xdr:colOff>
      <xdr:row>54</xdr:row>
      <xdr:rowOff>19965</xdr:rowOff>
    </xdr:to>
    <xdr:sp macro="" textlink="">
      <xdr:nvSpPr>
        <xdr:cNvPr id="368" name="楕円 367"/>
        <xdr:cNvSpPr/>
      </xdr:nvSpPr>
      <xdr:spPr>
        <a:xfrm>
          <a:off x="8699500" y="91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36492</xdr:rowOff>
    </xdr:from>
    <xdr:ext cx="534377" cy="259045"/>
    <xdr:sp macro="" textlink="">
      <xdr:nvSpPr>
        <xdr:cNvPr id="369" name="テキスト ボックス 368"/>
        <xdr:cNvSpPr txBox="1"/>
      </xdr:nvSpPr>
      <xdr:spPr>
        <a:xfrm>
          <a:off x="8483111" y="895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74879</xdr:rowOff>
    </xdr:from>
    <xdr:to>
      <xdr:col>41</xdr:col>
      <xdr:colOff>101600</xdr:colOff>
      <xdr:row>55</xdr:row>
      <xdr:rowOff>5029</xdr:rowOff>
    </xdr:to>
    <xdr:sp macro="" textlink="">
      <xdr:nvSpPr>
        <xdr:cNvPr id="370" name="楕円 369"/>
        <xdr:cNvSpPr/>
      </xdr:nvSpPr>
      <xdr:spPr>
        <a:xfrm>
          <a:off x="7810500" y="93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21556</xdr:rowOff>
    </xdr:from>
    <xdr:ext cx="534377" cy="259045"/>
    <xdr:sp macro="" textlink="">
      <xdr:nvSpPr>
        <xdr:cNvPr id="371" name="テキスト ボックス 370"/>
        <xdr:cNvSpPr txBox="1"/>
      </xdr:nvSpPr>
      <xdr:spPr>
        <a:xfrm>
          <a:off x="7594111" y="91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102006</xdr:rowOff>
    </xdr:from>
    <xdr:to>
      <xdr:col>36</xdr:col>
      <xdr:colOff>165100</xdr:colOff>
      <xdr:row>55</xdr:row>
      <xdr:rowOff>32156</xdr:rowOff>
    </xdr:to>
    <xdr:sp macro="" textlink="">
      <xdr:nvSpPr>
        <xdr:cNvPr id="372" name="楕円 371"/>
        <xdr:cNvSpPr/>
      </xdr:nvSpPr>
      <xdr:spPr>
        <a:xfrm>
          <a:off x="6921500" y="93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48683</xdr:rowOff>
    </xdr:from>
    <xdr:ext cx="469744" cy="259045"/>
    <xdr:sp macro="" textlink="">
      <xdr:nvSpPr>
        <xdr:cNvPr id="373" name="テキスト ボックス 372"/>
        <xdr:cNvSpPr txBox="1"/>
      </xdr:nvSpPr>
      <xdr:spPr>
        <a:xfrm>
          <a:off x="6737428" y="913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115534</xdr:rowOff>
    </xdr:from>
    <xdr:to>
      <xdr:col>55</xdr:col>
      <xdr:colOff>0</xdr:colOff>
      <xdr:row>76</xdr:row>
      <xdr:rowOff>148681</xdr:rowOff>
    </xdr:to>
    <xdr:cxnSp macro="">
      <xdr:nvCxnSpPr>
        <xdr:cNvPr id="404" name="直線コネクタ 403"/>
        <xdr:cNvCxnSpPr/>
      </xdr:nvCxnSpPr>
      <xdr:spPr>
        <a:xfrm flipV="1">
          <a:off x="9639300" y="13145734"/>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34871</xdr:rowOff>
    </xdr:from>
    <xdr:to>
      <xdr:col>50</xdr:col>
      <xdr:colOff>114300</xdr:colOff>
      <xdr:row>76</xdr:row>
      <xdr:rowOff>148681</xdr:rowOff>
    </xdr:to>
    <xdr:cxnSp macro="">
      <xdr:nvCxnSpPr>
        <xdr:cNvPr id="407" name="直線コネクタ 406"/>
        <xdr:cNvCxnSpPr/>
      </xdr:nvCxnSpPr>
      <xdr:spPr>
        <a:xfrm>
          <a:off x="8750300" y="13065071"/>
          <a:ext cx="889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34871</xdr:rowOff>
    </xdr:from>
    <xdr:to>
      <xdr:col>45</xdr:col>
      <xdr:colOff>177800</xdr:colOff>
      <xdr:row>76</xdr:row>
      <xdr:rowOff>115207</xdr:rowOff>
    </xdr:to>
    <xdr:cxnSp macro="">
      <xdr:nvCxnSpPr>
        <xdr:cNvPr id="410" name="直線コネクタ 409"/>
        <xdr:cNvCxnSpPr/>
      </xdr:nvCxnSpPr>
      <xdr:spPr>
        <a:xfrm flipV="1">
          <a:off x="7861300" y="13065071"/>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12337</xdr:rowOff>
    </xdr:from>
    <xdr:to>
      <xdr:col>41</xdr:col>
      <xdr:colOff>50800</xdr:colOff>
      <xdr:row>76</xdr:row>
      <xdr:rowOff>115207</xdr:rowOff>
    </xdr:to>
    <xdr:cxnSp macro="">
      <xdr:nvCxnSpPr>
        <xdr:cNvPr id="413" name="直線コネクタ 412"/>
        <xdr:cNvCxnSpPr/>
      </xdr:nvCxnSpPr>
      <xdr:spPr>
        <a:xfrm>
          <a:off x="6972300" y="1304253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64734</xdr:rowOff>
    </xdr:from>
    <xdr:to>
      <xdr:col>55</xdr:col>
      <xdr:colOff>50800</xdr:colOff>
      <xdr:row>76</xdr:row>
      <xdr:rowOff>166334</xdr:rowOff>
    </xdr:to>
    <xdr:sp macro="" textlink="">
      <xdr:nvSpPr>
        <xdr:cNvPr id="423" name="楕円 422"/>
        <xdr:cNvSpPr/>
      </xdr:nvSpPr>
      <xdr:spPr>
        <a:xfrm>
          <a:off x="10426700" y="130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87611</xdr:rowOff>
    </xdr:from>
    <xdr:ext cx="534377" cy="259045"/>
    <xdr:sp macro="" textlink="">
      <xdr:nvSpPr>
        <xdr:cNvPr id="424" name="商工費該当値テキスト"/>
        <xdr:cNvSpPr txBox="1"/>
      </xdr:nvSpPr>
      <xdr:spPr>
        <a:xfrm>
          <a:off x="10528300" y="129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97881</xdr:rowOff>
    </xdr:from>
    <xdr:to>
      <xdr:col>50</xdr:col>
      <xdr:colOff>165100</xdr:colOff>
      <xdr:row>77</xdr:row>
      <xdr:rowOff>28031</xdr:rowOff>
    </xdr:to>
    <xdr:sp macro="" textlink="">
      <xdr:nvSpPr>
        <xdr:cNvPr id="425" name="楕円 424"/>
        <xdr:cNvSpPr/>
      </xdr:nvSpPr>
      <xdr:spPr>
        <a:xfrm>
          <a:off x="9588500" y="131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44558</xdr:rowOff>
    </xdr:from>
    <xdr:ext cx="534377" cy="259045"/>
    <xdr:sp macro="" textlink="">
      <xdr:nvSpPr>
        <xdr:cNvPr id="426" name="テキスト ボックス 425"/>
        <xdr:cNvSpPr txBox="1"/>
      </xdr:nvSpPr>
      <xdr:spPr>
        <a:xfrm>
          <a:off x="9372111" y="129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155521</xdr:rowOff>
    </xdr:from>
    <xdr:to>
      <xdr:col>46</xdr:col>
      <xdr:colOff>38100</xdr:colOff>
      <xdr:row>76</xdr:row>
      <xdr:rowOff>85671</xdr:rowOff>
    </xdr:to>
    <xdr:sp macro="" textlink="">
      <xdr:nvSpPr>
        <xdr:cNvPr id="427" name="楕円 426"/>
        <xdr:cNvSpPr/>
      </xdr:nvSpPr>
      <xdr:spPr>
        <a:xfrm>
          <a:off x="8699500" y="130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102198</xdr:rowOff>
    </xdr:from>
    <xdr:ext cx="534377" cy="259045"/>
    <xdr:sp macro="" textlink="">
      <xdr:nvSpPr>
        <xdr:cNvPr id="428" name="テキスト ボックス 427"/>
        <xdr:cNvSpPr txBox="1"/>
      </xdr:nvSpPr>
      <xdr:spPr>
        <a:xfrm>
          <a:off x="8483111" y="127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64407</xdr:rowOff>
    </xdr:from>
    <xdr:to>
      <xdr:col>41</xdr:col>
      <xdr:colOff>101600</xdr:colOff>
      <xdr:row>76</xdr:row>
      <xdr:rowOff>166007</xdr:rowOff>
    </xdr:to>
    <xdr:sp macro="" textlink="">
      <xdr:nvSpPr>
        <xdr:cNvPr id="429" name="楕円 428"/>
        <xdr:cNvSpPr/>
      </xdr:nvSpPr>
      <xdr:spPr>
        <a:xfrm>
          <a:off x="7810500" y="130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11084</xdr:rowOff>
    </xdr:from>
    <xdr:ext cx="534377" cy="259045"/>
    <xdr:sp macro="" textlink="">
      <xdr:nvSpPr>
        <xdr:cNvPr id="430" name="テキスト ボックス 429"/>
        <xdr:cNvSpPr txBox="1"/>
      </xdr:nvSpPr>
      <xdr:spPr>
        <a:xfrm>
          <a:off x="7594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132987</xdr:rowOff>
    </xdr:from>
    <xdr:to>
      <xdr:col>36</xdr:col>
      <xdr:colOff>165100</xdr:colOff>
      <xdr:row>76</xdr:row>
      <xdr:rowOff>63137</xdr:rowOff>
    </xdr:to>
    <xdr:sp macro="" textlink="">
      <xdr:nvSpPr>
        <xdr:cNvPr id="431" name="楕円 430"/>
        <xdr:cNvSpPr/>
      </xdr:nvSpPr>
      <xdr:spPr>
        <a:xfrm>
          <a:off x="6921500" y="129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79664</xdr:rowOff>
    </xdr:from>
    <xdr:ext cx="534377" cy="259045"/>
    <xdr:sp macro="" textlink="">
      <xdr:nvSpPr>
        <xdr:cNvPr id="432" name="テキスト ボックス 431"/>
        <xdr:cNvSpPr txBox="1"/>
      </xdr:nvSpPr>
      <xdr:spPr>
        <a:xfrm>
          <a:off x="6705111" y="127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6426</xdr:rowOff>
    </xdr:from>
    <xdr:to>
      <xdr:col>55</xdr:col>
      <xdr:colOff>0</xdr:colOff>
      <xdr:row>97</xdr:row>
      <xdr:rowOff>54477</xdr:rowOff>
    </xdr:to>
    <xdr:cxnSp macro="">
      <xdr:nvCxnSpPr>
        <xdr:cNvPr id="460" name="直線コネクタ 459"/>
        <xdr:cNvCxnSpPr/>
      </xdr:nvCxnSpPr>
      <xdr:spPr>
        <a:xfrm flipV="1">
          <a:off x="9639300" y="16637076"/>
          <a:ext cx="8382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171017</xdr:rowOff>
    </xdr:from>
    <xdr:to>
      <xdr:col>50</xdr:col>
      <xdr:colOff>114300</xdr:colOff>
      <xdr:row>97</xdr:row>
      <xdr:rowOff>54477</xdr:rowOff>
    </xdr:to>
    <xdr:cxnSp macro="">
      <xdr:nvCxnSpPr>
        <xdr:cNvPr id="463" name="直線コネクタ 462"/>
        <xdr:cNvCxnSpPr/>
      </xdr:nvCxnSpPr>
      <xdr:spPr>
        <a:xfrm>
          <a:off x="8750300" y="16630217"/>
          <a:ext cx="8890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171017</xdr:rowOff>
    </xdr:from>
    <xdr:to>
      <xdr:col>45</xdr:col>
      <xdr:colOff>177800</xdr:colOff>
      <xdr:row>97</xdr:row>
      <xdr:rowOff>27595</xdr:rowOff>
    </xdr:to>
    <xdr:cxnSp macro="">
      <xdr:nvCxnSpPr>
        <xdr:cNvPr id="466" name="直線コネクタ 465"/>
        <xdr:cNvCxnSpPr/>
      </xdr:nvCxnSpPr>
      <xdr:spPr>
        <a:xfrm flipV="1">
          <a:off x="7861300" y="16630217"/>
          <a:ext cx="889000" cy="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12759</xdr:rowOff>
    </xdr:from>
    <xdr:to>
      <xdr:col>41</xdr:col>
      <xdr:colOff>50800</xdr:colOff>
      <xdr:row>97</xdr:row>
      <xdr:rowOff>27595</xdr:rowOff>
    </xdr:to>
    <xdr:cxnSp macro="">
      <xdr:nvCxnSpPr>
        <xdr:cNvPr id="469" name="直線コネクタ 468"/>
        <xdr:cNvCxnSpPr/>
      </xdr:nvCxnSpPr>
      <xdr:spPr>
        <a:xfrm>
          <a:off x="6972300" y="16471959"/>
          <a:ext cx="889000" cy="18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127076</xdr:rowOff>
    </xdr:from>
    <xdr:to>
      <xdr:col>55</xdr:col>
      <xdr:colOff>50800</xdr:colOff>
      <xdr:row>97</xdr:row>
      <xdr:rowOff>57226</xdr:rowOff>
    </xdr:to>
    <xdr:sp macro="" textlink="">
      <xdr:nvSpPr>
        <xdr:cNvPr id="479" name="楕円 478"/>
        <xdr:cNvSpPr/>
      </xdr:nvSpPr>
      <xdr:spPr>
        <a:xfrm>
          <a:off x="10426700" y="165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105503</xdr:rowOff>
    </xdr:from>
    <xdr:ext cx="534377" cy="259045"/>
    <xdr:sp macro="" textlink="">
      <xdr:nvSpPr>
        <xdr:cNvPr id="480" name="土木費該当値テキスト"/>
        <xdr:cNvSpPr txBox="1"/>
      </xdr:nvSpPr>
      <xdr:spPr>
        <a:xfrm>
          <a:off x="10528300"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3677</xdr:rowOff>
    </xdr:from>
    <xdr:to>
      <xdr:col>50</xdr:col>
      <xdr:colOff>165100</xdr:colOff>
      <xdr:row>97</xdr:row>
      <xdr:rowOff>105277</xdr:rowOff>
    </xdr:to>
    <xdr:sp macro="" textlink="">
      <xdr:nvSpPr>
        <xdr:cNvPr id="481" name="楕円 480"/>
        <xdr:cNvSpPr/>
      </xdr:nvSpPr>
      <xdr:spPr>
        <a:xfrm>
          <a:off x="9588500" y="166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96404</xdr:rowOff>
    </xdr:from>
    <xdr:ext cx="534377" cy="259045"/>
    <xdr:sp macro="" textlink="">
      <xdr:nvSpPr>
        <xdr:cNvPr id="482" name="テキスト ボックス 481"/>
        <xdr:cNvSpPr txBox="1"/>
      </xdr:nvSpPr>
      <xdr:spPr>
        <a:xfrm>
          <a:off x="9372111" y="167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120217</xdr:rowOff>
    </xdr:from>
    <xdr:to>
      <xdr:col>46</xdr:col>
      <xdr:colOff>38100</xdr:colOff>
      <xdr:row>97</xdr:row>
      <xdr:rowOff>50367</xdr:rowOff>
    </xdr:to>
    <xdr:sp macro="" textlink="">
      <xdr:nvSpPr>
        <xdr:cNvPr id="483" name="楕円 482"/>
        <xdr:cNvSpPr/>
      </xdr:nvSpPr>
      <xdr:spPr>
        <a:xfrm>
          <a:off x="8699500" y="165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41494</xdr:rowOff>
    </xdr:from>
    <xdr:ext cx="534377" cy="259045"/>
    <xdr:sp macro="" textlink="">
      <xdr:nvSpPr>
        <xdr:cNvPr id="484" name="テキスト ボックス 483"/>
        <xdr:cNvSpPr txBox="1"/>
      </xdr:nvSpPr>
      <xdr:spPr>
        <a:xfrm>
          <a:off x="84831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148245</xdr:rowOff>
    </xdr:from>
    <xdr:to>
      <xdr:col>41</xdr:col>
      <xdr:colOff>101600</xdr:colOff>
      <xdr:row>97</xdr:row>
      <xdr:rowOff>78395</xdr:rowOff>
    </xdr:to>
    <xdr:sp macro="" textlink="">
      <xdr:nvSpPr>
        <xdr:cNvPr id="485" name="楕円 484"/>
        <xdr:cNvSpPr/>
      </xdr:nvSpPr>
      <xdr:spPr>
        <a:xfrm>
          <a:off x="7810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69522</xdr:rowOff>
    </xdr:from>
    <xdr:ext cx="534377" cy="259045"/>
    <xdr:sp macro="" textlink="">
      <xdr:nvSpPr>
        <xdr:cNvPr id="486" name="テキスト ボックス 485"/>
        <xdr:cNvSpPr txBox="1"/>
      </xdr:nvSpPr>
      <xdr:spPr>
        <a:xfrm>
          <a:off x="7594111" y="167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133409</xdr:rowOff>
    </xdr:from>
    <xdr:to>
      <xdr:col>36</xdr:col>
      <xdr:colOff>165100</xdr:colOff>
      <xdr:row>96</xdr:row>
      <xdr:rowOff>63559</xdr:rowOff>
    </xdr:to>
    <xdr:sp macro="" textlink="">
      <xdr:nvSpPr>
        <xdr:cNvPr id="487" name="楕円 486"/>
        <xdr:cNvSpPr/>
      </xdr:nvSpPr>
      <xdr:spPr>
        <a:xfrm>
          <a:off x="6921500" y="164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54686</xdr:rowOff>
    </xdr:from>
    <xdr:ext cx="534377" cy="259045"/>
    <xdr:sp macro="" textlink="">
      <xdr:nvSpPr>
        <xdr:cNvPr id="488" name="テキスト ボックス 487"/>
        <xdr:cNvSpPr txBox="1"/>
      </xdr:nvSpPr>
      <xdr:spPr>
        <a:xfrm>
          <a:off x="6705111" y="165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3084</xdr:rowOff>
    </xdr:from>
    <xdr:to>
      <xdr:col>85</xdr:col>
      <xdr:colOff>127000</xdr:colOff>
      <xdr:row>38</xdr:row>
      <xdr:rowOff>30081</xdr:rowOff>
    </xdr:to>
    <xdr:cxnSp macro="">
      <xdr:nvCxnSpPr>
        <xdr:cNvPr id="520" name="直線コネクタ 519"/>
        <xdr:cNvCxnSpPr/>
      </xdr:nvCxnSpPr>
      <xdr:spPr>
        <a:xfrm flipV="1">
          <a:off x="15481300" y="6518184"/>
          <a:ext cx="8382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30081</xdr:rowOff>
    </xdr:from>
    <xdr:to>
      <xdr:col>81</xdr:col>
      <xdr:colOff>50800</xdr:colOff>
      <xdr:row>38</xdr:row>
      <xdr:rowOff>93327</xdr:rowOff>
    </xdr:to>
    <xdr:cxnSp macro="">
      <xdr:nvCxnSpPr>
        <xdr:cNvPr id="523" name="直線コネクタ 522"/>
        <xdr:cNvCxnSpPr/>
      </xdr:nvCxnSpPr>
      <xdr:spPr>
        <a:xfrm flipV="1">
          <a:off x="14592300" y="6545181"/>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64480</xdr:rowOff>
    </xdr:from>
    <xdr:to>
      <xdr:col>76</xdr:col>
      <xdr:colOff>114300</xdr:colOff>
      <xdr:row>38</xdr:row>
      <xdr:rowOff>93327</xdr:rowOff>
    </xdr:to>
    <xdr:cxnSp macro="">
      <xdr:nvCxnSpPr>
        <xdr:cNvPr id="526" name="直線コネクタ 525"/>
        <xdr:cNvCxnSpPr/>
      </xdr:nvCxnSpPr>
      <xdr:spPr>
        <a:xfrm>
          <a:off x="13703300" y="6579580"/>
          <a:ext cx="8890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64480</xdr:rowOff>
    </xdr:from>
    <xdr:to>
      <xdr:col>71</xdr:col>
      <xdr:colOff>177800</xdr:colOff>
      <xdr:row>39</xdr:row>
      <xdr:rowOff>19848</xdr:rowOff>
    </xdr:to>
    <xdr:cxnSp macro="">
      <xdr:nvCxnSpPr>
        <xdr:cNvPr id="529" name="直線コネクタ 528"/>
        <xdr:cNvCxnSpPr/>
      </xdr:nvCxnSpPr>
      <xdr:spPr>
        <a:xfrm flipV="1">
          <a:off x="12814300" y="6579580"/>
          <a:ext cx="889000" cy="1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123734</xdr:rowOff>
    </xdr:from>
    <xdr:to>
      <xdr:col>85</xdr:col>
      <xdr:colOff>177800</xdr:colOff>
      <xdr:row>38</xdr:row>
      <xdr:rowOff>53884</xdr:rowOff>
    </xdr:to>
    <xdr:sp macro="" textlink="">
      <xdr:nvSpPr>
        <xdr:cNvPr id="539" name="楕円 538"/>
        <xdr:cNvSpPr/>
      </xdr:nvSpPr>
      <xdr:spPr>
        <a:xfrm>
          <a:off x="16268700" y="64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102161</xdr:rowOff>
    </xdr:from>
    <xdr:ext cx="534377" cy="259045"/>
    <xdr:sp macro="" textlink="">
      <xdr:nvSpPr>
        <xdr:cNvPr id="540" name="消防費該当値テキスト"/>
        <xdr:cNvSpPr txBox="1"/>
      </xdr:nvSpPr>
      <xdr:spPr>
        <a:xfrm>
          <a:off x="16370300" y="64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150731</xdr:rowOff>
    </xdr:from>
    <xdr:to>
      <xdr:col>81</xdr:col>
      <xdr:colOff>101600</xdr:colOff>
      <xdr:row>38</xdr:row>
      <xdr:rowOff>80880</xdr:rowOff>
    </xdr:to>
    <xdr:sp macro="" textlink="">
      <xdr:nvSpPr>
        <xdr:cNvPr id="541" name="楕円 540"/>
        <xdr:cNvSpPr/>
      </xdr:nvSpPr>
      <xdr:spPr>
        <a:xfrm>
          <a:off x="15430500" y="6494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72008</xdr:rowOff>
    </xdr:from>
    <xdr:ext cx="534377" cy="259045"/>
    <xdr:sp macro="" textlink="">
      <xdr:nvSpPr>
        <xdr:cNvPr id="542" name="テキスト ボックス 541"/>
        <xdr:cNvSpPr txBox="1"/>
      </xdr:nvSpPr>
      <xdr:spPr>
        <a:xfrm>
          <a:off x="15214111" y="65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42527</xdr:rowOff>
    </xdr:from>
    <xdr:to>
      <xdr:col>76</xdr:col>
      <xdr:colOff>165100</xdr:colOff>
      <xdr:row>38</xdr:row>
      <xdr:rowOff>144127</xdr:rowOff>
    </xdr:to>
    <xdr:sp macro="" textlink="">
      <xdr:nvSpPr>
        <xdr:cNvPr id="543" name="楕円 542"/>
        <xdr:cNvSpPr/>
      </xdr:nvSpPr>
      <xdr:spPr>
        <a:xfrm>
          <a:off x="14541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135254</xdr:rowOff>
    </xdr:from>
    <xdr:ext cx="534377" cy="259045"/>
    <xdr:sp macro="" textlink="">
      <xdr:nvSpPr>
        <xdr:cNvPr id="544" name="テキスト ボックス 543"/>
        <xdr:cNvSpPr txBox="1"/>
      </xdr:nvSpPr>
      <xdr:spPr>
        <a:xfrm>
          <a:off x="14325111" y="66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13680</xdr:rowOff>
    </xdr:from>
    <xdr:to>
      <xdr:col>72</xdr:col>
      <xdr:colOff>38100</xdr:colOff>
      <xdr:row>38</xdr:row>
      <xdr:rowOff>115280</xdr:rowOff>
    </xdr:to>
    <xdr:sp macro="" textlink="">
      <xdr:nvSpPr>
        <xdr:cNvPr id="545" name="楕円 544"/>
        <xdr:cNvSpPr/>
      </xdr:nvSpPr>
      <xdr:spPr>
        <a:xfrm>
          <a:off x="13652500" y="65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106407</xdr:rowOff>
    </xdr:from>
    <xdr:ext cx="534377" cy="259045"/>
    <xdr:sp macro="" textlink="">
      <xdr:nvSpPr>
        <xdr:cNvPr id="546" name="テキスト ボックス 545"/>
        <xdr:cNvSpPr txBox="1"/>
      </xdr:nvSpPr>
      <xdr:spPr>
        <a:xfrm>
          <a:off x="13436111" y="66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140498</xdr:rowOff>
    </xdr:from>
    <xdr:to>
      <xdr:col>67</xdr:col>
      <xdr:colOff>101600</xdr:colOff>
      <xdr:row>39</xdr:row>
      <xdr:rowOff>70648</xdr:rowOff>
    </xdr:to>
    <xdr:sp macro="" textlink="">
      <xdr:nvSpPr>
        <xdr:cNvPr id="547" name="楕円 546"/>
        <xdr:cNvSpPr/>
      </xdr:nvSpPr>
      <xdr:spPr>
        <a:xfrm>
          <a:off x="12763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61775</xdr:rowOff>
    </xdr:from>
    <xdr:ext cx="469744" cy="259045"/>
    <xdr:sp macro="" textlink="">
      <xdr:nvSpPr>
        <xdr:cNvPr id="548" name="テキスト ボックス 547"/>
        <xdr:cNvSpPr txBox="1"/>
      </xdr:nvSpPr>
      <xdr:spPr>
        <a:xfrm>
          <a:off x="12579428" y="67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169898</xdr:rowOff>
    </xdr:from>
    <xdr:to>
      <xdr:col>85</xdr:col>
      <xdr:colOff>127000</xdr:colOff>
      <xdr:row>55</xdr:row>
      <xdr:rowOff>135905</xdr:rowOff>
    </xdr:to>
    <xdr:cxnSp macro="">
      <xdr:nvCxnSpPr>
        <xdr:cNvPr id="576" name="直線コネクタ 575"/>
        <xdr:cNvCxnSpPr/>
      </xdr:nvCxnSpPr>
      <xdr:spPr>
        <a:xfrm>
          <a:off x="15481300" y="9428198"/>
          <a:ext cx="838200" cy="1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112862</xdr:rowOff>
    </xdr:from>
    <xdr:to>
      <xdr:col>81</xdr:col>
      <xdr:colOff>50800</xdr:colOff>
      <xdr:row>54</xdr:row>
      <xdr:rowOff>169898</xdr:rowOff>
    </xdr:to>
    <xdr:cxnSp macro="">
      <xdr:nvCxnSpPr>
        <xdr:cNvPr id="579" name="直線コネクタ 578"/>
        <xdr:cNvCxnSpPr/>
      </xdr:nvCxnSpPr>
      <xdr:spPr>
        <a:xfrm>
          <a:off x="14592300" y="9371162"/>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112862</xdr:rowOff>
    </xdr:from>
    <xdr:to>
      <xdr:col>76</xdr:col>
      <xdr:colOff>114300</xdr:colOff>
      <xdr:row>55</xdr:row>
      <xdr:rowOff>11821</xdr:rowOff>
    </xdr:to>
    <xdr:cxnSp macro="">
      <xdr:nvCxnSpPr>
        <xdr:cNvPr id="582" name="直線コネクタ 581"/>
        <xdr:cNvCxnSpPr/>
      </xdr:nvCxnSpPr>
      <xdr:spPr>
        <a:xfrm flipV="1">
          <a:off x="13703300" y="937116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24440</xdr:rowOff>
    </xdr:from>
    <xdr:to>
      <xdr:col>71</xdr:col>
      <xdr:colOff>177800</xdr:colOff>
      <xdr:row>55</xdr:row>
      <xdr:rowOff>11821</xdr:rowOff>
    </xdr:to>
    <xdr:cxnSp macro="">
      <xdr:nvCxnSpPr>
        <xdr:cNvPr id="585" name="直線コネクタ 584"/>
        <xdr:cNvCxnSpPr/>
      </xdr:nvCxnSpPr>
      <xdr:spPr>
        <a:xfrm>
          <a:off x="12814300" y="8939840"/>
          <a:ext cx="889000" cy="50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85105</xdr:rowOff>
    </xdr:from>
    <xdr:to>
      <xdr:col>85</xdr:col>
      <xdr:colOff>177800</xdr:colOff>
      <xdr:row>56</xdr:row>
      <xdr:rowOff>15255</xdr:rowOff>
    </xdr:to>
    <xdr:sp macro="" textlink="">
      <xdr:nvSpPr>
        <xdr:cNvPr id="595" name="楕円 594"/>
        <xdr:cNvSpPr/>
      </xdr:nvSpPr>
      <xdr:spPr>
        <a:xfrm>
          <a:off x="16268700" y="95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63532</xdr:rowOff>
    </xdr:from>
    <xdr:ext cx="534377" cy="259045"/>
    <xdr:sp macro="" textlink="">
      <xdr:nvSpPr>
        <xdr:cNvPr id="596" name="教育費該当値テキスト"/>
        <xdr:cNvSpPr txBox="1"/>
      </xdr:nvSpPr>
      <xdr:spPr>
        <a:xfrm>
          <a:off x="16370300"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119098</xdr:rowOff>
    </xdr:from>
    <xdr:to>
      <xdr:col>81</xdr:col>
      <xdr:colOff>101600</xdr:colOff>
      <xdr:row>55</xdr:row>
      <xdr:rowOff>49248</xdr:rowOff>
    </xdr:to>
    <xdr:sp macro="" textlink="">
      <xdr:nvSpPr>
        <xdr:cNvPr id="597" name="楕円 596"/>
        <xdr:cNvSpPr/>
      </xdr:nvSpPr>
      <xdr:spPr>
        <a:xfrm>
          <a:off x="15430500" y="93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65775</xdr:rowOff>
    </xdr:from>
    <xdr:ext cx="534377" cy="259045"/>
    <xdr:sp macro="" textlink="">
      <xdr:nvSpPr>
        <xdr:cNvPr id="598" name="テキスト ボックス 597"/>
        <xdr:cNvSpPr txBox="1"/>
      </xdr:nvSpPr>
      <xdr:spPr>
        <a:xfrm>
          <a:off x="15214111" y="91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62062</xdr:rowOff>
    </xdr:from>
    <xdr:to>
      <xdr:col>76</xdr:col>
      <xdr:colOff>165100</xdr:colOff>
      <xdr:row>54</xdr:row>
      <xdr:rowOff>163662</xdr:rowOff>
    </xdr:to>
    <xdr:sp macro="" textlink="">
      <xdr:nvSpPr>
        <xdr:cNvPr id="599" name="楕円 598"/>
        <xdr:cNvSpPr/>
      </xdr:nvSpPr>
      <xdr:spPr>
        <a:xfrm>
          <a:off x="14541500" y="93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8739</xdr:rowOff>
    </xdr:from>
    <xdr:ext cx="534377" cy="259045"/>
    <xdr:sp macro="" textlink="">
      <xdr:nvSpPr>
        <xdr:cNvPr id="600" name="テキスト ボックス 599"/>
        <xdr:cNvSpPr txBox="1"/>
      </xdr:nvSpPr>
      <xdr:spPr>
        <a:xfrm>
          <a:off x="14325111" y="90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132471</xdr:rowOff>
    </xdr:from>
    <xdr:to>
      <xdr:col>72</xdr:col>
      <xdr:colOff>38100</xdr:colOff>
      <xdr:row>55</xdr:row>
      <xdr:rowOff>62621</xdr:rowOff>
    </xdr:to>
    <xdr:sp macro="" textlink="">
      <xdr:nvSpPr>
        <xdr:cNvPr id="601" name="楕円 600"/>
        <xdr:cNvSpPr/>
      </xdr:nvSpPr>
      <xdr:spPr>
        <a:xfrm>
          <a:off x="13652500" y="939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79148</xdr:rowOff>
    </xdr:from>
    <xdr:ext cx="534377" cy="259045"/>
    <xdr:sp macro="" textlink="">
      <xdr:nvSpPr>
        <xdr:cNvPr id="602" name="テキスト ボックス 601"/>
        <xdr:cNvSpPr txBox="1"/>
      </xdr:nvSpPr>
      <xdr:spPr>
        <a:xfrm>
          <a:off x="13436111" y="91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145090</xdr:rowOff>
    </xdr:from>
    <xdr:to>
      <xdr:col>67</xdr:col>
      <xdr:colOff>101600</xdr:colOff>
      <xdr:row>52</xdr:row>
      <xdr:rowOff>75240</xdr:rowOff>
    </xdr:to>
    <xdr:sp macro="" textlink="">
      <xdr:nvSpPr>
        <xdr:cNvPr id="603" name="楕円 602"/>
        <xdr:cNvSpPr/>
      </xdr:nvSpPr>
      <xdr:spPr>
        <a:xfrm>
          <a:off x="12763500" y="88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91767</xdr:rowOff>
    </xdr:from>
    <xdr:ext cx="534377" cy="259045"/>
    <xdr:sp macro="" textlink="">
      <xdr:nvSpPr>
        <xdr:cNvPr id="604" name="テキスト ボックス 603"/>
        <xdr:cNvSpPr txBox="1"/>
      </xdr:nvSpPr>
      <xdr:spPr>
        <a:xfrm>
          <a:off x="12547111" y="86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139537</xdr:rowOff>
    </xdr:from>
    <xdr:to>
      <xdr:col>85</xdr:col>
      <xdr:colOff>127000</xdr:colOff>
      <xdr:row>79</xdr:row>
      <xdr:rowOff>9203</xdr:rowOff>
    </xdr:to>
    <xdr:cxnSp macro="">
      <xdr:nvCxnSpPr>
        <xdr:cNvPr id="635" name="直線コネクタ 634"/>
        <xdr:cNvCxnSpPr/>
      </xdr:nvCxnSpPr>
      <xdr:spPr>
        <a:xfrm flipV="1">
          <a:off x="15481300" y="13512637"/>
          <a:ext cx="8382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6" name="災害復旧費平均値テキスト"/>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9203</xdr:rowOff>
    </xdr:from>
    <xdr:to>
      <xdr:col>81</xdr:col>
      <xdr:colOff>50800</xdr:colOff>
      <xdr:row>79</xdr:row>
      <xdr:rowOff>82288</xdr:rowOff>
    </xdr:to>
    <xdr:cxnSp macro="">
      <xdr:nvCxnSpPr>
        <xdr:cNvPr id="638" name="直線コネクタ 637"/>
        <xdr:cNvCxnSpPr/>
      </xdr:nvCxnSpPr>
      <xdr:spPr>
        <a:xfrm flipV="1">
          <a:off x="14592300" y="13553753"/>
          <a:ext cx="889000" cy="7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40" name="テキスト ボックス 639"/>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82288</xdr:rowOff>
    </xdr:from>
    <xdr:to>
      <xdr:col>76</xdr:col>
      <xdr:colOff>114300</xdr:colOff>
      <xdr:row>79</xdr:row>
      <xdr:rowOff>94078</xdr:rowOff>
    </xdr:to>
    <xdr:cxnSp macro="">
      <xdr:nvCxnSpPr>
        <xdr:cNvPr id="641" name="直線コネクタ 640"/>
        <xdr:cNvCxnSpPr/>
      </xdr:nvCxnSpPr>
      <xdr:spPr>
        <a:xfrm flipV="1">
          <a:off x="13703300" y="13626838"/>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94078</xdr:rowOff>
    </xdr:from>
    <xdr:to>
      <xdr:col>71</xdr:col>
      <xdr:colOff>177800</xdr:colOff>
      <xdr:row>79</xdr:row>
      <xdr:rowOff>95548</xdr:rowOff>
    </xdr:to>
    <xdr:cxnSp macro="">
      <xdr:nvCxnSpPr>
        <xdr:cNvPr id="644" name="直線コネクタ 643"/>
        <xdr:cNvCxnSpPr/>
      </xdr:nvCxnSpPr>
      <xdr:spPr>
        <a:xfrm flipV="1">
          <a:off x="12814300" y="1363862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88737</xdr:rowOff>
    </xdr:from>
    <xdr:to>
      <xdr:col>85</xdr:col>
      <xdr:colOff>177800</xdr:colOff>
      <xdr:row>79</xdr:row>
      <xdr:rowOff>18887</xdr:rowOff>
    </xdr:to>
    <xdr:sp macro="" textlink="">
      <xdr:nvSpPr>
        <xdr:cNvPr id="654" name="楕円 653"/>
        <xdr:cNvSpPr/>
      </xdr:nvSpPr>
      <xdr:spPr>
        <a:xfrm>
          <a:off x="16268700" y="134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111614</xdr:rowOff>
    </xdr:from>
    <xdr:ext cx="469744" cy="259045"/>
    <xdr:sp macro="" textlink="">
      <xdr:nvSpPr>
        <xdr:cNvPr id="655" name="災害復旧費該当値テキスト"/>
        <xdr:cNvSpPr txBox="1"/>
      </xdr:nvSpPr>
      <xdr:spPr>
        <a:xfrm>
          <a:off x="16370300" y="1331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129853</xdr:rowOff>
    </xdr:from>
    <xdr:to>
      <xdr:col>81</xdr:col>
      <xdr:colOff>101600</xdr:colOff>
      <xdr:row>79</xdr:row>
      <xdr:rowOff>60003</xdr:rowOff>
    </xdr:to>
    <xdr:sp macro="" textlink="">
      <xdr:nvSpPr>
        <xdr:cNvPr id="656" name="楕円 655"/>
        <xdr:cNvSpPr/>
      </xdr:nvSpPr>
      <xdr:spPr>
        <a:xfrm>
          <a:off x="15430500" y="135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76530</xdr:rowOff>
    </xdr:from>
    <xdr:ext cx="469744" cy="259045"/>
    <xdr:sp macro="" textlink="">
      <xdr:nvSpPr>
        <xdr:cNvPr id="657" name="テキスト ボックス 656"/>
        <xdr:cNvSpPr txBox="1"/>
      </xdr:nvSpPr>
      <xdr:spPr>
        <a:xfrm>
          <a:off x="15246428" y="132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31488</xdr:rowOff>
    </xdr:from>
    <xdr:to>
      <xdr:col>76</xdr:col>
      <xdr:colOff>165100</xdr:colOff>
      <xdr:row>79</xdr:row>
      <xdr:rowOff>133088</xdr:rowOff>
    </xdr:to>
    <xdr:sp macro="" textlink="">
      <xdr:nvSpPr>
        <xdr:cNvPr id="658" name="楕円 657"/>
        <xdr:cNvSpPr/>
      </xdr:nvSpPr>
      <xdr:spPr>
        <a:xfrm>
          <a:off x="14541500" y="135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124215</xdr:rowOff>
    </xdr:from>
    <xdr:ext cx="378565" cy="259045"/>
    <xdr:sp macro="" textlink="">
      <xdr:nvSpPr>
        <xdr:cNvPr id="659" name="テキスト ボックス 658"/>
        <xdr:cNvSpPr txBox="1"/>
      </xdr:nvSpPr>
      <xdr:spPr>
        <a:xfrm>
          <a:off x="14403017" y="1366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43278</xdr:rowOff>
    </xdr:from>
    <xdr:to>
      <xdr:col>72</xdr:col>
      <xdr:colOff>38100</xdr:colOff>
      <xdr:row>79</xdr:row>
      <xdr:rowOff>144878</xdr:rowOff>
    </xdr:to>
    <xdr:sp macro="" textlink="">
      <xdr:nvSpPr>
        <xdr:cNvPr id="660" name="楕円 659"/>
        <xdr:cNvSpPr/>
      </xdr:nvSpPr>
      <xdr:spPr>
        <a:xfrm>
          <a:off x="136525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136005</xdr:rowOff>
    </xdr:from>
    <xdr:ext cx="378565" cy="259045"/>
    <xdr:sp macro="" textlink="">
      <xdr:nvSpPr>
        <xdr:cNvPr id="661" name="テキスト ボックス 660"/>
        <xdr:cNvSpPr txBox="1"/>
      </xdr:nvSpPr>
      <xdr:spPr>
        <a:xfrm>
          <a:off x="13514017" y="1368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44748</xdr:rowOff>
    </xdr:from>
    <xdr:to>
      <xdr:col>67</xdr:col>
      <xdr:colOff>101600</xdr:colOff>
      <xdr:row>79</xdr:row>
      <xdr:rowOff>146348</xdr:rowOff>
    </xdr:to>
    <xdr:sp macro="" textlink="">
      <xdr:nvSpPr>
        <xdr:cNvPr id="662" name="楕円 661"/>
        <xdr:cNvSpPr/>
      </xdr:nvSpPr>
      <xdr:spPr>
        <a:xfrm>
          <a:off x="12763500" y="135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137475</xdr:rowOff>
    </xdr:from>
    <xdr:ext cx="378565" cy="259045"/>
    <xdr:sp macro="" textlink="">
      <xdr:nvSpPr>
        <xdr:cNvPr id="663" name="テキスト ボックス 662"/>
        <xdr:cNvSpPr txBox="1"/>
      </xdr:nvSpPr>
      <xdr:spPr>
        <a:xfrm>
          <a:off x="12625017" y="13682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50918</xdr:rowOff>
    </xdr:from>
    <xdr:to>
      <xdr:col>85</xdr:col>
      <xdr:colOff>127000</xdr:colOff>
      <xdr:row>94</xdr:row>
      <xdr:rowOff>83522</xdr:rowOff>
    </xdr:to>
    <xdr:cxnSp macro="">
      <xdr:nvCxnSpPr>
        <xdr:cNvPr id="697" name="直線コネクタ 696"/>
        <xdr:cNvCxnSpPr/>
      </xdr:nvCxnSpPr>
      <xdr:spPr>
        <a:xfrm flipV="1">
          <a:off x="15481300" y="16167218"/>
          <a:ext cx="838200" cy="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83522</xdr:rowOff>
    </xdr:from>
    <xdr:to>
      <xdr:col>81</xdr:col>
      <xdr:colOff>50800</xdr:colOff>
      <xdr:row>94</xdr:row>
      <xdr:rowOff>94438</xdr:rowOff>
    </xdr:to>
    <xdr:cxnSp macro="">
      <xdr:nvCxnSpPr>
        <xdr:cNvPr id="700" name="直線コネクタ 699"/>
        <xdr:cNvCxnSpPr/>
      </xdr:nvCxnSpPr>
      <xdr:spPr>
        <a:xfrm flipV="1">
          <a:off x="14592300" y="16199822"/>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77149</xdr:rowOff>
    </xdr:from>
    <xdr:to>
      <xdr:col>76</xdr:col>
      <xdr:colOff>114300</xdr:colOff>
      <xdr:row>94</xdr:row>
      <xdr:rowOff>94438</xdr:rowOff>
    </xdr:to>
    <xdr:cxnSp macro="">
      <xdr:nvCxnSpPr>
        <xdr:cNvPr id="703" name="直線コネクタ 702"/>
        <xdr:cNvCxnSpPr/>
      </xdr:nvCxnSpPr>
      <xdr:spPr>
        <a:xfrm>
          <a:off x="13703300" y="16193449"/>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77149</xdr:rowOff>
    </xdr:from>
    <xdr:to>
      <xdr:col>71</xdr:col>
      <xdr:colOff>177800</xdr:colOff>
      <xdr:row>94</xdr:row>
      <xdr:rowOff>139528</xdr:rowOff>
    </xdr:to>
    <xdr:cxnSp macro="">
      <xdr:nvCxnSpPr>
        <xdr:cNvPr id="706" name="直線コネクタ 705"/>
        <xdr:cNvCxnSpPr/>
      </xdr:nvCxnSpPr>
      <xdr:spPr>
        <a:xfrm flipV="1">
          <a:off x="12814300" y="16193449"/>
          <a:ext cx="889000" cy="6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xdr:rowOff>
    </xdr:from>
    <xdr:to>
      <xdr:col>85</xdr:col>
      <xdr:colOff>177800</xdr:colOff>
      <xdr:row>94</xdr:row>
      <xdr:rowOff>101718</xdr:rowOff>
    </xdr:to>
    <xdr:sp macro="" textlink="">
      <xdr:nvSpPr>
        <xdr:cNvPr id="716" name="楕円 715"/>
        <xdr:cNvSpPr/>
      </xdr:nvSpPr>
      <xdr:spPr>
        <a:xfrm>
          <a:off x="16268700" y="161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22995</xdr:rowOff>
    </xdr:from>
    <xdr:ext cx="534377" cy="259045"/>
    <xdr:sp macro="" textlink="">
      <xdr:nvSpPr>
        <xdr:cNvPr id="717" name="公債費該当値テキスト"/>
        <xdr:cNvSpPr txBox="1"/>
      </xdr:nvSpPr>
      <xdr:spPr>
        <a:xfrm>
          <a:off x="16370300" y="159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32722</xdr:rowOff>
    </xdr:from>
    <xdr:to>
      <xdr:col>81</xdr:col>
      <xdr:colOff>101600</xdr:colOff>
      <xdr:row>94</xdr:row>
      <xdr:rowOff>134322</xdr:rowOff>
    </xdr:to>
    <xdr:sp macro="" textlink="">
      <xdr:nvSpPr>
        <xdr:cNvPr id="718" name="楕円 717"/>
        <xdr:cNvSpPr/>
      </xdr:nvSpPr>
      <xdr:spPr>
        <a:xfrm>
          <a:off x="15430500" y="1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150849</xdr:rowOff>
    </xdr:from>
    <xdr:ext cx="534377" cy="259045"/>
    <xdr:sp macro="" textlink="">
      <xdr:nvSpPr>
        <xdr:cNvPr id="719" name="テキスト ボックス 718"/>
        <xdr:cNvSpPr txBox="1"/>
      </xdr:nvSpPr>
      <xdr:spPr>
        <a:xfrm>
          <a:off x="15214111" y="1592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43638</xdr:rowOff>
    </xdr:from>
    <xdr:to>
      <xdr:col>76</xdr:col>
      <xdr:colOff>165100</xdr:colOff>
      <xdr:row>94</xdr:row>
      <xdr:rowOff>145238</xdr:rowOff>
    </xdr:to>
    <xdr:sp macro="" textlink="">
      <xdr:nvSpPr>
        <xdr:cNvPr id="720" name="楕円 719"/>
        <xdr:cNvSpPr/>
      </xdr:nvSpPr>
      <xdr:spPr>
        <a:xfrm>
          <a:off x="14541500" y="16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161765</xdr:rowOff>
    </xdr:from>
    <xdr:ext cx="534377" cy="259045"/>
    <xdr:sp macro="" textlink="">
      <xdr:nvSpPr>
        <xdr:cNvPr id="721" name="テキスト ボックス 720"/>
        <xdr:cNvSpPr txBox="1"/>
      </xdr:nvSpPr>
      <xdr:spPr>
        <a:xfrm>
          <a:off x="14325111" y="159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26349</xdr:rowOff>
    </xdr:from>
    <xdr:to>
      <xdr:col>72</xdr:col>
      <xdr:colOff>38100</xdr:colOff>
      <xdr:row>94</xdr:row>
      <xdr:rowOff>127949</xdr:rowOff>
    </xdr:to>
    <xdr:sp macro="" textlink="">
      <xdr:nvSpPr>
        <xdr:cNvPr id="722" name="楕円 721"/>
        <xdr:cNvSpPr/>
      </xdr:nvSpPr>
      <xdr:spPr>
        <a:xfrm>
          <a:off x="13652500" y="1614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144476</xdr:rowOff>
    </xdr:from>
    <xdr:ext cx="534377" cy="259045"/>
    <xdr:sp macro="" textlink="">
      <xdr:nvSpPr>
        <xdr:cNvPr id="723" name="テキスト ボックス 722"/>
        <xdr:cNvSpPr txBox="1"/>
      </xdr:nvSpPr>
      <xdr:spPr>
        <a:xfrm>
          <a:off x="13436111" y="1591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88728</xdr:rowOff>
    </xdr:from>
    <xdr:to>
      <xdr:col>67</xdr:col>
      <xdr:colOff>101600</xdr:colOff>
      <xdr:row>95</xdr:row>
      <xdr:rowOff>18878</xdr:rowOff>
    </xdr:to>
    <xdr:sp macro="" textlink="">
      <xdr:nvSpPr>
        <xdr:cNvPr id="724" name="楕円 723"/>
        <xdr:cNvSpPr/>
      </xdr:nvSpPr>
      <xdr:spPr>
        <a:xfrm>
          <a:off x="12763500" y="162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35405</xdr:rowOff>
    </xdr:from>
    <xdr:ext cx="534377" cy="259045"/>
    <xdr:sp macro="" textlink="">
      <xdr:nvSpPr>
        <xdr:cNvPr id="725" name="テキスト ボックス 724"/>
        <xdr:cNvSpPr txBox="1"/>
      </xdr:nvSpPr>
      <xdr:spPr>
        <a:xfrm>
          <a:off x="12547111" y="159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193,081</a:t>
          </a:r>
          <a:r>
            <a:rPr kumimoji="1" lang="ja-JP" altLang="en-US" sz="1300">
              <a:latin typeface="ＭＳ Ｐゴシック" panose="020B0600070205080204" pitchFamily="50" charset="-128"/>
              <a:ea typeface="ＭＳ Ｐゴシック" panose="020B0600070205080204" pitchFamily="50" charset="-128"/>
            </a:rPr>
            <a:t>円で増加しており、児童扶養手当や障害児通所支援給付費等の増加がその主な要因である。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33,330</a:t>
          </a:r>
          <a:r>
            <a:rPr kumimoji="1" lang="ja-JP" altLang="en-US" sz="1300">
              <a:latin typeface="ＭＳ Ｐゴシック" panose="020B0600070205080204" pitchFamily="50" charset="-128"/>
              <a:ea typeface="ＭＳ Ｐゴシック" panose="020B0600070205080204" pitchFamily="50" charset="-128"/>
            </a:rPr>
            <a:t>円で増加しており、環状道路や中心市街地整備に係る経費の増加がその主な要因である。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42,666</a:t>
          </a:r>
          <a:r>
            <a:rPr kumimoji="1" lang="ja-JP" altLang="en-US" sz="1300">
              <a:latin typeface="ＭＳ Ｐゴシック" panose="020B0600070205080204" pitchFamily="50" charset="-128"/>
              <a:ea typeface="ＭＳ Ｐゴシック" panose="020B0600070205080204" pitchFamily="50" charset="-128"/>
            </a:rPr>
            <a:t>円で減少しており、義務教育施設改築事業等に係る経費の減少がその主な要因である。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標準財政規模に占める実質単年度収支の割合が大きく減となっている。また、平成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来となる財政調整基金の取崩しを行った。扶助費の増加や度重なる災害への対応が影響している。令和２年度以降も新型コロナウイルス感染症等の影響が不可避であることから、先例にとらわれない事業の厳選と重点化、行政のデジタル化に取り組み、限られた財源の合理的かつ効率的な運用に努め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令和元年度は、連結実質赤字比率はない。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130099649</v>
      </c>
      <c r="BO4" s="462"/>
      <c r="BP4" s="462"/>
      <c r="BQ4" s="462"/>
      <c r="BR4" s="462"/>
      <c r="BS4" s="462"/>
      <c r="BT4" s="462"/>
      <c r="BU4" s="463"/>
      <c r="BV4" s="461">
        <v>127819443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v>
      </c>
      <c r="CU4" s="646"/>
      <c r="CV4" s="646"/>
      <c r="CW4" s="646"/>
      <c r="CX4" s="646"/>
      <c r="CY4" s="646"/>
      <c r="CZ4" s="646"/>
      <c r="DA4" s="647"/>
      <c r="DB4" s="645">
        <v>1.5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128833584</v>
      </c>
      <c r="BO5" s="467"/>
      <c r="BP5" s="467"/>
      <c r="BQ5" s="467"/>
      <c r="BR5" s="467"/>
      <c r="BS5" s="467"/>
      <c r="BT5" s="467"/>
      <c r="BU5" s="468"/>
      <c r="BV5" s="466">
        <v>126421929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99.9</v>
      </c>
      <c r="CU5" s="437"/>
      <c r="CV5" s="437"/>
      <c r="CW5" s="437"/>
      <c r="CX5" s="437"/>
      <c r="CY5" s="437"/>
      <c r="CZ5" s="437"/>
      <c r="DA5" s="438"/>
      <c r="DB5" s="436">
        <v>95.9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1266065</v>
      </c>
      <c r="BO6" s="467"/>
      <c r="BP6" s="467"/>
      <c r="BQ6" s="467"/>
      <c r="BR6" s="467"/>
      <c r="BS6" s="467"/>
      <c r="BT6" s="467"/>
      <c r="BU6" s="468"/>
      <c r="BV6" s="466">
        <v>1397514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105.9</v>
      </c>
      <c r="CU6" s="620"/>
      <c r="CV6" s="620"/>
      <c r="CW6" s="620"/>
      <c r="CX6" s="620"/>
      <c r="CY6" s="620"/>
      <c r="CZ6" s="620"/>
      <c r="DA6" s="621"/>
      <c r="DB6" s="619">
        <v>103.2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413395</v>
      </c>
      <c r="BO7" s="467"/>
      <c r="BP7" s="467"/>
      <c r="BQ7" s="467"/>
      <c r="BR7" s="467"/>
      <c r="BS7" s="467"/>
      <c r="BT7" s="467"/>
      <c r="BU7" s="468"/>
      <c r="BV7" s="466">
        <v>397792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69154492</v>
      </c>
      <c r="CU7" s="467"/>
      <c r="CV7" s="467"/>
      <c r="CW7" s="467"/>
      <c r="CX7" s="467"/>
      <c r="CY7" s="467"/>
      <c r="CZ7" s="467"/>
      <c r="DA7" s="468"/>
      <c r="DB7" s="466">
        <v>68588711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852670</v>
      </c>
      <c r="BO8" s="467"/>
      <c r="BP8" s="467"/>
      <c r="BQ8" s="467"/>
      <c r="BR8" s="467"/>
      <c r="BS8" s="467"/>
      <c r="BT8" s="467"/>
      <c r="BU8" s="468"/>
      <c r="BV8" s="466">
        <v>999722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0.67</v>
      </c>
      <c r="CU8" s="580"/>
      <c r="CV8" s="580"/>
      <c r="CW8" s="580"/>
      <c r="CX8" s="580"/>
      <c r="CY8" s="580"/>
      <c r="CZ8" s="580"/>
      <c r="DA8" s="581"/>
      <c r="DB8" s="579">
        <v>0.67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304552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-147052</v>
      </c>
      <c r="BO9" s="467"/>
      <c r="BP9" s="467"/>
      <c r="BQ9" s="467"/>
      <c r="BR9" s="467"/>
      <c r="BS9" s="467"/>
      <c r="BT9" s="467"/>
      <c r="BU9" s="468"/>
      <c r="BV9" s="466">
        <v>-35132</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16.399999999999999</v>
      </c>
      <c r="CU9" s="437"/>
      <c r="CV9" s="437"/>
      <c r="CW9" s="437"/>
      <c r="CX9" s="437"/>
      <c r="CY9" s="437"/>
      <c r="CZ9" s="437"/>
      <c r="DA9" s="438"/>
      <c r="DB9" s="436">
        <v>16.100000000000001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302402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17168</v>
      </c>
      <c r="BO10" s="467"/>
      <c r="BP10" s="467"/>
      <c r="BQ10" s="467"/>
      <c r="BR10" s="467"/>
      <c r="BS10" s="467"/>
      <c r="BT10" s="467"/>
      <c r="BU10" s="468"/>
      <c r="BV10" s="466">
        <v>24571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305311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2000000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300821</v>
      </c>
      <c r="S13" s="570"/>
      <c r="T13" s="570"/>
      <c r="U13" s="570"/>
      <c r="V13" s="571"/>
      <c r="W13" s="557" t="s">
        <v>139</v>
      </c>
      <c r="X13" s="479"/>
      <c r="Y13" s="479"/>
      <c r="Z13" s="479"/>
      <c r="AA13" s="479"/>
      <c r="AB13" s="480"/>
      <c r="AC13" s="442">
        <v>7769</v>
      </c>
      <c r="AD13" s="443"/>
      <c r="AE13" s="443"/>
      <c r="AF13" s="443"/>
      <c r="AG13" s="444"/>
      <c r="AH13" s="442">
        <v>7999</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-2129884</v>
      </c>
      <c r="BO13" s="467"/>
      <c r="BP13" s="467"/>
      <c r="BQ13" s="467"/>
      <c r="BR13" s="467"/>
      <c r="BS13" s="467"/>
      <c r="BT13" s="467"/>
      <c r="BU13" s="468"/>
      <c r="BV13" s="466">
        <v>-10561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3.4</v>
      </c>
      <c r="CU13" s="437"/>
      <c r="CV13" s="437"/>
      <c r="CW13" s="437"/>
      <c r="CX13" s="437"/>
      <c r="CY13" s="437"/>
      <c r="CZ13" s="437"/>
      <c r="DA13" s="438"/>
      <c r="DB13" s="436">
        <v>3.3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306112</v>
      </c>
      <c r="S14" s="570"/>
      <c r="T14" s="570"/>
      <c r="U14" s="570"/>
      <c r="V14" s="571"/>
      <c r="W14" s="572"/>
      <c r="X14" s="482"/>
      <c r="Y14" s="482"/>
      <c r="Z14" s="482"/>
      <c r="AA14" s="482"/>
      <c r="AB14" s="483"/>
      <c r="AC14" s="562">
        <v>5.8</v>
      </c>
      <c r="AD14" s="563"/>
      <c r="AE14" s="563"/>
      <c r="AF14" s="563"/>
      <c r="AG14" s="564"/>
      <c r="AH14" s="562">
        <v>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32.5</v>
      </c>
      <c r="CU14" s="574"/>
      <c r="CV14" s="574"/>
      <c r="CW14" s="574"/>
      <c r="CX14" s="574"/>
      <c r="CY14" s="574"/>
      <c r="CZ14" s="574"/>
      <c r="DA14" s="575"/>
      <c r="DB14" s="573">
        <v>27.9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302071</v>
      </c>
      <c r="S15" s="570"/>
      <c r="T15" s="570"/>
      <c r="U15" s="570"/>
      <c r="V15" s="571"/>
      <c r="W15" s="557" t="s">
        <v>146</v>
      </c>
      <c r="X15" s="479"/>
      <c r="Y15" s="479"/>
      <c r="Z15" s="479"/>
      <c r="AA15" s="479"/>
      <c r="AB15" s="480"/>
      <c r="AC15" s="442">
        <v>27388</v>
      </c>
      <c r="AD15" s="443"/>
      <c r="AE15" s="443"/>
      <c r="AF15" s="443"/>
      <c r="AG15" s="444"/>
      <c r="AH15" s="442">
        <v>26392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36765808</v>
      </c>
      <c r="BO15" s="462"/>
      <c r="BP15" s="462"/>
      <c r="BQ15" s="462"/>
      <c r="BR15" s="462"/>
      <c r="BS15" s="462"/>
      <c r="BT15" s="462"/>
      <c r="BU15" s="463"/>
      <c r="BV15" s="461">
        <v>35348533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20.399999999999999</v>
      </c>
      <c r="AD16" s="563"/>
      <c r="AE16" s="563"/>
      <c r="AF16" s="563"/>
      <c r="AG16" s="564"/>
      <c r="AH16" s="562">
        <v>19.8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54196580</v>
      </c>
      <c r="BO16" s="467"/>
      <c r="BP16" s="467"/>
      <c r="BQ16" s="467"/>
      <c r="BR16" s="467"/>
      <c r="BS16" s="467"/>
      <c r="BT16" s="467"/>
      <c r="BU16" s="468"/>
      <c r="BV16" s="466">
        <v>52770784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98781</v>
      </c>
      <c r="AD17" s="443"/>
      <c r="AE17" s="443"/>
      <c r="AF17" s="443"/>
      <c r="AG17" s="444"/>
      <c r="AH17" s="442">
        <v>99026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47328191</v>
      </c>
      <c r="BO17" s="467"/>
      <c r="BP17" s="467"/>
      <c r="BQ17" s="467"/>
      <c r="BR17" s="467"/>
      <c r="BS17" s="467"/>
      <c r="BT17" s="467"/>
      <c r="BU17" s="468"/>
      <c r="BV17" s="466">
        <v>45424003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229.96</v>
      </c>
      <c r="M18" s="531"/>
      <c r="N18" s="531"/>
      <c r="O18" s="531"/>
      <c r="P18" s="531"/>
      <c r="Q18" s="531"/>
      <c r="R18" s="532"/>
      <c r="S18" s="532"/>
      <c r="T18" s="532"/>
      <c r="U18" s="532"/>
      <c r="V18" s="533"/>
      <c r="W18" s="547"/>
      <c r="X18" s="548"/>
      <c r="Y18" s="548"/>
      <c r="Z18" s="548"/>
      <c r="AA18" s="548"/>
      <c r="AB18" s="558"/>
      <c r="AC18" s="430">
        <v>73.8</v>
      </c>
      <c r="AD18" s="431"/>
      <c r="AE18" s="431"/>
      <c r="AF18" s="431"/>
      <c r="AG18" s="534"/>
      <c r="AH18" s="430">
        <v>74.2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68848221</v>
      </c>
      <c r="BO18" s="467"/>
      <c r="BP18" s="467"/>
      <c r="BQ18" s="467"/>
      <c r="BR18" s="467"/>
      <c r="BS18" s="467"/>
      <c r="BT18" s="467"/>
      <c r="BU18" s="468"/>
      <c r="BV18" s="466">
        <v>67889889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1324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77256182</v>
      </c>
      <c r="BO19" s="467"/>
      <c r="BP19" s="467"/>
      <c r="BQ19" s="467"/>
      <c r="BR19" s="467"/>
      <c r="BS19" s="467"/>
      <c r="BT19" s="467"/>
      <c r="BU19" s="468"/>
      <c r="BV19" s="466">
        <v>76823577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121913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142471449</v>
      </c>
      <c r="BO23" s="467"/>
      <c r="BP23" s="467"/>
      <c r="BQ23" s="467"/>
      <c r="BR23" s="467"/>
      <c r="BS23" s="467"/>
      <c r="BT23" s="467"/>
      <c r="BU23" s="468"/>
      <c r="BV23" s="466">
        <v>144842475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10970</v>
      </c>
      <c r="R24" s="443"/>
      <c r="S24" s="443"/>
      <c r="T24" s="443"/>
      <c r="U24" s="443"/>
      <c r="V24" s="444"/>
      <c r="W24" s="508"/>
      <c r="X24" s="499"/>
      <c r="Y24" s="500"/>
      <c r="Z24" s="439" t="s">
        <v>170</v>
      </c>
      <c r="AA24" s="440"/>
      <c r="AB24" s="440"/>
      <c r="AC24" s="440"/>
      <c r="AD24" s="440"/>
      <c r="AE24" s="440"/>
      <c r="AF24" s="440"/>
      <c r="AG24" s="441"/>
      <c r="AH24" s="442">
        <v>1541</v>
      </c>
      <c r="AI24" s="443"/>
      <c r="AJ24" s="443"/>
      <c r="AK24" s="443"/>
      <c r="AL24" s="444"/>
      <c r="AM24" s="442">
        <v>4968184</v>
      </c>
      <c r="AN24" s="443"/>
      <c r="AO24" s="443"/>
      <c r="AP24" s="443"/>
      <c r="AQ24" s="443"/>
      <c r="AR24" s="444"/>
      <c r="AS24" s="442">
        <v>3224</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108663784</v>
      </c>
      <c r="BO24" s="467"/>
      <c r="BP24" s="467"/>
      <c r="BQ24" s="467"/>
      <c r="BR24" s="467"/>
      <c r="BS24" s="467"/>
      <c r="BT24" s="467"/>
      <c r="BU24" s="468"/>
      <c r="BV24" s="466">
        <v>110907076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8970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29622054</v>
      </c>
      <c r="BO25" s="462"/>
      <c r="BP25" s="462"/>
      <c r="BQ25" s="462"/>
      <c r="BR25" s="462"/>
      <c r="BS25" s="462"/>
      <c r="BT25" s="462"/>
      <c r="BU25" s="463"/>
      <c r="BV25" s="461">
        <v>31150552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6860</v>
      </c>
      <c r="R26" s="443"/>
      <c r="S26" s="443"/>
      <c r="T26" s="443"/>
      <c r="U26" s="443"/>
      <c r="V26" s="444"/>
      <c r="W26" s="508"/>
      <c r="X26" s="499"/>
      <c r="Y26" s="500"/>
      <c r="Z26" s="439" t="s">
        <v>177</v>
      </c>
      <c r="AA26" s="521"/>
      <c r="AB26" s="521"/>
      <c r="AC26" s="521"/>
      <c r="AD26" s="521"/>
      <c r="AE26" s="521"/>
      <c r="AF26" s="521"/>
      <c r="AG26" s="522"/>
      <c r="AH26" s="442">
        <v>5</v>
      </c>
      <c r="AI26" s="443"/>
      <c r="AJ26" s="443"/>
      <c r="AK26" s="443"/>
      <c r="AL26" s="444"/>
      <c r="AM26" s="442">
        <v>15945</v>
      </c>
      <c r="AN26" s="443"/>
      <c r="AO26" s="443"/>
      <c r="AP26" s="443"/>
      <c r="AQ26" s="443"/>
      <c r="AR26" s="444"/>
      <c r="AS26" s="442">
        <v>3189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v>180000</v>
      </c>
      <c r="BO26" s="467"/>
      <c r="BP26" s="467"/>
      <c r="BQ26" s="467"/>
      <c r="BR26" s="467"/>
      <c r="BS26" s="467"/>
      <c r="BT26" s="467"/>
      <c r="BU26" s="468"/>
      <c r="BV26" s="466">
        <v>150000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6830</v>
      </c>
      <c r="R27" s="443"/>
      <c r="S27" s="443"/>
      <c r="T27" s="443"/>
      <c r="U27" s="443"/>
      <c r="V27" s="444"/>
      <c r="W27" s="508"/>
      <c r="X27" s="499"/>
      <c r="Y27" s="500"/>
      <c r="Z27" s="439" t="s">
        <v>180</v>
      </c>
      <c r="AA27" s="440"/>
      <c r="AB27" s="440"/>
      <c r="AC27" s="440"/>
      <c r="AD27" s="440"/>
      <c r="AE27" s="440"/>
      <c r="AF27" s="440"/>
      <c r="AG27" s="441"/>
      <c r="AH27" s="442">
        <v>115</v>
      </c>
      <c r="AI27" s="443"/>
      <c r="AJ27" s="443"/>
      <c r="AK27" s="443"/>
      <c r="AL27" s="444"/>
      <c r="AM27" s="442">
        <v>441857</v>
      </c>
      <c r="AN27" s="443"/>
      <c r="AO27" s="443"/>
      <c r="AP27" s="443"/>
      <c r="AQ27" s="443"/>
      <c r="AR27" s="444"/>
      <c r="AS27" s="442">
        <v>3842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2620561</v>
      </c>
      <c r="BO27" s="470"/>
      <c r="BP27" s="470"/>
      <c r="BQ27" s="470"/>
      <c r="BR27" s="470"/>
      <c r="BS27" s="470"/>
      <c r="BT27" s="470"/>
      <c r="BU27" s="471"/>
      <c r="BV27" s="469">
        <v>2919971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6160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174</v>
      </c>
      <c r="AN28" s="443"/>
      <c r="AO28" s="443"/>
      <c r="AP28" s="443"/>
      <c r="AQ28" s="443"/>
      <c r="AR28" s="444"/>
      <c r="AS28" s="442" t="s">
        <v>174</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5634209</v>
      </c>
      <c r="BO28" s="462"/>
      <c r="BP28" s="462"/>
      <c r="BQ28" s="462"/>
      <c r="BR28" s="462"/>
      <c r="BS28" s="462"/>
      <c r="BT28" s="462"/>
      <c r="BU28" s="463"/>
      <c r="BV28" s="461">
        <v>7617041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34</v>
      </c>
      <c r="M29" s="443"/>
      <c r="N29" s="443"/>
      <c r="O29" s="443"/>
      <c r="P29" s="444"/>
      <c r="Q29" s="442">
        <v>5820</v>
      </c>
      <c r="R29" s="443"/>
      <c r="S29" s="443"/>
      <c r="T29" s="443"/>
      <c r="U29" s="443"/>
      <c r="V29" s="444"/>
      <c r="W29" s="509"/>
      <c r="X29" s="510"/>
      <c r="Y29" s="511"/>
      <c r="Z29" s="439" t="s">
        <v>186</v>
      </c>
      <c r="AA29" s="440"/>
      <c r="AB29" s="440"/>
      <c r="AC29" s="440"/>
      <c r="AD29" s="440"/>
      <c r="AE29" s="440"/>
      <c r="AF29" s="440"/>
      <c r="AG29" s="441"/>
      <c r="AH29" s="442">
        <v>1656</v>
      </c>
      <c r="AI29" s="443"/>
      <c r="AJ29" s="443"/>
      <c r="AK29" s="443"/>
      <c r="AL29" s="444"/>
      <c r="AM29" s="442">
        <v>5410041</v>
      </c>
      <c r="AN29" s="443"/>
      <c r="AO29" s="443"/>
      <c r="AP29" s="443"/>
      <c r="AQ29" s="443"/>
      <c r="AR29" s="444"/>
      <c r="AS29" s="442">
        <v>3267</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1656222</v>
      </c>
      <c r="BO29" s="467"/>
      <c r="BP29" s="467"/>
      <c r="BQ29" s="467"/>
      <c r="BR29" s="467"/>
      <c r="BS29" s="467"/>
      <c r="BT29" s="467"/>
      <c r="BU29" s="468"/>
      <c r="BV29" s="466">
        <v>1851160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6613246</v>
      </c>
      <c r="BO30" s="470"/>
      <c r="BP30" s="470"/>
      <c r="BQ30" s="470"/>
      <c r="BR30" s="470"/>
      <c r="BS30" s="470"/>
      <c r="BT30" s="470"/>
      <c r="BU30" s="471"/>
      <c r="BV30" s="469">
        <v>7972700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IF('各会計、関係団体の財政状況及び健全化判断比率'!B35="","",'各会計、関係団体の財政状況及び健全化判断比率'!B35)</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うきは久留米環境施設組合</v>
      </c>
      <c r="BZ34" s="424"/>
      <c r="CA34" s="424"/>
      <c r="CB34" s="424"/>
      <c r="CC34" s="424"/>
      <c r="CD34" s="424"/>
      <c r="CE34" s="424"/>
      <c r="CF34" s="424"/>
      <c r="CG34" s="424"/>
      <c r="CH34" s="424"/>
      <c r="CI34" s="424"/>
      <c r="CJ34" s="424"/>
      <c r="CK34" s="424"/>
      <c r="CL34" s="424"/>
      <c r="CM34" s="424"/>
      <c r="CN34" s="214"/>
      <c r="CO34" s="425">
        <f>IF(CQ34="","",MAX(C34:D43,U34:V43,AM34:AN43,BE34:BF43,BW34:BX43)+1)</f>
        <v>24</v>
      </c>
      <c r="CP34" s="425"/>
      <c r="CQ34" s="424" t="str">
        <f>IF('各会計、関係団体の財政状況及び健全化判断比率'!BS7="","",'各会計、関係団体の財政状況及び健全化判断比率'!BS7)</f>
        <v>久留米開発公社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IF('各会計、関係団体の財政状況及び健全化判断比率'!B34="","",'各会計、関係団体の財政状況及び健全化判断比率'!B34)</f>
        <v>下水道事業会計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IF('各会計、関係団体の財政状況及び健全化判断比率'!B36="","",'各会計、関係団体の財政状況及び健全化判断比率'!B36)</f>
        <v>特定地域生活排水処理事業特別会計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両筑衛生施設組合</v>
      </c>
      <c r="BZ35" s="424"/>
      <c r="CA35" s="424"/>
      <c r="CB35" s="424"/>
      <c r="CC35" s="424"/>
      <c r="CD35" s="424"/>
      <c r="CE35" s="424"/>
      <c r="CF35" s="424"/>
      <c r="CG35" s="424"/>
      <c r="CH35" s="424"/>
      <c r="CI35" s="424"/>
      <c r="CJ35" s="424"/>
      <c r="CK35" s="424"/>
      <c r="CL35" s="424"/>
      <c r="CM35" s="424"/>
      <c r="CN35" s="214"/>
      <c r="CO35" s="425">
        <f t="shared" ref="CO35:CO43" si="3">IF(CQ35="","",CO34+1)</f>
        <v>25</v>
      </c>
      <c r="CP35" s="425"/>
      <c r="CQ35" s="424" t="str">
        <f>IF('各会計、関係団体の財政状況及び健全化判断比率'!BS8="","",'各会計、関係団体の財政状況及び健全化判断比率'!BS8)</f>
        <v>久留米市都市公園管理センター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母子父子寡婦福祉資金貸付事業特別会計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IF('各会計、関係団体の財政状況及び健全化判断比率'!B37="","",'各会計、関係団体の財政状況及び健全化判断比率'!B37)</f>
        <v>卸売市場事業特別会計</v>
      </c>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久留米市外三市町高等学校組合</v>
      </c>
      <c r="BZ36" s="424"/>
      <c r="CA36" s="424"/>
      <c r="CB36" s="424"/>
      <c r="CC36" s="424"/>
      <c r="CD36" s="424"/>
      <c r="CE36" s="424"/>
      <c r="CF36" s="424"/>
      <c r="CG36" s="424"/>
      <c r="CH36" s="424"/>
      <c r="CI36" s="424"/>
      <c r="CJ36" s="424"/>
      <c r="CK36" s="424"/>
      <c r="CL36" s="424"/>
      <c r="CM36" s="424"/>
      <c r="CN36" s="214"/>
      <c r="CO36" s="425">
        <f t="shared" si="3"/>
        <v>26</v>
      </c>
      <c r="CP36" s="425"/>
      <c r="CQ36" s="424" t="str">
        <f>IF('各会計、関係団体の財政状況及び健全化判断比率'!BS9="","",'各会計、関係団体の財政状況及び健全化判断比率'!BS9)</f>
        <v>久留米市みどりの里づくり推進機構</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市営駐車場事業特別会計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久留米広域市町村園事務組合（一般会計）</v>
      </c>
      <c r="BZ37" s="424"/>
      <c r="CA37" s="424"/>
      <c r="CB37" s="424"/>
      <c r="CC37" s="424"/>
      <c r="CD37" s="424"/>
      <c r="CE37" s="424"/>
      <c r="CF37" s="424"/>
      <c r="CG37" s="424"/>
      <c r="CH37" s="424"/>
      <c r="CI37" s="424"/>
      <c r="CJ37" s="424"/>
      <c r="CK37" s="424"/>
      <c r="CL37" s="424"/>
      <c r="CM37" s="424"/>
      <c r="CN37" s="214"/>
      <c r="CO37" s="425">
        <f t="shared" si="3"/>
        <v>27</v>
      </c>
      <c r="CP37" s="425"/>
      <c r="CQ37" s="424" t="str">
        <f>IF('各会計、関係団体の財政状況及び健全化判断比率'!BS10="","",'各会計、関係団体の財政状況及び健全化判断比率'!BS10)</f>
        <v>久留米地域地場産業振興センター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8</v>
      </c>
      <c r="V38" s="425"/>
      <c r="W38" s="424" t="str">
        <f>IF('各会計、関係団体の財政状況及び健全化判断比率'!B32="","",'各会計、関係団体の財政状況及び健全化判断比率'!B32)</f>
        <v>競輪事業特別会計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久留米広域市町村圏事務組合（ふるさと振興事業特別会計）</v>
      </c>
      <c r="BZ38" s="424"/>
      <c r="CA38" s="424"/>
      <c r="CB38" s="424"/>
      <c r="CC38" s="424"/>
      <c r="CD38" s="424"/>
      <c r="CE38" s="424"/>
      <c r="CF38" s="424"/>
      <c r="CG38" s="424"/>
      <c r="CH38" s="424"/>
      <c r="CI38" s="424"/>
      <c r="CJ38" s="424"/>
      <c r="CK38" s="424"/>
      <c r="CL38" s="424"/>
      <c r="CM38" s="424"/>
      <c r="CN38" s="214"/>
      <c r="CO38" s="425">
        <f t="shared" si="3"/>
        <v>28</v>
      </c>
      <c r="CP38" s="425"/>
      <c r="CQ38" s="424" t="str">
        <f>IF('各会計、関係団体の財政状況及び健全化判断比率'!BS11="","",'各会計、関係団体の財政状況及び健全化判断比率'!BS11)</f>
        <v>久留米観光コンベンション国際交流協会</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久留米広域市町村圏事務組合（小児救急医療支援事業特別会計）</v>
      </c>
      <c r="BZ39" s="424"/>
      <c r="CA39" s="424"/>
      <c r="CB39" s="424"/>
      <c r="CC39" s="424"/>
      <c r="CD39" s="424"/>
      <c r="CE39" s="424"/>
      <c r="CF39" s="424"/>
      <c r="CG39" s="424"/>
      <c r="CH39" s="424"/>
      <c r="CI39" s="424"/>
      <c r="CJ39" s="424"/>
      <c r="CK39" s="424"/>
      <c r="CL39" s="424"/>
      <c r="CM39" s="424"/>
      <c r="CN39" s="214"/>
      <c r="CO39" s="425">
        <f t="shared" si="3"/>
        <v>29</v>
      </c>
      <c r="CP39" s="425"/>
      <c r="CQ39" s="424" t="str">
        <f>IF('各会計、関係団体の財政状況及び健全化判断比率'!BS12="","",'各会計、関係団体の財政状況及び健全化判断比率'!BS12)</f>
        <v>久留米市生きがい健康づくり財団</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久留米広域市町村圏事務組合（広域消防特別会計）</v>
      </c>
      <c r="BZ40" s="424"/>
      <c r="CA40" s="424"/>
      <c r="CB40" s="424"/>
      <c r="CC40" s="424"/>
      <c r="CD40" s="424"/>
      <c r="CE40" s="424"/>
      <c r="CF40" s="424"/>
      <c r="CG40" s="424"/>
      <c r="CH40" s="424"/>
      <c r="CI40" s="424"/>
      <c r="CJ40" s="424"/>
      <c r="CK40" s="424"/>
      <c r="CL40" s="424"/>
      <c r="CM40" s="424"/>
      <c r="CN40" s="214"/>
      <c r="CO40" s="425">
        <f t="shared" si="3"/>
        <v>30</v>
      </c>
      <c r="CP40" s="425"/>
      <c r="CQ40" s="424" t="str">
        <f>IF('各会計、関係団体の財政状況及び健全化判断比率'!BS13="","",'各会計、関係団体の財政状況及び健全化判断比率'!BS13)</f>
        <v>久留米都市開発ビル</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21</v>
      </c>
      <c r="BX41" s="425"/>
      <c r="BY41" s="424" t="str">
        <f>IF('各会計、関係団体の財政状況及び健全化判断比率'!B75="","",'各会計、関係団体の財政状況及び健全化判断比率'!B75)</f>
        <v>甘木・朝倉・三井環境施設組合</v>
      </c>
      <c r="BZ41" s="424"/>
      <c r="CA41" s="424"/>
      <c r="CB41" s="424"/>
      <c r="CC41" s="424"/>
      <c r="CD41" s="424"/>
      <c r="CE41" s="424"/>
      <c r="CF41" s="424"/>
      <c r="CG41" s="424"/>
      <c r="CH41" s="424"/>
      <c r="CI41" s="424"/>
      <c r="CJ41" s="424"/>
      <c r="CK41" s="424"/>
      <c r="CL41" s="424"/>
      <c r="CM41" s="424"/>
      <c r="CN41" s="214"/>
      <c r="CO41" s="425">
        <f t="shared" si="3"/>
        <v>31</v>
      </c>
      <c r="CP41" s="425"/>
      <c r="CQ41" s="424" t="str">
        <f>IF('各会計、関係団体の財政状況及び健全化判断比率'!BS14="","",'各会計、関係団体の財政状況及び健全化判断比率'!BS14)</f>
        <v>久留米ビジネスプラザ</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22</v>
      </c>
      <c r="BX42" s="425"/>
      <c r="BY42" s="424" t="str">
        <f>IF('各会計、関係団体の財政状況及び健全化判断比率'!B76="","",'各会計、関係団体の財政状況及び健全化判断比率'!B76)</f>
        <v>福岡県自治振興組合（一般会計）</v>
      </c>
      <c r="BZ42" s="424"/>
      <c r="CA42" s="424"/>
      <c r="CB42" s="424"/>
      <c r="CC42" s="424"/>
      <c r="CD42" s="424"/>
      <c r="CE42" s="424"/>
      <c r="CF42" s="424"/>
      <c r="CG42" s="424"/>
      <c r="CH42" s="424"/>
      <c r="CI42" s="424"/>
      <c r="CJ42" s="424"/>
      <c r="CK42" s="424"/>
      <c r="CL42" s="424"/>
      <c r="CM42" s="424"/>
      <c r="CN42" s="214"/>
      <c r="CO42" s="425">
        <f t="shared" si="3"/>
        <v>32</v>
      </c>
      <c r="CP42" s="425"/>
      <c r="CQ42" s="424" t="str">
        <f>IF('各会計、関係団体の財政状況及び健全化判断比率'!BS15="","",'各会計、関係団体の財政状況及び健全化判断比率'!BS15)</f>
        <v>久留米リサーチ・パーク</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23</v>
      </c>
      <c r="BX43" s="425"/>
      <c r="BY43" s="424" t="str">
        <f>IF('各会計、関係団体の財政状況及び健全化判断比率'!B77="","",'各会計、関係団体の財政状況及び健全化判断比率'!B77)</f>
        <v>福岡県自治振興組合（公文書館事業特別会計）</v>
      </c>
      <c r="BZ43" s="424"/>
      <c r="CA43" s="424"/>
      <c r="CB43" s="424"/>
      <c r="CC43" s="424"/>
      <c r="CD43" s="424"/>
      <c r="CE43" s="424"/>
      <c r="CF43" s="424"/>
      <c r="CG43" s="424"/>
      <c r="CH43" s="424"/>
      <c r="CI43" s="424"/>
      <c r="CJ43" s="424"/>
      <c r="CK43" s="424"/>
      <c r="CL43" s="424"/>
      <c r="CM43" s="424"/>
      <c r="CN43" s="214"/>
      <c r="CO43" s="425">
        <f t="shared" si="3"/>
        <v>33</v>
      </c>
      <c r="CP43" s="425"/>
      <c r="CQ43" s="424" t="str">
        <f>IF('各会計、関係団体の財政状況及び健全化判断比率'!BS16="","",'各会計、関係団体の財政状況及び健全化判断比率'!BS16)</f>
        <v>ハイマート久留米</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FK9UAI4MJnE6BDotGLJ9UTrLWBxJc8R5n3/NVEfK+ZjIhwwAjw3nO2NuyPyjHKoo1NG/i7+8Emruw4+/kQ+Rzw==" saltValue="BXy3sOG9E12ifTKCFaH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558</v>
      </c>
      <c r="D34" s="1248"/>
      <c r="E34" s="1249"/>
      <c r="F34" s="32">
        <v>5.07</v>
      </c>
      <c r="G34" s="33">
        <v>5.74</v>
      </c>
      <c r="H34" s="33">
        <v>6.04</v>
      </c>
      <c r="I34" s="33">
        <v>6.32</v>
      </c>
      <c r="J34" s="34">
        <v>7.31</v>
      </c>
      <c r="K34" s="22"/>
      <c r="L34" s="22"/>
      <c r="M34" s="22"/>
      <c r="N34" s="22"/>
      <c r="O34" s="22"/>
      <c r="P34" s="22"/>
    </row>
    <row r="35" spans="1:16" ht="39" customHeight="1" x14ac:dyDescent="0.15">
      <c r="A35" s="22"/>
      <c r="B35" s="35"/>
      <c r="C35" s="1242" t="s">
        <v>559</v>
      </c>
      <c r="D35" s="1243"/>
      <c r="E35" s="1244"/>
      <c r="F35" s="36">
        <v>0.99</v>
      </c>
      <c r="G35" s="37">
        <v>1.79</v>
      </c>
      <c r="H35" s="37">
        <v>2.44</v>
      </c>
      <c r="I35" s="37">
        <v>4.38</v>
      </c>
      <c r="J35" s="38">
        <v>3.06</v>
      </c>
      <c r="K35" s="22"/>
      <c r="L35" s="22"/>
      <c r="M35" s="22"/>
      <c r="N35" s="22"/>
      <c r="O35" s="22"/>
      <c r="P35" s="22"/>
    </row>
    <row r="36" spans="1:16" ht="39" customHeight="1" x14ac:dyDescent="0.15">
      <c r="A36" s="22"/>
      <c r="B36" s="35"/>
      <c r="C36" s="1242" t="s">
        <v>560</v>
      </c>
      <c r="D36" s="1243"/>
      <c r="E36" s="1244"/>
      <c r="F36" s="36" t="s">
        <v>561</v>
      </c>
      <c r="G36" s="37">
        <v>0.13</v>
      </c>
      <c r="H36" s="37">
        <v>0.68</v>
      </c>
      <c r="I36" s="37">
        <v>1.1399999999999999</v>
      </c>
      <c r="J36" s="38">
        <v>1.86</v>
      </c>
      <c r="K36" s="22"/>
      <c r="L36" s="22"/>
      <c r="M36" s="22"/>
      <c r="N36" s="22"/>
      <c r="O36" s="22"/>
      <c r="P36" s="22"/>
    </row>
    <row r="37" spans="1:16" ht="39" customHeight="1" x14ac:dyDescent="0.15">
      <c r="A37" s="22"/>
      <c r="B37" s="35"/>
      <c r="C37" s="1242" t="s">
        <v>562</v>
      </c>
      <c r="D37" s="1243"/>
      <c r="E37" s="1244"/>
      <c r="F37" s="36">
        <v>1.38</v>
      </c>
      <c r="G37" s="37">
        <v>1.25</v>
      </c>
      <c r="H37" s="37">
        <v>1.27</v>
      </c>
      <c r="I37" s="37">
        <v>1.19</v>
      </c>
      <c r="J37" s="38">
        <v>0.96</v>
      </c>
      <c r="K37" s="22"/>
      <c r="L37" s="22"/>
      <c r="M37" s="22"/>
      <c r="N37" s="22"/>
      <c r="O37" s="22"/>
      <c r="P37" s="22"/>
    </row>
    <row r="38" spans="1:16" ht="39" customHeight="1" x14ac:dyDescent="0.15">
      <c r="A38" s="22"/>
      <c r="B38" s="35"/>
      <c r="C38" s="1242" t="s">
        <v>563</v>
      </c>
      <c r="D38" s="1243"/>
      <c r="E38" s="1244"/>
      <c r="F38" s="36">
        <v>0.8</v>
      </c>
      <c r="G38" s="37">
        <v>0.81</v>
      </c>
      <c r="H38" s="37">
        <v>0.82</v>
      </c>
      <c r="I38" s="37">
        <v>0.83</v>
      </c>
      <c r="J38" s="38">
        <v>0.86</v>
      </c>
      <c r="K38" s="22"/>
      <c r="L38" s="22"/>
      <c r="M38" s="22"/>
      <c r="N38" s="22"/>
      <c r="O38" s="22"/>
      <c r="P38" s="22"/>
    </row>
    <row r="39" spans="1:16" ht="39" customHeight="1" x14ac:dyDescent="0.15">
      <c r="A39" s="22"/>
      <c r="B39" s="35"/>
      <c r="C39" s="1242" t="s">
        <v>564</v>
      </c>
      <c r="D39" s="1243"/>
      <c r="E39" s="1244"/>
      <c r="F39" s="36">
        <v>0.48</v>
      </c>
      <c r="G39" s="37">
        <v>0.68</v>
      </c>
      <c r="H39" s="37">
        <v>0.82</v>
      </c>
      <c r="I39" s="37">
        <v>0.56000000000000005</v>
      </c>
      <c r="J39" s="38">
        <v>0.76</v>
      </c>
      <c r="K39" s="22"/>
      <c r="L39" s="22"/>
      <c r="M39" s="22"/>
      <c r="N39" s="22"/>
      <c r="O39" s="22"/>
      <c r="P39" s="22"/>
    </row>
    <row r="40" spans="1:16" ht="39" customHeight="1" x14ac:dyDescent="0.15">
      <c r="A40" s="22"/>
      <c r="B40" s="35"/>
      <c r="C40" s="1242" t="s">
        <v>565</v>
      </c>
      <c r="D40" s="1243"/>
      <c r="E40" s="1244"/>
      <c r="F40" s="36">
        <v>0.17</v>
      </c>
      <c r="G40" s="37">
        <v>0.2</v>
      </c>
      <c r="H40" s="37">
        <v>0.2</v>
      </c>
      <c r="I40" s="37">
        <v>0.21</v>
      </c>
      <c r="J40" s="38">
        <v>0.21</v>
      </c>
      <c r="K40" s="22"/>
      <c r="L40" s="22"/>
      <c r="M40" s="22"/>
      <c r="N40" s="22"/>
      <c r="O40" s="22"/>
      <c r="P40" s="22"/>
    </row>
    <row r="41" spans="1:16" ht="39" customHeight="1" x14ac:dyDescent="0.15">
      <c r="A41" s="22"/>
      <c r="B41" s="35"/>
      <c r="C41" s="1242" t="s">
        <v>566</v>
      </c>
      <c r="D41" s="1243"/>
      <c r="E41" s="1244"/>
      <c r="F41" s="36">
        <v>0.14000000000000001</v>
      </c>
      <c r="G41" s="37">
        <v>0.14000000000000001</v>
      </c>
      <c r="H41" s="37">
        <v>0.17</v>
      </c>
      <c r="I41" s="37">
        <v>0.19</v>
      </c>
      <c r="J41" s="38">
        <v>0.14000000000000001</v>
      </c>
      <c r="K41" s="22"/>
      <c r="L41" s="22"/>
      <c r="M41" s="22"/>
      <c r="N41" s="22"/>
      <c r="O41" s="22"/>
      <c r="P41" s="22"/>
    </row>
    <row r="42" spans="1:16" ht="39" customHeight="1" x14ac:dyDescent="0.15">
      <c r="A42" s="22"/>
      <c r="B42" s="39"/>
      <c r="C42" s="1242" t="s">
        <v>567</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568</v>
      </c>
      <c r="D43" s="1246"/>
      <c r="E43" s="1247"/>
      <c r="F43" s="41">
        <v>0.23</v>
      </c>
      <c r="G43" s="42">
        <v>0.09</v>
      </c>
      <c r="H43" s="42">
        <v>0.09</v>
      </c>
      <c r="I43" s="42">
        <v>0.1</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ogepkyp4exCEk3uFw1KPlILNsFA2tW6axAVF8vp0hO2sEuSBfY6Qgqc4+dbtA67i3Nz9MGbGXX/cIfUvfD3XA==" saltValue="w4Sdn5FPmrQjoEcm1Sqa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12270</v>
      </c>
      <c r="L45" s="60">
        <v>12308</v>
      </c>
      <c r="M45" s="60">
        <v>12744</v>
      </c>
      <c r="N45" s="60">
        <v>12846</v>
      </c>
      <c r="O45" s="61">
        <v>13161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524</v>
      </c>
      <c r="L46" s="64" t="s">
        <v>524</v>
      </c>
      <c r="M46" s="64" t="s">
        <v>524</v>
      </c>
      <c r="N46" s="64" t="s">
        <v>524</v>
      </c>
      <c r="O46" s="65" t="s">
        <v>524</v>
      </c>
      <c r="P46" s="48"/>
      <c r="Q46" s="48"/>
      <c r="R46" s="48"/>
      <c r="S46" s="48"/>
      <c r="T46" s="48"/>
      <c r="U46" s="48"/>
    </row>
    <row r="47" spans="1:21" ht="30.75" customHeight="1" x14ac:dyDescent="0.15">
      <c r="A47" s="48"/>
      <c r="B47" s="1270"/>
      <c r="C47" s="1271"/>
      <c r="D47" s="62"/>
      <c r="E47" s="1252" t="s">
        <v>14</v>
      </c>
      <c r="F47" s="1252"/>
      <c r="G47" s="1252"/>
      <c r="H47" s="1252"/>
      <c r="I47" s="1252"/>
      <c r="J47" s="1253"/>
      <c r="K47" s="63">
        <v>67</v>
      </c>
      <c r="L47" s="64">
        <v>67</v>
      </c>
      <c r="M47" s="64">
        <v>67</v>
      </c>
      <c r="N47" s="64">
        <v>67</v>
      </c>
      <c r="O47" s="65">
        <v>67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1667</v>
      </c>
      <c r="L48" s="64">
        <v>1651</v>
      </c>
      <c r="M48" s="64">
        <v>1637</v>
      </c>
      <c r="N48" s="64">
        <v>1676</v>
      </c>
      <c r="O48" s="65">
        <v>1680</v>
      </c>
      <c r="P48" s="48"/>
      <c r="Q48" s="48"/>
      <c r="R48" s="48"/>
      <c r="S48" s="48"/>
      <c r="T48" s="48"/>
      <c r="U48" s="48"/>
    </row>
    <row r="49" spans="1:21" ht="30.75" customHeight="1" x14ac:dyDescent="0.15">
      <c r="A49" s="48"/>
      <c r="B49" s="1270"/>
      <c r="C49" s="1271"/>
      <c r="D49" s="62"/>
      <c r="E49" s="1252" t="s">
        <v>16</v>
      </c>
      <c r="F49" s="1252"/>
      <c r="G49" s="1252"/>
      <c r="H49" s="1252"/>
      <c r="I49" s="1252"/>
      <c r="J49" s="1253"/>
      <c r="K49" s="63">
        <v>317</v>
      </c>
      <c r="L49" s="64">
        <v>360</v>
      </c>
      <c r="M49" s="64">
        <v>377</v>
      </c>
      <c r="N49" s="64">
        <v>400</v>
      </c>
      <c r="O49" s="65">
        <v>413</v>
      </c>
      <c r="P49" s="48"/>
      <c r="Q49" s="48"/>
      <c r="R49" s="48"/>
      <c r="S49" s="48"/>
      <c r="T49" s="48"/>
      <c r="U49" s="48"/>
    </row>
    <row r="50" spans="1:21" ht="30.75" customHeight="1" x14ac:dyDescent="0.15">
      <c r="A50" s="48"/>
      <c r="B50" s="1270"/>
      <c r="C50" s="1271"/>
      <c r="D50" s="62"/>
      <c r="E50" s="1252" t="s">
        <v>17</v>
      </c>
      <c r="F50" s="1252"/>
      <c r="G50" s="1252"/>
      <c r="H50" s="1252"/>
      <c r="I50" s="1252"/>
      <c r="J50" s="1253"/>
      <c r="K50" s="63">
        <v>374</v>
      </c>
      <c r="L50" s="64">
        <v>135</v>
      </c>
      <c r="M50" s="64">
        <v>205</v>
      </c>
      <c r="N50" s="64">
        <v>57</v>
      </c>
      <c r="O50" s="65">
        <v>42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524</v>
      </c>
      <c r="L51" s="64">
        <v>0</v>
      </c>
      <c r="M51" s="64" t="s">
        <v>524</v>
      </c>
      <c r="N51" s="64" t="s">
        <v>524</v>
      </c>
      <c r="O51" s="65" t="s">
        <v>524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12308</v>
      </c>
      <c r="L52" s="64">
        <v>12536</v>
      </c>
      <c r="M52" s="64">
        <v>13017</v>
      </c>
      <c r="N52" s="64">
        <v>13120</v>
      </c>
      <c r="O52" s="65">
        <v>13206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2387</v>
      </c>
      <c r="L53" s="69">
        <v>1985</v>
      </c>
      <c r="M53" s="69">
        <v>2013</v>
      </c>
      <c r="N53" s="69">
        <v>1926</v>
      </c>
      <c r="O53" s="70">
        <v>2157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3">
        <v>2303</v>
      </c>
      <c r="L57" s="84">
        <v>2320</v>
      </c>
      <c r="M57" s="84">
        <v>1836</v>
      </c>
      <c r="N57" s="84">
        <v>1844</v>
      </c>
      <c r="O57" s="85">
        <v>1851</v>
      </c>
    </row>
    <row r="58" spans="1:21" ht="31.5" customHeight="1" thickBot="1" x14ac:dyDescent="0.2">
      <c r="B58" s="1260"/>
      <c r="C58" s="1261"/>
      <c r="D58" s="1265" t="s">
        <v>27</v>
      </c>
      <c r="E58" s="1266"/>
      <c r="F58" s="1266"/>
      <c r="G58" s="1266"/>
      <c r="H58" s="1266"/>
      <c r="I58" s="1266"/>
      <c r="J58" s="1267"/>
      <c r="K58" s="86">
        <v>433</v>
      </c>
      <c r="L58" s="87">
        <v>500</v>
      </c>
      <c r="M58" s="87">
        <v>567</v>
      </c>
      <c r="N58" s="87">
        <v>633</v>
      </c>
      <c r="O58" s="88">
        <v>700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T3IbF4CkPUw+9F+Uo0BiAYdTl6fda1aG2QwSD3fKmjvPbZ4X5DwyQyrCgjMsRRvkxyBmLLlc/UMxzbI4MNIQ==" saltValue="06T2HOKPfXPfCE3t1Ily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8" t="s">
        <v>30</v>
      </c>
      <c r="C41" s="1289"/>
      <c r="D41" s="102"/>
      <c r="E41" s="1290" t="s">
        <v>31</v>
      </c>
      <c r="F41" s="1290"/>
      <c r="G41" s="1290"/>
      <c r="H41" s="1291"/>
      <c r="I41" s="103">
        <v>144592</v>
      </c>
      <c r="J41" s="104">
        <v>143060</v>
      </c>
      <c r="K41" s="104">
        <v>145523</v>
      </c>
      <c r="L41" s="104">
        <v>144842</v>
      </c>
      <c r="M41" s="105">
        <v>142471</v>
      </c>
    </row>
    <row r="42" spans="2:13" ht="27.75" customHeight="1" x14ac:dyDescent="0.15">
      <c r="B42" s="1278"/>
      <c r="C42" s="1279"/>
      <c r="D42" s="106"/>
      <c r="E42" s="1282" t="s">
        <v>32</v>
      </c>
      <c r="F42" s="1282"/>
      <c r="G42" s="1282"/>
      <c r="H42" s="1283"/>
      <c r="I42" s="107">
        <v>1627</v>
      </c>
      <c r="J42" s="108">
        <v>1405</v>
      </c>
      <c r="K42" s="108">
        <v>1226</v>
      </c>
      <c r="L42" s="108">
        <v>1097</v>
      </c>
      <c r="M42" s="109">
        <v>1258</v>
      </c>
    </row>
    <row r="43" spans="2:13" ht="27.75" customHeight="1" x14ac:dyDescent="0.15">
      <c r="B43" s="1278"/>
      <c r="C43" s="1279"/>
      <c r="D43" s="106"/>
      <c r="E43" s="1282" t="s">
        <v>33</v>
      </c>
      <c r="F43" s="1282"/>
      <c r="G43" s="1282"/>
      <c r="H43" s="1283"/>
      <c r="I43" s="107">
        <v>21977</v>
      </c>
      <c r="J43" s="108">
        <v>22253</v>
      </c>
      <c r="K43" s="108">
        <v>22628</v>
      </c>
      <c r="L43" s="108">
        <v>23819</v>
      </c>
      <c r="M43" s="109">
        <v>24579</v>
      </c>
    </row>
    <row r="44" spans="2:13" ht="27.75" customHeight="1" x14ac:dyDescent="0.15">
      <c r="B44" s="1278"/>
      <c r="C44" s="1279"/>
      <c r="D44" s="106"/>
      <c r="E44" s="1282" t="s">
        <v>34</v>
      </c>
      <c r="F44" s="1282"/>
      <c r="G44" s="1282"/>
      <c r="H44" s="1283"/>
      <c r="I44" s="107">
        <v>1665</v>
      </c>
      <c r="J44" s="108">
        <v>1899</v>
      </c>
      <c r="K44" s="108">
        <v>2086</v>
      </c>
      <c r="L44" s="108">
        <v>1924</v>
      </c>
      <c r="M44" s="109">
        <v>1878</v>
      </c>
    </row>
    <row r="45" spans="2:13" ht="27.75" customHeight="1" x14ac:dyDescent="0.15">
      <c r="B45" s="1278"/>
      <c r="C45" s="1279"/>
      <c r="D45" s="106"/>
      <c r="E45" s="1282" t="s">
        <v>35</v>
      </c>
      <c r="F45" s="1282"/>
      <c r="G45" s="1282"/>
      <c r="H45" s="1283"/>
      <c r="I45" s="107">
        <v>15240</v>
      </c>
      <c r="J45" s="108">
        <v>15244</v>
      </c>
      <c r="K45" s="108">
        <v>15231</v>
      </c>
      <c r="L45" s="108">
        <v>14488</v>
      </c>
      <c r="M45" s="109">
        <v>14382</v>
      </c>
    </row>
    <row r="46" spans="2:13" ht="27.75" customHeight="1" x14ac:dyDescent="0.15">
      <c r="B46" s="1278"/>
      <c r="C46" s="1279"/>
      <c r="D46" s="110"/>
      <c r="E46" s="1282" t="s">
        <v>36</v>
      </c>
      <c r="F46" s="1282"/>
      <c r="G46" s="1282"/>
      <c r="H46" s="1283"/>
      <c r="I46" s="107">
        <v>332</v>
      </c>
      <c r="J46" s="108">
        <v>261</v>
      </c>
      <c r="K46" s="108">
        <v>235</v>
      </c>
      <c r="L46" s="108">
        <v>217</v>
      </c>
      <c r="M46" s="109">
        <v>189</v>
      </c>
    </row>
    <row r="47" spans="2:13" ht="27.75" customHeight="1" x14ac:dyDescent="0.15">
      <c r="B47" s="1278"/>
      <c r="C47" s="1279"/>
      <c r="D47" s="111"/>
      <c r="E47" s="1292" t="s">
        <v>37</v>
      </c>
      <c r="F47" s="1293"/>
      <c r="G47" s="1293"/>
      <c r="H47" s="1294"/>
      <c r="I47" s="107" t="s">
        <v>524</v>
      </c>
      <c r="J47" s="108" t="s">
        <v>524</v>
      </c>
      <c r="K47" s="108" t="s">
        <v>524</v>
      </c>
      <c r="L47" s="108" t="s">
        <v>524</v>
      </c>
      <c r="M47" s="109" t="s">
        <v>524</v>
      </c>
    </row>
    <row r="48" spans="2:13" ht="27.75" customHeight="1" x14ac:dyDescent="0.15">
      <c r="B48" s="1278"/>
      <c r="C48" s="1279"/>
      <c r="D48" s="106"/>
      <c r="E48" s="1282" t="s">
        <v>38</v>
      </c>
      <c r="F48" s="1282"/>
      <c r="G48" s="1282"/>
      <c r="H48" s="1283"/>
      <c r="I48" s="107" t="s">
        <v>524</v>
      </c>
      <c r="J48" s="108" t="s">
        <v>524</v>
      </c>
      <c r="K48" s="108" t="s">
        <v>524</v>
      </c>
      <c r="L48" s="108" t="s">
        <v>524</v>
      </c>
      <c r="M48" s="109" t="s">
        <v>524</v>
      </c>
    </row>
    <row r="49" spans="2:13" ht="27.75" customHeight="1" x14ac:dyDescent="0.15">
      <c r="B49" s="1280"/>
      <c r="C49" s="1281"/>
      <c r="D49" s="106"/>
      <c r="E49" s="1282" t="s">
        <v>39</v>
      </c>
      <c r="F49" s="1282"/>
      <c r="G49" s="1282"/>
      <c r="H49" s="1283"/>
      <c r="I49" s="107" t="s">
        <v>524</v>
      </c>
      <c r="J49" s="108" t="s">
        <v>524</v>
      </c>
      <c r="K49" s="108" t="s">
        <v>524</v>
      </c>
      <c r="L49" s="108" t="s">
        <v>524</v>
      </c>
      <c r="M49" s="109" t="s">
        <v>524</v>
      </c>
    </row>
    <row r="50" spans="2:13" ht="27.75" customHeight="1" x14ac:dyDescent="0.15">
      <c r="B50" s="1276" t="s">
        <v>40</v>
      </c>
      <c r="C50" s="1277"/>
      <c r="D50" s="112"/>
      <c r="E50" s="1282" t="s">
        <v>41</v>
      </c>
      <c r="F50" s="1282"/>
      <c r="G50" s="1282"/>
      <c r="H50" s="1283"/>
      <c r="I50" s="107">
        <v>20797</v>
      </c>
      <c r="J50" s="108">
        <v>20455</v>
      </c>
      <c r="K50" s="108">
        <v>19867</v>
      </c>
      <c r="L50" s="108">
        <v>19623</v>
      </c>
      <c r="M50" s="109">
        <v>16345</v>
      </c>
    </row>
    <row r="51" spans="2:13" ht="27.75" customHeight="1" x14ac:dyDescent="0.15">
      <c r="B51" s="1278"/>
      <c r="C51" s="1279"/>
      <c r="D51" s="106"/>
      <c r="E51" s="1282" t="s">
        <v>42</v>
      </c>
      <c r="F51" s="1282"/>
      <c r="G51" s="1282"/>
      <c r="H51" s="1283"/>
      <c r="I51" s="107">
        <v>25284</v>
      </c>
      <c r="J51" s="108">
        <v>24768</v>
      </c>
      <c r="K51" s="108">
        <v>24928</v>
      </c>
      <c r="L51" s="108">
        <v>25559</v>
      </c>
      <c r="M51" s="109">
        <v>26152</v>
      </c>
    </row>
    <row r="52" spans="2:13" ht="27.75" customHeight="1" x14ac:dyDescent="0.15">
      <c r="B52" s="1280"/>
      <c r="C52" s="1281"/>
      <c r="D52" s="106"/>
      <c r="E52" s="1282" t="s">
        <v>43</v>
      </c>
      <c r="F52" s="1282"/>
      <c r="G52" s="1282"/>
      <c r="H52" s="1283"/>
      <c r="I52" s="107">
        <v>126831</v>
      </c>
      <c r="J52" s="108">
        <v>126994</v>
      </c>
      <c r="K52" s="108">
        <v>126722</v>
      </c>
      <c r="L52" s="108">
        <v>124915</v>
      </c>
      <c r="M52" s="109">
        <v>123122</v>
      </c>
    </row>
    <row r="53" spans="2:13" ht="27.75" customHeight="1" thickBot="1" x14ac:dyDescent="0.2">
      <c r="B53" s="1284" t="s">
        <v>44</v>
      </c>
      <c r="C53" s="1285"/>
      <c r="D53" s="113"/>
      <c r="E53" s="1286" t="s">
        <v>45</v>
      </c>
      <c r="F53" s="1286"/>
      <c r="G53" s="1286"/>
      <c r="H53" s="1287"/>
      <c r="I53" s="114">
        <v>12522</v>
      </c>
      <c r="J53" s="115">
        <v>11904</v>
      </c>
      <c r="K53" s="115">
        <v>15412</v>
      </c>
      <c r="L53" s="115">
        <v>16291</v>
      </c>
      <c r="M53" s="116">
        <v>19138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D5N9fze/vZBPwkCmQB6wwjtOZptXxhd8ronmfBventaCc/pnkXvCC3LrnUOHebyREkNENfJbeIxBlDp2CQEzg==" saltValue="CYZY3oZ2gWRbRlPWC6uB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7592</v>
      </c>
      <c r="G55" s="128">
        <v>7617</v>
      </c>
      <c r="H55" s="129">
        <v>5634</v>
      </c>
    </row>
    <row r="56" spans="2:8" ht="52.5" customHeight="1" x14ac:dyDescent="0.15">
      <c r="B56" s="130"/>
      <c r="C56" s="1305" t="s">
        <v>49</v>
      </c>
      <c r="D56" s="1305"/>
      <c r="E56" s="1306"/>
      <c r="F56" s="131">
        <v>1844</v>
      </c>
      <c r="G56" s="131">
        <v>1851</v>
      </c>
      <c r="H56" s="132">
        <v>1656</v>
      </c>
    </row>
    <row r="57" spans="2:8" ht="53.25" customHeight="1" x14ac:dyDescent="0.15">
      <c r="B57" s="130"/>
      <c r="C57" s="1307" t="s">
        <v>50</v>
      </c>
      <c r="D57" s="1307"/>
      <c r="E57" s="1308"/>
      <c r="F57" s="133">
        <v>9153</v>
      </c>
      <c r="G57" s="133">
        <v>7973</v>
      </c>
      <c r="H57" s="134">
        <v>6613</v>
      </c>
    </row>
    <row r="58" spans="2:8" ht="45.75" customHeight="1" x14ac:dyDescent="0.15">
      <c r="B58" s="135"/>
      <c r="C58" s="1295" t="s">
        <v>608</v>
      </c>
      <c r="D58" s="1296"/>
      <c r="E58" s="1297"/>
      <c r="F58" s="136">
        <v>2758</v>
      </c>
      <c r="G58" s="136">
        <v>2263</v>
      </c>
      <c r="H58" s="137">
        <v>2263</v>
      </c>
    </row>
    <row r="59" spans="2:8" ht="45.75" customHeight="1" x14ac:dyDescent="0.15">
      <c r="B59" s="135"/>
      <c r="C59" s="1295" t="s">
        <v>609</v>
      </c>
      <c r="D59" s="1296"/>
      <c r="E59" s="1297"/>
      <c r="F59" s="136">
        <v>1280</v>
      </c>
      <c r="G59" s="136">
        <v>1112</v>
      </c>
      <c r="H59" s="137">
        <v>862</v>
      </c>
    </row>
    <row r="60" spans="2:8" ht="45.75" customHeight="1" x14ac:dyDescent="0.15">
      <c r="B60" s="135"/>
      <c r="C60" s="1295" t="s">
        <v>610</v>
      </c>
      <c r="D60" s="1296"/>
      <c r="E60" s="1297"/>
      <c r="F60" s="136">
        <v>826</v>
      </c>
      <c r="G60" s="136">
        <v>716</v>
      </c>
      <c r="H60" s="137">
        <v>684</v>
      </c>
    </row>
    <row r="61" spans="2:8" ht="45.75" customHeight="1" x14ac:dyDescent="0.15">
      <c r="B61" s="135"/>
      <c r="C61" s="1295" t="s">
        <v>611</v>
      </c>
      <c r="D61" s="1296"/>
      <c r="E61" s="1297"/>
      <c r="F61" s="136">
        <v>0</v>
      </c>
      <c r="G61" s="136">
        <v>500</v>
      </c>
      <c r="H61" s="137">
        <v>550</v>
      </c>
    </row>
    <row r="62" spans="2:8" ht="45.75" customHeight="1" thickBot="1" x14ac:dyDescent="0.2">
      <c r="B62" s="138"/>
      <c r="C62" s="1298" t="s">
        <v>612</v>
      </c>
      <c r="D62" s="1299"/>
      <c r="E62" s="1300"/>
      <c r="F62" s="139">
        <v>407</v>
      </c>
      <c r="G62" s="139">
        <v>408</v>
      </c>
      <c r="H62" s="140">
        <v>408</v>
      </c>
    </row>
    <row r="63" spans="2:8" ht="52.5" customHeight="1" thickBot="1" x14ac:dyDescent="0.2">
      <c r="B63" s="141"/>
      <c r="C63" s="1301" t="s">
        <v>51</v>
      </c>
      <c r="D63" s="1301"/>
      <c r="E63" s="1302"/>
      <c r="F63" s="142">
        <v>18589</v>
      </c>
      <c r="G63" s="142">
        <v>17441</v>
      </c>
      <c r="H63" s="143">
        <v>13904</v>
      </c>
    </row>
    <row r="64" spans="2:8" ht="15" customHeight="1" x14ac:dyDescent="0.15"/>
  </sheetData>
  <sheetProtection algorithmName="SHA-512" hashValue="B7yt8JL2w6LyLfoXlhCto6FuZEIs1v7q4/PlspxXAwfXwHUJEUxaq4XHWvE3OD8cSk83FszQObYX6TFu0nApKg==" saltValue="EyKq+BpxnwXwilP5nqGT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622</v>
      </c>
      <c r="AO51" s="1314"/>
      <c r="AP51" s="1314"/>
      <c r="AQ51" s="1314"/>
      <c r="AR51" s="1314"/>
      <c r="AS51" s="1314"/>
      <c r="AT51" s="1314"/>
      <c r="AU51" s="1314"/>
      <c r="AV51" s="1314"/>
      <c r="AW51" s="1314"/>
      <c r="AX51" s="1314"/>
      <c r="AY51" s="1314"/>
      <c r="AZ51" s="1314"/>
      <c r="BA51" s="1314"/>
      <c r="BB51" s="1314" t="s">
        <v>623</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20.399999999999999</v>
      </c>
      <c r="BY51" s="1311"/>
      <c r="BZ51" s="1311"/>
      <c r="CA51" s="1311"/>
      <c r="CB51" s="1311"/>
      <c r="CC51" s="1311"/>
      <c r="CD51" s="1311"/>
      <c r="CE51" s="1311"/>
      <c r="CF51" s="1311">
        <v>26.5</v>
      </c>
      <c r="CG51" s="1311"/>
      <c r="CH51" s="1311"/>
      <c r="CI51" s="1311"/>
      <c r="CJ51" s="1311"/>
      <c r="CK51" s="1311"/>
      <c r="CL51" s="1311"/>
      <c r="CM51" s="1311"/>
      <c r="CN51" s="1311">
        <v>27.9</v>
      </c>
      <c r="CO51" s="1311"/>
      <c r="CP51" s="1311"/>
      <c r="CQ51" s="1311"/>
      <c r="CR51" s="1311"/>
      <c r="CS51" s="1311"/>
      <c r="CT51" s="1311"/>
      <c r="CU51" s="1311"/>
      <c r="CV51" s="1311">
        <v>32.5</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50.7</v>
      </c>
      <c r="BY53" s="1311"/>
      <c r="BZ53" s="1311"/>
      <c r="CA53" s="1311"/>
      <c r="CB53" s="1311"/>
      <c r="CC53" s="1311"/>
      <c r="CD53" s="1311"/>
      <c r="CE53" s="1311"/>
      <c r="CF53" s="1311">
        <v>51.8</v>
      </c>
      <c r="CG53" s="1311"/>
      <c r="CH53" s="1311"/>
      <c r="CI53" s="1311"/>
      <c r="CJ53" s="1311"/>
      <c r="CK53" s="1311"/>
      <c r="CL53" s="1311"/>
      <c r="CM53" s="1311"/>
      <c r="CN53" s="1311">
        <v>53.1</v>
      </c>
      <c r="CO53" s="1311"/>
      <c r="CP53" s="1311"/>
      <c r="CQ53" s="1311"/>
      <c r="CR53" s="1311"/>
      <c r="CS53" s="1311"/>
      <c r="CT53" s="1311"/>
      <c r="CU53" s="1311"/>
      <c r="CV53" s="1311">
        <v>53.1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625</v>
      </c>
      <c r="AO55" s="1315"/>
      <c r="AP55" s="1315"/>
      <c r="AQ55" s="1315"/>
      <c r="AR55" s="1315"/>
      <c r="AS55" s="1315"/>
      <c r="AT55" s="1315"/>
      <c r="AU55" s="1315"/>
      <c r="AV55" s="1315"/>
      <c r="AW55" s="1315"/>
      <c r="AX55" s="1315"/>
      <c r="AY55" s="1315"/>
      <c r="AZ55" s="1315"/>
      <c r="BA55" s="1315"/>
      <c r="BB55" s="1314" t="s">
        <v>623</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38.9</v>
      </c>
      <c r="BY55" s="1311"/>
      <c r="BZ55" s="1311"/>
      <c r="CA55" s="1311"/>
      <c r="CB55" s="1311"/>
      <c r="CC55" s="1311"/>
      <c r="CD55" s="1311"/>
      <c r="CE55" s="1311"/>
      <c r="CF55" s="1311">
        <v>37.6</v>
      </c>
      <c r="CG55" s="1311"/>
      <c r="CH55" s="1311"/>
      <c r="CI55" s="1311"/>
      <c r="CJ55" s="1311"/>
      <c r="CK55" s="1311"/>
      <c r="CL55" s="1311"/>
      <c r="CM55" s="1311"/>
      <c r="CN55" s="1311">
        <v>34</v>
      </c>
      <c r="CO55" s="1311"/>
      <c r="CP55" s="1311"/>
      <c r="CQ55" s="1311"/>
      <c r="CR55" s="1311"/>
      <c r="CS55" s="1311"/>
      <c r="CT55" s="1311"/>
      <c r="CU55" s="1311"/>
      <c r="CV55" s="1311">
        <v>33.9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624</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59.3</v>
      </c>
      <c r="BY57" s="1311"/>
      <c r="BZ57" s="1311"/>
      <c r="CA57" s="1311"/>
      <c r="CB57" s="1311"/>
      <c r="CC57" s="1311"/>
      <c r="CD57" s="1311"/>
      <c r="CE57" s="1311"/>
      <c r="CF57" s="1311">
        <v>60</v>
      </c>
      <c r="CG57" s="1311"/>
      <c r="CH57" s="1311"/>
      <c r="CI57" s="1311"/>
      <c r="CJ57" s="1311"/>
      <c r="CK57" s="1311"/>
      <c r="CL57" s="1311"/>
      <c r="CM57" s="1311"/>
      <c r="CN57" s="1311">
        <v>61.1</v>
      </c>
      <c r="CO57" s="1311"/>
      <c r="CP57" s="1311"/>
      <c r="CQ57" s="1311"/>
      <c r="CR57" s="1311"/>
      <c r="CS57" s="1311"/>
      <c r="CT57" s="1311"/>
      <c r="CU57" s="1311"/>
      <c r="CV57" s="1311">
        <v>61.7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622</v>
      </c>
      <c r="AO73" s="1314"/>
      <c r="AP73" s="1314"/>
      <c r="AQ73" s="1314"/>
      <c r="AR73" s="1314"/>
      <c r="AS73" s="1314"/>
      <c r="AT73" s="1314"/>
      <c r="AU73" s="1314"/>
      <c r="AV73" s="1314"/>
      <c r="AW73" s="1314"/>
      <c r="AX73" s="1314"/>
      <c r="AY73" s="1314"/>
      <c r="AZ73" s="1314"/>
      <c r="BA73" s="1314"/>
      <c r="BB73" s="1314" t="s">
        <v>623</v>
      </c>
      <c r="BC73" s="1314"/>
      <c r="BD73" s="1314"/>
      <c r="BE73" s="1314"/>
      <c r="BF73" s="1314"/>
      <c r="BG73" s="1314"/>
      <c r="BH73" s="1314"/>
      <c r="BI73" s="1314"/>
      <c r="BJ73" s="1314"/>
      <c r="BK73" s="1314"/>
      <c r="BL73" s="1314"/>
      <c r="BM73" s="1314"/>
      <c r="BN73" s="1314"/>
      <c r="BO73" s="1314"/>
      <c r="BP73" s="1311">
        <v>21.6</v>
      </c>
      <c r="BQ73" s="1311"/>
      <c r="BR73" s="1311"/>
      <c r="BS73" s="1311"/>
      <c r="BT73" s="1311"/>
      <c r="BU73" s="1311"/>
      <c r="BV73" s="1311"/>
      <c r="BW73" s="1311"/>
      <c r="BX73" s="1311">
        <v>20.399999999999999</v>
      </c>
      <c r="BY73" s="1311"/>
      <c r="BZ73" s="1311"/>
      <c r="CA73" s="1311"/>
      <c r="CB73" s="1311"/>
      <c r="CC73" s="1311"/>
      <c r="CD73" s="1311"/>
      <c r="CE73" s="1311"/>
      <c r="CF73" s="1311">
        <v>26.5</v>
      </c>
      <c r="CG73" s="1311"/>
      <c r="CH73" s="1311"/>
      <c r="CI73" s="1311"/>
      <c r="CJ73" s="1311"/>
      <c r="CK73" s="1311"/>
      <c r="CL73" s="1311"/>
      <c r="CM73" s="1311"/>
      <c r="CN73" s="1311">
        <v>27.9</v>
      </c>
      <c r="CO73" s="1311"/>
      <c r="CP73" s="1311"/>
      <c r="CQ73" s="1311"/>
      <c r="CR73" s="1311"/>
      <c r="CS73" s="1311"/>
      <c r="CT73" s="1311"/>
      <c r="CU73" s="1311"/>
      <c r="CV73" s="1311">
        <v>32.5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627</v>
      </c>
      <c r="BC75" s="1314"/>
      <c r="BD75" s="1314"/>
      <c r="BE75" s="1314"/>
      <c r="BF75" s="1314"/>
      <c r="BG75" s="1314"/>
      <c r="BH75" s="1314"/>
      <c r="BI75" s="1314"/>
      <c r="BJ75" s="1314"/>
      <c r="BK75" s="1314"/>
      <c r="BL75" s="1314"/>
      <c r="BM75" s="1314"/>
      <c r="BN75" s="1314"/>
      <c r="BO75" s="1314"/>
      <c r="BP75" s="1311">
        <v>3.7</v>
      </c>
      <c r="BQ75" s="1311"/>
      <c r="BR75" s="1311"/>
      <c r="BS75" s="1311"/>
      <c r="BT75" s="1311"/>
      <c r="BU75" s="1311"/>
      <c r="BV75" s="1311"/>
      <c r="BW75" s="1311"/>
      <c r="BX75" s="1311">
        <v>3.6</v>
      </c>
      <c r="BY75" s="1311"/>
      <c r="BZ75" s="1311"/>
      <c r="CA75" s="1311"/>
      <c r="CB75" s="1311"/>
      <c r="CC75" s="1311"/>
      <c r="CD75" s="1311"/>
      <c r="CE75" s="1311"/>
      <c r="CF75" s="1311">
        <v>3.6</v>
      </c>
      <c r="CG75" s="1311"/>
      <c r="CH75" s="1311"/>
      <c r="CI75" s="1311"/>
      <c r="CJ75" s="1311"/>
      <c r="CK75" s="1311"/>
      <c r="CL75" s="1311"/>
      <c r="CM75" s="1311"/>
      <c r="CN75" s="1311">
        <v>3.3</v>
      </c>
      <c r="CO75" s="1311"/>
      <c r="CP75" s="1311"/>
      <c r="CQ75" s="1311"/>
      <c r="CR75" s="1311"/>
      <c r="CS75" s="1311"/>
      <c r="CT75" s="1311"/>
      <c r="CU75" s="1311"/>
      <c r="CV75" s="1311">
        <v>3.4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625</v>
      </c>
      <c r="AO77" s="1315"/>
      <c r="AP77" s="1315"/>
      <c r="AQ77" s="1315"/>
      <c r="AR77" s="1315"/>
      <c r="AS77" s="1315"/>
      <c r="AT77" s="1315"/>
      <c r="AU77" s="1315"/>
      <c r="AV77" s="1315"/>
      <c r="AW77" s="1315"/>
      <c r="AX77" s="1315"/>
      <c r="AY77" s="1315"/>
      <c r="AZ77" s="1315"/>
      <c r="BA77" s="1315"/>
      <c r="BB77" s="1314" t="s">
        <v>623</v>
      </c>
      <c r="BC77" s="1314"/>
      <c r="BD77" s="1314"/>
      <c r="BE77" s="1314"/>
      <c r="BF77" s="1314"/>
      <c r="BG77" s="1314"/>
      <c r="BH77" s="1314"/>
      <c r="BI77" s="1314"/>
      <c r="BJ77" s="1314"/>
      <c r="BK77" s="1314"/>
      <c r="BL77" s="1314"/>
      <c r="BM77" s="1314"/>
      <c r="BN77" s="1314"/>
      <c r="BO77" s="1314"/>
      <c r="BP77" s="1311">
        <v>41.4</v>
      </c>
      <c r="BQ77" s="1311"/>
      <c r="BR77" s="1311"/>
      <c r="BS77" s="1311"/>
      <c r="BT77" s="1311"/>
      <c r="BU77" s="1311"/>
      <c r="BV77" s="1311"/>
      <c r="BW77" s="1311"/>
      <c r="BX77" s="1311">
        <v>38.9</v>
      </c>
      <c r="BY77" s="1311"/>
      <c r="BZ77" s="1311"/>
      <c r="CA77" s="1311"/>
      <c r="CB77" s="1311"/>
      <c r="CC77" s="1311"/>
      <c r="CD77" s="1311"/>
      <c r="CE77" s="1311"/>
      <c r="CF77" s="1311">
        <v>37.6</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627</v>
      </c>
      <c r="BC79" s="1314"/>
      <c r="BD79" s="1314"/>
      <c r="BE79" s="1314"/>
      <c r="BF79" s="1314"/>
      <c r="BG79" s="1314"/>
      <c r="BH79" s="1314"/>
      <c r="BI79" s="1314"/>
      <c r="BJ79" s="1314"/>
      <c r="BK79" s="1314"/>
      <c r="BL79" s="1314"/>
      <c r="BM79" s="1314"/>
      <c r="BN79" s="1314"/>
      <c r="BO79" s="1314"/>
      <c r="BP79" s="1311">
        <v>6.7</v>
      </c>
      <c r="BQ79" s="1311"/>
      <c r="BR79" s="1311"/>
      <c r="BS79" s="1311"/>
      <c r="BT79" s="1311"/>
      <c r="BU79" s="1311"/>
      <c r="BV79" s="1311"/>
      <c r="BW79" s="1311"/>
      <c r="BX79" s="1311">
        <v>6.4</v>
      </c>
      <c r="BY79" s="1311"/>
      <c r="BZ79" s="1311"/>
      <c r="CA79" s="1311"/>
      <c r="CB79" s="1311"/>
      <c r="CC79" s="1311"/>
      <c r="CD79" s="1311"/>
      <c r="CE79" s="1311"/>
      <c r="CF79" s="1311">
        <v>6.1</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i4YMoXl+ds0oPYmcgcT6A6fQycKTTvUwr5pZQInH4+S96KvpuM32XLwwdqGKb1PE2tFVY6HV6+2HTnhewX6Zg==" saltValue="9fGK03LYuAQKKMaZxM9j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6lErVgrHZ6v+sIO8P1+q6J9RADAXO4l+p2lSENI5ivIgdoN6Q3Vcr5jBF7Za8Rss+otaZFLj9nQjV+lerpwCow==" saltValue="dyNy3KISfypVpD/eJisk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0NnD+1kODnljy3nxI5XSAd0giEGpzV2ejKojXmqY0W9JsTp0bJ9xTCTNz63dnL2yY4fnQyxSqYqRIqo+biMBrw==" saltValue="0Pek8ShoKAP38+0fyM0K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103010</v>
      </c>
      <c r="E3" s="162"/>
      <c r="F3" s="163">
        <v>50880</v>
      </c>
      <c r="G3" s="164"/>
      <c r="H3" s="165"/>
    </row>
    <row r="4" spans="1:8" x14ac:dyDescent="0.15">
      <c r="A4" s="166"/>
      <c r="B4" s="167"/>
      <c r="C4" s="168"/>
      <c r="D4" s="169">
        <v>49479</v>
      </c>
      <c r="E4" s="170"/>
      <c r="F4" s="171">
        <v>27819</v>
      </c>
      <c r="G4" s="172"/>
      <c r="H4" s="173"/>
    </row>
    <row r="5" spans="1:8" x14ac:dyDescent="0.15">
      <c r="A5" s="154" t="s">
        <v>543</v>
      </c>
      <c r="B5" s="159"/>
      <c r="C5" s="160"/>
      <c r="D5" s="161">
        <v>42534</v>
      </c>
      <c r="E5" s="162"/>
      <c r="F5" s="163">
        <v>46395</v>
      </c>
      <c r="G5" s="164"/>
      <c r="H5" s="165"/>
    </row>
    <row r="6" spans="1:8" x14ac:dyDescent="0.15">
      <c r="A6" s="166"/>
      <c r="B6" s="167"/>
      <c r="C6" s="168"/>
      <c r="D6" s="169">
        <v>17113</v>
      </c>
      <c r="E6" s="170"/>
      <c r="F6" s="171">
        <v>26304</v>
      </c>
      <c r="G6" s="172"/>
      <c r="H6" s="173"/>
    </row>
    <row r="7" spans="1:8" x14ac:dyDescent="0.15">
      <c r="A7" s="154" t="s">
        <v>544</v>
      </c>
      <c r="B7" s="159"/>
      <c r="C7" s="160"/>
      <c r="D7" s="161">
        <v>54355</v>
      </c>
      <c r="E7" s="162"/>
      <c r="F7" s="163">
        <v>48088</v>
      </c>
      <c r="G7" s="164"/>
      <c r="H7" s="165"/>
    </row>
    <row r="8" spans="1:8" x14ac:dyDescent="0.15">
      <c r="A8" s="166"/>
      <c r="B8" s="167"/>
      <c r="C8" s="168"/>
      <c r="D8" s="169">
        <v>23284</v>
      </c>
      <c r="E8" s="170"/>
      <c r="F8" s="171">
        <v>25183</v>
      </c>
      <c r="G8" s="172"/>
      <c r="H8" s="173"/>
    </row>
    <row r="9" spans="1:8" x14ac:dyDescent="0.15">
      <c r="A9" s="154" t="s">
        <v>545</v>
      </c>
      <c r="B9" s="159"/>
      <c r="C9" s="160"/>
      <c r="D9" s="161">
        <v>39719</v>
      </c>
      <c r="E9" s="162"/>
      <c r="F9" s="163">
        <v>46457</v>
      </c>
      <c r="G9" s="164"/>
      <c r="H9" s="165"/>
    </row>
    <row r="10" spans="1:8" x14ac:dyDescent="0.15">
      <c r="A10" s="166"/>
      <c r="B10" s="167"/>
      <c r="C10" s="168"/>
      <c r="D10" s="169">
        <v>20079</v>
      </c>
      <c r="E10" s="170"/>
      <c r="F10" s="171">
        <v>24020</v>
      </c>
      <c r="G10" s="172"/>
      <c r="H10" s="173"/>
    </row>
    <row r="11" spans="1:8" x14ac:dyDescent="0.15">
      <c r="A11" s="154" t="s">
        <v>546</v>
      </c>
      <c r="B11" s="159"/>
      <c r="C11" s="160"/>
      <c r="D11" s="161">
        <v>35664</v>
      </c>
      <c r="E11" s="162"/>
      <c r="F11" s="163">
        <v>51849</v>
      </c>
      <c r="G11" s="164"/>
      <c r="H11" s="165"/>
    </row>
    <row r="12" spans="1:8" x14ac:dyDescent="0.15">
      <c r="A12" s="166"/>
      <c r="B12" s="167"/>
      <c r="C12" s="174"/>
      <c r="D12" s="169">
        <v>16492</v>
      </c>
      <c r="E12" s="170"/>
      <c r="F12" s="171">
        <v>26326</v>
      </c>
      <c r="G12" s="172"/>
      <c r="H12" s="173"/>
    </row>
    <row r="13" spans="1:8" x14ac:dyDescent="0.15">
      <c r="A13" s="154"/>
      <c r="B13" s="159"/>
      <c r="C13" s="175"/>
      <c r="D13" s="176">
        <v>55056</v>
      </c>
      <c r="E13" s="177"/>
      <c r="F13" s="178">
        <v>48734</v>
      </c>
      <c r="G13" s="179"/>
      <c r="H13" s="165"/>
    </row>
    <row r="14" spans="1:8" x14ac:dyDescent="0.15">
      <c r="A14" s="166"/>
      <c r="B14" s="167"/>
      <c r="C14" s="168"/>
      <c r="D14" s="169">
        <v>25289</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1.69</v>
      </c>
      <c r="C19" s="180">
        <f>ROUND(VALUE(SUBSTITUTE(実質収支比率等に係る経年分析!G$48,"▲","-")),2)</f>
        <v>1.48</v>
      </c>
      <c r="D19" s="180">
        <f>ROUND(VALUE(SUBSTITUTE(実質収支比率等に係る経年分析!H$48,"▲","-")),2)</f>
        <v>1.52</v>
      </c>
      <c r="E19" s="180">
        <f>ROUND(VALUE(SUBSTITUTE(実質収支比率等に係る経年分析!I$48,"▲","-")),2)</f>
        <v>1.46</v>
      </c>
      <c r="F19" s="180">
        <f>ROUND(VALUE(SUBSTITUTE(実質収支比率等に係る経年分析!J$48,"▲","-")),2)</f>
        <v>1.23</v>
      </c>
    </row>
    <row r="20" spans="1:11" x14ac:dyDescent="0.15">
      <c r="A20" s="180" t="s">
        <v>55</v>
      </c>
      <c r="B20" s="180">
        <f>ROUND(VALUE(SUBSTITUTE(実質収支比率等に係る経年分析!F$47,"▲","-")),2)</f>
        <v>11.09</v>
      </c>
      <c r="C20" s="180">
        <f>ROUND(VALUE(SUBSTITUTE(実質収支比率等に係る経年分析!G$47,"▲","-")),2)</f>
        <v>11.13</v>
      </c>
      <c r="D20" s="180">
        <f>ROUND(VALUE(SUBSTITUTE(実質収支比率等に係る経年分析!H$47,"▲","-")),2)</f>
        <v>11.12</v>
      </c>
      <c r="E20" s="180">
        <f>ROUND(VALUE(SUBSTITUTE(実質収支比率等に係る経年分析!I$47,"▲","-")),2)</f>
        <v>11.11</v>
      </c>
      <c r="F20" s="180">
        <f>ROUND(VALUE(SUBSTITUTE(実質収支比率等に係る経年分析!J$47,"▲","-")),2)</f>
        <v>8.15</v>
      </c>
    </row>
    <row r="21" spans="1:11" x14ac:dyDescent="0.15">
      <c r="A21" s="180" t="s">
        <v>56</v>
      </c>
      <c r="B21" s="180">
        <f>IF(ISNUMBER(VALUE(SUBSTITUTE(実質収支比率等に係る経年分析!F$49,"▲","-"))),ROUND(VALUE(SUBSTITUTE(実質収支比率等に係る経年分析!F$49,"▲","-")),2),NA())</f>
        <v>0.18</v>
      </c>
      <c r="C21" s="180">
        <f>IF(ISNUMBER(VALUE(SUBSTITUTE(実質収支比率等に係る経年分析!G$49,"▲","-"))),ROUND(VALUE(SUBSTITUTE(実質収支比率等に係る経年分析!G$49,"▲","-")),2),NA())</f>
        <v>0.79</v>
      </c>
      <c r="D21" s="180">
        <f>IF(ISNUMBER(VALUE(SUBSTITUTE(実質収支比率等に係る経年分析!H$49,"▲","-"))),ROUND(VALUE(SUBSTITUTE(実質収支比率等に係る経年分析!H$49,"▲","-")),2),NA())</f>
        <v>0.08</v>
      </c>
      <c r="E21" s="180">
        <f>IF(ISNUMBER(VALUE(SUBSTITUTE(実質収支比率等に係る経年分析!I$49,"▲","-"))),ROUND(VALUE(SUBSTITUTE(実質収支比率等に係る経年分析!I$49,"▲","-")),2),NA())</f>
        <v>-0.02</v>
      </c>
      <c r="F21" s="180">
        <f>IF(ISNUMBER(VALUE(SUBSTITUTE(実質収支比率等に係る経年分析!J$49,"▲","-"))),ROUND(VALUE(SUBSTITUTE(実質収支比率等に係る経年分析!J$49,"▲","-")),2),NA())</f>
        <v>-3.08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0.76</v>
      </c>
    </row>
    <row r="32" spans="1:11" x14ac:dyDescent="0.15">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国民健康保険事業特別会計</v>
      </c>
      <c r="B34" s="181">
        <f>IF(ROUND(VALUE(SUBSTITUTE(連結実質赤字比率に係る赤字・黒字の構成分析!F$36,"▲", "-")), 2) &lt; 0, ABS(ROUND(VALUE(SUBSTITUTE(連結実質赤字比率に係る赤字・黒字の構成分析!F$36,"▲", "-")), 2)), NA())</f>
        <v>0.43</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3.06</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12308</v>
      </c>
      <c r="E42" s="182"/>
      <c r="F42" s="182"/>
      <c r="G42" s="182">
        <f>'実質公債費比率（分子）の構造'!L$52</f>
        <v>12536</v>
      </c>
      <c r="H42" s="182"/>
      <c r="I42" s="182"/>
      <c r="J42" s="182">
        <f>'実質公債費比率（分子）の構造'!M$52</f>
        <v>13017</v>
      </c>
      <c r="K42" s="182"/>
      <c r="L42" s="182"/>
      <c r="M42" s="182">
        <f>'実質公債費比率（分子）の構造'!N$52</f>
        <v>13120</v>
      </c>
      <c r="N42" s="182"/>
      <c r="O42" s="182"/>
      <c r="P42" s="182">
        <f>'実質公債費比率（分子）の構造'!O$52</f>
        <v>13206</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374</v>
      </c>
      <c r="C44" s="182"/>
      <c r="D44" s="182"/>
      <c r="E44" s="182">
        <f>'実質公債費比率（分子）の構造'!L$50</f>
        <v>135</v>
      </c>
      <c r="F44" s="182"/>
      <c r="G44" s="182"/>
      <c r="H44" s="182">
        <f>'実質公債費比率（分子）の構造'!M$50</f>
        <v>205</v>
      </c>
      <c r="I44" s="182"/>
      <c r="J44" s="182"/>
      <c r="K44" s="182">
        <f>'実質公債費比率（分子）の構造'!N$50</f>
        <v>57</v>
      </c>
      <c r="L44" s="182"/>
      <c r="M44" s="182"/>
      <c r="N44" s="182">
        <f>'実質公債費比率（分子）の構造'!O$50</f>
        <v>42</v>
      </c>
      <c r="O44" s="182"/>
      <c r="P44" s="182"/>
    </row>
    <row r="45" spans="1:16" x14ac:dyDescent="0.15">
      <c r="A45" s="182" t="s">
        <v>66</v>
      </c>
      <c r="B45" s="182">
        <f>'実質公債費比率（分子）の構造'!K$49</f>
        <v>317</v>
      </c>
      <c r="C45" s="182"/>
      <c r="D45" s="182"/>
      <c r="E45" s="182">
        <f>'実質公債費比率（分子）の構造'!L$49</f>
        <v>360</v>
      </c>
      <c r="F45" s="182"/>
      <c r="G45" s="182"/>
      <c r="H45" s="182">
        <f>'実質公債費比率（分子）の構造'!M$49</f>
        <v>377</v>
      </c>
      <c r="I45" s="182"/>
      <c r="J45" s="182"/>
      <c r="K45" s="182">
        <f>'実質公債費比率（分子）の構造'!N$49</f>
        <v>400</v>
      </c>
      <c r="L45" s="182"/>
      <c r="M45" s="182"/>
      <c r="N45" s="182">
        <f>'実質公債費比率（分子）の構造'!O$49</f>
        <v>413</v>
      </c>
      <c r="O45" s="182"/>
      <c r="P45" s="182"/>
    </row>
    <row r="46" spans="1:16" x14ac:dyDescent="0.15">
      <c r="A46" s="182" t="s">
        <v>67</v>
      </c>
      <c r="B46" s="182">
        <f>'実質公債費比率（分子）の構造'!K$48</f>
        <v>1667</v>
      </c>
      <c r="C46" s="182"/>
      <c r="D46" s="182"/>
      <c r="E46" s="182">
        <f>'実質公債費比率（分子）の構造'!L$48</f>
        <v>1651</v>
      </c>
      <c r="F46" s="182"/>
      <c r="G46" s="182"/>
      <c r="H46" s="182">
        <f>'実質公債費比率（分子）の構造'!M$48</f>
        <v>1637</v>
      </c>
      <c r="I46" s="182"/>
      <c r="J46" s="182"/>
      <c r="K46" s="182">
        <f>'実質公債費比率（分子）の構造'!N$48</f>
        <v>1676</v>
      </c>
      <c r="L46" s="182"/>
      <c r="M46" s="182"/>
      <c r="N46" s="182">
        <f>'実質公債費比率（分子）の構造'!O$48</f>
        <v>1680</v>
      </c>
      <c r="O46" s="182"/>
      <c r="P46" s="182"/>
    </row>
    <row r="47" spans="1:16" x14ac:dyDescent="0.15">
      <c r="A47" s="182" t="s">
        <v>68</v>
      </c>
      <c r="B47" s="182">
        <f>'実質公債費比率（分子）の構造'!K$47</f>
        <v>67</v>
      </c>
      <c r="C47" s="182"/>
      <c r="D47" s="182"/>
      <c r="E47" s="182">
        <f>'実質公債費比率（分子）の構造'!L$47</f>
        <v>67</v>
      </c>
      <c r="F47" s="182"/>
      <c r="G47" s="182"/>
      <c r="H47" s="182">
        <f>'実質公債費比率（分子）の構造'!M$47</f>
        <v>67</v>
      </c>
      <c r="I47" s="182"/>
      <c r="J47" s="182"/>
      <c r="K47" s="182">
        <f>'実質公債費比率（分子）の構造'!N$47</f>
        <v>67</v>
      </c>
      <c r="L47" s="182"/>
      <c r="M47" s="182"/>
      <c r="N47" s="182">
        <f>'実質公債費比率（分子）の構造'!O$47</f>
        <v>67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12270</v>
      </c>
      <c r="C49" s="182"/>
      <c r="D49" s="182"/>
      <c r="E49" s="182">
        <f>'実質公債費比率（分子）の構造'!L$45</f>
        <v>12308</v>
      </c>
      <c r="F49" s="182"/>
      <c r="G49" s="182"/>
      <c r="H49" s="182">
        <f>'実質公債費比率（分子）の構造'!M$45</f>
        <v>12744</v>
      </c>
      <c r="I49" s="182"/>
      <c r="J49" s="182"/>
      <c r="K49" s="182">
        <f>'実質公債費比率（分子）の構造'!N$45</f>
        <v>12846</v>
      </c>
      <c r="L49" s="182"/>
      <c r="M49" s="182"/>
      <c r="N49" s="182">
        <f>'実質公債費比率（分子）の構造'!O$45</f>
        <v>13161</v>
      </c>
      <c r="O49" s="182"/>
      <c r="P49" s="182"/>
    </row>
    <row r="50" spans="1:16" x14ac:dyDescent="0.15">
      <c r="A50" s="182" t="s">
        <v>71</v>
      </c>
      <c r="B50" s="182" t="e">
        <f>NA()</f>
        <v>#N/A</v>
      </c>
      <c r="C50" s="182">
        <f>IF(ISNUMBER('実質公債費比率（分子）の構造'!K$53),'実質公債費比率（分子）の構造'!K$53,NA())</f>
        <v>2387</v>
      </c>
      <c r="D50" s="182" t="e">
        <f>NA()</f>
        <v>#N/A</v>
      </c>
      <c r="E50" s="182" t="e">
        <f>NA()</f>
        <v>#N/A</v>
      </c>
      <c r="F50" s="182">
        <f>IF(ISNUMBER('実質公債費比率（分子）の構造'!L$53),'実質公債費比率（分子）の構造'!L$53,NA())</f>
        <v>1985</v>
      </c>
      <c r="G50" s="182" t="e">
        <f>NA()</f>
        <v>#N/A</v>
      </c>
      <c r="H50" s="182" t="e">
        <f>NA()</f>
        <v>#N/A</v>
      </c>
      <c r="I50" s="182">
        <f>IF(ISNUMBER('実質公債費比率（分子）の構造'!M$53),'実質公債費比率（分子）の構造'!M$53,NA())</f>
        <v>2013</v>
      </c>
      <c r="J50" s="182" t="e">
        <f>NA()</f>
        <v>#N/A</v>
      </c>
      <c r="K50" s="182" t="e">
        <f>NA()</f>
        <v>#N/A</v>
      </c>
      <c r="L50" s="182">
        <f>IF(ISNUMBER('実質公債費比率（分子）の構造'!N$53),'実質公債費比率（分子）の構造'!N$53,NA())</f>
        <v>1926</v>
      </c>
      <c r="M50" s="182" t="e">
        <f>NA()</f>
        <v>#N/A</v>
      </c>
      <c r="N50" s="182" t="e">
        <f>NA()</f>
        <v>#N/A</v>
      </c>
      <c r="O50" s="182">
        <f>IF(ISNUMBER('実質公債費比率（分子）の構造'!O$53),'実質公債費比率（分子）の構造'!O$53,NA())</f>
        <v>2157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126831</v>
      </c>
      <c r="E56" s="181"/>
      <c r="F56" s="181"/>
      <c r="G56" s="181">
        <f>'将来負担比率（分子）の構造'!J$52</f>
        <v>126994</v>
      </c>
      <c r="H56" s="181"/>
      <c r="I56" s="181"/>
      <c r="J56" s="181">
        <f>'将来負担比率（分子）の構造'!K$52</f>
        <v>126722</v>
      </c>
      <c r="K56" s="181"/>
      <c r="L56" s="181"/>
      <c r="M56" s="181">
        <f>'将来負担比率（分子）の構造'!L$52</f>
        <v>124915</v>
      </c>
      <c r="N56" s="181"/>
      <c r="O56" s="181"/>
      <c r="P56" s="181">
        <f>'将来負担比率（分子）の構造'!M$52</f>
        <v>123122</v>
      </c>
    </row>
    <row r="57" spans="1:16" x14ac:dyDescent="0.15">
      <c r="A57" s="181" t="s">
        <v>42</v>
      </c>
      <c r="B57" s="181"/>
      <c r="C57" s="181"/>
      <c r="D57" s="181">
        <f>'将来負担比率（分子）の構造'!I$51</f>
        <v>25284</v>
      </c>
      <c r="E57" s="181"/>
      <c r="F57" s="181"/>
      <c r="G57" s="181">
        <f>'将来負担比率（分子）の構造'!J$51</f>
        <v>24768</v>
      </c>
      <c r="H57" s="181"/>
      <c r="I57" s="181"/>
      <c r="J57" s="181">
        <f>'将来負担比率（分子）の構造'!K$51</f>
        <v>24928</v>
      </c>
      <c r="K57" s="181"/>
      <c r="L57" s="181"/>
      <c r="M57" s="181">
        <f>'将来負担比率（分子）の構造'!L$51</f>
        <v>25559</v>
      </c>
      <c r="N57" s="181"/>
      <c r="O57" s="181"/>
      <c r="P57" s="181">
        <f>'将来負担比率（分子）の構造'!M$51</f>
        <v>26152</v>
      </c>
    </row>
    <row r="58" spans="1:16" x14ac:dyDescent="0.15">
      <c r="A58" s="181" t="s">
        <v>41</v>
      </c>
      <c r="B58" s="181"/>
      <c r="C58" s="181"/>
      <c r="D58" s="181">
        <f>'将来負担比率（分子）の構造'!I$50</f>
        <v>20797</v>
      </c>
      <c r="E58" s="181"/>
      <c r="F58" s="181"/>
      <c r="G58" s="181">
        <f>'将来負担比率（分子）の構造'!J$50</f>
        <v>20455</v>
      </c>
      <c r="H58" s="181"/>
      <c r="I58" s="181"/>
      <c r="J58" s="181">
        <f>'将来負担比率（分子）の構造'!K$50</f>
        <v>19867</v>
      </c>
      <c r="K58" s="181"/>
      <c r="L58" s="181"/>
      <c r="M58" s="181">
        <f>'将来負担比率（分子）の構造'!L$50</f>
        <v>19623</v>
      </c>
      <c r="N58" s="181"/>
      <c r="O58" s="181"/>
      <c r="P58" s="181">
        <f>'将来負担比率（分子）の構造'!M$50</f>
        <v>16345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332</v>
      </c>
      <c r="C61" s="181"/>
      <c r="D61" s="181"/>
      <c r="E61" s="181">
        <f>'将来負担比率（分子）の構造'!J$46</f>
        <v>261</v>
      </c>
      <c r="F61" s="181"/>
      <c r="G61" s="181"/>
      <c r="H61" s="181">
        <f>'将来負担比率（分子）の構造'!K$46</f>
        <v>235</v>
      </c>
      <c r="I61" s="181"/>
      <c r="J61" s="181"/>
      <c r="K61" s="181">
        <f>'将来負担比率（分子）の構造'!L$46</f>
        <v>217</v>
      </c>
      <c r="L61" s="181"/>
      <c r="M61" s="181"/>
      <c r="N61" s="181">
        <f>'将来負担比率（分子）の構造'!M$46</f>
        <v>189</v>
      </c>
      <c r="O61" s="181"/>
      <c r="P61" s="181"/>
    </row>
    <row r="62" spans="1:16" x14ac:dyDescent="0.15">
      <c r="A62" s="181" t="s">
        <v>35</v>
      </c>
      <c r="B62" s="181">
        <f>'将来負担比率（分子）の構造'!I$45</f>
        <v>15240</v>
      </c>
      <c r="C62" s="181"/>
      <c r="D62" s="181"/>
      <c r="E62" s="181">
        <f>'将来負担比率（分子）の構造'!J$45</f>
        <v>15244</v>
      </c>
      <c r="F62" s="181"/>
      <c r="G62" s="181"/>
      <c r="H62" s="181">
        <f>'将来負担比率（分子）の構造'!K$45</f>
        <v>15231</v>
      </c>
      <c r="I62" s="181"/>
      <c r="J62" s="181"/>
      <c r="K62" s="181">
        <f>'将来負担比率（分子）の構造'!L$45</f>
        <v>14488</v>
      </c>
      <c r="L62" s="181"/>
      <c r="M62" s="181"/>
      <c r="N62" s="181">
        <f>'将来負担比率（分子）の構造'!M$45</f>
        <v>14382</v>
      </c>
      <c r="O62" s="181"/>
      <c r="P62" s="181"/>
    </row>
    <row r="63" spans="1:16" x14ac:dyDescent="0.15">
      <c r="A63" s="181" t="s">
        <v>34</v>
      </c>
      <c r="B63" s="181">
        <f>'将来負担比率（分子）の構造'!I$44</f>
        <v>1665</v>
      </c>
      <c r="C63" s="181"/>
      <c r="D63" s="181"/>
      <c r="E63" s="181">
        <f>'将来負担比率（分子）の構造'!J$44</f>
        <v>1899</v>
      </c>
      <c r="F63" s="181"/>
      <c r="G63" s="181"/>
      <c r="H63" s="181">
        <f>'将来負担比率（分子）の構造'!K$44</f>
        <v>2086</v>
      </c>
      <c r="I63" s="181"/>
      <c r="J63" s="181"/>
      <c r="K63" s="181">
        <f>'将来負担比率（分子）の構造'!L$44</f>
        <v>1924</v>
      </c>
      <c r="L63" s="181"/>
      <c r="M63" s="181"/>
      <c r="N63" s="181">
        <f>'将来負担比率（分子）の構造'!M$44</f>
        <v>1878</v>
      </c>
      <c r="O63" s="181"/>
      <c r="P63" s="181"/>
    </row>
    <row r="64" spans="1:16" x14ac:dyDescent="0.15">
      <c r="A64" s="181" t="s">
        <v>33</v>
      </c>
      <c r="B64" s="181">
        <f>'将来負担比率（分子）の構造'!I$43</f>
        <v>21977</v>
      </c>
      <c r="C64" s="181"/>
      <c r="D64" s="181"/>
      <c r="E64" s="181">
        <f>'将来負担比率（分子）の構造'!J$43</f>
        <v>22253</v>
      </c>
      <c r="F64" s="181"/>
      <c r="G64" s="181"/>
      <c r="H64" s="181">
        <f>'将来負担比率（分子）の構造'!K$43</f>
        <v>22628</v>
      </c>
      <c r="I64" s="181"/>
      <c r="J64" s="181"/>
      <c r="K64" s="181">
        <f>'将来負担比率（分子）の構造'!L$43</f>
        <v>23819</v>
      </c>
      <c r="L64" s="181"/>
      <c r="M64" s="181"/>
      <c r="N64" s="181">
        <f>'将来負担比率（分子）の構造'!M$43</f>
        <v>24579</v>
      </c>
      <c r="O64" s="181"/>
      <c r="P64" s="181"/>
    </row>
    <row r="65" spans="1:16" x14ac:dyDescent="0.15">
      <c r="A65" s="181" t="s">
        <v>32</v>
      </c>
      <c r="B65" s="181">
        <f>'将来負担比率（分子）の構造'!I$42</f>
        <v>1627</v>
      </c>
      <c r="C65" s="181"/>
      <c r="D65" s="181"/>
      <c r="E65" s="181">
        <f>'将来負担比率（分子）の構造'!J$42</f>
        <v>1405</v>
      </c>
      <c r="F65" s="181"/>
      <c r="G65" s="181"/>
      <c r="H65" s="181">
        <f>'将来負担比率（分子）の構造'!K$42</f>
        <v>1226</v>
      </c>
      <c r="I65" s="181"/>
      <c r="J65" s="181"/>
      <c r="K65" s="181">
        <f>'将来負担比率（分子）の構造'!L$42</f>
        <v>1097</v>
      </c>
      <c r="L65" s="181"/>
      <c r="M65" s="181"/>
      <c r="N65" s="181">
        <f>'将来負担比率（分子）の構造'!M$42</f>
        <v>1258</v>
      </c>
      <c r="O65" s="181"/>
      <c r="P65" s="181"/>
    </row>
    <row r="66" spans="1:16" x14ac:dyDescent="0.15">
      <c r="A66" s="181" t="s">
        <v>31</v>
      </c>
      <c r="B66" s="181">
        <f>'将来負担比率（分子）の構造'!I$41</f>
        <v>144592</v>
      </c>
      <c r="C66" s="181"/>
      <c r="D66" s="181"/>
      <c r="E66" s="181">
        <f>'将来負担比率（分子）の構造'!J$41</f>
        <v>143060</v>
      </c>
      <c r="F66" s="181"/>
      <c r="G66" s="181"/>
      <c r="H66" s="181">
        <f>'将来負担比率（分子）の構造'!K$41</f>
        <v>145523</v>
      </c>
      <c r="I66" s="181"/>
      <c r="J66" s="181"/>
      <c r="K66" s="181">
        <f>'将来負担比率（分子）の構造'!L$41</f>
        <v>144842</v>
      </c>
      <c r="L66" s="181"/>
      <c r="M66" s="181"/>
      <c r="N66" s="181">
        <f>'将来負担比率（分子）の構造'!M$41</f>
        <v>142471</v>
      </c>
      <c r="O66" s="181"/>
      <c r="P66" s="181"/>
    </row>
    <row r="67" spans="1:16" x14ac:dyDescent="0.15">
      <c r="A67" s="181" t="s">
        <v>75</v>
      </c>
      <c r="B67" s="181" t="e">
        <f>NA()</f>
        <v>#N/A</v>
      </c>
      <c r="C67" s="181">
        <f>IF(ISNUMBER('将来負担比率（分子）の構造'!I$53), IF('将来負担比率（分子）の構造'!I$53 &lt; 0, 0, '将来負担比率（分子）の構造'!I$53), NA())</f>
        <v>12522</v>
      </c>
      <c r="D67" s="181" t="e">
        <f>NA()</f>
        <v>#N/A</v>
      </c>
      <c r="E67" s="181" t="e">
        <f>NA()</f>
        <v>#N/A</v>
      </c>
      <c r="F67" s="181">
        <f>IF(ISNUMBER('将来負担比率（分子）の構造'!J$53), IF('将来負担比率（分子）の構造'!J$53 &lt; 0, 0, '将来負担比率（分子）の構造'!J$53), NA())</f>
        <v>11904</v>
      </c>
      <c r="G67" s="181" t="e">
        <f>NA()</f>
        <v>#N/A</v>
      </c>
      <c r="H67" s="181" t="e">
        <f>NA()</f>
        <v>#N/A</v>
      </c>
      <c r="I67" s="181">
        <f>IF(ISNUMBER('将来負担比率（分子）の構造'!K$53), IF('将来負担比率（分子）の構造'!K$53 &lt; 0, 0, '将来負担比率（分子）の構造'!K$53), NA())</f>
        <v>15412</v>
      </c>
      <c r="J67" s="181" t="e">
        <f>NA()</f>
        <v>#N/A</v>
      </c>
      <c r="K67" s="181" t="e">
        <f>NA()</f>
        <v>#N/A</v>
      </c>
      <c r="L67" s="181">
        <f>IF(ISNUMBER('将来負担比率（分子）の構造'!L$53), IF('将来負担比率（分子）の構造'!L$53 &lt; 0, 0, '将来負担比率（分子）の構造'!L$53), NA())</f>
        <v>16291</v>
      </c>
      <c r="M67" s="181" t="e">
        <f>NA()</f>
        <v>#N/A</v>
      </c>
      <c r="N67" s="181" t="e">
        <f>NA()</f>
        <v>#N/A</v>
      </c>
      <c r="O67" s="181">
        <f>IF(ISNUMBER('将来負担比率（分子）の構造'!M$53), IF('将来負担比率（分子）の構造'!M$53 &lt; 0, 0, '将来負担比率（分子）の構造'!M$53), NA())</f>
        <v>19138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7592</v>
      </c>
      <c r="C72" s="185">
        <f>基金残高に係る経年分析!G55</f>
        <v>7617</v>
      </c>
      <c r="D72" s="185">
        <f>基金残高に係る経年分析!H55</f>
        <v>5634</v>
      </c>
    </row>
    <row r="73" spans="1:16" x14ac:dyDescent="0.15">
      <c r="A73" s="184" t="s">
        <v>78</v>
      </c>
      <c r="B73" s="185">
        <f>基金残高に係る経年分析!F56</f>
        <v>1844</v>
      </c>
      <c r="C73" s="185">
        <f>基金残高に係る経年分析!G56</f>
        <v>1851</v>
      </c>
      <c r="D73" s="185">
        <f>基金残高に係る経年分析!H56</f>
        <v>1656</v>
      </c>
    </row>
    <row r="74" spans="1:16" x14ac:dyDescent="0.15">
      <c r="A74" s="184" t="s">
        <v>79</v>
      </c>
      <c r="B74" s="185">
        <f>基金残高に係る経年分析!F57</f>
        <v>9153</v>
      </c>
      <c r="C74" s="185">
        <f>基金残高に係る経年分析!G57</f>
        <v>7973</v>
      </c>
      <c r="D74" s="185">
        <f>基金残高に係る経年分析!H57</f>
        <v>6613</v>
      </c>
    </row>
  </sheetData>
  <sheetProtection algorithmName="SHA-512" hashValue="tO0Ykjb7zelWs+mbC+sezzNRUe+JWQb6OmKoptCqtjGI9j8M+yvs+d69GwlUe7biK5FruEFINpd/Fu2U5G5Oag==" saltValue="AP3oMOulyg7sU+oZI+x+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41896255</v>
      </c>
      <c r="S5" s="734"/>
      <c r="T5" s="734"/>
      <c r="U5" s="734"/>
      <c r="V5" s="734"/>
      <c r="W5" s="734"/>
      <c r="X5" s="734"/>
      <c r="Y5" s="777"/>
      <c r="Z5" s="795">
        <v>32.200000000000003</v>
      </c>
      <c r="AA5" s="795"/>
      <c r="AB5" s="795"/>
      <c r="AC5" s="795"/>
      <c r="AD5" s="796">
        <v>39359451</v>
      </c>
      <c r="AE5" s="796"/>
      <c r="AF5" s="796"/>
      <c r="AG5" s="796"/>
      <c r="AH5" s="796"/>
      <c r="AI5" s="796"/>
      <c r="AJ5" s="796"/>
      <c r="AK5" s="796"/>
      <c r="AL5" s="778">
        <v>60.6</v>
      </c>
      <c r="AM5" s="749"/>
      <c r="AN5" s="749"/>
      <c r="AO5" s="779"/>
      <c r="AP5" s="744" t="s">
        <v>224</v>
      </c>
      <c r="AQ5" s="745"/>
      <c r="AR5" s="745"/>
      <c r="AS5" s="745"/>
      <c r="AT5" s="745"/>
      <c r="AU5" s="745"/>
      <c r="AV5" s="745"/>
      <c r="AW5" s="745"/>
      <c r="AX5" s="745"/>
      <c r="AY5" s="745"/>
      <c r="AZ5" s="745"/>
      <c r="BA5" s="745"/>
      <c r="BB5" s="745"/>
      <c r="BC5" s="745"/>
      <c r="BD5" s="745"/>
      <c r="BE5" s="745"/>
      <c r="BF5" s="746"/>
      <c r="BG5" s="678">
        <v>38190316</v>
      </c>
      <c r="BH5" s="679"/>
      <c r="BI5" s="679"/>
      <c r="BJ5" s="679"/>
      <c r="BK5" s="679"/>
      <c r="BL5" s="679"/>
      <c r="BM5" s="679"/>
      <c r="BN5" s="680"/>
      <c r="BO5" s="715">
        <v>91.2</v>
      </c>
      <c r="BP5" s="715"/>
      <c r="BQ5" s="715"/>
      <c r="BR5" s="715"/>
      <c r="BS5" s="716">
        <v>503938</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845201</v>
      </c>
      <c r="S6" s="679"/>
      <c r="T6" s="679"/>
      <c r="U6" s="679"/>
      <c r="V6" s="679"/>
      <c r="W6" s="679"/>
      <c r="X6" s="679"/>
      <c r="Y6" s="680"/>
      <c r="Z6" s="715">
        <v>0.6</v>
      </c>
      <c r="AA6" s="715"/>
      <c r="AB6" s="715"/>
      <c r="AC6" s="715"/>
      <c r="AD6" s="716">
        <v>845201</v>
      </c>
      <c r="AE6" s="716"/>
      <c r="AF6" s="716"/>
      <c r="AG6" s="716"/>
      <c r="AH6" s="716"/>
      <c r="AI6" s="716"/>
      <c r="AJ6" s="716"/>
      <c r="AK6" s="716"/>
      <c r="AL6" s="681">
        <v>1.3</v>
      </c>
      <c r="AM6" s="682"/>
      <c r="AN6" s="682"/>
      <c r="AO6" s="717"/>
      <c r="AP6" s="675" t="s">
        <v>229</v>
      </c>
      <c r="AQ6" s="676"/>
      <c r="AR6" s="676"/>
      <c r="AS6" s="676"/>
      <c r="AT6" s="676"/>
      <c r="AU6" s="676"/>
      <c r="AV6" s="676"/>
      <c r="AW6" s="676"/>
      <c r="AX6" s="676"/>
      <c r="AY6" s="676"/>
      <c r="AZ6" s="676"/>
      <c r="BA6" s="676"/>
      <c r="BB6" s="676"/>
      <c r="BC6" s="676"/>
      <c r="BD6" s="676"/>
      <c r="BE6" s="676"/>
      <c r="BF6" s="677"/>
      <c r="BG6" s="678">
        <v>38190316</v>
      </c>
      <c r="BH6" s="679"/>
      <c r="BI6" s="679"/>
      <c r="BJ6" s="679"/>
      <c r="BK6" s="679"/>
      <c r="BL6" s="679"/>
      <c r="BM6" s="679"/>
      <c r="BN6" s="680"/>
      <c r="BO6" s="715">
        <v>91.2</v>
      </c>
      <c r="BP6" s="715"/>
      <c r="BQ6" s="715"/>
      <c r="BR6" s="715"/>
      <c r="BS6" s="716">
        <v>503938</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619848</v>
      </c>
      <c r="CS6" s="679"/>
      <c r="CT6" s="679"/>
      <c r="CU6" s="679"/>
      <c r="CV6" s="679"/>
      <c r="CW6" s="679"/>
      <c r="CX6" s="679"/>
      <c r="CY6" s="680"/>
      <c r="CZ6" s="778">
        <v>0.5</v>
      </c>
      <c r="DA6" s="749"/>
      <c r="DB6" s="749"/>
      <c r="DC6" s="781"/>
      <c r="DD6" s="684" t="s">
        <v>231</v>
      </c>
      <c r="DE6" s="679"/>
      <c r="DF6" s="679"/>
      <c r="DG6" s="679"/>
      <c r="DH6" s="679"/>
      <c r="DI6" s="679"/>
      <c r="DJ6" s="679"/>
      <c r="DK6" s="679"/>
      <c r="DL6" s="679"/>
      <c r="DM6" s="679"/>
      <c r="DN6" s="679"/>
      <c r="DO6" s="679"/>
      <c r="DP6" s="680"/>
      <c r="DQ6" s="684">
        <v>618865</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25786</v>
      </c>
      <c r="S7" s="679"/>
      <c r="T7" s="679"/>
      <c r="U7" s="679"/>
      <c r="V7" s="679"/>
      <c r="W7" s="679"/>
      <c r="X7" s="679"/>
      <c r="Y7" s="680"/>
      <c r="Z7" s="715">
        <v>0</v>
      </c>
      <c r="AA7" s="715"/>
      <c r="AB7" s="715"/>
      <c r="AC7" s="715"/>
      <c r="AD7" s="716">
        <v>25786</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18829033</v>
      </c>
      <c r="BH7" s="679"/>
      <c r="BI7" s="679"/>
      <c r="BJ7" s="679"/>
      <c r="BK7" s="679"/>
      <c r="BL7" s="679"/>
      <c r="BM7" s="679"/>
      <c r="BN7" s="680"/>
      <c r="BO7" s="715">
        <v>44.9</v>
      </c>
      <c r="BP7" s="715"/>
      <c r="BQ7" s="715"/>
      <c r="BR7" s="715"/>
      <c r="BS7" s="716">
        <v>503938</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11481101</v>
      </c>
      <c r="CS7" s="679"/>
      <c r="CT7" s="679"/>
      <c r="CU7" s="679"/>
      <c r="CV7" s="679"/>
      <c r="CW7" s="679"/>
      <c r="CX7" s="679"/>
      <c r="CY7" s="680"/>
      <c r="CZ7" s="715">
        <v>8.9</v>
      </c>
      <c r="DA7" s="715"/>
      <c r="DB7" s="715"/>
      <c r="DC7" s="715"/>
      <c r="DD7" s="684">
        <v>831553</v>
      </c>
      <c r="DE7" s="679"/>
      <c r="DF7" s="679"/>
      <c r="DG7" s="679"/>
      <c r="DH7" s="679"/>
      <c r="DI7" s="679"/>
      <c r="DJ7" s="679"/>
      <c r="DK7" s="679"/>
      <c r="DL7" s="679"/>
      <c r="DM7" s="679"/>
      <c r="DN7" s="679"/>
      <c r="DO7" s="679"/>
      <c r="DP7" s="680"/>
      <c r="DQ7" s="684">
        <v>8818688</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147694</v>
      </c>
      <c r="S8" s="679"/>
      <c r="T8" s="679"/>
      <c r="U8" s="679"/>
      <c r="V8" s="679"/>
      <c r="W8" s="679"/>
      <c r="X8" s="679"/>
      <c r="Y8" s="680"/>
      <c r="Z8" s="715">
        <v>0.1</v>
      </c>
      <c r="AA8" s="715"/>
      <c r="AB8" s="715"/>
      <c r="AC8" s="715"/>
      <c r="AD8" s="716">
        <v>147694</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500851</v>
      </c>
      <c r="BH8" s="679"/>
      <c r="BI8" s="679"/>
      <c r="BJ8" s="679"/>
      <c r="BK8" s="679"/>
      <c r="BL8" s="679"/>
      <c r="BM8" s="679"/>
      <c r="BN8" s="680"/>
      <c r="BO8" s="715">
        <v>1.2</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58949746</v>
      </c>
      <c r="CS8" s="679"/>
      <c r="CT8" s="679"/>
      <c r="CU8" s="679"/>
      <c r="CV8" s="679"/>
      <c r="CW8" s="679"/>
      <c r="CX8" s="679"/>
      <c r="CY8" s="680"/>
      <c r="CZ8" s="715">
        <v>45.8</v>
      </c>
      <c r="DA8" s="715"/>
      <c r="DB8" s="715"/>
      <c r="DC8" s="715"/>
      <c r="DD8" s="684">
        <v>1050018</v>
      </c>
      <c r="DE8" s="679"/>
      <c r="DF8" s="679"/>
      <c r="DG8" s="679"/>
      <c r="DH8" s="679"/>
      <c r="DI8" s="679"/>
      <c r="DJ8" s="679"/>
      <c r="DK8" s="679"/>
      <c r="DL8" s="679"/>
      <c r="DM8" s="679"/>
      <c r="DN8" s="679"/>
      <c r="DO8" s="679"/>
      <c r="DP8" s="680"/>
      <c r="DQ8" s="684">
        <v>25544017</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90055</v>
      </c>
      <c r="S9" s="679"/>
      <c r="T9" s="679"/>
      <c r="U9" s="679"/>
      <c r="V9" s="679"/>
      <c r="W9" s="679"/>
      <c r="X9" s="679"/>
      <c r="Y9" s="680"/>
      <c r="Z9" s="715">
        <v>0.1</v>
      </c>
      <c r="AA9" s="715"/>
      <c r="AB9" s="715"/>
      <c r="AC9" s="715"/>
      <c r="AD9" s="716">
        <v>90055</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14932387</v>
      </c>
      <c r="BH9" s="679"/>
      <c r="BI9" s="679"/>
      <c r="BJ9" s="679"/>
      <c r="BK9" s="679"/>
      <c r="BL9" s="679"/>
      <c r="BM9" s="679"/>
      <c r="BN9" s="680"/>
      <c r="BO9" s="715">
        <v>35.6</v>
      </c>
      <c r="BP9" s="715"/>
      <c r="BQ9" s="715"/>
      <c r="BR9" s="715"/>
      <c r="BS9" s="684" t="s">
        <v>231</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8556083</v>
      </c>
      <c r="CS9" s="679"/>
      <c r="CT9" s="679"/>
      <c r="CU9" s="679"/>
      <c r="CV9" s="679"/>
      <c r="CW9" s="679"/>
      <c r="CX9" s="679"/>
      <c r="CY9" s="680"/>
      <c r="CZ9" s="715">
        <v>6.6</v>
      </c>
      <c r="DA9" s="715"/>
      <c r="DB9" s="715"/>
      <c r="DC9" s="715"/>
      <c r="DD9" s="684">
        <v>252080</v>
      </c>
      <c r="DE9" s="679"/>
      <c r="DF9" s="679"/>
      <c r="DG9" s="679"/>
      <c r="DH9" s="679"/>
      <c r="DI9" s="679"/>
      <c r="DJ9" s="679"/>
      <c r="DK9" s="679"/>
      <c r="DL9" s="679"/>
      <c r="DM9" s="679"/>
      <c r="DN9" s="679"/>
      <c r="DO9" s="679"/>
      <c r="DP9" s="680"/>
      <c r="DQ9" s="684">
        <v>6323110</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231</v>
      </c>
      <c r="AA10" s="715"/>
      <c r="AB10" s="715"/>
      <c r="AC10" s="715"/>
      <c r="AD10" s="716" t="s">
        <v>231</v>
      </c>
      <c r="AE10" s="716"/>
      <c r="AF10" s="716"/>
      <c r="AG10" s="716"/>
      <c r="AH10" s="716"/>
      <c r="AI10" s="716"/>
      <c r="AJ10" s="716"/>
      <c r="AK10" s="716"/>
      <c r="AL10" s="681" t="s">
        <v>237</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847479</v>
      </c>
      <c r="BH10" s="679"/>
      <c r="BI10" s="679"/>
      <c r="BJ10" s="679"/>
      <c r="BK10" s="679"/>
      <c r="BL10" s="679"/>
      <c r="BM10" s="679"/>
      <c r="BN10" s="680"/>
      <c r="BO10" s="715">
        <v>2</v>
      </c>
      <c r="BP10" s="715"/>
      <c r="BQ10" s="715"/>
      <c r="BR10" s="715"/>
      <c r="BS10" s="684" t="s">
        <v>231</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253424</v>
      </c>
      <c r="CS10" s="679"/>
      <c r="CT10" s="679"/>
      <c r="CU10" s="679"/>
      <c r="CV10" s="679"/>
      <c r="CW10" s="679"/>
      <c r="CX10" s="679"/>
      <c r="CY10" s="680"/>
      <c r="CZ10" s="715">
        <v>0.2</v>
      </c>
      <c r="DA10" s="715"/>
      <c r="DB10" s="715"/>
      <c r="DC10" s="715"/>
      <c r="DD10" s="684" t="s">
        <v>231</v>
      </c>
      <c r="DE10" s="679"/>
      <c r="DF10" s="679"/>
      <c r="DG10" s="679"/>
      <c r="DH10" s="679"/>
      <c r="DI10" s="679"/>
      <c r="DJ10" s="679"/>
      <c r="DK10" s="679"/>
      <c r="DL10" s="679"/>
      <c r="DM10" s="679"/>
      <c r="DN10" s="679"/>
      <c r="DO10" s="679"/>
      <c r="DP10" s="680"/>
      <c r="DQ10" s="684">
        <v>212281</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5369963</v>
      </c>
      <c r="S11" s="679"/>
      <c r="T11" s="679"/>
      <c r="U11" s="679"/>
      <c r="V11" s="679"/>
      <c r="W11" s="679"/>
      <c r="X11" s="679"/>
      <c r="Y11" s="680"/>
      <c r="Z11" s="681">
        <v>4.0999999999999996</v>
      </c>
      <c r="AA11" s="682"/>
      <c r="AB11" s="682"/>
      <c r="AC11" s="683"/>
      <c r="AD11" s="684">
        <v>5369963</v>
      </c>
      <c r="AE11" s="679"/>
      <c r="AF11" s="679"/>
      <c r="AG11" s="679"/>
      <c r="AH11" s="679"/>
      <c r="AI11" s="679"/>
      <c r="AJ11" s="679"/>
      <c r="AK11" s="680"/>
      <c r="AL11" s="681">
        <v>8.3000000000000007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2548316</v>
      </c>
      <c r="BH11" s="679"/>
      <c r="BI11" s="679"/>
      <c r="BJ11" s="679"/>
      <c r="BK11" s="679"/>
      <c r="BL11" s="679"/>
      <c r="BM11" s="679"/>
      <c r="BN11" s="680"/>
      <c r="BO11" s="715">
        <v>6.1</v>
      </c>
      <c r="BP11" s="715"/>
      <c r="BQ11" s="715"/>
      <c r="BR11" s="715"/>
      <c r="BS11" s="684">
        <v>503938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3236791</v>
      </c>
      <c r="CS11" s="679"/>
      <c r="CT11" s="679"/>
      <c r="CU11" s="679"/>
      <c r="CV11" s="679"/>
      <c r="CW11" s="679"/>
      <c r="CX11" s="679"/>
      <c r="CY11" s="680"/>
      <c r="CZ11" s="715">
        <v>2.5</v>
      </c>
      <c r="DA11" s="715"/>
      <c r="DB11" s="715"/>
      <c r="DC11" s="715"/>
      <c r="DD11" s="684">
        <v>1483871</v>
      </c>
      <c r="DE11" s="679"/>
      <c r="DF11" s="679"/>
      <c r="DG11" s="679"/>
      <c r="DH11" s="679"/>
      <c r="DI11" s="679"/>
      <c r="DJ11" s="679"/>
      <c r="DK11" s="679"/>
      <c r="DL11" s="679"/>
      <c r="DM11" s="679"/>
      <c r="DN11" s="679"/>
      <c r="DO11" s="679"/>
      <c r="DP11" s="680"/>
      <c r="DQ11" s="684">
        <v>1639874</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7273</v>
      </c>
      <c r="S12" s="679"/>
      <c r="T12" s="679"/>
      <c r="U12" s="679"/>
      <c r="V12" s="679"/>
      <c r="W12" s="679"/>
      <c r="X12" s="679"/>
      <c r="Y12" s="680"/>
      <c r="Z12" s="715">
        <v>0</v>
      </c>
      <c r="AA12" s="715"/>
      <c r="AB12" s="715"/>
      <c r="AC12" s="715"/>
      <c r="AD12" s="716">
        <v>7273</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16458567</v>
      </c>
      <c r="BH12" s="679"/>
      <c r="BI12" s="679"/>
      <c r="BJ12" s="679"/>
      <c r="BK12" s="679"/>
      <c r="BL12" s="679"/>
      <c r="BM12" s="679"/>
      <c r="BN12" s="680"/>
      <c r="BO12" s="715">
        <v>39.299999999999997</v>
      </c>
      <c r="BP12" s="715"/>
      <c r="BQ12" s="715"/>
      <c r="BR12" s="715"/>
      <c r="BS12" s="684" t="s">
        <v>231</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4653013</v>
      </c>
      <c r="CS12" s="679"/>
      <c r="CT12" s="679"/>
      <c r="CU12" s="679"/>
      <c r="CV12" s="679"/>
      <c r="CW12" s="679"/>
      <c r="CX12" s="679"/>
      <c r="CY12" s="680"/>
      <c r="CZ12" s="715">
        <v>3.6</v>
      </c>
      <c r="DA12" s="715"/>
      <c r="DB12" s="715"/>
      <c r="DC12" s="715"/>
      <c r="DD12" s="684">
        <v>306660</v>
      </c>
      <c r="DE12" s="679"/>
      <c r="DF12" s="679"/>
      <c r="DG12" s="679"/>
      <c r="DH12" s="679"/>
      <c r="DI12" s="679"/>
      <c r="DJ12" s="679"/>
      <c r="DK12" s="679"/>
      <c r="DL12" s="679"/>
      <c r="DM12" s="679"/>
      <c r="DN12" s="679"/>
      <c r="DO12" s="679"/>
      <c r="DP12" s="680"/>
      <c r="DQ12" s="684">
        <v>1534803</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231</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16360754</v>
      </c>
      <c r="BH13" s="679"/>
      <c r="BI13" s="679"/>
      <c r="BJ13" s="679"/>
      <c r="BK13" s="679"/>
      <c r="BL13" s="679"/>
      <c r="BM13" s="679"/>
      <c r="BN13" s="680"/>
      <c r="BO13" s="715">
        <v>39.1</v>
      </c>
      <c r="BP13" s="715"/>
      <c r="BQ13" s="715"/>
      <c r="BR13" s="715"/>
      <c r="BS13" s="684" t="s">
        <v>231</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10176008</v>
      </c>
      <c r="CS13" s="679"/>
      <c r="CT13" s="679"/>
      <c r="CU13" s="679"/>
      <c r="CV13" s="679"/>
      <c r="CW13" s="679"/>
      <c r="CX13" s="679"/>
      <c r="CY13" s="680"/>
      <c r="CZ13" s="715">
        <v>7.9</v>
      </c>
      <c r="DA13" s="715"/>
      <c r="DB13" s="715"/>
      <c r="DC13" s="715"/>
      <c r="DD13" s="684">
        <v>4670677</v>
      </c>
      <c r="DE13" s="679"/>
      <c r="DF13" s="679"/>
      <c r="DG13" s="679"/>
      <c r="DH13" s="679"/>
      <c r="DI13" s="679"/>
      <c r="DJ13" s="679"/>
      <c r="DK13" s="679"/>
      <c r="DL13" s="679"/>
      <c r="DM13" s="679"/>
      <c r="DN13" s="679"/>
      <c r="DO13" s="679"/>
      <c r="DP13" s="680"/>
      <c r="DQ13" s="684">
        <v>5510334</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162467</v>
      </c>
      <c r="S14" s="679"/>
      <c r="T14" s="679"/>
      <c r="U14" s="679"/>
      <c r="V14" s="679"/>
      <c r="W14" s="679"/>
      <c r="X14" s="679"/>
      <c r="Y14" s="680"/>
      <c r="Z14" s="715">
        <v>0.1</v>
      </c>
      <c r="AA14" s="715"/>
      <c r="AB14" s="715"/>
      <c r="AC14" s="715"/>
      <c r="AD14" s="716">
        <v>162467</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822473</v>
      </c>
      <c r="BH14" s="679"/>
      <c r="BI14" s="679"/>
      <c r="BJ14" s="679"/>
      <c r="BK14" s="679"/>
      <c r="BL14" s="679"/>
      <c r="BM14" s="679"/>
      <c r="BN14" s="680"/>
      <c r="BO14" s="715">
        <v>2</v>
      </c>
      <c r="BP14" s="715"/>
      <c r="BQ14" s="715"/>
      <c r="BR14" s="715"/>
      <c r="BS14" s="684" t="s">
        <v>231</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3497489</v>
      </c>
      <c r="CS14" s="679"/>
      <c r="CT14" s="679"/>
      <c r="CU14" s="679"/>
      <c r="CV14" s="679"/>
      <c r="CW14" s="679"/>
      <c r="CX14" s="679"/>
      <c r="CY14" s="680"/>
      <c r="CZ14" s="715">
        <v>2.7</v>
      </c>
      <c r="DA14" s="715"/>
      <c r="DB14" s="715"/>
      <c r="DC14" s="715"/>
      <c r="DD14" s="684">
        <v>254628</v>
      </c>
      <c r="DE14" s="679"/>
      <c r="DF14" s="679"/>
      <c r="DG14" s="679"/>
      <c r="DH14" s="679"/>
      <c r="DI14" s="679"/>
      <c r="DJ14" s="679"/>
      <c r="DK14" s="679"/>
      <c r="DL14" s="679"/>
      <c r="DM14" s="679"/>
      <c r="DN14" s="679"/>
      <c r="DO14" s="679"/>
      <c r="DP14" s="680"/>
      <c r="DQ14" s="684">
        <v>3107384</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231</v>
      </c>
      <c r="AA15" s="715"/>
      <c r="AB15" s="715"/>
      <c r="AC15" s="715"/>
      <c r="AD15" s="716" t="s">
        <v>231</v>
      </c>
      <c r="AE15" s="716"/>
      <c r="AF15" s="716"/>
      <c r="AG15" s="716"/>
      <c r="AH15" s="716"/>
      <c r="AI15" s="716"/>
      <c r="AJ15" s="716"/>
      <c r="AK15" s="716"/>
      <c r="AL15" s="681" t="s">
        <v>237</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2080243</v>
      </c>
      <c r="BH15" s="679"/>
      <c r="BI15" s="679"/>
      <c r="BJ15" s="679"/>
      <c r="BK15" s="679"/>
      <c r="BL15" s="679"/>
      <c r="BM15" s="679"/>
      <c r="BN15" s="680"/>
      <c r="BO15" s="715">
        <v>5</v>
      </c>
      <c r="BP15" s="715"/>
      <c r="BQ15" s="715"/>
      <c r="BR15" s="715"/>
      <c r="BS15" s="684" t="s">
        <v>231</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13026316</v>
      </c>
      <c r="CS15" s="679"/>
      <c r="CT15" s="679"/>
      <c r="CU15" s="679"/>
      <c r="CV15" s="679"/>
      <c r="CW15" s="679"/>
      <c r="CX15" s="679"/>
      <c r="CY15" s="680"/>
      <c r="CZ15" s="715">
        <v>10.1</v>
      </c>
      <c r="DA15" s="715"/>
      <c r="DB15" s="715"/>
      <c r="DC15" s="715"/>
      <c r="DD15" s="684">
        <v>2039267</v>
      </c>
      <c r="DE15" s="679"/>
      <c r="DF15" s="679"/>
      <c r="DG15" s="679"/>
      <c r="DH15" s="679"/>
      <c r="DI15" s="679"/>
      <c r="DJ15" s="679"/>
      <c r="DK15" s="679"/>
      <c r="DL15" s="679"/>
      <c r="DM15" s="679"/>
      <c r="DN15" s="679"/>
      <c r="DO15" s="679"/>
      <c r="DP15" s="680"/>
      <c r="DQ15" s="684">
        <v>9839197</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49889</v>
      </c>
      <c r="S16" s="679"/>
      <c r="T16" s="679"/>
      <c r="U16" s="679"/>
      <c r="V16" s="679"/>
      <c r="W16" s="679"/>
      <c r="X16" s="679"/>
      <c r="Y16" s="680"/>
      <c r="Z16" s="715">
        <v>0</v>
      </c>
      <c r="AA16" s="715"/>
      <c r="AB16" s="715"/>
      <c r="AC16" s="715"/>
      <c r="AD16" s="716">
        <v>49889</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231</v>
      </c>
      <c r="BP16" s="715"/>
      <c r="BQ16" s="715"/>
      <c r="BR16" s="715"/>
      <c r="BS16" s="684" t="s">
        <v>237</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1222846</v>
      </c>
      <c r="CS16" s="679"/>
      <c r="CT16" s="679"/>
      <c r="CU16" s="679"/>
      <c r="CV16" s="679"/>
      <c r="CW16" s="679"/>
      <c r="CX16" s="679"/>
      <c r="CY16" s="680"/>
      <c r="CZ16" s="715">
        <v>0.9</v>
      </c>
      <c r="DA16" s="715"/>
      <c r="DB16" s="715"/>
      <c r="DC16" s="715"/>
      <c r="DD16" s="684" t="s">
        <v>231</v>
      </c>
      <c r="DE16" s="679"/>
      <c r="DF16" s="679"/>
      <c r="DG16" s="679"/>
      <c r="DH16" s="679"/>
      <c r="DI16" s="679"/>
      <c r="DJ16" s="679"/>
      <c r="DK16" s="679"/>
      <c r="DL16" s="679"/>
      <c r="DM16" s="679"/>
      <c r="DN16" s="679"/>
      <c r="DO16" s="679"/>
      <c r="DP16" s="680"/>
      <c r="DQ16" s="684">
        <v>171252</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670921</v>
      </c>
      <c r="S17" s="679"/>
      <c r="T17" s="679"/>
      <c r="U17" s="679"/>
      <c r="V17" s="679"/>
      <c r="W17" s="679"/>
      <c r="X17" s="679"/>
      <c r="Y17" s="680"/>
      <c r="Z17" s="715">
        <v>0.5</v>
      </c>
      <c r="AA17" s="715"/>
      <c r="AB17" s="715"/>
      <c r="AC17" s="715"/>
      <c r="AD17" s="716">
        <v>670921</v>
      </c>
      <c r="AE17" s="716"/>
      <c r="AF17" s="716"/>
      <c r="AG17" s="716"/>
      <c r="AH17" s="716"/>
      <c r="AI17" s="716"/>
      <c r="AJ17" s="716"/>
      <c r="AK17" s="716"/>
      <c r="AL17" s="681">
        <v>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231</v>
      </c>
      <c r="BP17" s="715"/>
      <c r="BQ17" s="715"/>
      <c r="BR17" s="715"/>
      <c r="BS17" s="684" t="s">
        <v>237</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13160919</v>
      </c>
      <c r="CS17" s="679"/>
      <c r="CT17" s="679"/>
      <c r="CU17" s="679"/>
      <c r="CV17" s="679"/>
      <c r="CW17" s="679"/>
      <c r="CX17" s="679"/>
      <c r="CY17" s="680"/>
      <c r="CZ17" s="715">
        <v>10.199999999999999</v>
      </c>
      <c r="DA17" s="715"/>
      <c r="DB17" s="715"/>
      <c r="DC17" s="715"/>
      <c r="DD17" s="684" t="s">
        <v>231</v>
      </c>
      <c r="DE17" s="679"/>
      <c r="DF17" s="679"/>
      <c r="DG17" s="679"/>
      <c r="DH17" s="679"/>
      <c r="DI17" s="679"/>
      <c r="DJ17" s="679"/>
      <c r="DK17" s="679"/>
      <c r="DL17" s="679"/>
      <c r="DM17" s="679"/>
      <c r="DN17" s="679"/>
      <c r="DO17" s="679"/>
      <c r="DP17" s="680"/>
      <c r="DQ17" s="684">
        <v>12673912</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264336</v>
      </c>
      <c r="S18" s="679"/>
      <c r="T18" s="679"/>
      <c r="U18" s="679"/>
      <c r="V18" s="679"/>
      <c r="W18" s="679"/>
      <c r="X18" s="679"/>
      <c r="Y18" s="680"/>
      <c r="Z18" s="715">
        <v>0.2</v>
      </c>
      <c r="AA18" s="715"/>
      <c r="AB18" s="715"/>
      <c r="AC18" s="715"/>
      <c r="AD18" s="716">
        <v>264336</v>
      </c>
      <c r="AE18" s="716"/>
      <c r="AF18" s="716"/>
      <c r="AG18" s="716"/>
      <c r="AH18" s="716"/>
      <c r="AI18" s="716"/>
      <c r="AJ18" s="716"/>
      <c r="AK18" s="716"/>
      <c r="AL18" s="681">
        <v>0.4</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231</v>
      </c>
      <c r="BP18" s="715"/>
      <c r="BQ18" s="715"/>
      <c r="BR18" s="715"/>
      <c r="BS18" s="684" t="s">
        <v>237</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24014</v>
      </c>
      <c r="S19" s="679"/>
      <c r="T19" s="679"/>
      <c r="U19" s="679"/>
      <c r="V19" s="679"/>
      <c r="W19" s="679"/>
      <c r="X19" s="679"/>
      <c r="Y19" s="680"/>
      <c r="Z19" s="715">
        <v>0</v>
      </c>
      <c r="AA19" s="715"/>
      <c r="AB19" s="715"/>
      <c r="AC19" s="715"/>
      <c r="AD19" s="716">
        <v>24014</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3705939</v>
      </c>
      <c r="BH19" s="679"/>
      <c r="BI19" s="679"/>
      <c r="BJ19" s="679"/>
      <c r="BK19" s="679"/>
      <c r="BL19" s="679"/>
      <c r="BM19" s="679"/>
      <c r="BN19" s="680"/>
      <c r="BO19" s="715">
        <v>8.8000000000000007</v>
      </c>
      <c r="BP19" s="715"/>
      <c r="BQ19" s="715"/>
      <c r="BR19" s="715"/>
      <c r="BS19" s="684" t="s">
        <v>231</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231</v>
      </c>
      <c r="DA19" s="715"/>
      <c r="DB19" s="715"/>
      <c r="DC19" s="715"/>
      <c r="DD19" s="684" t="s">
        <v>237</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6589</v>
      </c>
      <c r="S20" s="679"/>
      <c r="T20" s="679"/>
      <c r="U20" s="679"/>
      <c r="V20" s="679"/>
      <c r="W20" s="679"/>
      <c r="X20" s="679"/>
      <c r="Y20" s="680"/>
      <c r="Z20" s="715">
        <v>0</v>
      </c>
      <c r="AA20" s="715"/>
      <c r="AB20" s="715"/>
      <c r="AC20" s="715"/>
      <c r="AD20" s="716">
        <v>6589</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3705939</v>
      </c>
      <c r="BH20" s="679"/>
      <c r="BI20" s="679"/>
      <c r="BJ20" s="679"/>
      <c r="BK20" s="679"/>
      <c r="BL20" s="679"/>
      <c r="BM20" s="679"/>
      <c r="BN20" s="680"/>
      <c r="BO20" s="715">
        <v>8.8000000000000007</v>
      </c>
      <c r="BP20" s="715"/>
      <c r="BQ20" s="715"/>
      <c r="BR20" s="715"/>
      <c r="BS20" s="684" t="s">
        <v>231</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128833584</v>
      </c>
      <c r="CS20" s="679"/>
      <c r="CT20" s="679"/>
      <c r="CU20" s="679"/>
      <c r="CV20" s="679"/>
      <c r="CW20" s="679"/>
      <c r="CX20" s="679"/>
      <c r="CY20" s="680"/>
      <c r="CZ20" s="715">
        <v>100</v>
      </c>
      <c r="DA20" s="715"/>
      <c r="DB20" s="715"/>
      <c r="DC20" s="715"/>
      <c r="DD20" s="684">
        <v>10888754</v>
      </c>
      <c r="DE20" s="679"/>
      <c r="DF20" s="679"/>
      <c r="DG20" s="679"/>
      <c r="DH20" s="679"/>
      <c r="DI20" s="679"/>
      <c r="DJ20" s="679"/>
      <c r="DK20" s="679"/>
      <c r="DL20" s="679"/>
      <c r="DM20" s="679"/>
      <c r="DN20" s="679"/>
      <c r="DO20" s="679"/>
      <c r="DP20" s="680"/>
      <c r="DQ20" s="684">
        <v>75993717</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375982</v>
      </c>
      <c r="S21" s="679"/>
      <c r="T21" s="679"/>
      <c r="U21" s="679"/>
      <c r="V21" s="679"/>
      <c r="W21" s="679"/>
      <c r="X21" s="679"/>
      <c r="Y21" s="680"/>
      <c r="Z21" s="715">
        <v>0.3</v>
      </c>
      <c r="AA21" s="715"/>
      <c r="AB21" s="715"/>
      <c r="AC21" s="715"/>
      <c r="AD21" s="716">
        <v>375982</v>
      </c>
      <c r="AE21" s="716"/>
      <c r="AF21" s="716"/>
      <c r="AG21" s="716"/>
      <c r="AH21" s="716"/>
      <c r="AI21" s="716"/>
      <c r="AJ21" s="716"/>
      <c r="AK21" s="716"/>
      <c r="AL21" s="681">
        <v>0.6</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2994</v>
      </c>
      <c r="BH21" s="679"/>
      <c r="BI21" s="679"/>
      <c r="BJ21" s="679"/>
      <c r="BK21" s="679"/>
      <c r="BL21" s="679"/>
      <c r="BM21" s="679"/>
      <c r="BN21" s="680"/>
      <c r="BO21" s="715">
        <v>0</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19131305</v>
      </c>
      <c r="S22" s="679"/>
      <c r="T22" s="679"/>
      <c r="U22" s="679"/>
      <c r="V22" s="679"/>
      <c r="W22" s="679"/>
      <c r="X22" s="679"/>
      <c r="Y22" s="680"/>
      <c r="Z22" s="715">
        <v>14.7</v>
      </c>
      <c r="AA22" s="715"/>
      <c r="AB22" s="715"/>
      <c r="AC22" s="715"/>
      <c r="AD22" s="716">
        <v>17902634</v>
      </c>
      <c r="AE22" s="716"/>
      <c r="AF22" s="716"/>
      <c r="AG22" s="716"/>
      <c r="AH22" s="716"/>
      <c r="AI22" s="716"/>
      <c r="AJ22" s="716"/>
      <c r="AK22" s="716"/>
      <c r="AL22" s="681">
        <v>27.5</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v>1166141</v>
      </c>
      <c r="BH22" s="679"/>
      <c r="BI22" s="679"/>
      <c r="BJ22" s="679"/>
      <c r="BK22" s="679"/>
      <c r="BL22" s="679"/>
      <c r="BM22" s="679"/>
      <c r="BN22" s="680"/>
      <c r="BO22" s="715">
        <v>2.8</v>
      </c>
      <c r="BP22" s="715"/>
      <c r="BQ22" s="715"/>
      <c r="BR22" s="715"/>
      <c r="BS22" s="684" t="s">
        <v>237</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17902634</v>
      </c>
      <c r="S23" s="679"/>
      <c r="T23" s="679"/>
      <c r="U23" s="679"/>
      <c r="V23" s="679"/>
      <c r="W23" s="679"/>
      <c r="X23" s="679"/>
      <c r="Y23" s="680"/>
      <c r="Z23" s="715">
        <v>13.8</v>
      </c>
      <c r="AA23" s="715"/>
      <c r="AB23" s="715"/>
      <c r="AC23" s="715"/>
      <c r="AD23" s="716">
        <v>17902634</v>
      </c>
      <c r="AE23" s="716"/>
      <c r="AF23" s="716"/>
      <c r="AG23" s="716"/>
      <c r="AH23" s="716"/>
      <c r="AI23" s="716"/>
      <c r="AJ23" s="716"/>
      <c r="AK23" s="716"/>
      <c r="AL23" s="681">
        <v>27.5</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2536804</v>
      </c>
      <c r="BH23" s="679"/>
      <c r="BI23" s="679"/>
      <c r="BJ23" s="679"/>
      <c r="BK23" s="679"/>
      <c r="BL23" s="679"/>
      <c r="BM23" s="679"/>
      <c r="BN23" s="680"/>
      <c r="BO23" s="715">
        <v>6.1</v>
      </c>
      <c r="BP23" s="715"/>
      <c r="BQ23" s="715"/>
      <c r="BR23" s="715"/>
      <c r="BS23" s="684" t="s">
        <v>237</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1228648</v>
      </c>
      <c r="S24" s="679"/>
      <c r="T24" s="679"/>
      <c r="U24" s="679"/>
      <c r="V24" s="679"/>
      <c r="W24" s="679"/>
      <c r="X24" s="679"/>
      <c r="Y24" s="680"/>
      <c r="Z24" s="715">
        <v>0.9</v>
      </c>
      <c r="AA24" s="715"/>
      <c r="AB24" s="715"/>
      <c r="AC24" s="715"/>
      <c r="AD24" s="716" t="s">
        <v>231</v>
      </c>
      <c r="AE24" s="716"/>
      <c r="AF24" s="716"/>
      <c r="AG24" s="716"/>
      <c r="AH24" s="716"/>
      <c r="AI24" s="716"/>
      <c r="AJ24" s="716"/>
      <c r="AK24" s="716"/>
      <c r="AL24" s="681" t="s">
        <v>231</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231</v>
      </c>
      <c r="BH24" s="679"/>
      <c r="BI24" s="679"/>
      <c r="BJ24" s="679"/>
      <c r="BK24" s="679"/>
      <c r="BL24" s="679"/>
      <c r="BM24" s="679"/>
      <c r="BN24" s="680"/>
      <c r="BO24" s="715" t="s">
        <v>231</v>
      </c>
      <c r="BP24" s="715"/>
      <c r="BQ24" s="715"/>
      <c r="BR24" s="715"/>
      <c r="BS24" s="684" t="s">
        <v>237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69311864</v>
      </c>
      <c r="CS24" s="734"/>
      <c r="CT24" s="734"/>
      <c r="CU24" s="734"/>
      <c r="CV24" s="734"/>
      <c r="CW24" s="734"/>
      <c r="CX24" s="734"/>
      <c r="CY24" s="777"/>
      <c r="CZ24" s="778">
        <v>53.8</v>
      </c>
      <c r="DA24" s="749"/>
      <c r="DB24" s="749"/>
      <c r="DC24" s="781"/>
      <c r="DD24" s="776">
        <v>38701546</v>
      </c>
      <c r="DE24" s="734"/>
      <c r="DF24" s="734"/>
      <c r="DG24" s="734"/>
      <c r="DH24" s="734"/>
      <c r="DI24" s="734"/>
      <c r="DJ24" s="734"/>
      <c r="DK24" s="777"/>
      <c r="DL24" s="776">
        <v>38440861</v>
      </c>
      <c r="DM24" s="734"/>
      <c r="DN24" s="734"/>
      <c r="DO24" s="734"/>
      <c r="DP24" s="734"/>
      <c r="DQ24" s="734"/>
      <c r="DR24" s="734"/>
      <c r="DS24" s="734"/>
      <c r="DT24" s="734"/>
      <c r="DU24" s="734"/>
      <c r="DV24" s="777"/>
      <c r="DW24" s="778">
        <v>55.8</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23</v>
      </c>
      <c r="S25" s="679"/>
      <c r="T25" s="679"/>
      <c r="U25" s="679"/>
      <c r="V25" s="679"/>
      <c r="W25" s="679"/>
      <c r="X25" s="679"/>
      <c r="Y25" s="680"/>
      <c r="Z25" s="715">
        <v>0</v>
      </c>
      <c r="AA25" s="715"/>
      <c r="AB25" s="715"/>
      <c r="AC25" s="715"/>
      <c r="AD25" s="716" t="s">
        <v>231</v>
      </c>
      <c r="AE25" s="716"/>
      <c r="AF25" s="716"/>
      <c r="AG25" s="716"/>
      <c r="AH25" s="716"/>
      <c r="AI25" s="716"/>
      <c r="AJ25" s="716"/>
      <c r="AK25" s="716"/>
      <c r="AL25" s="681" t="s">
        <v>237</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231</v>
      </c>
      <c r="BP25" s="715"/>
      <c r="BQ25" s="715"/>
      <c r="BR25" s="715"/>
      <c r="BS25" s="684" t="s">
        <v>231</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15122876</v>
      </c>
      <c r="CS25" s="697"/>
      <c r="CT25" s="697"/>
      <c r="CU25" s="697"/>
      <c r="CV25" s="697"/>
      <c r="CW25" s="697"/>
      <c r="CX25" s="697"/>
      <c r="CY25" s="698"/>
      <c r="CZ25" s="681">
        <v>11.7</v>
      </c>
      <c r="DA25" s="699"/>
      <c r="DB25" s="699"/>
      <c r="DC25" s="700"/>
      <c r="DD25" s="684">
        <v>13788089</v>
      </c>
      <c r="DE25" s="697"/>
      <c r="DF25" s="697"/>
      <c r="DG25" s="697"/>
      <c r="DH25" s="697"/>
      <c r="DI25" s="697"/>
      <c r="DJ25" s="697"/>
      <c r="DK25" s="698"/>
      <c r="DL25" s="684">
        <v>13549018</v>
      </c>
      <c r="DM25" s="697"/>
      <c r="DN25" s="697"/>
      <c r="DO25" s="697"/>
      <c r="DP25" s="697"/>
      <c r="DQ25" s="697"/>
      <c r="DR25" s="697"/>
      <c r="DS25" s="697"/>
      <c r="DT25" s="697"/>
      <c r="DU25" s="697"/>
      <c r="DV25" s="698"/>
      <c r="DW25" s="681">
        <v>19.7</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68396809</v>
      </c>
      <c r="S26" s="679"/>
      <c r="T26" s="679"/>
      <c r="U26" s="679"/>
      <c r="V26" s="679"/>
      <c r="W26" s="679"/>
      <c r="X26" s="679"/>
      <c r="Y26" s="680"/>
      <c r="Z26" s="715">
        <v>52.6</v>
      </c>
      <c r="AA26" s="715"/>
      <c r="AB26" s="715"/>
      <c r="AC26" s="715"/>
      <c r="AD26" s="716">
        <v>64631334</v>
      </c>
      <c r="AE26" s="716"/>
      <c r="AF26" s="716"/>
      <c r="AG26" s="716"/>
      <c r="AH26" s="716"/>
      <c r="AI26" s="716"/>
      <c r="AJ26" s="716"/>
      <c r="AK26" s="716"/>
      <c r="AL26" s="681">
        <v>99.5</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231</v>
      </c>
      <c r="BH26" s="679"/>
      <c r="BI26" s="679"/>
      <c r="BJ26" s="679"/>
      <c r="BK26" s="679"/>
      <c r="BL26" s="679"/>
      <c r="BM26" s="679"/>
      <c r="BN26" s="680"/>
      <c r="BO26" s="715" t="s">
        <v>231</v>
      </c>
      <c r="BP26" s="715"/>
      <c r="BQ26" s="715"/>
      <c r="BR26" s="715"/>
      <c r="BS26" s="684" t="s">
        <v>231</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10661042</v>
      </c>
      <c r="CS26" s="679"/>
      <c r="CT26" s="679"/>
      <c r="CU26" s="679"/>
      <c r="CV26" s="679"/>
      <c r="CW26" s="679"/>
      <c r="CX26" s="679"/>
      <c r="CY26" s="680"/>
      <c r="CZ26" s="681">
        <v>8.3000000000000007</v>
      </c>
      <c r="DA26" s="699"/>
      <c r="DB26" s="699"/>
      <c r="DC26" s="700"/>
      <c r="DD26" s="684">
        <v>9617105</v>
      </c>
      <c r="DE26" s="679"/>
      <c r="DF26" s="679"/>
      <c r="DG26" s="679"/>
      <c r="DH26" s="679"/>
      <c r="DI26" s="679"/>
      <c r="DJ26" s="679"/>
      <c r="DK26" s="680"/>
      <c r="DL26" s="684" t="s">
        <v>237</v>
      </c>
      <c r="DM26" s="679"/>
      <c r="DN26" s="679"/>
      <c r="DO26" s="679"/>
      <c r="DP26" s="679"/>
      <c r="DQ26" s="679"/>
      <c r="DR26" s="679"/>
      <c r="DS26" s="679"/>
      <c r="DT26" s="679"/>
      <c r="DU26" s="679"/>
      <c r="DV26" s="680"/>
      <c r="DW26" s="681" t="s">
        <v>231</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62093</v>
      </c>
      <c r="S27" s="679"/>
      <c r="T27" s="679"/>
      <c r="U27" s="679"/>
      <c r="V27" s="679"/>
      <c r="W27" s="679"/>
      <c r="X27" s="679"/>
      <c r="Y27" s="680"/>
      <c r="Z27" s="715">
        <v>0</v>
      </c>
      <c r="AA27" s="715"/>
      <c r="AB27" s="715"/>
      <c r="AC27" s="715"/>
      <c r="AD27" s="716">
        <v>62093</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41896255</v>
      </c>
      <c r="BH27" s="679"/>
      <c r="BI27" s="679"/>
      <c r="BJ27" s="679"/>
      <c r="BK27" s="679"/>
      <c r="BL27" s="679"/>
      <c r="BM27" s="679"/>
      <c r="BN27" s="680"/>
      <c r="BO27" s="715">
        <v>100</v>
      </c>
      <c r="BP27" s="715"/>
      <c r="BQ27" s="715"/>
      <c r="BR27" s="715"/>
      <c r="BS27" s="684">
        <v>503938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41028069</v>
      </c>
      <c r="CS27" s="697"/>
      <c r="CT27" s="697"/>
      <c r="CU27" s="697"/>
      <c r="CV27" s="697"/>
      <c r="CW27" s="697"/>
      <c r="CX27" s="697"/>
      <c r="CY27" s="698"/>
      <c r="CZ27" s="681">
        <v>31.8</v>
      </c>
      <c r="DA27" s="699"/>
      <c r="DB27" s="699"/>
      <c r="DC27" s="700"/>
      <c r="DD27" s="684">
        <v>12239545</v>
      </c>
      <c r="DE27" s="697"/>
      <c r="DF27" s="697"/>
      <c r="DG27" s="697"/>
      <c r="DH27" s="697"/>
      <c r="DI27" s="697"/>
      <c r="DJ27" s="697"/>
      <c r="DK27" s="698"/>
      <c r="DL27" s="684">
        <v>12217931</v>
      </c>
      <c r="DM27" s="697"/>
      <c r="DN27" s="697"/>
      <c r="DO27" s="697"/>
      <c r="DP27" s="697"/>
      <c r="DQ27" s="697"/>
      <c r="DR27" s="697"/>
      <c r="DS27" s="697"/>
      <c r="DT27" s="697"/>
      <c r="DU27" s="697"/>
      <c r="DV27" s="698"/>
      <c r="DW27" s="681">
        <v>17.7</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1205347</v>
      </c>
      <c r="S28" s="679"/>
      <c r="T28" s="679"/>
      <c r="U28" s="679"/>
      <c r="V28" s="679"/>
      <c r="W28" s="679"/>
      <c r="X28" s="679"/>
      <c r="Y28" s="680"/>
      <c r="Z28" s="715">
        <v>0.9</v>
      </c>
      <c r="AA28" s="715"/>
      <c r="AB28" s="715"/>
      <c r="AC28" s="715"/>
      <c r="AD28" s="716" t="s">
        <v>231</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13160919</v>
      </c>
      <c r="CS28" s="679"/>
      <c r="CT28" s="679"/>
      <c r="CU28" s="679"/>
      <c r="CV28" s="679"/>
      <c r="CW28" s="679"/>
      <c r="CX28" s="679"/>
      <c r="CY28" s="680"/>
      <c r="CZ28" s="681">
        <v>10.199999999999999</v>
      </c>
      <c r="DA28" s="699"/>
      <c r="DB28" s="699"/>
      <c r="DC28" s="700"/>
      <c r="DD28" s="684">
        <v>12673912</v>
      </c>
      <c r="DE28" s="679"/>
      <c r="DF28" s="679"/>
      <c r="DG28" s="679"/>
      <c r="DH28" s="679"/>
      <c r="DI28" s="679"/>
      <c r="DJ28" s="679"/>
      <c r="DK28" s="680"/>
      <c r="DL28" s="684">
        <v>12673912</v>
      </c>
      <c r="DM28" s="679"/>
      <c r="DN28" s="679"/>
      <c r="DO28" s="679"/>
      <c r="DP28" s="679"/>
      <c r="DQ28" s="679"/>
      <c r="DR28" s="679"/>
      <c r="DS28" s="679"/>
      <c r="DT28" s="679"/>
      <c r="DU28" s="679"/>
      <c r="DV28" s="680"/>
      <c r="DW28" s="681">
        <v>18.399999999999999</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1420176</v>
      </c>
      <c r="S29" s="679"/>
      <c r="T29" s="679"/>
      <c r="U29" s="679"/>
      <c r="V29" s="679"/>
      <c r="W29" s="679"/>
      <c r="X29" s="679"/>
      <c r="Y29" s="680"/>
      <c r="Z29" s="715">
        <v>1.1000000000000001</v>
      </c>
      <c r="AA29" s="715"/>
      <c r="AB29" s="715"/>
      <c r="AC29" s="715"/>
      <c r="AD29" s="716">
        <v>131591</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13160861</v>
      </c>
      <c r="CS29" s="697"/>
      <c r="CT29" s="697"/>
      <c r="CU29" s="697"/>
      <c r="CV29" s="697"/>
      <c r="CW29" s="697"/>
      <c r="CX29" s="697"/>
      <c r="CY29" s="698"/>
      <c r="CZ29" s="681">
        <v>10.199999999999999</v>
      </c>
      <c r="DA29" s="699"/>
      <c r="DB29" s="699"/>
      <c r="DC29" s="700"/>
      <c r="DD29" s="684">
        <v>12673854</v>
      </c>
      <c r="DE29" s="697"/>
      <c r="DF29" s="697"/>
      <c r="DG29" s="697"/>
      <c r="DH29" s="697"/>
      <c r="DI29" s="697"/>
      <c r="DJ29" s="697"/>
      <c r="DK29" s="698"/>
      <c r="DL29" s="684">
        <v>12673854</v>
      </c>
      <c r="DM29" s="697"/>
      <c r="DN29" s="697"/>
      <c r="DO29" s="697"/>
      <c r="DP29" s="697"/>
      <c r="DQ29" s="697"/>
      <c r="DR29" s="697"/>
      <c r="DS29" s="697"/>
      <c r="DT29" s="697"/>
      <c r="DU29" s="697"/>
      <c r="DV29" s="698"/>
      <c r="DW29" s="681">
        <v>18.399999999999999</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1183788</v>
      </c>
      <c r="S30" s="679"/>
      <c r="T30" s="679"/>
      <c r="U30" s="679"/>
      <c r="V30" s="679"/>
      <c r="W30" s="679"/>
      <c r="X30" s="679"/>
      <c r="Y30" s="680"/>
      <c r="Z30" s="715">
        <v>0.9</v>
      </c>
      <c r="AA30" s="715"/>
      <c r="AB30" s="715"/>
      <c r="AC30" s="715"/>
      <c r="AD30" s="716" t="s">
        <v>237</v>
      </c>
      <c r="AE30" s="716"/>
      <c r="AF30" s="716"/>
      <c r="AG30" s="716"/>
      <c r="AH30" s="716"/>
      <c r="AI30" s="716"/>
      <c r="AJ30" s="716"/>
      <c r="AK30" s="716"/>
      <c r="AL30" s="681" t="s">
        <v>231</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12391393</v>
      </c>
      <c r="CS30" s="679"/>
      <c r="CT30" s="679"/>
      <c r="CU30" s="679"/>
      <c r="CV30" s="679"/>
      <c r="CW30" s="679"/>
      <c r="CX30" s="679"/>
      <c r="CY30" s="680"/>
      <c r="CZ30" s="681">
        <v>9.6</v>
      </c>
      <c r="DA30" s="699"/>
      <c r="DB30" s="699"/>
      <c r="DC30" s="700"/>
      <c r="DD30" s="684">
        <v>11948228</v>
      </c>
      <c r="DE30" s="679"/>
      <c r="DF30" s="679"/>
      <c r="DG30" s="679"/>
      <c r="DH30" s="679"/>
      <c r="DI30" s="679"/>
      <c r="DJ30" s="679"/>
      <c r="DK30" s="680"/>
      <c r="DL30" s="684">
        <v>11948228</v>
      </c>
      <c r="DM30" s="679"/>
      <c r="DN30" s="679"/>
      <c r="DO30" s="679"/>
      <c r="DP30" s="679"/>
      <c r="DQ30" s="679"/>
      <c r="DR30" s="679"/>
      <c r="DS30" s="679"/>
      <c r="DT30" s="679"/>
      <c r="DU30" s="679"/>
      <c r="DV30" s="680"/>
      <c r="DW30" s="681">
        <v>17.3</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25636662</v>
      </c>
      <c r="S31" s="679"/>
      <c r="T31" s="679"/>
      <c r="U31" s="679"/>
      <c r="V31" s="679"/>
      <c r="W31" s="679"/>
      <c r="X31" s="679"/>
      <c r="Y31" s="680"/>
      <c r="Z31" s="715">
        <v>19.7</v>
      </c>
      <c r="AA31" s="715"/>
      <c r="AB31" s="715"/>
      <c r="AC31" s="715"/>
      <c r="AD31" s="716" t="s">
        <v>231</v>
      </c>
      <c r="AE31" s="716"/>
      <c r="AF31" s="716"/>
      <c r="AG31" s="716"/>
      <c r="AH31" s="716"/>
      <c r="AI31" s="716"/>
      <c r="AJ31" s="716"/>
      <c r="AK31" s="716"/>
      <c r="AL31" s="681" t="s">
        <v>231</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99.1</v>
      </c>
      <c r="BH31" s="748"/>
      <c r="BI31" s="748"/>
      <c r="BJ31" s="748"/>
      <c r="BK31" s="748"/>
      <c r="BL31" s="748"/>
      <c r="BM31" s="749">
        <v>97.5</v>
      </c>
      <c r="BN31" s="748"/>
      <c r="BO31" s="748"/>
      <c r="BP31" s="748"/>
      <c r="BQ31" s="750"/>
      <c r="BR31" s="747">
        <v>99.2</v>
      </c>
      <c r="BS31" s="748"/>
      <c r="BT31" s="748"/>
      <c r="BU31" s="748"/>
      <c r="BV31" s="748"/>
      <c r="BW31" s="748"/>
      <c r="BX31" s="749">
        <v>97.4</v>
      </c>
      <c r="BY31" s="748"/>
      <c r="BZ31" s="748"/>
      <c r="CA31" s="748"/>
      <c r="CB31" s="750"/>
      <c r="CD31" s="765"/>
      <c r="CE31" s="766"/>
      <c r="CF31" s="711" t="s">
        <v>311</v>
      </c>
      <c r="CG31" s="712"/>
      <c r="CH31" s="712"/>
      <c r="CI31" s="712"/>
      <c r="CJ31" s="712"/>
      <c r="CK31" s="712"/>
      <c r="CL31" s="712"/>
      <c r="CM31" s="712"/>
      <c r="CN31" s="712"/>
      <c r="CO31" s="712"/>
      <c r="CP31" s="712"/>
      <c r="CQ31" s="713"/>
      <c r="CR31" s="678">
        <v>769468</v>
      </c>
      <c r="CS31" s="697"/>
      <c r="CT31" s="697"/>
      <c r="CU31" s="697"/>
      <c r="CV31" s="697"/>
      <c r="CW31" s="697"/>
      <c r="CX31" s="697"/>
      <c r="CY31" s="698"/>
      <c r="CZ31" s="681">
        <v>0.6</v>
      </c>
      <c r="DA31" s="699"/>
      <c r="DB31" s="699"/>
      <c r="DC31" s="700"/>
      <c r="DD31" s="684">
        <v>725626</v>
      </c>
      <c r="DE31" s="697"/>
      <c r="DF31" s="697"/>
      <c r="DG31" s="697"/>
      <c r="DH31" s="697"/>
      <c r="DI31" s="697"/>
      <c r="DJ31" s="697"/>
      <c r="DK31" s="698"/>
      <c r="DL31" s="684">
        <v>725626</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v>112167</v>
      </c>
      <c r="S32" s="679"/>
      <c r="T32" s="679"/>
      <c r="U32" s="679"/>
      <c r="V32" s="679"/>
      <c r="W32" s="679"/>
      <c r="X32" s="679"/>
      <c r="Y32" s="680"/>
      <c r="Z32" s="715">
        <v>0.1</v>
      </c>
      <c r="AA32" s="715"/>
      <c r="AB32" s="715"/>
      <c r="AC32" s="715"/>
      <c r="AD32" s="716">
        <v>112167</v>
      </c>
      <c r="AE32" s="716"/>
      <c r="AF32" s="716"/>
      <c r="AG32" s="716"/>
      <c r="AH32" s="716"/>
      <c r="AI32" s="716"/>
      <c r="AJ32" s="716"/>
      <c r="AK32" s="716"/>
      <c r="AL32" s="681">
        <v>0.2</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99.1</v>
      </c>
      <c r="BH32" s="697"/>
      <c r="BI32" s="697"/>
      <c r="BJ32" s="697"/>
      <c r="BK32" s="697"/>
      <c r="BL32" s="697"/>
      <c r="BM32" s="682">
        <v>97.7</v>
      </c>
      <c r="BN32" s="743"/>
      <c r="BO32" s="743"/>
      <c r="BP32" s="743"/>
      <c r="BQ32" s="721"/>
      <c r="BR32" s="751">
        <v>99.1</v>
      </c>
      <c r="BS32" s="697"/>
      <c r="BT32" s="697"/>
      <c r="BU32" s="697"/>
      <c r="BV32" s="697"/>
      <c r="BW32" s="697"/>
      <c r="BX32" s="682">
        <v>97.8</v>
      </c>
      <c r="BY32" s="743"/>
      <c r="BZ32" s="743"/>
      <c r="CA32" s="743"/>
      <c r="CB32" s="721"/>
      <c r="CD32" s="767"/>
      <c r="CE32" s="768"/>
      <c r="CF32" s="711" t="s">
        <v>315</v>
      </c>
      <c r="CG32" s="712"/>
      <c r="CH32" s="712"/>
      <c r="CI32" s="712"/>
      <c r="CJ32" s="712"/>
      <c r="CK32" s="712"/>
      <c r="CL32" s="712"/>
      <c r="CM32" s="712"/>
      <c r="CN32" s="712"/>
      <c r="CO32" s="712"/>
      <c r="CP32" s="712"/>
      <c r="CQ32" s="713"/>
      <c r="CR32" s="678">
        <v>58</v>
      </c>
      <c r="CS32" s="679"/>
      <c r="CT32" s="679"/>
      <c r="CU32" s="679"/>
      <c r="CV32" s="679"/>
      <c r="CW32" s="679"/>
      <c r="CX32" s="679"/>
      <c r="CY32" s="680"/>
      <c r="CZ32" s="681">
        <v>0</v>
      </c>
      <c r="DA32" s="699"/>
      <c r="DB32" s="699"/>
      <c r="DC32" s="700"/>
      <c r="DD32" s="684">
        <v>58</v>
      </c>
      <c r="DE32" s="679"/>
      <c r="DF32" s="679"/>
      <c r="DG32" s="679"/>
      <c r="DH32" s="679"/>
      <c r="DI32" s="679"/>
      <c r="DJ32" s="679"/>
      <c r="DK32" s="680"/>
      <c r="DL32" s="684">
        <v>58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10862537</v>
      </c>
      <c r="S33" s="679"/>
      <c r="T33" s="679"/>
      <c r="U33" s="679"/>
      <c r="V33" s="679"/>
      <c r="W33" s="679"/>
      <c r="X33" s="679"/>
      <c r="Y33" s="680"/>
      <c r="Z33" s="715">
        <v>8.3000000000000007</v>
      </c>
      <c r="AA33" s="715"/>
      <c r="AB33" s="715"/>
      <c r="AC33" s="715"/>
      <c r="AD33" s="716" t="s">
        <v>231</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99.2</v>
      </c>
      <c r="BH33" s="663"/>
      <c r="BI33" s="663"/>
      <c r="BJ33" s="663"/>
      <c r="BK33" s="663"/>
      <c r="BL33" s="663"/>
      <c r="BM33" s="706">
        <v>97</v>
      </c>
      <c r="BN33" s="663"/>
      <c r="BO33" s="663"/>
      <c r="BP33" s="663"/>
      <c r="BQ33" s="727"/>
      <c r="BR33" s="742">
        <v>99.2</v>
      </c>
      <c r="BS33" s="663"/>
      <c r="BT33" s="663"/>
      <c r="BU33" s="663"/>
      <c r="BV33" s="663"/>
      <c r="BW33" s="663"/>
      <c r="BX33" s="706">
        <v>96.8</v>
      </c>
      <c r="BY33" s="663"/>
      <c r="BZ33" s="663"/>
      <c r="CA33" s="663"/>
      <c r="CB33" s="727"/>
      <c r="CD33" s="711" t="s">
        <v>318</v>
      </c>
      <c r="CE33" s="712"/>
      <c r="CF33" s="712"/>
      <c r="CG33" s="712"/>
      <c r="CH33" s="712"/>
      <c r="CI33" s="712"/>
      <c r="CJ33" s="712"/>
      <c r="CK33" s="712"/>
      <c r="CL33" s="712"/>
      <c r="CM33" s="712"/>
      <c r="CN33" s="712"/>
      <c r="CO33" s="712"/>
      <c r="CP33" s="712"/>
      <c r="CQ33" s="713"/>
      <c r="CR33" s="678">
        <v>47410120</v>
      </c>
      <c r="CS33" s="697"/>
      <c r="CT33" s="697"/>
      <c r="CU33" s="697"/>
      <c r="CV33" s="697"/>
      <c r="CW33" s="697"/>
      <c r="CX33" s="697"/>
      <c r="CY33" s="698"/>
      <c r="CZ33" s="681">
        <v>36.799999999999997</v>
      </c>
      <c r="DA33" s="699"/>
      <c r="DB33" s="699"/>
      <c r="DC33" s="700"/>
      <c r="DD33" s="684">
        <v>35229096</v>
      </c>
      <c r="DE33" s="697"/>
      <c r="DF33" s="697"/>
      <c r="DG33" s="697"/>
      <c r="DH33" s="697"/>
      <c r="DI33" s="697"/>
      <c r="DJ33" s="697"/>
      <c r="DK33" s="698"/>
      <c r="DL33" s="684">
        <v>30407360</v>
      </c>
      <c r="DM33" s="697"/>
      <c r="DN33" s="697"/>
      <c r="DO33" s="697"/>
      <c r="DP33" s="697"/>
      <c r="DQ33" s="697"/>
      <c r="DR33" s="697"/>
      <c r="DS33" s="697"/>
      <c r="DT33" s="697"/>
      <c r="DU33" s="697"/>
      <c r="DV33" s="698"/>
      <c r="DW33" s="681">
        <v>44.1</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269327</v>
      </c>
      <c r="S34" s="679"/>
      <c r="T34" s="679"/>
      <c r="U34" s="679"/>
      <c r="V34" s="679"/>
      <c r="W34" s="679"/>
      <c r="X34" s="679"/>
      <c r="Y34" s="680"/>
      <c r="Z34" s="715">
        <v>0.2</v>
      </c>
      <c r="AA34" s="715"/>
      <c r="AB34" s="715"/>
      <c r="AC34" s="715"/>
      <c r="AD34" s="716">
        <v>37542</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17833775</v>
      </c>
      <c r="CS34" s="679"/>
      <c r="CT34" s="679"/>
      <c r="CU34" s="679"/>
      <c r="CV34" s="679"/>
      <c r="CW34" s="679"/>
      <c r="CX34" s="679"/>
      <c r="CY34" s="680"/>
      <c r="CZ34" s="681">
        <v>13.8</v>
      </c>
      <c r="DA34" s="699"/>
      <c r="DB34" s="699"/>
      <c r="DC34" s="700"/>
      <c r="DD34" s="684">
        <v>14054359</v>
      </c>
      <c r="DE34" s="679"/>
      <c r="DF34" s="679"/>
      <c r="DG34" s="679"/>
      <c r="DH34" s="679"/>
      <c r="DI34" s="679"/>
      <c r="DJ34" s="679"/>
      <c r="DK34" s="680"/>
      <c r="DL34" s="684">
        <v>12396606</v>
      </c>
      <c r="DM34" s="679"/>
      <c r="DN34" s="679"/>
      <c r="DO34" s="679"/>
      <c r="DP34" s="679"/>
      <c r="DQ34" s="679"/>
      <c r="DR34" s="679"/>
      <c r="DS34" s="679"/>
      <c r="DT34" s="679"/>
      <c r="DU34" s="679"/>
      <c r="DV34" s="680"/>
      <c r="DW34" s="681">
        <v>18</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939286</v>
      </c>
      <c r="S35" s="679"/>
      <c r="T35" s="679"/>
      <c r="U35" s="679"/>
      <c r="V35" s="679"/>
      <c r="W35" s="679"/>
      <c r="X35" s="679"/>
      <c r="Y35" s="680"/>
      <c r="Z35" s="715">
        <v>0.7</v>
      </c>
      <c r="AA35" s="715"/>
      <c r="AB35" s="715"/>
      <c r="AC35" s="715"/>
      <c r="AD35" s="716" t="s">
        <v>231</v>
      </c>
      <c r="AE35" s="716"/>
      <c r="AF35" s="716"/>
      <c r="AG35" s="716"/>
      <c r="AH35" s="716"/>
      <c r="AI35" s="716"/>
      <c r="AJ35" s="716"/>
      <c r="AK35" s="716"/>
      <c r="AL35" s="681" t="s">
        <v>231</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1269566</v>
      </c>
      <c r="CS35" s="697"/>
      <c r="CT35" s="697"/>
      <c r="CU35" s="697"/>
      <c r="CV35" s="697"/>
      <c r="CW35" s="697"/>
      <c r="CX35" s="697"/>
      <c r="CY35" s="698"/>
      <c r="CZ35" s="681">
        <v>1</v>
      </c>
      <c r="DA35" s="699"/>
      <c r="DB35" s="699"/>
      <c r="DC35" s="700"/>
      <c r="DD35" s="684">
        <v>987064</v>
      </c>
      <c r="DE35" s="697"/>
      <c r="DF35" s="697"/>
      <c r="DG35" s="697"/>
      <c r="DH35" s="697"/>
      <c r="DI35" s="697"/>
      <c r="DJ35" s="697"/>
      <c r="DK35" s="698"/>
      <c r="DL35" s="684">
        <v>987064</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4891176</v>
      </c>
      <c r="S36" s="679"/>
      <c r="T36" s="679"/>
      <c r="U36" s="679"/>
      <c r="V36" s="679"/>
      <c r="W36" s="679"/>
      <c r="X36" s="679"/>
      <c r="Y36" s="680"/>
      <c r="Z36" s="715">
        <v>3.8</v>
      </c>
      <c r="AA36" s="715"/>
      <c r="AB36" s="715"/>
      <c r="AC36" s="715"/>
      <c r="AD36" s="716" t="s">
        <v>231</v>
      </c>
      <c r="AE36" s="716"/>
      <c r="AF36" s="716"/>
      <c r="AG36" s="716"/>
      <c r="AH36" s="716"/>
      <c r="AI36" s="716"/>
      <c r="AJ36" s="716"/>
      <c r="AK36" s="716"/>
      <c r="AL36" s="681" t="s">
        <v>237</v>
      </c>
      <c r="AM36" s="682"/>
      <c r="AN36" s="682"/>
      <c r="AO36" s="717"/>
      <c r="AP36" s="235"/>
      <c r="AQ36" s="730" t="s">
        <v>326</v>
      </c>
      <c r="AR36" s="731"/>
      <c r="AS36" s="731"/>
      <c r="AT36" s="731"/>
      <c r="AU36" s="731"/>
      <c r="AV36" s="731"/>
      <c r="AW36" s="731"/>
      <c r="AX36" s="731"/>
      <c r="AY36" s="732"/>
      <c r="AZ36" s="733">
        <v>13823533</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1289453</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12621495</v>
      </c>
      <c r="CS36" s="679"/>
      <c r="CT36" s="679"/>
      <c r="CU36" s="679"/>
      <c r="CV36" s="679"/>
      <c r="CW36" s="679"/>
      <c r="CX36" s="679"/>
      <c r="CY36" s="680"/>
      <c r="CZ36" s="681">
        <v>9.8000000000000007</v>
      </c>
      <c r="DA36" s="699"/>
      <c r="DB36" s="699"/>
      <c r="DC36" s="700"/>
      <c r="DD36" s="684">
        <v>10303586</v>
      </c>
      <c r="DE36" s="679"/>
      <c r="DF36" s="679"/>
      <c r="DG36" s="679"/>
      <c r="DH36" s="679"/>
      <c r="DI36" s="679"/>
      <c r="DJ36" s="679"/>
      <c r="DK36" s="680"/>
      <c r="DL36" s="684">
        <v>8078757</v>
      </c>
      <c r="DM36" s="679"/>
      <c r="DN36" s="679"/>
      <c r="DO36" s="679"/>
      <c r="DP36" s="679"/>
      <c r="DQ36" s="679"/>
      <c r="DR36" s="679"/>
      <c r="DS36" s="679"/>
      <c r="DT36" s="679"/>
      <c r="DU36" s="679"/>
      <c r="DV36" s="680"/>
      <c r="DW36" s="681">
        <v>11.7</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1407700</v>
      </c>
      <c r="S37" s="679"/>
      <c r="T37" s="679"/>
      <c r="U37" s="679"/>
      <c r="V37" s="679"/>
      <c r="W37" s="679"/>
      <c r="X37" s="679"/>
      <c r="Y37" s="680"/>
      <c r="Z37" s="715">
        <v>1.1000000000000001</v>
      </c>
      <c r="AA37" s="715"/>
      <c r="AB37" s="715"/>
      <c r="AC37" s="715"/>
      <c r="AD37" s="716" t="s">
        <v>231</v>
      </c>
      <c r="AE37" s="716"/>
      <c r="AF37" s="716"/>
      <c r="AG37" s="716"/>
      <c r="AH37" s="716"/>
      <c r="AI37" s="716"/>
      <c r="AJ37" s="716"/>
      <c r="AK37" s="716"/>
      <c r="AL37" s="681" t="s">
        <v>231</v>
      </c>
      <c r="AM37" s="682"/>
      <c r="AN37" s="682"/>
      <c r="AO37" s="717"/>
      <c r="AQ37" s="718" t="s">
        <v>330</v>
      </c>
      <c r="AR37" s="719"/>
      <c r="AS37" s="719"/>
      <c r="AT37" s="719"/>
      <c r="AU37" s="719"/>
      <c r="AV37" s="719"/>
      <c r="AW37" s="719"/>
      <c r="AX37" s="719"/>
      <c r="AY37" s="720"/>
      <c r="AZ37" s="678">
        <v>1795000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781734</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3682801</v>
      </c>
      <c r="CS37" s="697"/>
      <c r="CT37" s="697"/>
      <c r="CU37" s="697"/>
      <c r="CV37" s="697"/>
      <c r="CW37" s="697"/>
      <c r="CX37" s="697"/>
      <c r="CY37" s="698"/>
      <c r="CZ37" s="681">
        <v>2.9</v>
      </c>
      <c r="DA37" s="699"/>
      <c r="DB37" s="699"/>
      <c r="DC37" s="700"/>
      <c r="DD37" s="684">
        <v>3526053</v>
      </c>
      <c r="DE37" s="697"/>
      <c r="DF37" s="697"/>
      <c r="DG37" s="697"/>
      <c r="DH37" s="697"/>
      <c r="DI37" s="697"/>
      <c r="DJ37" s="697"/>
      <c r="DK37" s="698"/>
      <c r="DL37" s="684">
        <v>3323378</v>
      </c>
      <c r="DM37" s="697"/>
      <c r="DN37" s="697"/>
      <c r="DO37" s="697"/>
      <c r="DP37" s="697"/>
      <c r="DQ37" s="697"/>
      <c r="DR37" s="697"/>
      <c r="DS37" s="697"/>
      <c r="DT37" s="697"/>
      <c r="DU37" s="697"/>
      <c r="DV37" s="698"/>
      <c r="DW37" s="681">
        <v>4.8</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3692214</v>
      </c>
      <c r="S38" s="679"/>
      <c r="T38" s="679"/>
      <c r="U38" s="679"/>
      <c r="V38" s="679"/>
      <c r="W38" s="679"/>
      <c r="X38" s="679"/>
      <c r="Y38" s="680"/>
      <c r="Z38" s="715">
        <v>2.8</v>
      </c>
      <c r="AA38" s="715"/>
      <c r="AB38" s="715"/>
      <c r="AC38" s="715"/>
      <c r="AD38" s="716">
        <v>11223</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206062</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40467</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12050471</v>
      </c>
      <c r="CS38" s="679"/>
      <c r="CT38" s="679"/>
      <c r="CU38" s="679"/>
      <c r="CV38" s="679"/>
      <c r="CW38" s="679"/>
      <c r="CX38" s="679"/>
      <c r="CY38" s="680"/>
      <c r="CZ38" s="681">
        <v>9.4</v>
      </c>
      <c r="DA38" s="699"/>
      <c r="DB38" s="699"/>
      <c r="DC38" s="700"/>
      <c r="DD38" s="684">
        <v>9763470</v>
      </c>
      <c r="DE38" s="679"/>
      <c r="DF38" s="679"/>
      <c r="DG38" s="679"/>
      <c r="DH38" s="679"/>
      <c r="DI38" s="679"/>
      <c r="DJ38" s="679"/>
      <c r="DK38" s="680"/>
      <c r="DL38" s="684">
        <v>8944933</v>
      </c>
      <c r="DM38" s="679"/>
      <c r="DN38" s="679"/>
      <c r="DO38" s="679"/>
      <c r="DP38" s="679"/>
      <c r="DQ38" s="679"/>
      <c r="DR38" s="679"/>
      <c r="DS38" s="679"/>
      <c r="DT38" s="679"/>
      <c r="DU38" s="679"/>
      <c r="DV38" s="680"/>
      <c r="DW38" s="681">
        <v>13</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10020367</v>
      </c>
      <c r="S39" s="679"/>
      <c r="T39" s="679"/>
      <c r="U39" s="679"/>
      <c r="V39" s="679"/>
      <c r="W39" s="679"/>
      <c r="X39" s="679"/>
      <c r="Y39" s="680"/>
      <c r="Z39" s="715">
        <v>7.7</v>
      </c>
      <c r="AA39" s="715"/>
      <c r="AB39" s="715"/>
      <c r="AC39" s="715"/>
      <c r="AD39" s="716" t="s">
        <v>237</v>
      </c>
      <c r="AE39" s="716"/>
      <c r="AF39" s="716"/>
      <c r="AG39" s="716"/>
      <c r="AH39" s="716"/>
      <c r="AI39" s="716"/>
      <c r="AJ39" s="716"/>
      <c r="AK39" s="716"/>
      <c r="AL39" s="681" t="s">
        <v>231</v>
      </c>
      <c r="AM39" s="682"/>
      <c r="AN39" s="682"/>
      <c r="AO39" s="717"/>
      <c r="AQ39" s="718" t="s">
        <v>338</v>
      </c>
      <c r="AR39" s="719"/>
      <c r="AS39" s="719"/>
      <c r="AT39" s="719"/>
      <c r="AU39" s="719"/>
      <c r="AV39" s="719"/>
      <c r="AW39" s="719"/>
      <c r="AX39" s="719"/>
      <c r="AY39" s="720"/>
      <c r="AZ39" s="678">
        <v>83000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65628</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963320</v>
      </c>
      <c r="CS39" s="697"/>
      <c r="CT39" s="697"/>
      <c r="CU39" s="697"/>
      <c r="CV39" s="697"/>
      <c r="CW39" s="697"/>
      <c r="CX39" s="697"/>
      <c r="CY39" s="698"/>
      <c r="CZ39" s="681">
        <v>0.7</v>
      </c>
      <c r="DA39" s="699"/>
      <c r="DB39" s="699"/>
      <c r="DC39" s="700"/>
      <c r="DD39" s="684">
        <v>50089</v>
      </c>
      <c r="DE39" s="697"/>
      <c r="DF39" s="697"/>
      <c r="DG39" s="697"/>
      <c r="DH39" s="697"/>
      <c r="DI39" s="697"/>
      <c r="DJ39" s="697"/>
      <c r="DK39" s="698"/>
      <c r="DL39" s="684" t="s">
        <v>231</v>
      </c>
      <c r="DM39" s="697"/>
      <c r="DN39" s="697"/>
      <c r="DO39" s="697"/>
      <c r="DP39" s="697"/>
      <c r="DQ39" s="697"/>
      <c r="DR39" s="697"/>
      <c r="DS39" s="697"/>
      <c r="DT39" s="697"/>
      <c r="DU39" s="697"/>
      <c r="DV39" s="698"/>
      <c r="DW39" s="681" t="s">
        <v>231</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231</v>
      </c>
      <c r="AA40" s="715"/>
      <c r="AB40" s="715"/>
      <c r="AC40" s="715"/>
      <c r="AD40" s="716" t="s">
        <v>237</v>
      </c>
      <c r="AE40" s="716"/>
      <c r="AF40" s="716"/>
      <c r="AG40" s="716"/>
      <c r="AH40" s="716"/>
      <c r="AI40" s="716"/>
      <c r="AJ40" s="716"/>
      <c r="AK40" s="716"/>
      <c r="AL40" s="681" t="s">
        <v>237</v>
      </c>
      <c r="AM40" s="682"/>
      <c r="AN40" s="682"/>
      <c r="AO40" s="717"/>
      <c r="AQ40" s="718" t="s">
        <v>342</v>
      </c>
      <c r="AR40" s="719"/>
      <c r="AS40" s="719"/>
      <c r="AT40" s="719"/>
      <c r="AU40" s="719"/>
      <c r="AV40" s="719"/>
      <c r="AW40" s="719"/>
      <c r="AX40" s="719"/>
      <c r="AY40" s="720"/>
      <c r="AZ40" s="678" t="s">
        <v>231</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96</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2671493</v>
      </c>
      <c r="CS40" s="679"/>
      <c r="CT40" s="679"/>
      <c r="CU40" s="679"/>
      <c r="CV40" s="679"/>
      <c r="CW40" s="679"/>
      <c r="CX40" s="679"/>
      <c r="CY40" s="680"/>
      <c r="CZ40" s="681">
        <v>2.1</v>
      </c>
      <c r="DA40" s="699"/>
      <c r="DB40" s="699"/>
      <c r="DC40" s="700"/>
      <c r="DD40" s="684">
        <v>70528</v>
      </c>
      <c r="DE40" s="679"/>
      <c r="DF40" s="679"/>
      <c r="DG40" s="679"/>
      <c r="DH40" s="679"/>
      <c r="DI40" s="679"/>
      <c r="DJ40" s="679"/>
      <c r="DK40" s="680"/>
      <c r="DL40" s="684" t="s">
        <v>237</v>
      </c>
      <c r="DM40" s="679"/>
      <c r="DN40" s="679"/>
      <c r="DO40" s="679"/>
      <c r="DP40" s="679"/>
      <c r="DQ40" s="679"/>
      <c r="DR40" s="679"/>
      <c r="DS40" s="679"/>
      <c r="DT40" s="679"/>
      <c r="DU40" s="679"/>
      <c r="DV40" s="680"/>
      <c r="DW40" s="681" t="s">
        <v>231</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3923667</v>
      </c>
      <c r="S41" s="679"/>
      <c r="T41" s="679"/>
      <c r="U41" s="679"/>
      <c r="V41" s="679"/>
      <c r="W41" s="679"/>
      <c r="X41" s="679"/>
      <c r="Y41" s="680"/>
      <c r="Z41" s="715">
        <v>3</v>
      </c>
      <c r="AA41" s="715"/>
      <c r="AB41" s="715"/>
      <c r="AC41" s="715"/>
      <c r="AD41" s="716" t="s">
        <v>231</v>
      </c>
      <c r="AE41" s="716"/>
      <c r="AF41" s="716"/>
      <c r="AG41" s="716"/>
      <c r="AH41" s="716"/>
      <c r="AI41" s="716"/>
      <c r="AJ41" s="716"/>
      <c r="AK41" s="716"/>
      <c r="AL41" s="681" t="s">
        <v>237</v>
      </c>
      <c r="AM41" s="682"/>
      <c r="AN41" s="682"/>
      <c r="AO41" s="717"/>
      <c r="AQ41" s="718" t="s">
        <v>347</v>
      </c>
      <c r="AR41" s="719"/>
      <c r="AS41" s="719"/>
      <c r="AT41" s="719"/>
      <c r="AU41" s="719"/>
      <c r="AV41" s="719"/>
      <c r="AW41" s="719"/>
      <c r="AX41" s="719"/>
      <c r="AY41" s="720"/>
      <c r="AZ41" s="678">
        <v>3090099</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237</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231</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130099649</v>
      </c>
      <c r="S42" s="701"/>
      <c r="T42" s="701"/>
      <c r="U42" s="701"/>
      <c r="V42" s="701"/>
      <c r="W42" s="701"/>
      <c r="X42" s="701"/>
      <c r="Y42" s="703"/>
      <c r="Z42" s="704">
        <v>100</v>
      </c>
      <c r="AA42" s="704"/>
      <c r="AB42" s="704"/>
      <c r="AC42" s="704"/>
      <c r="AD42" s="705">
        <v>64985950</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8649372</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349</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12111600</v>
      </c>
      <c r="CS42" s="679"/>
      <c r="CT42" s="679"/>
      <c r="CU42" s="679"/>
      <c r="CV42" s="679"/>
      <c r="CW42" s="679"/>
      <c r="CX42" s="679"/>
      <c r="CY42" s="680"/>
      <c r="CZ42" s="681">
        <v>9.4</v>
      </c>
      <c r="DA42" s="682"/>
      <c r="DB42" s="682"/>
      <c r="DC42" s="683"/>
      <c r="DD42" s="684">
        <v>2063075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334358</v>
      </c>
      <c r="CS43" s="697"/>
      <c r="CT43" s="697"/>
      <c r="CU43" s="697"/>
      <c r="CV43" s="697"/>
      <c r="CW43" s="697"/>
      <c r="CX43" s="697"/>
      <c r="CY43" s="698"/>
      <c r="CZ43" s="681">
        <v>0.3</v>
      </c>
      <c r="DA43" s="699"/>
      <c r="DB43" s="699"/>
      <c r="DC43" s="700"/>
      <c r="DD43" s="684">
        <v>334358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10888754</v>
      </c>
      <c r="CS44" s="679"/>
      <c r="CT44" s="679"/>
      <c r="CU44" s="679"/>
      <c r="CV44" s="679"/>
      <c r="CW44" s="679"/>
      <c r="CX44" s="679"/>
      <c r="CY44" s="680"/>
      <c r="CZ44" s="681">
        <v>8.5</v>
      </c>
      <c r="DA44" s="682"/>
      <c r="DB44" s="682"/>
      <c r="DC44" s="683"/>
      <c r="DD44" s="684">
        <v>1891823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5321259</v>
      </c>
      <c r="CS45" s="697"/>
      <c r="CT45" s="697"/>
      <c r="CU45" s="697"/>
      <c r="CV45" s="697"/>
      <c r="CW45" s="697"/>
      <c r="CX45" s="697"/>
      <c r="CY45" s="698"/>
      <c r="CZ45" s="681">
        <v>4.0999999999999996</v>
      </c>
      <c r="DA45" s="699"/>
      <c r="DB45" s="699"/>
      <c r="DC45" s="700"/>
      <c r="DD45" s="684">
        <v>436883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5035111</v>
      </c>
      <c r="CS46" s="679"/>
      <c r="CT46" s="679"/>
      <c r="CU46" s="679"/>
      <c r="CV46" s="679"/>
      <c r="CW46" s="679"/>
      <c r="CX46" s="679"/>
      <c r="CY46" s="680"/>
      <c r="CZ46" s="681">
        <v>3.9</v>
      </c>
      <c r="DA46" s="682"/>
      <c r="DB46" s="682"/>
      <c r="DC46" s="683"/>
      <c r="DD46" s="684">
        <v>1290944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1222846</v>
      </c>
      <c r="CS47" s="697"/>
      <c r="CT47" s="697"/>
      <c r="CU47" s="697"/>
      <c r="CV47" s="697"/>
      <c r="CW47" s="697"/>
      <c r="CX47" s="697"/>
      <c r="CY47" s="698"/>
      <c r="CZ47" s="681">
        <v>0.9</v>
      </c>
      <c r="DA47" s="699"/>
      <c r="DB47" s="699"/>
      <c r="DC47" s="700"/>
      <c r="DD47" s="684">
        <v>171252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237</v>
      </c>
      <c r="CS48" s="679"/>
      <c r="CT48" s="679"/>
      <c r="CU48" s="679"/>
      <c r="CV48" s="679"/>
      <c r="CW48" s="679"/>
      <c r="CX48" s="679"/>
      <c r="CY48" s="680"/>
      <c r="CZ48" s="681" t="s">
        <v>237</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128833584</v>
      </c>
      <c r="CS49" s="663"/>
      <c r="CT49" s="663"/>
      <c r="CU49" s="663"/>
      <c r="CV49" s="663"/>
      <c r="CW49" s="663"/>
      <c r="CX49" s="663"/>
      <c r="CY49" s="664"/>
      <c r="CZ49" s="665">
        <v>100</v>
      </c>
      <c r="DA49" s="666"/>
      <c r="DB49" s="666"/>
      <c r="DC49" s="667"/>
      <c r="DD49" s="668">
        <v>75993717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jppkn1rWBnxja/6llK8rPAeitXkWWumqMLw2vzCz2CVuOiKPK4CTRFkeOQfsKpX4036yT2KxNlwWPjgJ/k7PA==" saltValue="vIpOaTG8pCLPLrFBhdk0m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129822</v>
      </c>
      <c r="R7" s="1198"/>
      <c r="S7" s="1198"/>
      <c r="T7" s="1198"/>
      <c r="U7" s="1198"/>
      <c r="V7" s="1198">
        <v>128743</v>
      </c>
      <c r="W7" s="1198"/>
      <c r="X7" s="1198"/>
      <c r="Y7" s="1198"/>
      <c r="Z7" s="1198"/>
      <c r="AA7" s="1198">
        <v>1079</v>
      </c>
      <c r="AB7" s="1198"/>
      <c r="AC7" s="1198"/>
      <c r="AD7" s="1198"/>
      <c r="AE7" s="1199"/>
      <c r="AF7" s="1200">
        <v>666</v>
      </c>
      <c r="AG7" s="1201"/>
      <c r="AH7" s="1201"/>
      <c r="AI7" s="1201"/>
      <c r="AJ7" s="1202"/>
      <c r="AK7" s="1184">
        <v>4891</v>
      </c>
      <c r="AL7" s="1185"/>
      <c r="AM7" s="1185"/>
      <c r="AN7" s="1185"/>
      <c r="AO7" s="1185"/>
      <c r="AP7" s="1185">
        <v>141932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577</v>
      </c>
      <c r="BT7" s="1189"/>
      <c r="BU7" s="1189"/>
      <c r="BV7" s="1189"/>
      <c r="BW7" s="1189"/>
      <c r="BX7" s="1189"/>
      <c r="BY7" s="1189"/>
      <c r="BZ7" s="1189"/>
      <c r="CA7" s="1189"/>
      <c r="CB7" s="1189"/>
      <c r="CC7" s="1189"/>
      <c r="CD7" s="1189"/>
      <c r="CE7" s="1189"/>
      <c r="CF7" s="1189"/>
      <c r="CG7" s="1190"/>
      <c r="CH7" s="1181">
        <v>53</v>
      </c>
      <c r="CI7" s="1182"/>
      <c r="CJ7" s="1182"/>
      <c r="CK7" s="1182"/>
      <c r="CL7" s="1183"/>
      <c r="CM7" s="1181">
        <v>3065</v>
      </c>
      <c r="CN7" s="1182"/>
      <c r="CO7" s="1182"/>
      <c r="CP7" s="1182"/>
      <c r="CQ7" s="1183"/>
      <c r="CR7" s="1181">
        <v>2</v>
      </c>
      <c r="CS7" s="1182"/>
      <c r="CT7" s="1182"/>
      <c r="CU7" s="1182"/>
      <c r="CV7" s="1183"/>
      <c r="CW7" s="1181" t="s">
        <v>607</v>
      </c>
      <c r="CX7" s="1182"/>
      <c r="CY7" s="1182"/>
      <c r="CZ7" s="1182"/>
      <c r="DA7" s="1183"/>
      <c r="DB7" s="1181" t="s">
        <v>607</v>
      </c>
      <c r="DC7" s="1182"/>
      <c r="DD7" s="1182"/>
      <c r="DE7" s="1182"/>
      <c r="DF7" s="1183"/>
      <c r="DG7" s="1181" t="s">
        <v>607</v>
      </c>
      <c r="DH7" s="1182"/>
      <c r="DI7" s="1182"/>
      <c r="DJ7" s="1182"/>
      <c r="DK7" s="1183"/>
      <c r="DL7" s="1181">
        <v>1784</v>
      </c>
      <c r="DM7" s="1182"/>
      <c r="DN7" s="1182"/>
      <c r="DO7" s="1182"/>
      <c r="DP7" s="1183"/>
      <c r="DQ7" s="1181">
        <v>178</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37</v>
      </c>
      <c r="R8" s="1137"/>
      <c r="S8" s="1137"/>
      <c r="T8" s="1137"/>
      <c r="U8" s="1137"/>
      <c r="V8" s="1137">
        <v>2</v>
      </c>
      <c r="W8" s="1137"/>
      <c r="X8" s="1137"/>
      <c r="Y8" s="1137"/>
      <c r="Z8" s="1137"/>
      <c r="AA8" s="1137">
        <v>35</v>
      </c>
      <c r="AB8" s="1137"/>
      <c r="AC8" s="1137"/>
      <c r="AD8" s="1137"/>
      <c r="AE8" s="1138"/>
      <c r="AF8" s="1112">
        <v>35</v>
      </c>
      <c r="AG8" s="1113"/>
      <c r="AH8" s="1113"/>
      <c r="AI8" s="1113"/>
      <c r="AJ8" s="1114"/>
      <c r="AK8" s="1179" t="s">
        <v>575</v>
      </c>
      <c r="AL8" s="1180"/>
      <c r="AM8" s="1180"/>
      <c r="AN8" s="1180"/>
      <c r="AO8" s="1180"/>
      <c r="AP8" s="1180">
        <v>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578</v>
      </c>
      <c r="BT8" s="1108"/>
      <c r="BU8" s="1108"/>
      <c r="BV8" s="1108"/>
      <c r="BW8" s="1108"/>
      <c r="BX8" s="1108"/>
      <c r="BY8" s="1108"/>
      <c r="BZ8" s="1108"/>
      <c r="CA8" s="1108"/>
      <c r="CB8" s="1108"/>
      <c r="CC8" s="1108"/>
      <c r="CD8" s="1108"/>
      <c r="CE8" s="1108"/>
      <c r="CF8" s="1108"/>
      <c r="CG8" s="1109"/>
      <c r="CH8" s="1082">
        <v>10</v>
      </c>
      <c r="CI8" s="1083"/>
      <c r="CJ8" s="1083"/>
      <c r="CK8" s="1083"/>
      <c r="CL8" s="1084"/>
      <c r="CM8" s="1082">
        <v>613</v>
      </c>
      <c r="CN8" s="1083"/>
      <c r="CO8" s="1083"/>
      <c r="CP8" s="1083"/>
      <c r="CQ8" s="1084"/>
      <c r="CR8" s="1082">
        <v>3</v>
      </c>
      <c r="CS8" s="1083"/>
      <c r="CT8" s="1083"/>
      <c r="CU8" s="1083"/>
      <c r="CV8" s="1084"/>
      <c r="CW8" s="1082">
        <v>57</v>
      </c>
      <c r="CX8" s="1083"/>
      <c r="CY8" s="1083"/>
      <c r="CZ8" s="1083"/>
      <c r="DA8" s="1084"/>
      <c r="DB8" s="1082" t="s">
        <v>607</v>
      </c>
      <c r="DC8" s="1083"/>
      <c r="DD8" s="1083"/>
      <c r="DE8" s="1083"/>
      <c r="DF8" s="1084"/>
      <c r="DG8" s="1082" t="s">
        <v>607</v>
      </c>
      <c r="DH8" s="1083"/>
      <c r="DI8" s="1083"/>
      <c r="DJ8" s="1083"/>
      <c r="DK8" s="1084"/>
      <c r="DL8" s="1082" t="s">
        <v>607</v>
      </c>
      <c r="DM8" s="1083"/>
      <c r="DN8" s="1083"/>
      <c r="DO8" s="1083"/>
      <c r="DP8" s="1084"/>
      <c r="DQ8" s="1082" t="s">
        <v>607</v>
      </c>
      <c r="DR8" s="1083"/>
      <c r="DS8" s="1083"/>
      <c r="DT8" s="1083"/>
      <c r="DU8" s="1084"/>
      <c r="DV8" s="1085"/>
      <c r="DW8" s="1086"/>
      <c r="DX8" s="1086"/>
      <c r="DY8" s="1086"/>
      <c r="DZ8" s="1087"/>
      <c r="EA8" s="255"/>
    </row>
    <row r="9" spans="1:131" s="256" customFormat="1" ht="26.25" customHeight="1" x14ac:dyDescent="0.15">
      <c r="A9" s="262">
        <v>3</v>
      </c>
      <c r="B9" s="1130" t="s">
        <v>388</v>
      </c>
      <c r="C9" s="1131"/>
      <c r="D9" s="1131"/>
      <c r="E9" s="1131"/>
      <c r="F9" s="1131"/>
      <c r="G9" s="1131"/>
      <c r="H9" s="1131"/>
      <c r="I9" s="1131"/>
      <c r="J9" s="1131"/>
      <c r="K9" s="1131"/>
      <c r="L9" s="1131"/>
      <c r="M9" s="1131"/>
      <c r="N9" s="1131"/>
      <c r="O9" s="1131"/>
      <c r="P9" s="1132"/>
      <c r="Q9" s="1136">
        <v>241</v>
      </c>
      <c r="R9" s="1137"/>
      <c r="S9" s="1137"/>
      <c r="T9" s="1137"/>
      <c r="U9" s="1137"/>
      <c r="V9" s="1137">
        <v>89</v>
      </c>
      <c r="W9" s="1137"/>
      <c r="X9" s="1137"/>
      <c r="Y9" s="1137"/>
      <c r="Z9" s="1137"/>
      <c r="AA9" s="1137">
        <v>152</v>
      </c>
      <c r="AB9" s="1137"/>
      <c r="AC9" s="1137"/>
      <c r="AD9" s="1137"/>
      <c r="AE9" s="1138"/>
      <c r="AF9" s="1112">
        <v>152</v>
      </c>
      <c r="AG9" s="1113"/>
      <c r="AH9" s="1113"/>
      <c r="AI9" s="1113"/>
      <c r="AJ9" s="1114"/>
      <c r="AK9" s="1179" t="s">
        <v>575</v>
      </c>
      <c r="AL9" s="1180"/>
      <c r="AM9" s="1180"/>
      <c r="AN9" s="1180"/>
      <c r="AO9" s="1180"/>
      <c r="AP9" s="1180">
        <v>538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579</v>
      </c>
      <c r="BT9" s="1108"/>
      <c r="BU9" s="1108"/>
      <c r="BV9" s="1108"/>
      <c r="BW9" s="1108"/>
      <c r="BX9" s="1108"/>
      <c r="BY9" s="1108"/>
      <c r="BZ9" s="1108"/>
      <c r="CA9" s="1108"/>
      <c r="CB9" s="1108"/>
      <c r="CC9" s="1108"/>
      <c r="CD9" s="1108"/>
      <c r="CE9" s="1108"/>
      <c r="CF9" s="1108"/>
      <c r="CG9" s="1109"/>
      <c r="CH9" s="1082">
        <v>3</v>
      </c>
      <c r="CI9" s="1083"/>
      <c r="CJ9" s="1083"/>
      <c r="CK9" s="1083"/>
      <c r="CL9" s="1084"/>
      <c r="CM9" s="1082">
        <v>129</v>
      </c>
      <c r="CN9" s="1083"/>
      <c r="CO9" s="1083"/>
      <c r="CP9" s="1083"/>
      <c r="CQ9" s="1084"/>
      <c r="CR9" s="1082">
        <v>20</v>
      </c>
      <c r="CS9" s="1083"/>
      <c r="CT9" s="1083"/>
      <c r="CU9" s="1083"/>
      <c r="CV9" s="1084"/>
      <c r="CW9" s="1082">
        <v>43</v>
      </c>
      <c r="CX9" s="1083"/>
      <c r="CY9" s="1083"/>
      <c r="CZ9" s="1083"/>
      <c r="DA9" s="1084"/>
      <c r="DB9" s="1082" t="s">
        <v>607</v>
      </c>
      <c r="DC9" s="1083"/>
      <c r="DD9" s="1083"/>
      <c r="DE9" s="1083"/>
      <c r="DF9" s="1084"/>
      <c r="DG9" s="1082" t="s">
        <v>607</v>
      </c>
      <c r="DH9" s="1083"/>
      <c r="DI9" s="1083"/>
      <c r="DJ9" s="1083"/>
      <c r="DK9" s="1084"/>
      <c r="DL9" s="1082" t="s">
        <v>607</v>
      </c>
      <c r="DM9" s="1083"/>
      <c r="DN9" s="1083"/>
      <c r="DO9" s="1083"/>
      <c r="DP9" s="1084"/>
      <c r="DQ9" s="1082" t="s">
        <v>607</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580</v>
      </c>
      <c r="BT10" s="1108"/>
      <c r="BU10" s="1108"/>
      <c r="BV10" s="1108"/>
      <c r="BW10" s="1108"/>
      <c r="BX10" s="1108"/>
      <c r="BY10" s="1108"/>
      <c r="BZ10" s="1108"/>
      <c r="CA10" s="1108"/>
      <c r="CB10" s="1108"/>
      <c r="CC10" s="1108"/>
      <c r="CD10" s="1108"/>
      <c r="CE10" s="1108"/>
      <c r="CF10" s="1108"/>
      <c r="CG10" s="1109"/>
      <c r="CH10" s="1082">
        <v>-2</v>
      </c>
      <c r="CI10" s="1083"/>
      <c r="CJ10" s="1083"/>
      <c r="CK10" s="1083"/>
      <c r="CL10" s="1084"/>
      <c r="CM10" s="1082">
        <v>562</v>
      </c>
      <c r="CN10" s="1083"/>
      <c r="CO10" s="1083"/>
      <c r="CP10" s="1083"/>
      <c r="CQ10" s="1084"/>
      <c r="CR10" s="1082">
        <v>5</v>
      </c>
      <c r="CS10" s="1083"/>
      <c r="CT10" s="1083"/>
      <c r="CU10" s="1083"/>
      <c r="CV10" s="1084"/>
      <c r="CW10" s="1082">
        <v>30</v>
      </c>
      <c r="CX10" s="1083"/>
      <c r="CY10" s="1083"/>
      <c r="CZ10" s="1083"/>
      <c r="DA10" s="1084"/>
      <c r="DB10" s="1082" t="s">
        <v>607</v>
      </c>
      <c r="DC10" s="1083"/>
      <c r="DD10" s="1083"/>
      <c r="DE10" s="1083"/>
      <c r="DF10" s="1084"/>
      <c r="DG10" s="1082" t="s">
        <v>607</v>
      </c>
      <c r="DH10" s="1083"/>
      <c r="DI10" s="1083"/>
      <c r="DJ10" s="1083"/>
      <c r="DK10" s="1084"/>
      <c r="DL10" s="1082" t="s">
        <v>607</v>
      </c>
      <c r="DM10" s="1083"/>
      <c r="DN10" s="1083"/>
      <c r="DO10" s="1083"/>
      <c r="DP10" s="1084"/>
      <c r="DQ10" s="1082" t="s">
        <v>607</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581</v>
      </c>
      <c r="BT11" s="1108"/>
      <c r="BU11" s="1108"/>
      <c r="BV11" s="1108"/>
      <c r="BW11" s="1108"/>
      <c r="BX11" s="1108"/>
      <c r="BY11" s="1108"/>
      <c r="BZ11" s="1108"/>
      <c r="CA11" s="1108"/>
      <c r="CB11" s="1108"/>
      <c r="CC11" s="1108"/>
      <c r="CD11" s="1108"/>
      <c r="CE11" s="1108"/>
      <c r="CF11" s="1108"/>
      <c r="CG11" s="1109"/>
      <c r="CH11" s="1082">
        <v>-13</v>
      </c>
      <c r="CI11" s="1083"/>
      <c r="CJ11" s="1083"/>
      <c r="CK11" s="1083"/>
      <c r="CL11" s="1084"/>
      <c r="CM11" s="1082">
        <v>705</v>
      </c>
      <c r="CN11" s="1083"/>
      <c r="CO11" s="1083"/>
      <c r="CP11" s="1083"/>
      <c r="CQ11" s="1084"/>
      <c r="CR11" s="1082">
        <v>48</v>
      </c>
      <c r="CS11" s="1083"/>
      <c r="CT11" s="1083"/>
      <c r="CU11" s="1083"/>
      <c r="CV11" s="1084"/>
      <c r="CW11" s="1082">
        <v>222</v>
      </c>
      <c r="CX11" s="1083"/>
      <c r="CY11" s="1083"/>
      <c r="CZ11" s="1083"/>
      <c r="DA11" s="1084"/>
      <c r="DB11" s="1082" t="s">
        <v>607</v>
      </c>
      <c r="DC11" s="1083"/>
      <c r="DD11" s="1083"/>
      <c r="DE11" s="1083"/>
      <c r="DF11" s="1084"/>
      <c r="DG11" s="1082" t="s">
        <v>607</v>
      </c>
      <c r="DH11" s="1083"/>
      <c r="DI11" s="1083"/>
      <c r="DJ11" s="1083"/>
      <c r="DK11" s="1084"/>
      <c r="DL11" s="1082" t="s">
        <v>607</v>
      </c>
      <c r="DM11" s="1083"/>
      <c r="DN11" s="1083"/>
      <c r="DO11" s="1083"/>
      <c r="DP11" s="1084"/>
      <c r="DQ11" s="1082" t="s">
        <v>607</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582</v>
      </c>
      <c r="BT12" s="1108"/>
      <c r="BU12" s="1108"/>
      <c r="BV12" s="1108"/>
      <c r="BW12" s="1108"/>
      <c r="BX12" s="1108"/>
      <c r="BY12" s="1108"/>
      <c r="BZ12" s="1108"/>
      <c r="CA12" s="1108"/>
      <c r="CB12" s="1108"/>
      <c r="CC12" s="1108"/>
      <c r="CD12" s="1108"/>
      <c r="CE12" s="1108"/>
      <c r="CF12" s="1108"/>
      <c r="CG12" s="1109"/>
      <c r="CH12" s="1082">
        <v>-2</v>
      </c>
      <c r="CI12" s="1083"/>
      <c r="CJ12" s="1083"/>
      <c r="CK12" s="1083"/>
      <c r="CL12" s="1084"/>
      <c r="CM12" s="1082">
        <v>165</v>
      </c>
      <c r="CN12" s="1083"/>
      <c r="CO12" s="1083"/>
      <c r="CP12" s="1083"/>
      <c r="CQ12" s="1084"/>
      <c r="CR12" s="1082">
        <v>15</v>
      </c>
      <c r="CS12" s="1083"/>
      <c r="CT12" s="1083"/>
      <c r="CU12" s="1083"/>
      <c r="CV12" s="1084"/>
      <c r="CW12" s="1082">
        <v>62</v>
      </c>
      <c r="CX12" s="1083"/>
      <c r="CY12" s="1083"/>
      <c r="CZ12" s="1083"/>
      <c r="DA12" s="1084"/>
      <c r="DB12" s="1082" t="s">
        <v>607</v>
      </c>
      <c r="DC12" s="1083"/>
      <c r="DD12" s="1083"/>
      <c r="DE12" s="1083"/>
      <c r="DF12" s="1084"/>
      <c r="DG12" s="1082" t="s">
        <v>607</v>
      </c>
      <c r="DH12" s="1083"/>
      <c r="DI12" s="1083"/>
      <c r="DJ12" s="1083"/>
      <c r="DK12" s="1084"/>
      <c r="DL12" s="1082" t="s">
        <v>607</v>
      </c>
      <c r="DM12" s="1083"/>
      <c r="DN12" s="1083"/>
      <c r="DO12" s="1083"/>
      <c r="DP12" s="1084"/>
      <c r="DQ12" s="1082" t="s">
        <v>607</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583</v>
      </c>
      <c r="BT13" s="1108"/>
      <c r="BU13" s="1108"/>
      <c r="BV13" s="1108"/>
      <c r="BW13" s="1108"/>
      <c r="BX13" s="1108"/>
      <c r="BY13" s="1108"/>
      <c r="BZ13" s="1108"/>
      <c r="CA13" s="1108"/>
      <c r="CB13" s="1108"/>
      <c r="CC13" s="1108"/>
      <c r="CD13" s="1108"/>
      <c r="CE13" s="1108"/>
      <c r="CF13" s="1108"/>
      <c r="CG13" s="1109"/>
      <c r="CH13" s="1082">
        <v>2</v>
      </c>
      <c r="CI13" s="1083"/>
      <c r="CJ13" s="1083"/>
      <c r="CK13" s="1083"/>
      <c r="CL13" s="1084"/>
      <c r="CM13" s="1082">
        <v>122</v>
      </c>
      <c r="CN13" s="1083"/>
      <c r="CO13" s="1083"/>
      <c r="CP13" s="1083"/>
      <c r="CQ13" s="1084"/>
      <c r="CR13" s="1082">
        <v>20</v>
      </c>
      <c r="CS13" s="1083"/>
      <c r="CT13" s="1083"/>
      <c r="CU13" s="1083"/>
      <c r="CV13" s="1084"/>
      <c r="CW13" s="1082" t="s">
        <v>607</v>
      </c>
      <c r="CX13" s="1083"/>
      <c r="CY13" s="1083"/>
      <c r="CZ13" s="1083"/>
      <c r="DA13" s="1084"/>
      <c r="DB13" s="1082" t="s">
        <v>607</v>
      </c>
      <c r="DC13" s="1083"/>
      <c r="DD13" s="1083"/>
      <c r="DE13" s="1083"/>
      <c r="DF13" s="1084"/>
      <c r="DG13" s="1082" t="s">
        <v>607</v>
      </c>
      <c r="DH13" s="1083"/>
      <c r="DI13" s="1083"/>
      <c r="DJ13" s="1083"/>
      <c r="DK13" s="1084"/>
      <c r="DL13" s="1082" t="s">
        <v>607</v>
      </c>
      <c r="DM13" s="1083"/>
      <c r="DN13" s="1083"/>
      <c r="DO13" s="1083"/>
      <c r="DP13" s="1084"/>
      <c r="DQ13" s="1082" t="s">
        <v>607</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584</v>
      </c>
      <c r="BT14" s="1108"/>
      <c r="BU14" s="1108"/>
      <c r="BV14" s="1108"/>
      <c r="BW14" s="1108"/>
      <c r="BX14" s="1108"/>
      <c r="BY14" s="1108"/>
      <c r="BZ14" s="1108"/>
      <c r="CA14" s="1108"/>
      <c r="CB14" s="1108"/>
      <c r="CC14" s="1108"/>
      <c r="CD14" s="1108"/>
      <c r="CE14" s="1108"/>
      <c r="CF14" s="1108"/>
      <c r="CG14" s="1109"/>
      <c r="CH14" s="1082">
        <v>13</v>
      </c>
      <c r="CI14" s="1083"/>
      <c r="CJ14" s="1083"/>
      <c r="CK14" s="1083"/>
      <c r="CL14" s="1084"/>
      <c r="CM14" s="1082">
        <v>1909</v>
      </c>
      <c r="CN14" s="1083"/>
      <c r="CO14" s="1083"/>
      <c r="CP14" s="1083"/>
      <c r="CQ14" s="1084"/>
      <c r="CR14" s="1082">
        <v>303</v>
      </c>
      <c r="CS14" s="1083"/>
      <c r="CT14" s="1083"/>
      <c r="CU14" s="1083"/>
      <c r="CV14" s="1084"/>
      <c r="CW14" s="1082">
        <v>22</v>
      </c>
      <c r="CX14" s="1083"/>
      <c r="CY14" s="1083"/>
      <c r="CZ14" s="1083"/>
      <c r="DA14" s="1084"/>
      <c r="DB14" s="1082" t="s">
        <v>607</v>
      </c>
      <c r="DC14" s="1083"/>
      <c r="DD14" s="1083"/>
      <c r="DE14" s="1083"/>
      <c r="DF14" s="1084"/>
      <c r="DG14" s="1082" t="s">
        <v>607</v>
      </c>
      <c r="DH14" s="1083"/>
      <c r="DI14" s="1083"/>
      <c r="DJ14" s="1083"/>
      <c r="DK14" s="1084"/>
      <c r="DL14" s="1082" t="s">
        <v>607</v>
      </c>
      <c r="DM14" s="1083"/>
      <c r="DN14" s="1083"/>
      <c r="DO14" s="1083"/>
      <c r="DP14" s="1084"/>
      <c r="DQ14" s="1082" t="s">
        <v>607</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585</v>
      </c>
      <c r="BT15" s="1108"/>
      <c r="BU15" s="1108"/>
      <c r="BV15" s="1108"/>
      <c r="BW15" s="1108"/>
      <c r="BX15" s="1108"/>
      <c r="BY15" s="1108"/>
      <c r="BZ15" s="1108"/>
      <c r="CA15" s="1108"/>
      <c r="CB15" s="1108"/>
      <c r="CC15" s="1108"/>
      <c r="CD15" s="1108"/>
      <c r="CE15" s="1108"/>
      <c r="CF15" s="1108"/>
      <c r="CG15" s="1109"/>
      <c r="CH15" s="1082">
        <v>54</v>
      </c>
      <c r="CI15" s="1083"/>
      <c r="CJ15" s="1083"/>
      <c r="CK15" s="1083"/>
      <c r="CL15" s="1084"/>
      <c r="CM15" s="1082">
        <v>2026</v>
      </c>
      <c r="CN15" s="1083"/>
      <c r="CO15" s="1083"/>
      <c r="CP15" s="1083"/>
      <c r="CQ15" s="1084"/>
      <c r="CR15" s="1082">
        <v>484</v>
      </c>
      <c r="CS15" s="1083"/>
      <c r="CT15" s="1083"/>
      <c r="CU15" s="1083"/>
      <c r="CV15" s="1084"/>
      <c r="CW15" s="1082">
        <v>190</v>
      </c>
      <c r="CX15" s="1083"/>
      <c r="CY15" s="1083"/>
      <c r="CZ15" s="1083"/>
      <c r="DA15" s="1084"/>
      <c r="DB15" s="1082" t="s">
        <v>607</v>
      </c>
      <c r="DC15" s="1083"/>
      <c r="DD15" s="1083"/>
      <c r="DE15" s="1083"/>
      <c r="DF15" s="1084"/>
      <c r="DG15" s="1082" t="s">
        <v>607</v>
      </c>
      <c r="DH15" s="1083"/>
      <c r="DI15" s="1083"/>
      <c r="DJ15" s="1083"/>
      <c r="DK15" s="1084"/>
      <c r="DL15" s="1082" t="s">
        <v>607</v>
      </c>
      <c r="DM15" s="1083"/>
      <c r="DN15" s="1083"/>
      <c r="DO15" s="1083"/>
      <c r="DP15" s="1084"/>
      <c r="DQ15" s="1082" t="s">
        <v>607</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586</v>
      </c>
      <c r="BT16" s="1108"/>
      <c r="BU16" s="1108"/>
      <c r="BV16" s="1108"/>
      <c r="BW16" s="1108"/>
      <c r="BX16" s="1108"/>
      <c r="BY16" s="1108"/>
      <c r="BZ16" s="1108"/>
      <c r="CA16" s="1108"/>
      <c r="CB16" s="1108"/>
      <c r="CC16" s="1108"/>
      <c r="CD16" s="1108"/>
      <c r="CE16" s="1108"/>
      <c r="CF16" s="1108"/>
      <c r="CG16" s="1109"/>
      <c r="CH16" s="1082">
        <v>7</v>
      </c>
      <c r="CI16" s="1083"/>
      <c r="CJ16" s="1083"/>
      <c r="CK16" s="1083"/>
      <c r="CL16" s="1084"/>
      <c r="CM16" s="1082">
        <v>666</v>
      </c>
      <c r="CN16" s="1083"/>
      <c r="CO16" s="1083"/>
      <c r="CP16" s="1083"/>
      <c r="CQ16" s="1084"/>
      <c r="CR16" s="1082">
        <v>262</v>
      </c>
      <c r="CS16" s="1083"/>
      <c r="CT16" s="1083"/>
      <c r="CU16" s="1083"/>
      <c r="CV16" s="1084"/>
      <c r="CW16" s="1082">
        <v>15</v>
      </c>
      <c r="CX16" s="1083"/>
      <c r="CY16" s="1083"/>
      <c r="CZ16" s="1083"/>
      <c r="DA16" s="1084"/>
      <c r="DB16" s="1082" t="s">
        <v>607</v>
      </c>
      <c r="DC16" s="1083"/>
      <c r="DD16" s="1083"/>
      <c r="DE16" s="1083"/>
      <c r="DF16" s="1084"/>
      <c r="DG16" s="1082" t="s">
        <v>607</v>
      </c>
      <c r="DH16" s="1083"/>
      <c r="DI16" s="1083"/>
      <c r="DJ16" s="1083"/>
      <c r="DK16" s="1084"/>
      <c r="DL16" s="1082" t="s">
        <v>607</v>
      </c>
      <c r="DM16" s="1083"/>
      <c r="DN16" s="1083"/>
      <c r="DO16" s="1083"/>
      <c r="DP16" s="1084"/>
      <c r="DQ16" s="1082" t="s">
        <v>607</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t="s">
        <v>587</v>
      </c>
      <c r="BT17" s="1108"/>
      <c r="BU17" s="1108"/>
      <c r="BV17" s="1108"/>
      <c r="BW17" s="1108"/>
      <c r="BX17" s="1108"/>
      <c r="BY17" s="1108"/>
      <c r="BZ17" s="1108"/>
      <c r="CA17" s="1108"/>
      <c r="CB17" s="1108"/>
      <c r="CC17" s="1108"/>
      <c r="CD17" s="1108"/>
      <c r="CE17" s="1108"/>
      <c r="CF17" s="1108"/>
      <c r="CG17" s="1109"/>
      <c r="CH17" s="1082" t="s">
        <v>607</v>
      </c>
      <c r="CI17" s="1083"/>
      <c r="CJ17" s="1083"/>
      <c r="CK17" s="1083"/>
      <c r="CL17" s="1084"/>
      <c r="CM17" s="1082" t="s">
        <v>607</v>
      </c>
      <c r="CN17" s="1083"/>
      <c r="CO17" s="1083"/>
      <c r="CP17" s="1083"/>
      <c r="CQ17" s="1084"/>
      <c r="CR17" s="1082">
        <v>9</v>
      </c>
      <c r="CS17" s="1083"/>
      <c r="CT17" s="1083"/>
      <c r="CU17" s="1083"/>
      <c r="CV17" s="1084"/>
      <c r="CW17" s="1082" t="s">
        <v>607</v>
      </c>
      <c r="CX17" s="1083"/>
      <c r="CY17" s="1083"/>
      <c r="CZ17" s="1083"/>
      <c r="DA17" s="1084"/>
      <c r="DB17" s="1082" t="s">
        <v>607</v>
      </c>
      <c r="DC17" s="1083"/>
      <c r="DD17" s="1083"/>
      <c r="DE17" s="1083"/>
      <c r="DF17" s="1084"/>
      <c r="DG17" s="1082" t="s">
        <v>607</v>
      </c>
      <c r="DH17" s="1083"/>
      <c r="DI17" s="1083"/>
      <c r="DJ17" s="1083"/>
      <c r="DK17" s="1084"/>
      <c r="DL17" s="1082" t="s">
        <v>607</v>
      </c>
      <c r="DM17" s="1083"/>
      <c r="DN17" s="1083"/>
      <c r="DO17" s="1083"/>
      <c r="DP17" s="1084"/>
      <c r="DQ17" s="1082" t="s">
        <v>607</v>
      </c>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t="s">
        <v>588</v>
      </c>
      <c r="BT18" s="1108"/>
      <c r="BU18" s="1108"/>
      <c r="BV18" s="1108"/>
      <c r="BW18" s="1108"/>
      <c r="BX18" s="1108"/>
      <c r="BY18" s="1108"/>
      <c r="BZ18" s="1108"/>
      <c r="CA18" s="1108"/>
      <c r="CB18" s="1108"/>
      <c r="CC18" s="1108"/>
      <c r="CD18" s="1108"/>
      <c r="CE18" s="1108"/>
      <c r="CF18" s="1108"/>
      <c r="CG18" s="1109"/>
      <c r="CH18" s="1082" t="s">
        <v>607</v>
      </c>
      <c r="CI18" s="1083"/>
      <c r="CJ18" s="1083"/>
      <c r="CK18" s="1083"/>
      <c r="CL18" s="1084"/>
      <c r="CM18" s="1082" t="s">
        <v>607</v>
      </c>
      <c r="CN18" s="1083"/>
      <c r="CO18" s="1083"/>
      <c r="CP18" s="1083"/>
      <c r="CQ18" s="1084"/>
      <c r="CR18" s="1082">
        <v>18</v>
      </c>
      <c r="CS18" s="1083"/>
      <c r="CT18" s="1083"/>
      <c r="CU18" s="1083"/>
      <c r="CV18" s="1084"/>
      <c r="CW18" s="1082" t="s">
        <v>607</v>
      </c>
      <c r="CX18" s="1083"/>
      <c r="CY18" s="1083"/>
      <c r="CZ18" s="1083"/>
      <c r="DA18" s="1084"/>
      <c r="DB18" s="1082" t="s">
        <v>607</v>
      </c>
      <c r="DC18" s="1083"/>
      <c r="DD18" s="1083"/>
      <c r="DE18" s="1083"/>
      <c r="DF18" s="1084"/>
      <c r="DG18" s="1082" t="s">
        <v>607</v>
      </c>
      <c r="DH18" s="1083"/>
      <c r="DI18" s="1083"/>
      <c r="DJ18" s="1083"/>
      <c r="DK18" s="1084"/>
      <c r="DL18" s="1082" t="s">
        <v>607</v>
      </c>
      <c r="DM18" s="1083"/>
      <c r="DN18" s="1083"/>
      <c r="DO18" s="1083"/>
      <c r="DP18" s="1084"/>
      <c r="DQ18" s="1082" t="s">
        <v>607</v>
      </c>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t="s">
        <v>589</v>
      </c>
      <c r="BT19" s="1108"/>
      <c r="BU19" s="1108"/>
      <c r="BV19" s="1108"/>
      <c r="BW19" s="1108"/>
      <c r="BX19" s="1108"/>
      <c r="BY19" s="1108"/>
      <c r="BZ19" s="1108"/>
      <c r="CA19" s="1108"/>
      <c r="CB19" s="1108"/>
      <c r="CC19" s="1108"/>
      <c r="CD19" s="1108"/>
      <c r="CE19" s="1108"/>
      <c r="CF19" s="1108"/>
      <c r="CG19" s="1109"/>
      <c r="CH19" s="1082" t="s">
        <v>607</v>
      </c>
      <c r="CI19" s="1083"/>
      <c r="CJ19" s="1083"/>
      <c r="CK19" s="1083"/>
      <c r="CL19" s="1084"/>
      <c r="CM19" s="1082" t="s">
        <v>607</v>
      </c>
      <c r="CN19" s="1083"/>
      <c r="CO19" s="1083"/>
      <c r="CP19" s="1083"/>
      <c r="CQ19" s="1084"/>
      <c r="CR19" s="1082">
        <v>21</v>
      </c>
      <c r="CS19" s="1083"/>
      <c r="CT19" s="1083"/>
      <c r="CU19" s="1083"/>
      <c r="CV19" s="1084"/>
      <c r="CW19" s="1082" t="s">
        <v>607</v>
      </c>
      <c r="CX19" s="1083"/>
      <c r="CY19" s="1083"/>
      <c r="CZ19" s="1083"/>
      <c r="DA19" s="1084"/>
      <c r="DB19" s="1082" t="s">
        <v>607</v>
      </c>
      <c r="DC19" s="1083"/>
      <c r="DD19" s="1083"/>
      <c r="DE19" s="1083"/>
      <c r="DF19" s="1084"/>
      <c r="DG19" s="1082" t="s">
        <v>607</v>
      </c>
      <c r="DH19" s="1083"/>
      <c r="DI19" s="1083"/>
      <c r="DJ19" s="1083"/>
      <c r="DK19" s="1084"/>
      <c r="DL19" s="1082" t="s">
        <v>607</v>
      </c>
      <c r="DM19" s="1083"/>
      <c r="DN19" s="1083"/>
      <c r="DO19" s="1083"/>
      <c r="DP19" s="1084"/>
      <c r="DQ19" s="1082" t="s">
        <v>607</v>
      </c>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t="s">
        <v>590</v>
      </c>
      <c r="BT20" s="1108"/>
      <c r="BU20" s="1108"/>
      <c r="BV20" s="1108"/>
      <c r="BW20" s="1108"/>
      <c r="BX20" s="1108"/>
      <c r="BY20" s="1108"/>
      <c r="BZ20" s="1108"/>
      <c r="CA20" s="1108"/>
      <c r="CB20" s="1108"/>
      <c r="CC20" s="1108"/>
      <c r="CD20" s="1108"/>
      <c r="CE20" s="1108"/>
      <c r="CF20" s="1108"/>
      <c r="CG20" s="1109"/>
      <c r="CH20" s="1082">
        <v>0</v>
      </c>
      <c r="CI20" s="1083"/>
      <c r="CJ20" s="1083"/>
      <c r="CK20" s="1083"/>
      <c r="CL20" s="1084"/>
      <c r="CM20" s="1082">
        <v>217</v>
      </c>
      <c r="CN20" s="1083"/>
      <c r="CO20" s="1083"/>
      <c r="CP20" s="1083"/>
      <c r="CQ20" s="1084"/>
      <c r="CR20" s="1082">
        <v>7</v>
      </c>
      <c r="CS20" s="1083"/>
      <c r="CT20" s="1083"/>
      <c r="CU20" s="1083"/>
      <c r="CV20" s="1084"/>
      <c r="CW20" s="1082">
        <v>54</v>
      </c>
      <c r="CX20" s="1083"/>
      <c r="CY20" s="1083"/>
      <c r="CZ20" s="1083"/>
      <c r="DA20" s="1084"/>
      <c r="DB20" s="1082" t="s">
        <v>607</v>
      </c>
      <c r="DC20" s="1083"/>
      <c r="DD20" s="1083"/>
      <c r="DE20" s="1083"/>
      <c r="DF20" s="1084"/>
      <c r="DG20" s="1082">
        <v>1351</v>
      </c>
      <c r="DH20" s="1083"/>
      <c r="DI20" s="1083"/>
      <c r="DJ20" s="1083"/>
      <c r="DK20" s="1084"/>
      <c r="DL20" s="1082" t="s">
        <v>607</v>
      </c>
      <c r="DM20" s="1083"/>
      <c r="DN20" s="1083"/>
      <c r="DO20" s="1083"/>
      <c r="DP20" s="1084"/>
      <c r="DQ20" s="1082" t="s">
        <v>607</v>
      </c>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130100</v>
      </c>
      <c r="R23" s="1162"/>
      <c r="S23" s="1162"/>
      <c r="T23" s="1162"/>
      <c r="U23" s="1162"/>
      <c r="V23" s="1162">
        <v>128834</v>
      </c>
      <c r="W23" s="1162"/>
      <c r="X23" s="1162"/>
      <c r="Y23" s="1162"/>
      <c r="Z23" s="1162"/>
      <c r="AA23" s="1162">
        <v>1266</v>
      </c>
      <c r="AB23" s="1162"/>
      <c r="AC23" s="1162"/>
      <c r="AD23" s="1162"/>
      <c r="AE23" s="1163"/>
      <c r="AF23" s="1164">
        <v>853</v>
      </c>
      <c r="AG23" s="1162"/>
      <c r="AH23" s="1162"/>
      <c r="AI23" s="1162"/>
      <c r="AJ23" s="1165"/>
      <c r="AK23" s="1166"/>
      <c r="AL23" s="1167"/>
      <c r="AM23" s="1167"/>
      <c r="AN23" s="1167"/>
      <c r="AO23" s="1167"/>
      <c r="AP23" s="1162">
        <f>SUM(AP7:AT9)</f>
        <v>142472</v>
      </c>
      <c r="AQ23" s="1162"/>
      <c r="AR23" s="1162"/>
      <c r="AS23" s="1162"/>
      <c r="AT23" s="1162"/>
      <c r="AU23" s="1168"/>
      <c r="AV23" s="1168"/>
      <c r="AW23" s="1168"/>
      <c r="AX23" s="1168"/>
      <c r="AY23" s="1169"/>
      <c r="AZ23" s="1158" t="s">
        <v>231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33947</v>
      </c>
      <c r="R28" s="1147"/>
      <c r="S28" s="1147"/>
      <c r="T28" s="1147"/>
      <c r="U28" s="1147"/>
      <c r="V28" s="1147">
        <v>32652</v>
      </c>
      <c r="W28" s="1147"/>
      <c r="X28" s="1147"/>
      <c r="Y28" s="1147"/>
      <c r="Z28" s="1147"/>
      <c r="AA28" s="1147">
        <v>1295</v>
      </c>
      <c r="AB28" s="1147"/>
      <c r="AC28" s="1147"/>
      <c r="AD28" s="1147"/>
      <c r="AE28" s="1148"/>
      <c r="AF28" s="1149">
        <v>1289</v>
      </c>
      <c r="AG28" s="1147"/>
      <c r="AH28" s="1147"/>
      <c r="AI28" s="1147"/>
      <c r="AJ28" s="1150"/>
      <c r="AK28" s="1151">
        <v>3090</v>
      </c>
      <c r="AL28" s="1139"/>
      <c r="AM28" s="1139"/>
      <c r="AN28" s="1139"/>
      <c r="AO28" s="1139"/>
      <c r="AP28" s="1139" t="s">
        <v>576</v>
      </c>
      <c r="AQ28" s="1139"/>
      <c r="AR28" s="1139"/>
      <c r="AS28" s="1139"/>
      <c r="AT28" s="1139"/>
      <c r="AU28" s="1139" t="s">
        <v>576</v>
      </c>
      <c r="AV28" s="1139"/>
      <c r="AW28" s="1139"/>
      <c r="AX28" s="1139"/>
      <c r="AY28" s="1139"/>
      <c r="AZ28" s="1140" t="s">
        <v>575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26832</v>
      </c>
      <c r="R29" s="1137"/>
      <c r="S29" s="1137"/>
      <c r="T29" s="1137"/>
      <c r="U29" s="1137"/>
      <c r="V29" s="1137">
        <v>26303</v>
      </c>
      <c r="W29" s="1137"/>
      <c r="X29" s="1137"/>
      <c r="Y29" s="1137"/>
      <c r="Z29" s="1137"/>
      <c r="AA29" s="1137">
        <v>530</v>
      </c>
      <c r="AB29" s="1137"/>
      <c r="AC29" s="1137"/>
      <c r="AD29" s="1137"/>
      <c r="AE29" s="1138"/>
      <c r="AF29" s="1112">
        <v>530</v>
      </c>
      <c r="AG29" s="1113"/>
      <c r="AH29" s="1113"/>
      <c r="AI29" s="1113"/>
      <c r="AJ29" s="1114"/>
      <c r="AK29" s="1073">
        <v>4043</v>
      </c>
      <c r="AL29" s="1064"/>
      <c r="AM29" s="1064"/>
      <c r="AN29" s="1064"/>
      <c r="AO29" s="1064"/>
      <c r="AP29" s="1064" t="s">
        <v>576</v>
      </c>
      <c r="AQ29" s="1064"/>
      <c r="AR29" s="1064"/>
      <c r="AS29" s="1064"/>
      <c r="AT29" s="1064"/>
      <c r="AU29" s="1064" t="s">
        <v>576</v>
      </c>
      <c r="AV29" s="1064"/>
      <c r="AW29" s="1064"/>
      <c r="AX29" s="1064"/>
      <c r="AY29" s="1064"/>
      <c r="AZ29" s="1135" t="s">
        <v>575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4486</v>
      </c>
      <c r="R30" s="1137"/>
      <c r="S30" s="1137"/>
      <c r="T30" s="1137"/>
      <c r="U30" s="1137"/>
      <c r="V30" s="1137">
        <v>4387</v>
      </c>
      <c r="W30" s="1137"/>
      <c r="X30" s="1137"/>
      <c r="Y30" s="1137"/>
      <c r="Z30" s="1137"/>
      <c r="AA30" s="1137">
        <v>100</v>
      </c>
      <c r="AB30" s="1137"/>
      <c r="AC30" s="1137"/>
      <c r="AD30" s="1137"/>
      <c r="AE30" s="1138"/>
      <c r="AF30" s="1112">
        <v>100</v>
      </c>
      <c r="AG30" s="1113"/>
      <c r="AH30" s="1113"/>
      <c r="AI30" s="1113"/>
      <c r="AJ30" s="1114"/>
      <c r="AK30" s="1073">
        <v>1106</v>
      </c>
      <c r="AL30" s="1064"/>
      <c r="AM30" s="1064"/>
      <c r="AN30" s="1064"/>
      <c r="AO30" s="1064"/>
      <c r="AP30" s="1064" t="s">
        <v>576</v>
      </c>
      <c r="AQ30" s="1064"/>
      <c r="AR30" s="1064"/>
      <c r="AS30" s="1064"/>
      <c r="AT30" s="1064"/>
      <c r="AU30" s="1064" t="s">
        <v>576</v>
      </c>
      <c r="AV30" s="1064"/>
      <c r="AW30" s="1064"/>
      <c r="AX30" s="1064"/>
      <c r="AY30" s="1064"/>
      <c r="AZ30" s="1135" t="s">
        <v>575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90</v>
      </c>
      <c r="R31" s="1137"/>
      <c r="S31" s="1137"/>
      <c r="T31" s="1137"/>
      <c r="U31" s="1137"/>
      <c r="V31" s="1137">
        <v>82</v>
      </c>
      <c r="W31" s="1137"/>
      <c r="X31" s="1137"/>
      <c r="Y31" s="1137"/>
      <c r="Z31" s="1137"/>
      <c r="AA31" s="1137">
        <v>8</v>
      </c>
      <c r="AB31" s="1137"/>
      <c r="AC31" s="1137"/>
      <c r="AD31" s="1137"/>
      <c r="AE31" s="1138"/>
      <c r="AF31" s="1112">
        <v>8</v>
      </c>
      <c r="AG31" s="1113"/>
      <c r="AH31" s="1113"/>
      <c r="AI31" s="1113"/>
      <c r="AJ31" s="1114"/>
      <c r="AK31" s="1073">
        <v>27</v>
      </c>
      <c r="AL31" s="1064"/>
      <c r="AM31" s="1064"/>
      <c r="AN31" s="1064"/>
      <c r="AO31" s="1064"/>
      <c r="AP31" s="1064">
        <v>183</v>
      </c>
      <c r="AQ31" s="1064"/>
      <c r="AR31" s="1064"/>
      <c r="AS31" s="1064"/>
      <c r="AT31" s="1064"/>
      <c r="AU31" s="1064" t="s">
        <v>576</v>
      </c>
      <c r="AV31" s="1064"/>
      <c r="AW31" s="1064"/>
      <c r="AX31" s="1064"/>
      <c r="AY31" s="1064"/>
      <c r="AZ31" s="1135" t="s">
        <v>575</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19319</v>
      </c>
      <c r="R32" s="1137"/>
      <c r="S32" s="1137"/>
      <c r="T32" s="1137"/>
      <c r="U32" s="1137"/>
      <c r="V32" s="1137">
        <v>18721</v>
      </c>
      <c r="W32" s="1137"/>
      <c r="X32" s="1137"/>
      <c r="Y32" s="1137"/>
      <c r="Z32" s="1137"/>
      <c r="AA32" s="1137">
        <v>598</v>
      </c>
      <c r="AB32" s="1137"/>
      <c r="AC32" s="1137"/>
      <c r="AD32" s="1137"/>
      <c r="AE32" s="1138"/>
      <c r="AF32" s="1112">
        <v>598</v>
      </c>
      <c r="AG32" s="1113"/>
      <c r="AH32" s="1113"/>
      <c r="AI32" s="1113"/>
      <c r="AJ32" s="1114"/>
      <c r="AK32" s="1073" t="s">
        <v>575</v>
      </c>
      <c r="AL32" s="1064"/>
      <c r="AM32" s="1064"/>
      <c r="AN32" s="1064"/>
      <c r="AO32" s="1064"/>
      <c r="AP32" s="1064" t="s">
        <v>575</v>
      </c>
      <c r="AQ32" s="1064"/>
      <c r="AR32" s="1064"/>
      <c r="AS32" s="1064"/>
      <c r="AT32" s="1064"/>
      <c r="AU32" s="1064" t="s">
        <v>576</v>
      </c>
      <c r="AV32" s="1064"/>
      <c r="AW32" s="1064"/>
      <c r="AX32" s="1064"/>
      <c r="AY32" s="1064"/>
      <c r="AZ32" s="1135" t="s">
        <v>575</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616</v>
      </c>
      <c r="C33" s="1131"/>
      <c r="D33" s="1131"/>
      <c r="E33" s="1131"/>
      <c r="F33" s="1131"/>
      <c r="G33" s="1131"/>
      <c r="H33" s="1131"/>
      <c r="I33" s="1131"/>
      <c r="J33" s="1131"/>
      <c r="K33" s="1131"/>
      <c r="L33" s="1131"/>
      <c r="M33" s="1131"/>
      <c r="N33" s="1131"/>
      <c r="O33" s="1131"/>
      <c r="P33" s="1132"/>
      <c r="Q33" s="1136">
        <v>4604</v>
      </c>
      <c r="R33" s="1137"/>
      <c r="S33" s="1137"/>
      <c r="T33" s="1137"/>
      <c r="U33" s="1137"/>
      <c r="V33" s="1137">
        <v>3915</v>
      </c>
      <c r="W33" s="1137"/>
      <c r="X33" s="1137"/>
      <c r="Y33" s="1137"/>
      <c r="Z33" s="1137"/>
      <c r="AA33" s="1137">
        <v>689</v>
      </c>
      <c r="AB33" s="1137"/>
      <c r="AC33" s="1137"/>
      <c r="AD33" s="1137"/>
      <c r="AE33" s="1138"/>
      <c r="AF33" s="1112">
        <v>5057</v>
      </c>
      <c r="AG33" s="1113"/>
      <c r="AH33" s="1113"/>
      <c r="AI33" s="1113"/>
      <c r="AJ33" s="1114"/>
      <c r="AK33" s="1073">
        <v>26</v>
      </c>
      <c r="AL33" s="1064"/>
      <c r="AM33" s="1064"/>
      <c r="AN33" s="1064"/>
      <c r="AO33" s="1064"/>
      <c r="AP33" s="1064">
        <v>8733</v>
      </c>
      <c r="AQ33" s="1064"/>
      <c r="AR33" s="1064"/>
      <c r="AS33" s="1064"/>
      <c r="AT33" s="1064"/>
      <c r="AU33" s="1064">
        <v>18</v>
      </c>
      <c r="AV33" s="1064"/>
      <c r="AW33" s="1064"/>
      <c r="AX33" s="1064"/>
      <c r="AY33" s="1064"/>
      <c r="AZ33" s="1135" t="s">
        <v>575</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617</v>
      </c>
      <c r="C34" s="1131"/>
      <c r="D34" s="1131"/>
      <c r="E34" s="1131"/>
      <c r="F34" s="1131"/>
      <c r="G34" s="1131"/>
      <c r="H34" s="1131"/>
      <c r="I34" s="1131"/>
      <c r="J34" s="1131"/>
      <c r="K34" s="1131"/>
      <c r="L34" s="1131"/>
      <c r="M34" s="1131"/>
      <c r="N34" s="1131"/>
      <c r="O34" s="1131"/>
      <c r="P34" s="1132"/>
      <c r="Q34" s="1136">
        <v>7038</v>
      </c>
      <c r="R34" s="1137"/>
      <c r="S34" s="1137"/>
      <c r="T34" s="1137"/>
      <c r="U34" s="1137"/>
      <c r="V34" s="1137">
        <v>6373</v>
      </c>
      <c r="W34" s="1137"/>
      <c r="X34" s="1137"/>
      <c r="Y34" s="1137"/>
      <c r="Z34" s="1137"/>
      <c r="AA34" s="1137">
        <v>665</v>
      </c>
      <c r="AB34" s="1137"/>
      <c r="AC34" s="1137"/>
      <c r="AD34" s="1137"/>
      <c r="AE34" s="1138"/>
      <c r="AF34" s="1112">
        <v>2118</v>
      </c>
      <c r="AG34" s="1113"/>
      <c r="AH34" s="1113"/>
      <c r="AI34" s="1113"/>
      <c r="AJ34" s="1114"/>
      <c r="AK34" s="1073">
        <v>1567</v>
      </c>
      <c r="AL34" s="1064"/>
      <c r="AM34" s="1064"/>
      <c r="AN34" s="1064"/>
      <c r="AO34" s="1064"/>
      <c r="AP34" s="1064">
        <v>66702</v>
      </c>
      <c r="AQ34" s="1064"/>
      <c r="AR34" s="1064"/>
      <c r="AS34" s="1064"/>
      <c r="AT34" s="1064"/>
      <c r="AU34" s="1064">
        <v>21857</v>
      </c>
      <c r="AV34" s="1064"/>
      <c r="AW34" s="1064"/>
      <c r="AX34" s="1064"/>
      <c r="AY34" s="1064"/>
      <c r="AZ34" s="1135" t="s">
        <v>575</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613</v>
      </c>
      <c r="C35" s="1131"/>
      <c r="D35" s="1131"/>
      <c r="E35" s="1131"/>
      <c r="F35" s="1131"/>
      <c r="G35" s="1131"/>
      <c r="H35" s="1131"/>
      <c r="I35" s="1131"/>
      <c r="J35" s="1131"/>
      <c r="K35" s="1131"/>
      <c r="L35" s="1131"/>
      <c r="M35" s="1131"/>
      <c r="N35" s="1131"/>
      <c r="O35" s="1131"/>
      <c r="P35" s="1132"/>
      <c r="Q35" s="1136">
        <v>249</v>
      </c>
      <c r="R35" s="1137"/>
      <c r="S35" s="1137"/>
      <c r="T35" s="1137"/>
      <c r="U35" s="1137"/>
      <c r="V35" s="1137">
        <v>238</v>
      </c>
      <c r="W35" s="1137"/>
      <c r="X35" s="1137"/>
      <c r="Y35" s="1137"/>
      <c r="Z35" s="1137"/>
      <c r="AA35" s="1137">
        <v>11</v>
      </c>
      <c r="AB35" s="1137"/>
      <c r="AC35" s="1137"/>
      <c r="AD35" s="1137"/>
      <c r="AE35" s="1138"/>
      <c r="AF35" s="1112">
        <v>11</v>
      </c>
      <c r="AG35" s="1113"/>
      <c r="AH35" s="1113"/>
      <c r="AI35" s="1113"/>
      <c r="AJ35" s="1114"/>
      <c r="AK35" s="1073">
        <v>159</v>
      </c>
      <c r="AL35" s="1064"/>
      <c r="AM35" s="1064"/>
      <c r="AN35" s="1064"/>
      <c r="AO35" s="1064"/>
      <c r="AP35" s="1064">
        <v>1629</v>
      </c>
      <c r="AQ35" s="1064"/>
      <c r="AR35" s="1064"/>
      <c r="AS35" s="1064"/>
      <c r="AT35" s="1064"/>
      <c r="AU35" s="1064">
        <v>1624</v>
      </c>
      <c r="AV35" s="1064"/>
      <c r="AW35" s="1064"/>
      <c r="AX35" s="1064"/>
      <c r="AY35" s="1064"/>
      <c r="AZ35" s="1135" t="s">
        <v>575</v>
      </c>
      <c r="BA35" s="1135"/>
      <c r="BB35" s="1135"/>
      <c r="BC35" s="1135"/>
      <c r="BD35" s="1135"/>
      <c r="BE35" s="1125" t="s">
        <v>408</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614</v>
      </c>
      <c r="C36" s="1131"/>
      <c r="D36" s="1131"/>
      <c r="E36" s="1131"/>
      <c r="F36" s="1131"/>
      <c r="G36" s="1131"/>
      <c r="H36" s="1131"/>
      <c r="I36" s="1131"/>
      <c r="J36" s="1131"/>
      <c r="K36" s="1131"/>
      <c r="L36" s="1131"/>
      <c r="M36" s="1131"/>
      <c r="N36" s="1131"/>
      <c r="O36" s="1131"/>
      <c r="P36" s="1132"/>
      <c r="Q36" s="1136">
        <v>207</v>
      </c>
      <c r="R36" s="1137"/>
      <c r="S36" s="1137"/>
      <c r="T36" s="1137"/>
      <c r="U36" s="1137"/>
      <c r="V36" s="1137">
        <v>194</v>
      </c>
      <c r="W36" s="1137"/>
      <c r="X36" s="1137"/>
      <c r="Y36" s="1137"/>
      <c r="Z36" s="1137"/>
      <c r="AA36" s="1137">
        <v>13</v>
      </c>
      <c r="AB36" s="1137"/>
      <c r="AC36" s="1137"/>
      <c r="AD36" s="1137"/>
      <c r="AE36" s="1138"/>
      <c r="AF36" s="1112">
        <v>13</v>
      </c>
      <c r="AG36" s="1113"/>
      <c r="AH36" s="1113"/>
      <c r="AI36" s="1113"/>
      <c r="AJ36" s="1114"/>
      <c r="AK36" s="1073">
        <v>69</v>
      </c>
      <c r="AL36" s="1064"/>
      <c r="AM36" s="1064"/>
      <c r="AN36" s="1064"/>
      <c r="AO36" s="1064"/>
      <c r="AP36" s="1064">
        <v>599</v>
      </c>
      <c r="AQ36" s="1064"/>
      <c r="AR36" s="1064"/>
      <c r="AS36" s="1064"/>
      <c r="AT36" s="1064"/>
      <c r="AU36" s="1064">
        <v>599</v>
      </c>
      <c r="AV36" s="1064"/>
      <c r="AW36" s="1064"/>
      <c r="AX36" s="1064"/>
      <c r="AY36" s="1064"/>
      <c r="AZ36" s="1135" t="s">
        <v>575</v>
      </c>
      <c r="BA36" s="1135"/>
      <c r="BB36" s="1135"/>
      <c r="BC36" s="1135"/>
      <c r="BD36" s="1135"/>
      <c r="BE36" s="1125" t="s">
        <v>408</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615</v>
      </c>
      <c r="C37" s="1131"/>
      <c r="D37" s="1131"/>
      <c r="E37" s="1131"/>
      <c r="F37" s="1131"/>
      <c r="G37" s="1131"/>
      <c r="H37" s="1131"/>
      <c r="I37" s="1131"/>
      <c r="J37" s="1131"/>
      <c r="K37" s="1131"/>
      <c r="L37" s="1131"/>
      <c r="M37" s="1131"/>
      <c r="N37" s="1131"/>
      <c r="O37" s="1131"/>
      <c r="P37" s="1132"/>
      <c r="Q37" s="1136">
        <v>377</v>
      </c>
      <c r="R37" s="1137"/>
      <c r="S37" s="1137"/>
      <c r="T37" s="1137"/>
      <c r="U37" s="1137"/>
      <c r="V37" s="1137">
        <v>367</v>
      </c>
      <c r="W37" s="1137"/>
      <c r="X37" s="1137"/>
      <c r="Y37" s="1137"/>
      <c r="Z37" s="1137"/>
      <c r="AA37" s="1137">
        <v>10</v>
      </c>
      <c r="AB37" s="1137"/>
      <c r="AC37" s="1137"/>
      <c r="AD37" s="1137"/>
      <c r="AE37" s="1138"/>
      <c r="AF37" s="1112">
        <v>10</v>
      </c>
      <c r="AG37" s="1113"/>
      <c r="AH37" s="1113"/>
      <c r="AI37" s="1113"/>
      <c r="AJ37" s="1114"/>
      <c r="AK37" s="1073">
        <v>83</v>
      </c>
      <c r="AL37" s="1064"/>
      <c r="AM37" s="1064"/>
      <c r="AN37" s="1064"/>
      <c r="AO37" s="1064"/>
      <c r="AP37" s="1064">
        <v>818</v>
      </c>
      <c r="AQ37" s="1064"/>
      <c r="AR37" s="1064"/>
      <c r="AS37" s="1064"/>
      <c r="AT37" s="1064"/>
      <c r="AU37" s="1064">
        <v>482</v>
      </c>
      <c r="AV37" s="1064"/>
      <c r="AW37" s="1064"/>
      <c r="AX37" s="1064"/>
      <c r="AY37" s="1064"/>
      <c r="AZ37" s="1135" t="s">
        <v>575</v>
      </c>
      <c r="BA37" s="1135"/>
      <c r="BB37" s="1135"/>
      <c r="BC37" s="1135"/>
      <c r="BD37" s="1135"/>
      <c r="BE37" s="1125" t="s">
        <v>408</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9736</v>
      </c>
      <c r="AG63" s="1052"/>
      <c r="AH63" s="1052"/>
      <c r="AI63" s="1052"/>
      <c r="AJ63" s="1123"/>
      <c r="AK63" s="1124"/>
      <c r="AL63" s="1056"/>
      <c r="AM63" s="1056"/>
      <c r="AN63" s="1056"/>
      <c r="AO63" s="1056"/>
      <c r="AP63" s="1052">
        <f>SUM(AP28:AT37)</f>
        <v>78664</v>
      </c>
      <c r="AQ63" s="1052"/>
      <c r="AR63" s="1052"/>
      <c r="AS63" s="1052"/>
      <c r="AT63" s="1052"/>
      <c r="AU63" s="1052">
        <f>SUM(AU28:AY37)</f>
        <v>24580</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397</v>
      </c>
      <c r="AG66" s="1101"/>
      <c r="AH66" s="1101"/>
      <c r="AI66" s="1101"/>
      <c r="AJ66" s="1102"/>
      <c r="AK66" s="1094" t="s">
        <v>398</v>
      </c>
      <c r="AL66" s="1089"/>
      <c r="AM66" s="1089"/>
      <c r="AN66" s="1089"/>
      <c r="AO66" s="1090"/>
      <c r="AP66" s="1094" t="s">
        <v>399</v>
      </c>
      <c r="AQ66" s="1095"/>
      <c r="AR66" s="1095"/>
      <c r="AS66" s="1095"/>
      <c r="AT66" s="1096"/>
      <c r="AU66" s="1094" t="s">
        <v>417</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591</v>
      </c>
      <c r="C68" s="1079"/>
      <c r="D68" s="1079"/>
      <c r="E68" s="1079"/>
      <c r="F68" s="1079"/>
      <c r="G68" s="1079"/>
      <c r="H68" s="1079"/>
      <c r="I68" s="1079"/>
      <c r="J68" s="1079"/>
      <c r="K68" s="1079"/>
      <c r="L68" s="1079"/>
      <c r="M68" s="1079"/>
      <c r="N68" s="1079"/>
      <c r="O68" s="1079"/>
      <c r="P68" s="1080"/>
      <c r="Q68" s="1081">
        <v>1007</v>
      </c>
      <c r="R68" s="1075"/>
      <c r="S68" s="1075"/>
      <c r="T68" s="1075"/>
      <c r="U68" s="1075"/>
      <c r="V68" s="1075">
        <v>875</v>
      </c>
      <c r="W68" s="1075"/>
      <c r="X68" s="1075"/>
      <c r="Y68" s="1075"/>
      <c r="Z68" s="1075"/>
      <c r="AA68" s="1075">
        <v>131</v>
      </c>
      <c r="AB68" s="1075"/>
      <c r="AC68" s="1075"/>
      <c r="AD68" s="1075"/>
      <c r="AE68" s="1075"/>
      <c r="AF68" s="1075">
        <v>131</v>
      </c>
      <c r="AG68" s="1075"/>
      <c r="AH68" s="1075"/>
      <c r="AI68" s="1075"/>
      <c r="AJ68" s="1075"/>
      <c r="AK68" s="1075" t="s">
        <v>604</v>
      </c>
      <c r="AL68" s="1075"/>
      <c r="AM68" s="1075"/>
      <c r="AN68" s="1075"/>
      <c r="AO68" s="1075"/>
      <c r="AP68" s="1075" t="s">
        <v>604</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592</v>
      </c>
      <c r="C69" s="1068"/>
      <c r="D69" s="1068"/>
      <c r="E69" s="1068"/>
      <c r="F69" s="1068"/>
      <c r="G69" s="1068"/>
      <c r="H69" s="1068"/>
      <c r="I69" s="1068"/>
      <c r="J69" s="1068"/>
      <c r="K69" s="1068"/>
      <c r="L69" s="1068"/>
      <c r="M69" s="1068"/>
      <c r="N69" s="1068"/>
      <c r="O69" s="1068"/>
      <c r="P69" s="1069"/>
      <c r="Q69" s="1070">
        <v>241</v>
      </c>
      <c r="R69" s="1064"/>
      <c r="S69" s="1064"/>
      <c r="T69" s="1064"/>
      <c r="U69" s="1064"/>
      <c r="V69" s="1064">
        <v>156</v>
      </c>
      <c r="W69" s="1064"/>
      <c r="X69" s="1064"/>
      <c r="Y69" s="1064"/>
      <c r="Z69" s="1064"/>
      <c r="AA69" s="1064">
        <v>86</v>
      </c>
      <c r="AB69" s="1064"/>
      <c r="AC69" s="1064"/>
      <c r="AD69" s="1064"/>
      <c r="AE69" s="1064"/>
      <c r="AF69" s="1064">
        <v>86</v>
      </c>
      <c r="AG69" s="1064"/>
      <c r="AH69" s="1064"/>
      <c r="AI69" s="1064"/>
      <c r="AJ69" s="1064"/>
      <c r="AK69" s="1064" t="s">
        <v>604</v>
      </c>
      <c r="AL69" s="1064"/>
      <c r="AM69" s="1064"/>
      <c r="AN69" s="1064"/>
      <c r="AO69" s="1064"/>
      <c r="AP69" s="1064" t="s">
        <v>604</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383</v>
      </c>
      <c r="R70" s="1064"/>
      <c r="S70" s="1064"/>
      <c r="T70" s="1064"/>
      <c r="U70" s="1064"/>
      <c r="V70" s="1064">
        <v>361</v>
      </c>
      <c r="W70" s="1064"/>
      <c r="X70" s="1064"/>
      <c r="Y70" s="1064"/>
      <c r="Z70" s="1064"/>
      <c r="AA70" s="1064">
        <v>21</v>
      </c>
      <c r="AB70" s="1064"/>
      <c r="AC70" s="1064"/>
      <c r="AD70" s="1064"/>
      <c r="AE70" s="1064"/>
      <c r="AF70" s="1064">
        <v>21</v>
      </c>
      <c r="AG70" s="1064"/>
      <c r="AH70" s="1064"/>
      <c r="AI70" s="1064"/>
      <c r="AJ70" s="1064"/>
      <c r="AK70" s="1064">
        <v>39</v>
      </c>
      <c r="AL70" s="1064"/>
      <c r="AM70" s="1064"/>
      <c r="AN70" s="1064"/>
      <c r="AO70" s="1064"/>
      <c r="AP70" s="1064" t="s">
        <v>604</v>
      </c>
      <c r="AQ70" s="1064"/>
      <c r="AR70" s="1064"/>
      <c r="AS70" s="1064"/>
      <c r="AT70" s="1064"/>
      <c r="AU70" s="1064" t="s">
        <v>604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36</v>
      </c>
      <c r="R71" s="1064"/>
      <c r="S71" s="1064"/>
      <c r="T71" s="1064"/>
      <c r="U71" s="1064"/>
      <c r="V71" s="1064">
        <v>33</v>
      </c>
      <c r="W71" s="1064"/>
      <c r="X71" s="1064"/>
      <c r="Y71" s="1064"/>
      <c r="Z71" s="1064"/>
      <c r="AA71" s="1064">
        <v>3</v>
      </c>
      <c r="AB71" s="1064"/>
      <c r="AC71" s="1064"/>
      <c r="AD71" s="1064"/>
      <c r="AE71" s="1064"/>
      <c r="AF71" s="1064">
        <v>3</v>
      </c>
      <c r="AG71" s="1064"/>
      <c r="AH71" s="1064"/>
      <c r="AI71" s="1064"/>
      <c r="AJ71" s="1064"/>
      <c r="AK71" s="1064" t="s">
        <v>604</v>
      </c>
      <c r="AL71" s="1064"/>
      <c r="AM71" s="1064"/>
      <c r="AN71" s="1064"/>
      <c r="AO71" s="1064"/>
      <c r="AP71" s="1064" t="s">
        <v>604</v>
      </c>
      <c r="AQ71" s="1064"/>
      <c r="AR71" s="1064"/>
      <c r="AS71" s="1064"/>
      <c r="AT71" s="1064"/>
      <c r="AU71" s="1064" t="s">
        <v>604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606</v>
      </c>
      <c r="C72" s="1068"/>
      <c r="D72" s="1068"/>
      <c r="E72" s="1068"/>
      <c r="F72" s="1068"/>
      <c r="G72" s="1068"/>
      <c r="H72" s="1068"/>
      <c r="I72" s="1068"/>
      <c r="J72" s="1068"/>
      <c r="K72" s="1068"/>
      <c r="L72" s="1068"/>
      <c r="M72" s="1068"/>
      <c r="N72" s="1068"/>
      <c r="O72" s="1068"/>
      <c r="P72" s="1069"/>
      <c r="Q72" s="1070">
        <v>18</v>
      </c>
      <c r="R72" s="1064"/>
      <c r="S72" s="1064"/>
      <c r="T72" s="1064"/>
      <c r="U72" s="1064"/>
      <c r="V72" s="1064">
        <v>5</v>
      </c>
      <c r="W72" s="1064"/>
      <c r="X72" s="1064"/>
      <c r="Y72" s="1064"/>
      <c r="Z72" s="1064"/>
      <c r="AA72" s="1064">
        <v>14</v>
      </c>
      <c r="AB72" s="1064"/>
      <c r="AC72" s="1064"/>
      <c r="AD72" s="1064"/>
      <c r="AE72" s="1064"/>
      <c r="AF72" s="1064">
        <v>14</v>
      </c>
      <c r="AG72" s="1064"/>
      <c r="AH72" s="1064"/>
      <c r="AI72" s="1064"/>
      <c r="AJ72" s="1064"/>
      <c r="AK72" s="1064" t="s">
        <v>604</v>
      </c>
      <c r="AL72" s="1064"/>
      <c r="AM72" s="1064"/>
      <c r="AN72" s="1064"/>
      <c r="AO72" s="1064"/>
      <c r="AP72" s="1064" t="s">
        <v>604</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v>26</v>
      </c>
      <c r="R73" s="1064"/>
      <c r="S73" s="1064"/>
      <c r="T73" s="1064"/>
      <c r="U73" s="1064"/>
      <c r="V73" s="1064">
        <v>34</v>
      </c>
      <c r="W73" s="1064"/>
      <c r="X73" s="1064"/>
      <c r="Y73" s="1064"/>
      <c r="Z73" s="1064"/>
      <c r="AA73" s="1064">
        <v>-8</v>
      </c>
      <c r="AB73" s="1064"/>
      <c r="AC73" s="1064"/>
      <c r="AD73" s="1064"/>
      <c r="AE73" s="1064"/>
      <c r="AF73" s="1064">
        <v>-8</v>
      </c>
      <c r="AG73" s="1064"/>
      <c r="AH73" s="1064"/>
      <c r="AI73" s="1064"/>
      <c r="AJ73" s="1064"/>
      <c r="AK73" s="1064" t="s">
        <v>604</v>
      </c>
      <c r="AL73" s="1064"/>
      <c r="AM73" s="1064"/>
      <c r="AN73" s="1064"/>
      <c r="AO73" s="1064"/>
      <c r="AP73" s="1064" t="s">
        <v>604</v>
      </c>
      <c r="AQ73" s="1064"/>
      <c r="AR73" s="1064"/>
      <c r="AS73" s="1064"/>
      <c r="AT73" s="1064"/>
      <c r="AU73" s="1064" t="s">
        <v>604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0">
        <v>5334</v>
      </c>
      <c r="R74" s="1064"/>
      <c r="S74" s="1064"/>
      <c r="T74" s="1064"/>
      <c r="U74" s="1064"/>
      <c r="V74" s="1064">
        <v>4909</v>
      </c>
      <c r="W74" s="1064"/>
      <c r="X74" s="1064"/>
      <c r="Y74" s="1064"/>
      <c r="Z74" s="1064"/>
      <c r="AA74" s="1064">
        <v>425</v>
      </c>
      <c r="AB74" s="1064"/>
      <c r="AC74" s="1064"/>
      <c r="AD74" s="1064"/>
      <c r="AE74" s="1064"/>
      <c r="AF74" s="1064">
        <v>425</v>
      </c>
      <c r="AG74" s="1064"/>
      <c r="AH74" s="1064"/>
      <c r="AI74" s="1064"/>
      <c r="AJ74" s="1064"/>
      <c r="AK74" s="1064" t="s">
        <v>604</v>
      </c>
      <c r="AL74" s="1064"/>
      <c r="AM74" s="1064"/>
      <c r="AN74" s="1064"/>
      <c r="AO74" s="1064"/>
      <c r="AP74" s="1064">
        <v>2315</v>
      </c>
      <c r="AQ74" s="1064"/>
      <c r="AR74" s="1064"/>
      <c r="AS74" s="1064"/>
      <c r="AT74" s="1064"/>
      <c r="AU74" s="1064">
        <v>1651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597</v>
      </c>
      <c r="C75" s="1068"/>
      <c r="D75" s="1068"/>
      <c r="E75" s="1068"/>
      <c r="F75" s="1068"/>
      <c r="G75" s="1068"/>
      <c r="H75" s="1068"/>
      <c r="I75" s="1068"/>
      <c r="J75" s="1068"/>
      <c r="K75" s="1068"/>
      <c r="L75" s="1068"/>
      <c r="M75" s="1068"/>
      <c r="N75" s="1068"/>
      <c r="O75" s="1068"/>
      <c r="P75" s="1069"/>
      <c r="Q75" s="1071">
        <v>2242</v>
      </c>
      <c r="R75" s="1072"/>
      <c r="S75" s="1072"/>
      <c r="T75" s="1072"/>
      <c r="U75" s="1073"/>
      <c r="V75" s="1074">
        <v>2136</v>
      </c>
      <c r="W75" s="1072"/>
      <c r="X75" s="1072"/>
      <c r="Y75" s="1072"/>
      <c r="Z75" s="1073"/>
      <c r="AA75" s="1074">
        <v>106</v>
      </c>
      <c r="AB75" s="1072"/>
      <c r="AC75" s="1072"/>
      <c r="AD75" s="1072"/>
      <c r="AE75" s="1073"/>
      <c r="AF75" s="1074">
        <v>106</v>
      </c>
      <c r="AG75" s="1072"/>
      <c r="AH75" s="1072"/>
      <c r="AI75" s="1072"/>
      <c r="AJ75" s="1073"/>
      <c r="AK75" s="1074" t="s">
        <v>604</v>
      </c>
      <c r="AL75" s="1072"/>
      <c r="AM75" s="1072"/>
      <c r="AN75" s="1072"/>
      <c r="AO75" s="1073"/>
      <c r="AP75" s="1074">
        <v>1572</v>
      </c>
      <c r="AQ75" s="1072"/>
      <c r="AR75" s="1072"/>
      <c r="AS75" s="1072"/>
      <c r="AT75" s="1073"/>
      <c r="AU75" s="1064">
        <v>226</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598</v>
      </c>
      <c r="C76" s="1068"/>
      <c r="D76" s="1068"/>
      <c r="E76" s="1068"/>
      <c r="F76" s="1068"/>
      <c r="G76" s="1068"/>
      <c r="H76" s="1068"/>
      <c r="I76" s="1068"/>
      <c r="J76" s="1068"/>
      <c r="K76" s="1068"/>
      <c r="L76" s="1068"/>
      <c r="M76" s="1068"/>
      <c r="N76" s="1068"/>
      <c r="O76" s="1068"/>
      <c r="P76" s="1069"/>
      <c r="Q76" s="1071">
        <v>204</v>
      </c>
      <c r="R76" s="1072"/>
      <c r="S76" s="1072"/>
      <c r="T76" s="1072"/>
      <c r="U76" s="1073"/>
      <c r="V76" s="1074">
        <v>196</v>
      </c>
      <c r="W76" s="1072"/>
      <c r="X76" s="1072"/>
      <c r="Y76" s="1072"/>
      <c r="Z76" s="1073"/>
      <c r="AA76" s="1074">
        <v>9</v>
      </c>
      <c r="AB76" s="1072"/>
      <c r="AC76" s="1072"/>
      <c r="AD76" s="1072"/>
      <c r="AE76" s="1073"/>
      <c r="AF76" s="1074">
        <v>9</v>
      </c>
      <c r="AG76" s="1072"/>
      <c r="AH76" s="1072"/>
      <c r="AI76" s="1072"/>
      <c r="AJ76" s="1073"/>
      <c r="AK76" s="1074" t="s">
        <v>604</v>
      </c>
      <c r="AL76" s="1072"/>
      <c r="AM76" s="1072"/>
      <c r="AN76" s="1072"/>
      <c r="AO76" s="1073"/>
      <c r="AP76" s="1074" t="s">
        <v>604</v>
      </c>
      <c r="AQ76" s="1072"/>
      <c r="AR76" s="1072"/>
      <c r="AS76" s="1072"/>
      <c r="AT76" s="1073"/>
      <c r="AU76" s="1064" t="s">
        <v>604</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605</v>
      </c>
      <c r="C77" s="1068"/>
      <c r="D77" s="1068"/>
      <c r="E77" s="1068"/>
      <c r="F77" s="1068"/>
      <c r="G77" s="1068"/>
      <c r="H77" s="1068"/>
      <c r="I77" s="1068"/>
      <c r="J77" s="1068"/>
      <c r="K77" s="1068"/>
      <c r="L77" s="1068"/>
      <c r="M77" s="1068"/>
      <c r="N77" s="1068"/>
      <c r="O77" s="1068"/>
      <c r="P77" s="1069"/>
      <c r="Q77" s="1071">
        <v>65</v>
      </c>
      <c r="R77" s="1072"/>
      <c r="S77" s="1072"/>
      <c r="T77" s="1072"/>
      <c r="U77" s="1073"/>
      <c r="V77" s="1074">
        <v>65</v>
      </c>
      <c r="W77" s="1072"/>
      <c r="X77" s="1072"/>
      <c r="Y77" s="1072"/>
      <c r="Z77" s="1073"/>
      <c r="AA77" s="1074" t="s">
        <v>604</v>
      </c>
      <c r="AB77" s="1072"/>
      <c r="AC77" s="1072"/>
      <c r="AD77" s="1072"/>
      <c r="AE77" s="1073"/>
      <c r="AF77" s="1074" t="s">
        <v>604</v>
      </c>
      <c r="AG77" s="1072"/>
      <c r="AH77" s="1072"/>
      <c r="AI77" s="1072"/>
      <c r="AJ77" s="1073"/>
      <c r="AK77" s="1074" t="s">
        <v>604</v>
      </c>
      <c r="AL77" s="1072"/>
      <c r="AM77" s="1072"/>
      <c r="AN77" s="1072"/>
      <c r="AO77" s="1073"/>
      <c r="AP77" s="1074" t="s">
        <v>604</v>
      </c>
      <c r="AQ77" s="1072"/>
      <c r="AR77" s="1072"/>
      <c r="AS77" s="1072"/>
      <c r="AT77" s="1073"/>
      <c r="AU77" s="1064" t="s">
        <v>604</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599</v>
      </c>
      <c r="C78" s="1068"/>
      <c r="D78" s="1068"/>
      <c r="E78" s="1068"/>
      <c r="F78" s="1068"/>
      <c r="G78" s="1068"/>
      <c r="H78" s="1068"/>
      <c r="I78" s="1068"/>
      <c r="J78" s="1068"/>
      <c r="K78" s="1068"/>
      <c r="L78" s="1068"/>
      <c r="M78" s="1068"/>
      <c r="N78" s="1068"/>
      <c r="O78" s="1068"/>
      <c r="P78" s="1069"/>
      <c r="Q78" s="1070">
        <v>173</v>
      </c>
      <c r="R78" s="1064"/>
      <c r="S78" s="1064"/>
      <c r="T78" s="1064"/>
      <c r="U78" s="1064"/>
      <c r="V78" s="1064">
        <v>151</v>
      </c>
      <c r="W78" s="1064"/>
      <c r="X78" s="1064"/>
      <c r="Y78" s="1064"/>
      <c r="Z78" s="1064"/>
      <c r="AA78" s="1064">
        <v>22</v>
      </c>
      <c r="AB78" s="1064"/>
      <c r="AC78" s="1064"/>
      <c r="AD78" s="1064"/>
      <c r="AE78" s="1064"/>
      <c r="AF78" s="1064">
        <v>22</v>
      </c>
      <c r="AG78" s="1064"/>
      <c r="AH78" s="1064"/>
      <c r="AI78" s="1064"/>
      <c r="AJ78" s="1064"/>
      <c r="AK78" s="1064">
        <v>42</v>
      </c>
      <c r="AL78" s="1064"/>
      <c r="AM78" s="1064"/>
      <c r="AN78" s="1064"/>
      <c r="AO78" s="1064"/>
      <c r="AP78" s="1064" t="s">
        <v>604</v>
      </c>
      <c r="AQ78" s="1064"/>
      <c r="AR78" s="1064"/>
      <c r="AS78" s="1064"/>
      <c r="AT78" s="1064"/>
      <c r="AU78" s="1064" t="s">
        <v>604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600</v>
      </c>
      <c r="C79" s="1068"/>
      <c r="D79" s="1068"/>
      <c r="E79" s="1068"/>
      <c r="F79" s="1068"/>
      <c r="G79" s="1068"/>
      <c r="H79" s="1068"/>
      <c r="I79" s="1068"/>
      <c r="J79" s="1068"/>
      <c r="K79" s="1068"/>
      <c r="L79" s="1068"/>
      <c r="M79" s="1068"/>
      <c r="N79" s="1068"/>
      <c r="O79" s="1068"/>
      <c r="P79" s="1069"/>
      <c r="Q79" s="1070">
        <v>783718</v>
      </c>
      <c r="R79" s="1064"/>
      <c r="S79" s="1064"/>
      <c r="T79" s="1064"/>
      <c r="U79" s="1064"/>
      <c r="V79" s="1064">
        <v>768737</v>
      </c>
      <c r="W79" s="1064"/>
      <c r="X79" s="1064"/>
      <c r="Y79" s="1064"/>
      <c r="Z79" s="1064"/>
      <c r="AA79" s="1064">
        <v>14981</v>
      </c>
      <c r="AB79" s="1064"/>
      <c r="AC79" s="1064"/>
      <c r="AD79" s="1064"/>
      <c r="AE79" s="1064"/>
      <c r="AF79" s="1064">
        <v>14981</v>
      </c>
      <c r="AG79" s="1064"/>
      <c r="AH79" s="1064"/>
      <c r="AI79" s="1064"/>
      <c r="AJ79" s="1064"/>
      <c r="AK79" s="1064">
        <v>4096</v>
      </c>
      <c r="AL79" s="1064"/>
      <c r="AM79" s="1064"/>
      <c r="AN79" s="1064"/>
      <c r="AO79" s="1064"/>
      <c r="AP79" s="1064" t="s">
        <v>604</v>
      </c>
      <c r="AQ79" s="1064"/>
      <c r="AR79" s="1064"/>
      <c r="AS79" s="1064"/>
      <c r="AT79" s="1064"/>
      <c r="AU79" s="1064" t="s">
        <v>604</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601</v>
      </c>
      <c r="C80" s="1068"/>
      <c r="D80" s="1068"/>
      <c r="E80" s="1068"/>
      <c r="F80" s="1068"/>
      <c r="G80" s="1068"/>
      <c r="H80" s="1068"/>
      <c r="I80" s="1068"/>
      <c r="J80" s="1068"/>
      <c r="K80" s="1068"/>
      <c r="L80" s="1068"/>
      <c r="M80" s="1068"/>
      <c r="N80" s="1068"/>
      <c r="O80" s="1068"/>
      <c r="P80" s="1069"/>
      <c r="Q80" s="1070">
        <v>3854</v>
      </c>
      <c r="R80" s="1064"/>
      <c r="S80" s="1064"/>
      <c r="T80" s="1064"/>
      <c r="U80" s="1064"/>
      <c r="V80" s="1064">
        <v>3385</v>
      </c>
      <c r="W80" s="1064"/>
      <c r="X80" s="1064"/>
      <c r="Y80" s="1064"/>
      <c r="Z80" s="1064"/>
      <c r="AA80" s="1064">
        <v>469</v>
      </c>
      <c r="AB80" s="1064"/>
      <c r="AC80" s="1064"/>
      <c r="AD80" s="1064"/>
      <c r="AE80" s="1064"/>
      <c r="AF80" s="1064">
        <v>2410</v>
      </c>
      <c r="AG80" s="1064"/>
      <c r="AH80" s="1064"/>
      <c r="AI80" s="1064"/>
      <c r="AJ80" s="1064"/>
      <c r="AK80" s="1064" t="s">
        <v>604</v>
      </c>
      <c r="AL80" s="1064"/>
      <c r="AM80" s="1064"/>
      <c r="AN80" s="1064"/>
      <c r="AO80" s="1064"/>
      <c r="AP80" s="1064">
        <v>7935</v>
      </c>
      <c r="AQ80" s="1064"/>
      <c r="AR80" s="1064"/>
      <c r="AS80" s="1064"/>
      <c r="AT80" s="1064"/>
      <c r="AU80" s="1064" t="s">
        <v>604</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602</v>
      </c>
      <c r="C81" s="1068"/>
      <c r="D81" s="1068"/>
      <c r="E81" s="1068"/>
      <c r="F81" s="1068"/>
      <c r="G81" s="1068"/>
      <c r="H81" s="1068"/>
      <c r="I81" s="1068"/>
      <c r="J81" s="1068"/>
      <c r="K81" s="1068"/>
      <c r="L81" s="1068"/>
      <c r="M81" s="1068"/>
      <c r="N81" s="1068"/>
      <c r="O81" s="1068"/>
      <c r="P81" s="1069"/>
      <c r="Q81" s="1070">
        <v>1538</v>
      </c>
      <c r="R81" s="1064"/>
      <c r="S81" s="1064"/>
      <c r="T81" s="1064"/>
      <c r="U81" s="1064"/>
      <c r="V81" s="1064">
        <v>1290</v>
      </c>
      <c r="W81" s="1064"/>
      <c r="X81" s="1064"/>
      <c r="Y81" s="1064"/>
      <c r="Z81" s="1064"/>
      <c r="AA81" s="1064">
        <v>248</v>
      </c>
      <c r="AB81" s="1064"/>
      <c r="AC81" s="1064"/>
      <c r="AD81" s="1064"/>
      <c r="AE81" s="1064"/>
      <c r="AF81" s="1064">
        <v>1926</v>
      </c>
      <c r="AG81" s="1064"/>
      <c r="AH81" s="1064"/>
      <c r="AI81" s="1064"/>
      <c r="AJ81" s="1064"/>
      <c r="AK81" s="1064" t="s">
        <v>604</v>
      </c>
      <c r="AL81" s="1064"/>
      <c r="AM81" s="1064"/>
      <c r="AN81" s="1064"/>
      <c r="AO81" s="1064"/>
      <c r="AP81" s="1064">
        <v>38</v>
      </c>
      <c r="AQ81" s="1064"/>
      <c r="AR81" s="1064"/>
      <c r="AS81" s="1064"/>
      <c r="AT81" s="1064"/>
      <c r="AU81" s="1064" t="s">
        <v>604</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603</v>
      </c>
      <c r="C82" s="1068"/>
      <c r="D82" s="1068"/>
      <c r="E82" s="1068"/>
      <c r="F82" s="1068"/>
      <c r="G82" s="1068"/>
      <c r="H82" s="1068"/>
      <c r="I82" s="1068"/>
      <c r="J82" s="1068"/>
      <c r="K82" s="1068"/>
      <c r="L82" s="1068"/>
      <c r="M82" s="1068"/>
      <c r="N82" s="1068"/>
      <c r="O82" s="1068"/>
      <c r="P82" s="1069"/>
      <c r="Q82" s="1070">
        <v>535</v>
      </c>
      <c r="R82" s="1064"/>
      <c r="S82" s="1064"/>
      <c r="T82" s="1064"/>
      <c r="U82" s="1064"/>
      <c r="V82" s="1064">
        <v>526</v>
      </c>
      <c r="W82" s="1064"/>
      <c r="X82" s="1064"/>
      <c r="Y82" s="1064"/>
      <c r="Z82" s="1064"/>
      <c r="AA82" s="1064">
        <v>8</v>
      </c>
      <c r="AB82" s="1064"/>
      <c r="AC82" s="1064"/>
      <c r="AD82" s="1064"/>
      <c r="AE82" s="1064"/>
      <c r="AF82" s="1064">
        <v>1426</v>
      </c>
      <c r="AG82" s="1064"/>
      <c r="AH82" s="1064"/>
      <c r="AI82" s="1064"/>
      <c r="AJ82" s="1064"/>
      <c r="AK82" s="1064" t="s">
        <v>604</v>
      </c>
      <c r="AL82" s="1064"/>
      <c r="AM82" s="1064"/>
      <c r="AN82" s="1064"/>
      <c r="AO82" s="1064"/>
      <c r="AP82" s="1064">
        <v>2119</v>
      </c>
      <c r="AQ82" s="1064"/>
      <c r="AR82" s="1064"/>
      <c r="AS82" s="1064"/>
      <c r="AT82" s="1064"/>
      <c r="AU82" s="1064" t="s">
        <v>604</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SUM(AF68:AJ82)-1</f>
        <v>21551</v>
      </c>
      <c r="AG88" s="1052"/>
      <c r="AH88" s="1052"/>
      <c r="AI88" s="1052"/>
      <c r="AJ88" s="1052"/>
      <c r="AK88" s="1056"/>
      <c r="AL88" s="1056"/>
      <c r="AM88" s="1056"/>
      <c r="AN88" s="1056"/>
      <c r="AO88" s="1056"/>
      <c r="AP88" s="1052">
        <f>SUM(AP68:AT82)</f>
        <v>13979</v>
      </c>
      <c r="AQ88" s="1052"/>
      <c r="AR88" s="1052"/>
      <c r="AS88" s="1052"/>
      <c r="AT88" s="1052"/>
      <c r="AU88" s="1052">
        <f>SUM(AU68:AY82)+1</f>
        <v>1878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SUM(CR7:CV20)</f>
        <v>1217</v>
      </c>
      <c r="CS102" s="1044"/>
      <c r="CT102" s="1044"/>
      <c r="CU102" s="1044"/>
      <c r="CV102" s="1045"/>
      <c r="CW102" s="1043">
        <f>SUM(CW7:DA20)</f>
        <v>695</v>
      </c>
      <c r="CX102" s="1044"/>
      <c r="CY102" s="1044"/>
      <c r="CZ102" s="1044"/>
      <c r="DA102" s="1045"/>
      <c r="DB102" s="1043">
        <f t="shared" ref="DB102" si="0">SUM(DB7:DF20)</f>
        <v>0</v>
      </c>
      <c r="DC102" s="1044"/>
      <c r="DD102" s="1044"/>
      <c r="DE102" s="1044"/>
      <c r="DF102" s="1045"/>
      <c r="DG102" s="1043">
        <f t="shared" ref="DG102" si="1">SUM(DG7:DK20)</f>
        <v>1351</v>
      </c>
      <c r="DH102" s="1044"/>
      <c r="DI102" s="1044"/>
      <c r="DJ102" s="1044"/>
      <c r="DK102" s="1045"/>
      <c r="DL102" s="1043">
        <f t="shared" ref="DL102" si="2">SUM(DL7:DP20)</f>
        <v>1784</v>
      </c>
      <c r="DM102" s="1044"/>
      <c r="DN102" s="1044"/>
      <c r="DO102" s="1044"/>
      <c r="DP102" s="1045"/>
      <c r="DQ102" s="1043">
        <f t="shared" ref="DQ102" si="3">SUM(DQ7:DU20)</f>
        <v>178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306</v>
      </c>
      <c r="AG109" s="987"/>
      <c r="AH109" s="987"/>
      <c r="AI109" s="987"/>
      <c r="AJ109" s="988"/>
      <c r="AK109" s="989" t="s">
        <v>305</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306</v>
      </c>
      <c r="BW109" s="987"/>
      <c r="BX109" s="987"/>
      <c r="BY109" s="987"/>
      <c r="BZ109" s="988"/>
      <c r="CA109" s="989" t="s">
        <v>305</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306</v>
      </c>
      <c r="DM109" s="987"/>
      <c r="DN109" s="987"/>
      <c r="DO109" s="987"/>
      <c r="DP109" s="988"/>
      <c r="DQ109" s="989" t="s">
        <v>305</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12743788</v>
      </c>
      <c r="AB110" s="980"/>
      <c r="AC110" s="980"/>
      <c r="AD110" s="980"/>
      <c r="AE110" s="981"/>
      <c r="AF110" s="982">
        <v>12846235</v>
      </c>
      <c r="AG110" s="980"/>
      <c r="AH110" s="980"/>
      <c r="AI110" s="980"/>
      <c r="AJ110" s="981"/>
      <c r="AK110" s="982">
        <v>13160861</v>
      </c>
      <c r="AL110" s="980"/>
      <c r="AM110" s="980"/>
      <c r="AN110" s="980"/>
      <c r="AO110" s="981"/>
      <c r="AP110" s="983">
        <v>22.4</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145522929</v>
      </c>
      <c r="BR110" s="927"/>
      <c r="BS110" s="927"/>
      <c r="BT110" s="927"/>
      <c r="BU110" s="927"/>
      <c r="BV110" s="927">
        <v>144842476</v>
      </c>
      <c r="BW110" s="927"/>
      <c r="BX110" s="927"/>
      <c r="BY110" s="927"/>
      <c r="BZ110" s="927"/>
      <c r="CA110" s="927">
        <v>142471449</v>
      </c>
      <c r="CB110" s="927"/>
      <c r="CC110" s="927"/>
      <c r="CD110" s="927"/>
      <c r="CE110" s="927"/>
      <c r="CF110" s="951">
        <v>242.4</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183355</v>
      </c>
      <c r="DH110" s="927"/>
      <c r="DI110" s="927"/>
      <c r="DJ110" s="927"/>
      <c r="DK110" s="927"/>
      <c r="DL110" s="927">
        <v>158937</v>
      </c>
      <c r="DM110" s="927"/>
      <c r="DN110" s="927"/>
      <c r="DO110" s="927"/>
      <c r="DP110" s="927"/>
      <c r="DQ110" s="927">
        <v>133958</v>
      </c>
      <c r="DR110" s="927"/>
      <c r="DS110" s="927"/>
      <c r="DT110" s="927"/>
      <c r="DU110" s="927"/>
      <c r="DV110" s="928">
        <v>0.2</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411</v>
      </c>
      <c r="AB111" s="1008"/>
      <c r="AC111" s="1008"/>
      <c r="AD111" s="1008"/>
      <c r="AE111" s="1009"/>
      <c r="AF111" s="1010" t="s">
        <v>411</v>
      </c>
      <c r="AG111" s="1008"/>
      <c r="AH111" s="1008"/>
      <c r="AI111" s="1008"/>
      <c r="AJ111" s="1009"/>
      <c r="AK111" s="1010" t="s">
        <v>411</v>
      </c>
      <c r="AL111" s="1008"/>
      <c r="AM111" s="1008"/>
      <c r="AN111" s="1008"/>
      <c r="AO111" s="1009"/>
      <c r="AP111" s="1011" t="s">
        <v>411</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1226248</v>
      </c>
      <c r="BR111" s="899"/>
      <c r="BS111" s="899"/>
      <c r="BT111" s="899"/>
      <c r="BU111" s="899"/>
      <c r="BV111" s="899">
        <v>1097122</v>
      </c>
      <c r="BW111" s="899"/>
      <c r="BX111" s="899"/>
      <c r="BY111" s="899"/>
      <c r="BZ111" s="899"/>
      <c r="CA111" s="899">
        <v>1257691</v>
      </c>
      <c r="CB111" s="899"/>
      <c r="CC111" s="899"/>
      <c r="CD111" s="899"/>
      <c r="CE111" s="899"/>
      <c r="CF111" s="960">
        <v>2.1</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66667</v>
      </c>
      <c r="AB112" s="862"/>
      <c r="AC112" s="862"/>
      <c r="AD112" s="862"/>
      <c r="AE112" s="863"/>
      <c r="AF112" s="864">
        <v>66667</v>
      </c>
      <c r="AG112" s="862"/>
      <c r="AH112" s="862"/>
      <c r="AI112" s="862"/>
      <c r="AJ112" s="863"/>
      <c r="AK112" s="864">
        <v>66667</v>
      </c>
      <c r="AL112" s="862"/>
      <c r="AM112" s="862"/>
      <c r="AN112" s="862"/>
      <c r="AO112" s="863"/>
      <c r="AP112" s="909">
        <v>0.1</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22628317</v>
      </c>
      <c r="BR112" s="899"/>
      <c r="BS112" s="899"/>
      <c r="BT112" s="899"/>
      <c r="BU112" s="899"/>
      <c r="BV112" s="899">
        <v>23819171</v>
      </c>
      <c r="BW112" s="899"/>
      <c r="BX112" s="899"/>
      <c r="BY112" s="899"/>
      <c r="BZ112" s="899"/>
      <c r="CA112" s="899">
        <v>24579478</v>
      </c>
      <c r="CB112" s="899"/>
      <c r="CC112" s="899"/>
      <c r="CD112" s="899"/>
      <c r="CE112" s="899"/>
      <c r="CF112" s="960">
        <v>41.8</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36834</v>
      </c>
      <c r="DH112" s="899"/>
      <c r="DI112" s="899"/>
      <c r="DJ112" s="899"/>
      <c r="DK112" s="899"/>
      <c r="DL112" s="899" t="s">
        <v>411</v>
      </c>
      <c r="DM112" s="899"/>
      <c r="DN112" s="899"/>
      <c r="DO112" s="899"/>
      <c r="DP112" s="899"/>
      <c r="DQ112" s="899" t="s">
        <v>437</v>
      </c>
      <c r="DR112" s="899"/>
      <c r="DS112" s="899"/>
      <c r="DT112" s="899"/>
      <c r="DU112" s="899"/>
      <c r="DV112" s="876" t="s">
        <v>437</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1636531</v>
      </c>
      <c r="AB113" s="1008"/>
      <c r="AC113" s="1008"/>
      <c r="AD113" s="1008"/>
      <c r="AE113" s="1009"/>
      <c r="AF113" s="1010">
        <v>1676297</v>
      </c>
      <c r="AG113" s="1008"/>
      <c r="AH113" s="1008"/>
      <c r="AI113" s="1008"/>
      <c r="AJ113" s="1009"/>
      <c r="AK113" s="1010">
        <v>1679659</v>
      </c>
      <c r="AL113" s="1008"/>
      <c r="AM113" s="1008"/>
      <c r="AN113" s="1008"/>
      <c r="AO113" s="1009"/>
      <c r="AP113" s="1011">
        <v>2.9</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2086194</v>
      </c>
      <c r="BR113" s="899"/>
      <c r="BS113" s="899"/>
      <c r="BT113" s="899"/>
      <c r="BU113" s="899"/>
      <c r="BV113" s="899">
        <v>1923780</v>
      </c>
      <c r="BW113" s="899"/>
      <c r="BX113" s="899"/>
      <c r="BY113" s="899"/>
      <c r="BZ113" s="899"/>
      <c r="CA113" s="899">
        <v>1877591</v>
      </c>
      <c r="CB113" s="899"/>
      <c r="CC113" s="899"/>
      <c r="CD113" s="899"/>
      <c r="CE113" s="899"/>
      <c r="CF113" s="960">
        <v>3.2</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437</v>
      </c>
      <c r="DH113" s="862"/>
      <c r="DI113" s="862"/>
      <c r="DJ113" s="862"/>
      <c r="DK113" s="863"/>
      <c r="DL113" s="864" t="s">
        <v>437</v>
      </c>
      <c r="DM113" s="862"/>
      <c r="DN113" s="862"/>
      <c r="DO113" s="862"/>
      <c r="DP113" s="863"/>
      <c r="DQ113" s="864" t="s">
        <v>437</v>
      </c>
      <c r="DR113" s="862"/>
      <c r="DS113" s="862"/>
      <c r="DT113" s="862"/>
      <c r="DU113" s="863"/>
      <c r="DV113" s="909" t="s">
        <v>437</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376508</v>
      </c>
      <c r="AB114" s="862"/>
      <c r="AC114" s="862"/>
      <c r="AD114" s="862"/>
      <c r="AE114" s="863"/>
      <c r="AF114" s="864">
        <v>400418</v>
      </c>
      <c r="AG114" s="862"/>
      <c r="AH114" s="862"/>
      <c r="AI114" s="862"/>
      <c r="AJ114" s="863"/>
      <c r="AK114" s="864">
        <v>412711</v>
      </c>
      <c r="AL114" s="862"/>
      <c r="AM114" s="862"/>
      <c r="AN114" s="862"/>
      <c r="AO114" s="863"/>
      <c r="AP114" s="909">
        <v>0.7</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15230631</v>
      </c>
      <c r="BR114" s="899"/>
      <c r="BS114" s="899"/>
      <c r="BT114" s="899"/>
      <c r="BU114" s="899"/>
      <c r="BV114" s="899">
        <v>14488116</v>
      </c>
      <c r="BW114" s="899"/>
      <c r="BX114" s="899"/>
      <c r="BY114" s="899"/>
      <c r="BZ114" s="899"/>
      <c r="CA114" s="899">
        <v>14382380</v>
      </c>
      <c r="CB114" s="899"/>
      <c r="CC114" s="899"/>
      <c r="CD114" s="899"/>
      <c r="CE114" s="899"/>
      <c r="CF114" s="960">
        <v>24.5</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437</v>
      </c>
      <c r="DH114" s="862"/>
      <c r="DI114" s="862"/>
      <c r="DJ114" s="862"/>
      <c r="DK114" s="863"/>
      <c r="DL114" s="864" t="s">
        <v>437</v>
      </c>
      <c r="DM114" s="862"/>
      <c r="DN114" s="862"/>
      <c r="DO114" s="862"/>
      <c r="DP114" s="863"/>
      <c r="DQ114" s="864" t="s">
        <v>437</v>
      </c>
      <c r="DR114" s="862"/>
      <c r="DS114" s="862"/>
      <c r="DT114" s="862"/>
      <c r="DU114" s="863"/>
      <c r="DV114" s="909" t="s">
        <v>437</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204694</v>
      </c>
      <c r="AB115" s="1008"/>
      <c r="AC115" s="1008"/>
      <c r="AD115" s="1008"/>
      <c r="AE115" s="1009"/>
      <c r="AF115" s="1010">
        <v>57018</v>
      </c>
      <c r="AG115" s="1008"/>
      <c r="AH115" s="1008"/>
      <c r="AI115" s="1008"/>
      <c r="AJ115" s="1009"/>
      <c r="AK115" s="1010">
        <v>42021</v>
      </c>
      <c r="AL115" s="1008"/>
      <c r="AM115" s="1008"/>
      <c r="AN115" s="1008"/>
      <c r="AO115" s="1009"/>
      <c r="AP115" s="1011">
        <v>0.1</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v>234916</v>
      </c>
      <c r="BR115" s="899"/>
      <c r="BS115" s="899"/>
      <c r="BT115" s="899"/>
      <c r="BU115" s="899"/>
      <c r="BV115" s="899">
        <v>216615</v>
      </c>
      <c r="BW115" s="899"/>
      <c r="BX115" s="899"/>
      <c r="BY115" s="899"/>
      <c r="BZ115" s="899"/>
      <c r="CA115" s="899">
        <v>188957</v>
      </c>
      <c r="CB115" s="899"/>
      <c r="CC115" s="899"/>
      <c r="CD115" s="899"/>
      <c r="CE115" s="899"/>
      <c r="CF115" s="960">
        <v>0.3</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855117</v>
      </c>
      <c r="DH115" s="862"/>
      <c r="DI115" s="862"/>
      <c r="DJ115" s="862"/>
      <c r="DK115" s="863"/>
      <c r="DL115" s="864">
        <v>888792</v>
      </c>
      <c r="DM115" s="862"/>
      <c r="DN115" s="862"/>
      <c r="DO115" s="862"/>
      <c r="DP115" s="863"/>
      <c r="DQ115" s="864">
        <v>1095499</v>
      </c>
      <c r="DR115" s="862"/>
      <c r="DS115" s="862"/>
      <c r="DT115" s="862"/>
      <c r="DU115" s="863"/>
      <c r="DV115" s="909">
        <v>1.9</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437</v>
      </c>
      <c r="AB116" s="862"/>
      <c r="AC116" s="862"/>
      <c r="AD116" s="862"/>
      <c r="AE116" s="863"/>
      <c r="AF116" s="864" t="s">
        <v>411</v>
      </c>
      <c r="AG116" s="862"/>
      <c r="AH116" s="862"/>
      <c r="AI116" s="862"/>
      <c r="AJ116" s="863"/>
      <c r="AK116" s="864" t="s">
        <v>437</v>
      </c>
      <c r="AL116" s="862"/>
      <c r="AM116" s="862"/>
      <c r="AN116" s="862"/>
      <c r="AO116" s="863"/>
      <c r="AP116" s="909" t="s">
        <v>437</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437</v>
      </c>
      <c r="BW116" s="899"/>
      <c r="BX116" s="899"/>
      <c r="BY116" s="899"/>
      <c r="BZ116" s="899"/>
      <c r="CA116" s="899" t="s">
        <v>411</v>
      </c>
      <c r="CB116" s="899"/>
      <c r="CC116" s="899"/>
      <c r="CD116" s="899"/>
      <c r="CE116" s="899"/>
      <c r="CF116" s="960" t="s">
        <v>411</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7650</v>
      </c>
      <c r="DH116" s="862"/>
      <c r="DI116" s="862"/>
      <c r="DJ116" s="862"/>
      <c r="DK116" s="863"/>
      <c r="DL116" s="864">
        <v>5100</v>
      </c>
      <c r="DM116" s="862"/>
      <c r="DN116" s="862"/>
      <c r="DO116" s="862"/>
      <c r="DP116" s="863"/>
      <c r="DQ116" s="864">
        <v>2550</v>
      </c>
      <c r="DR116" s="862"/>
      <c r="DS116" s="862"/>
      <c r="DT116" s="862"/>
      <c r="DU116" s="863"/>
      <c r="DV116" s="909">
        <v>0</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15028188</v>
      </c>
      <c r="AB117" s="994"/>
      <c r="AC117" s="994"/>
      <c r="AD117" s="994"/>
      <c r="AE117" s="995"/>
      <c r="AF117" s="996">
        <v>15046635</v>
      </c>
      <c r="AG117" s="994"/>
      <c r="AH117" s="994"/>
      <c r="AI117" s="994"/>
      <c r="AJ117" s="995"/>
      <c r="AK117" s="996">
        <v>15361919</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231</v>
      </c>
      <c r="BR117" s="899"/>
      <c r="BS117" s="899"/>
      <c r="BT117" s="899"/>
      <c r="BU117" s="899"/>
      <c r="BV117" s="899" t="s">
        <v>231</v>
      </c>
      <c r="BW117" s="899"/>
      <c r="BX117" s="899"/>
      <c r="BY117" s="899"/>
      <c r="BZ117" s="899"/>
      <c r="CA117" s="899" t="s">
        <v>231</v>
      </c>
      <c r="CB117" s="899"/>
      <c r="CC117" s="899"/>
      <c r="CD117" s="899"/>
      <c r="CE117" s="899"/>
      <c r="CF117" s="960" t="s">
        <v>231</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231</v>
      </c>
      <c r="DH117" s="862"/>
      <c r="DI117" s="862"/>
      <c r="DJ117" s="862"/>
      <c r="DK117" s="863"/>
      <c r="DL117" s="864" t="s">
        <v>231</v>
      </c>
      <c r="DM117" s="862"/>
      <c r="DN117" s="862"/>
      <c r="DO117" s="862"/>
      <c r="DP117" s="863"/>
      <c r="DQ117" s="864" t="s">
        <v>231</v>
      </c>
      <c r="DR117" s="862"/>
      <c r="DS117" s="862"/>
      <c r="DT117" s="862"/>
      <c r="DU117" s="863"/>
      <c r="DV117" s="909" t="s">
        <v>231</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306</v>
      </c>
      <c r="AG118" s="987"/>
      <c r="AH118" s="987"/>
      <c r="AI118" s="987"/>
      <c r="AJ118" s="988"/>
      <c r="AK118" s="989" t="s">
        <v>305</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231</v>
      </c>
      <c r="BR118" s="930"/>
      <c r="BS118" s="930"/>
      <c r="BT118" s="930"/>
      <c r="BU118" s="930"/>
      <c r="BV118" s="930" t="s">
        <v>231</v>
      </c>
      <c r="BW118" s="930"/>
      <c r="BX118" s="930"/>
      <c r="BY118" s="930"/>
      <c r="BZ118" s="930"/>
      <c r="CA118" s="930" t="s">
        <v>231</v>
      </c>
      <c r="CB118" s="930"/>
      <c r="CC118" s="930"/>
      <c r="CD118" s="930"/>
      <c r="CE118" s="930"/>
      <c r="CF118" s="960" t="s">
        <v>231</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231</v>
      </c>
      <c r="DH118" s="862"/>
      <c r="DI118" s="862"/>
      <c r="DJ118" s="862"/>
      <c r="DK118" s="863"/>
      <c r="DL118" s="864" t="s">
        <v>231</v>
      </c>
      <c r="DM118" s="862"/>
      <c r="DN118" s="862"/>
      <c r="DO118" s="862"/>
      <c r="DP118" s="863"/>
      <c r="DQ118" s="864" t="s">
        <v>231</v>
      </c>
      <c r="DR118" s="862"/>
      <c r="DS118" s="862"/>
      <c r="DT118" s="862"/>
      <c r="DU118" s="863"/>
      <c r="DV118" s="909" t="s">
        <v>231</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29642</v>
      </c>
      <c r="AB119" s="980"/>
      <c r="AC119" s="980"/>
      <c r="AD119" s="980"/>
      <c r="AE119" s="981"/>
      <c r="AF119" s="982">
        <v>29670</v>
      </c>
      <c r="AG119" s="980"/>
      <c r="AH119" s="980"/>
      <c r="AI119" s="980"/>
      <c r="AJ119" s="981"/>
      <c r="AK119" s="982">
        <v>29698</v>
      </c>
      <c r="AL119" s="980"/>
      <c r="AM119" s="980"/>
      <c r="AN119" s="980"/>
      <c r="AO119" s="981"/>
      <c r="AP119" s="983">
        <v>0.1</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459</v>
      </c>
      <c r="BP119" s="963"/>
      <c r="BQ119" s="967">
        <v>186929235</v>
      </c>
      <c r="BR119" s="930"/>
      <c r="BS119" s="930"/>
      <c r="BT119" s="930"/>
      <c r="BU119" s="930"/>
      <c r="BV119" s="930">
        <v>186387280</v>
      </c>
      <c r="BW119" s="930"/>
      <c r="BX119" s="930"/>
      <c r="BY119" s="930"/>
      <c r="BZ119" s="930"/>
      <c r="CA119" s="930">
        <v>184757546</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143292</v>
      </c>
      <c r="DH119" s="845"/>
      <c r="DI119" s="845"/>
      <c r="DJ119" s="845"/>
      <c r="DK119" s="846"/>
      <c r="DL119" s="847">
        <v>44293</v>
      </c>
      <c r="DM119" s="845"/>
      <c r="DN119" s="845"/>
      <c r="DO119" s="845"/>
      <c r="DP119" s="846"/>
      <c r="DQ119" s="847">
        <v>25684</v>
      </c>
      <c r="DR119" s="845"/>
      <c r="DS119" s="845"/>
      <c r="DT119" s="845"/>
      <c r="DU119" s="846"/>
      <c r="DV119" s="933">
        <v>0</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231</v>
      </c>
      <c r="AB120" s="862"/>
      <c r="AC120" s="862"/>
      <c r="AD120" s="862"/>
      <c r="AE120" s="863"/>
      <c r="AF120" s="864" t="s">
        <v>231</v>
      </c>
      <c r="AG120" s="862"/>
      <c r="AH120" s="862"/>
      <c r="AI120" s="862"/>
      <c r="AJ120" s="863"/>
      <c r="AK120" s="864" t="s">
        <v>231</v>
      </c>
      <c r="AL120" s="862"/>
      <c r="AM120" s="862"/>
      <c r="AN120" s="862"/>
      <c r="AO120" s="863"/>
      <c r="AP120" s="909" t="s">
        <v>231</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19867130</v>
      </c>
      <c r="BR120" s="927"/>
      <c r="BS120" s="927"/>
      <c r="BT120" s="927"/>
      <c r="BU120" s="927"/>
      <c r="BV120" s="927">
        <v>19622870</v>
      </c>
      <c r="BW120" s="927"/>
      <c r="BX120" s="927"/>
      <c r="BY120" s="927"/>
      <c r="BZ120" s="927"/>
      <c r="CA120" s="927">
        <v>16345422</v>
      </c>
      <c r="CB120" s="927"/>
      <c r="CC120" s="927"/>
      <c r="CD120" s="927"/>
      <c r="CE120" s="927"/>
      <c r="CF120" s="951">
        <v>27.8</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v>20332270</v>
      </c>
      <c r="DH120" s="927"/>
      <c r="DI120" s="927"/>
      <c r="DJ120" s="927"/>
      <c r="DK120" s="927"/>
      <c r="DL120" s="927">
        <v>21261198</v>
      </c>
      <c r="DM120" s="927"/>
      <c r="DN120" s="927"/>
      <c r="DO120" s="927"/>
      <c r="DP120" s="927"/>
      <c r="DQ120" s="927">
        <v>21856939</v>
      </c>
      <c r="DR120" s="927"/>
      <c r="DS120" s="927"/>
      <c r="DT120" s="927"/>
      <c r="DU120" s="927"/>
      <c r="DV120" s="928">
        <v>37.200000000000003</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45673</v>
      </c>
      <c r="AB121" s="862"/>
      <c r="AC121" s="862"/>
      <c r="AD121" s="862"/>
      <c r="AE121" s="863"/>
      <c r="AF121" s="864" t="s">
        <v>231</v>
      </c>
      <c r="AG121" s="862"/>
      <c r="AH121" s="862"/>
      <c r="AI121" s="862"/>
      <c r="AJ121" s="863"/>
      <c r="AK121" s="864" t="s">
        <v>231</v>
      </c>
      <c r="AL121" s="862"/>
      <c r="AM121" s="862"/>
      <c r="AN121" s="862"/>
      <c r="AO121" s="863"/>
      <c r="AP121" s="909" t="s">
        <v>231</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24928140</v>
      </c>
      <c r="BR121" s="899"/>
      <c r="BS121" s="899"/>
      <c r="BT121" s="899"/>
      <c r="BU121" s="899"/>
      <c r="BV121" s="899">
        <v>25558508</v>
      </c>
      <c r="BW121" s="899"/>
      <c r="BX121" s="899"/>
      <c r="BY121" s="899"/>
      <c r="BZ121" s="899"/>
      <c r="CA121" s="899">
        <v>26152120</v>
      </c>
      <c r="CB121" s="899"/>
      <c r="CC121" s="899"/>
      <c r="CD121" s="899"/>
      <c r="CE121" s="899"/>
      <c r="CF121" s="960">
        <v>44.5</v>
      </c>
      <c r="CG121" s="961"/>
      <c r="CH121" s="961"/>
      <c r="CI121" s="961"/>
      <c r="CJ121" s="961"/>
      <c r="CK121" s="954"/>
      <c r="CL121" s="940"/>
      <c r="CM121" s="940"/>
      <c r="CN121" s="940"/>
      <c r="CO121" s="941"/>
      <c r="CP121" s="920" t="s">
        <v>467</v>
      </c>
      <c r="CQ121" s="921"/>
      <c r="CR121" s="921"/>
      <c r="CS121" s="921"/>
      <c r="CT121" s="921"/>
      <c r="CU121" s="921"/>
      <c r="CV121" s="921"/>
      <c r="CW121" s="921"/>
      <c r="CX121" s="921"/>
      <c r="CY121" s="921"/>
      <c r="CZ121" s="921"/>
      <c r="DA121" s="921"/>
      <c r="DB121" s="921"/>
      <c r="DC121" s="921"/>
      <c r="DD121" s="921"/>
      <c r="DE121" s="921"/>
      <c r="DF121" s="922"/>
      <c r="DG121" s="898">
        <v>1401641</v>
      </c>
      <c r="DH121" s="899"/>
      <c r="DI121" s="899"/>
      <c r="DJ121" s="899"/>
      <c r="DK121" s="899"/>
      <c r="DL121" s="899">
        <v>1555653</v>
      </c>
      <c r="DM121" s="899"/>
      <c r="DN121" s="899"/>
      <c r="DO121" s="899"/>
      <c r="DP121" s="899"/>
      <c r="DQ121" s="899">
        <v>1623736</v>
      </c>
      <c r="DR121" s="899"/>
      <c r="DS121" s="899"/>
      <c r="DT121" s="899"/>
      <c r="DU121" s="899"/>
      <c r="DV121" s="876">
        <v>2.8</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231</v>
      </c>
      <c r="AB122" s="862"/>
      <c r="AC122" s="862"/>
      <c r="AD122" s="862"/>
      <c r="AE122" s="863"/>
      <c r="AF122" s="864" t="s">
        <v>231</v>
      </c>
      <c r="AG122" s="862"/>
      <c r="AH122" s="862"/>
      <c r="AI122" s="862"/>
      <c r="AJ122" s="863"/>
      <c r="AK122" s="864" t="s">
        <v>231</v>
      </c>
      <c r="AL122" s="862"/>
      <c r="AM122" s="862"/>
      <c r="AN122" s="862"/>
      <c r="AO122" s="863"/>
      <c r="AP122" s="909" t="s">
        <v>231</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126721854</v>
      </c>
      <c r="BR122" s="930"/>
      <c r="BS122" s="930"/>
      <c r="BT122" s="930"/>
      <c r="BU122" s="930"/>
      <c r="BV122" s="930">
        <v>124914763</v>
      </c>
      <c r="BW122" s="930"/>
      <c r="BX122" s="930"/>
      <c r="BY122" s="930"/>
      <c r="BZ122" s="930"/>
      <c r="CA122" s="930">
        <v>123121707</v>
      </c>
      <c r="CB122" s="930"/>
      <c r="CC122" s="930"/>
      <c r="CD122" s="930"/>
      <c r="CE122" s="930"/>
      <c r="CF122" s="931">
        <v>209.4</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v>458798</v>
      </c>
      <c r="DH122" s="899"/>
      <c r="DI122" s="899"/>
      <c r="DJ122" s="899"/>
      <c r="DK122" s="899"/>
      <c r="DL122" s="899">
        <v>533270</v>
      </c>
      <c r="DM122" s="899"/>
      <c r="DN122" s="899"/>
      <c r="DO122" s="899"/>
      <c r="DP122" s="899"/>
      <c r="DQ122" s="899">
        <v>599187</v>
      </c>
      <c r="DR122" s="899"/>
      <c r="DS122" s="899"/>
      <c r="DT122" s="899"/>
      <c r="DU122" s="899"/>
      <c r="DV122" s="876">
        <v>1</v>
      </c>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2754</v>
      </c>
      <c r="AB123" s="862"/>
      <c r="AC123" s="862"/>
      <c r="AD123" s="862"/>
      <c r="AE123" s="863"/>
      <c r="AF123" s="864">
        <v>2703</v>
      </c>
      <c r="AG123" s="862"/>
      <c r="AH123" s="862"/>
      <c r="AI123" s="862"/>
      <c r="AJ123" s="863"/>
      <c r="AK123" s="864">
        <v>2652</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470</v>
      </c>
      <c r="BP123" s="963"/>
      <c r="BQ123" s="917">
        <v>171517124</v>
      </c>
      <c r="BR123" s="918"/>
      <c r="BS123" s="918"/>
      <c r="BT123" s="918"/>
      <c r="BU123" s="918"/>
      <c r="BV123" s="918">
        <v>170096141</v>
      </c>
      <c r="BW123" s="918"/>
      <c r="BX123" s="918"/>
      <c r="BY123" s="918"/>
      <c r="BZ123" s="918"/>
      <c r="CA123" s="918">
        <v>165619249</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v>409471</v>
      </c>
      <c r="DH123" s="862"/>
      <c r="DI123" s="862"/>
      <c r="DJ123" s="862"/>
      <c r="DK123" s="863"/>
      <c r="DL123" s="864">
        <v>439187</v>
      </c>
      <c r="DM123" s="862"/>
      <c r="DN123" s="862"/>
      <c r="DO123" s="862"/>
      <c r="DP123" s="863"/>
      <c r="DQ123" s="864">
        <v>482070</v>
      </c>
      <c r="DR123" s="862"/>
      <c r="DS123" s="862"/>
      <c r="DT123" s="862"/>
      <c r="DU123" s="863"/>
      <c r="DV123" s="909">
        <v>0.8</v>
      </c>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231</v>
      </c>
      <c r="AB124" s="862"/>
      <c r="AC124" s="862"/>
      <c r="AD124" s="862"/>
      <c r="AE124" s="863"/>
      <c r="AF124" s="864" t="s">
        <v>231</v>
      </c>
      <c r="AG124" s="862"/>
      <c r="AH124" s="862"/>
      <c r="AI124" s="862"/>
      <c r="AJ124" s="863"/>
      <c r="AK124" s="864" t="s">
        <v>231</v>
      </c>
      <c r="AL124" s="862"/>
      <c r="AM124" s="862"/>
      <c r="AN124" s="862"/>
      <c r="AO124" s="863"/>
      <c r="AP124" s="909" t="s">
        <v>231</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26.5</v>
      </c>
      <c r="BR124" s="916"/>
      <c r="BS124" s="916"/>
      <c r="BT124" s="916"/>
      <c r="BU124" s="916"/>
      <c r="BV124" s="916">
        <v>27.9</v>
      </c>
      <c r="BW124" s="916"/>
      <c r="BX124" s="916"/>
      <c r="BY124" s="916"/>
      <c r="BZ124" s="916"/>
      <c r="CA124" s="916">
        <v>32.5</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v>26137</v>
      </c>
      <c r="DH124" s="845"/>
      <c r="DI124" s="845"/>
      <c r="DJ124" s="845"/>
      <c r="DK124" s="846"/>
      <c r="DL124" s="847">
        <v>26402</v>
      </c>
      <c r="DM124" s="845"/>
      <c r="DN124" s="845"/>
      <c r="DO124" s="845"/>
      <c r="DP124" s="846"/>
      <c r="DQ124" s="847">
        <v>17546</v>
      </c>
      <c r="DR124" s="845"/>
      <c r="DS124" s="845"/>
      <c r="DT124" s="845"/>
      <c r="DU124" s="846"/>
      <c r="DV124" s="933">
        <v>0</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231</v>
      </c>
      <c r="AB125" s="862"/>
      <c r="AC125" s="862"/>
      <c r="AD125" s="862"/>
      <c r="AE125" s="863"/>
      <c r="AF125" s="864" t="s">
        <v>231</v>
      </c>
      <c r="AG125" s="862"/>
      <c r="AH125" s="862"/>
      <c r="AI125" s="862"/>
      <c r="AJ125" s="863"/>
      <c r="AK125" s="864" t="s">
        <v>231</v>
      </c>
      <c r="AL125" s="862"/>
      <c r="AM125" s="862"/>
      <c r="AN125" s="862"/>
      <c r="AO125" s="863"/>
      <c r="AP125" s="909" t="s">
        <v>231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231</v>
      </c>
      <c r="DH125" s="927"/>
      <c r="DI125" s="927"/>
      <c r="DJ125" s="927"/>
      <c r="DK125" s="927"/>
      <c r="DL125" s="927" t="s">
        <v>231</v>
      </c>
      <c r="DM125" s="927"/>
      <c r="DN125" s="927"/>
      <c r="DO125" s="927"/>
      <c r="DP125" s="927"/>
      <c r="DQ125" s="927" t="s">
        <v>231</v>
      </c>
      <c r="DR125" s="927"/>
      <c r="DS125" s="927"/>
      <c r="DT125" s="927"/>
      <c r="DU125" s="927"/>
      <c r="DV125" s="928" t="s">
        <v>231</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121767</v>
      </c>
      <c r="AB126" s="862"/>
      <c r="AC126" s="862"/>
      <c r="AD126" s="862"/>
      <c r="AE126" s="863"/>
      <c r="AF126" s="864">
        <v>20745</v>
      </c>
      <c r="AG126" s="862"/>
      <c r="AH126" s="862"/>
      <c r="AI126" s="862"/>
      <c r="AJ126" s="863"/>
      <c r="AK126" s="864">
        <v>6328</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231</v>
      </c>
      <c r="DH126" s="899"/>
      <c r="DI126" s="899"/>
      <c r="DJ126" s="899"/>
      <c r="DK126" s="899"/>
      <c r="DL126" s="899" t="s">
        <v>231</v>
      </c>
      <c r="DM126" s="899"/>
      <c r="DN126" s="899"/>
      <c r="DO126" s="899"/>
      <c r="DP126" s="899"/>
      <c r="DQ126" s="899" t="s">
        <v>231</v>
      </c>
      <c r="DR126" s="899"/>
      <c r="DS126" s="899"/>
      <c r="DT126" s="899"/>
      <c r="DU126" s="899"/>
      <c r="DV126" s="876" t="s">
        <v>231</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4858</v>
      </c>
      <c r="AB127" s="862"/>
      <c r="AC127" s="862"/>
      <c r="AD127" s="862"/>
      <c r="AE127" s="863"/>
      <c r="AF127" s="864">
        <v>3900</v>
      </c>
      <c r="AG127" s="862"/>
      <c r="AH127" s="862"/>
      <c r="AI127" s="862"/>
      <c r="AJ127" s="863"/>
      <c r="AK127" s="864">
        <v>3343</v>
      </c>
      <c r="AL127" s="862"/>
      <c r="AM127" s="862"/>
      <c r="AN127" s="862"/>
      <c r="AO127" s="863"/>
      <c r="AP127" s="909">
        <v>0</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231</v>
      </c>
      <c r="DH127" s="899"/>
      <c r="DI127" s="899"/>
      <c r="DJ127" s="899"/>
      <c r="DK127" s="899"/>
      <c r="DL127" s="899" t="s">
        <v>231</v>
      </c>
      <c r="DM127" s="899"/>
      <c r="DN127" s="899"/>
      <c r="DO127" s="899"/>
      <c r="DP127" s="899"/>
      <c r="DQ127" s="899" t="s">
        <v>231</v>
      </c>
      <c r="DR127" s="899"/>
      <c r="DS127" s="899"/>
      <c r="DT127" s="899"/>
      <c r="DU127" s="899"/>
      <c r="DV127" s="876" t="s">
        <v>231</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2692115</v>
      </c>
      <c r="AB128" s="883"/>
      <c r="AC128" s="883"/>
      <c r="AD128" s="883"/>
      <c r="AE128" s="884"/>
      <c r="AF128" s="885">
        <v>2733503</v>
      </c>
      <c r="AG128" s="883"/>
      <c r="AH128" s="883"/>
      <c r="AI128" s="883"/>
      <c r="AJ128" s="884"/>
      <c r="AK128" s="885">
        <v>2837704</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231</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v>234916</v>
      </c>
      <c r="DH128" s="873"/>
      <c r="DI128" s="873"/>
      <c r="DJ128" s="873"/>
      <c r="DK128" s="873"/>
      <c r="DL128" s="873">
        <v>216615</v>
      </c>
      <c r="DM128" s="873"/>
      <c r="DN128" s="873"/>
      <c r="DO128" s="873"/>
      <c r="DP128" s="873"/>
      <c r="DQ128" s="873">
        <v>188957</v>
      </c>
      <c r="DR128" s="873"/>
      <c r="DS128" s="873"/>
      <c r="DT128" s="873"/>
      <c r="DU128" s="873"/>
      <c r="DV128" s="874">
        <v>0.3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68300632</v>
      </c>
      <c r="AB129" s="862"/>
      <c r="AC129" s="862"/>
      <c r="AD129" s="862"/>
      <c r="AE129" s="863"/>
      <c r="AF129" s="864">
        <v>68588711</v>
      </c>
      <c r="AG129" s="862"/>
      <c r="AH129" s="862"/>
      <c r="AI129" s="862"/>
      <c r="AJ129" s="863"/>
      <c r="AK129" s="864">
        <v>69154492</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231</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10325393</v>
      </c>
      <c r="AB130" s="862"/>
      <c r="AC130" s="862"/>
      <c r="AD130" s="862"/>
      <c r="AE130" s="863"/>
      <c r="AF130" s="864">
        <v>10385106</v>
      </c>
      <c r="AG130" s="862"/>
      <c r="AH130" s="862"/>
      <c r="AI130" s="862"/>
      <c r="AJ130" s="863"/>
      <c r="AK130" s="864">
        <v>10368013</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57975239</v>
      </c>
      <c r="AB131" s="845"/>
      <c r="AC131" s="845"/>
      <c r="AD131" s="845"/>
      <c r="AE131" s="846"/>
      <c r="AF131" s="847">
        <v>58203605</v>
      </c>
      <c r="AG131" s="845"/>
      <c r="AH131" s="845"/>
      <c r="AI131" s="845"/>
      <c r="AJ131" s="846"/>
      <c r="AK131" s="847">
        <v>58786479</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32.5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3.4681702649999999</v>
      </c>
      <c r="AB132" s="825"/>
      <c r="AC132" s="825"/>
      <c r="AD132" s="825"/>
      <c r="AE132" s="826"/>
      <c r="AF132" s="827">
        <v>3.3125542650000002</v>
      </c>
      <c r="AG132" s="825"/>
      <c r="AH132" s="825"/>
      <c r="AI132" s="825"/>
      <c r="AJ132" s="826"/>
      <c r="AK132" s="827">
        <v>3.6678536230000001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3.6</v>
      </c>
      <c r="AB133" s="804"/>
      <c r="AC133" s="804"/>
      <c r="AD133" s="804"/>
      <c r="AE133" s="805"/>
      <c r="AF133" s="803">
        <v>3.3</v>
      </c>
      <c r="AG133" s="804"/>
      <c r="AH133" s="804"/>
      <c r="AI133" s="804"/>
      <c r="AJ133" s="805"/>
      <c r="AK133" s="803">
        <v>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64O6HGHjdbl/GVCyVXhNBLDzbEPSbjX1H59Uht7iOR05OdX08VpFua3LZ8864zQe/LxZ88y+lzpVytpGlmQkQ==" saltValue="Lr1ya85fazVuEjFY3LdX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5OnXPTuQRFlC11hlLBH6nkenVRpYf4QdaTQdjHKix+nyo1juyOFUUGpdXtLE7tF22FwK1QNJHwD510AwFtKsw==" saltValue="yGpHH3hR09c7ZaEGtjSt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BZIxroX8zv/gAh3C1XG5EIrs/XrkGxdzxGZmegEU5FiQJWyRGe2QXOmglwWuockuHeSFL5dIeHNJgEeMct3QA==" saltValue="5OagI/6D9FRCmRd3LqTt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15122876</v>
      </c>
      <c r="AP9" s="313">
        <v>49533</v>
      </c>
      <c r="AQ9" s="314">
        <v>58073</v>
      </c>
      <c r="AR9" s="315">
        <v>-14.7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1670327</v>
      </c>
      <c r="AP10" s="316">
        <v>5471</v>
      </c>
      <c r="AQ10" s="317">
        <v>2762</v>
      </c>
      <c r="AR10" s="318">
        <v>98.1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2370381</v>
      </c>
      <c r="AP11" s="316">
        <v>7764</v>
      </c>
      <c r="AQ11" s="317">
        <v>1714</v>
      </c>
      <c r="AR11" s="318">
        <v>353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v>14238</v>
      </c>
      <c r="AP12" s="316">
        <v>47</v>
      </c>
      <c r="AQ12" s="317">
        <v>632</v>
      </c>
      <c r="AR12" s="318">
        <v>-92.6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v>1426</v>
      </c>
      <c r="AP13" s="316">
        <v>5</v>
      </c>
      <c r="AQ13" s="317">
        <v>9</v>
      </c>
      <c r="AR13" s="318">
        <v>-44.4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412935</v>
      </c>
      <c r="AP14" s="316">
        <v>1353</v>
      </c>
      <c r="AQ14" s="317">
        <v>1980</v>
      </c>
      <c r="AR14" s="318">
        <v>-31.7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334358</v>
      </c>
      <c r="AP15" s="316">
        <v>1095</v>
      </c>
      <c r="AQ15" s="317">
        <v>1379</v>
      </c>
      <c r="AR15" s="318">
        <v>-20.6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-1265246</v>
      </c>
      <c r="AP16" s="316">
        <v>-4144</v>
      </c>
      <c r="AQ16" s="317">
        <v>-3914</v>
      </c>
      <c r="AR16" s="318">
        <v>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18661295</v>
      </c>
      <c r="AP17" s="316">
        <v>61122</v>
      </c>
      <c r="AQ17" s="317">
        <v>62636</v>
      </c>
      <c r="AR17" s="318">
        <v>-2.4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5.42</v>
      </c>
      <c r="AP21" s="329">
        <v>6.32</v>
      </c>
      <c r="AQ21" s="330">
        <v>-0.9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99.6</v>
      </c>
      <c r="AP22" s="334">
        <v>99.9</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13160861</v>
      </c>
      <c r="AP32" s="343">
        <v>43106</v>
      </c>
      <c r="AQ32" s="344">
        <v>36995</v>
      </c>
      <c r="AR32" s="345">
        <v>16.5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524</v>
      </c>
      <c r="AP33" s="343" t="s">
        <v>524</v>
      </c>
      <c r="AQ33" s="344">
        <v>3</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v>66667</v>
      </c>
      <c r="AP34" s="343">
        <v>218</v>
      </c>
      <c r="AQ34" s="344">
        <v>81</v>
      </c>
      <c r="AR34" s="345">
        <v>169.1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1679659</v>
      </c>
      <c r="AP35" s="343">
        <v>5501</v>
      </c>
      <c r="AQ35" s="344">
        <v>8919</v>
      </c>
      <c r="AR35" s="345">
        <v>-38.299999999999997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412711</v>
      </c>
      <c r="AP36" s="343">
        <v>1352</v>
      </c>
      <c r="AQ36" s="344">
        <v>380</v>
      </c>
      <c r="AR36" s="345">
        <v>255.8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42021</v>
      </c>
      <c r="AP37" s="343">
        <v>138</v>
      </c>
      <c r="AQ37" s="344">
        <v>886</v>
      </c>
      <c r="AR37" s="345">
        <v>-84.4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t="s">
        <v>524</v>
      </c>
      <c r="AP38" s="346" t="s">
        <v>524</v>
      </c>
      <c r="AQ38" s="347">
        <v>1</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-2837704</v>
      </c>
      <c r="AP39" s="343">
        <v>-9294</v>
      </c>
      <c r="AQ39" s="344">
        <v>-8108</v>
      </c>
      <c r="AR39" s="345">
        <v>14.6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-10368013</v>
      </c>
      <c r="AP40" s="343">
        <v>-33959</v>
      </c>
      <c r="AQ40" s="344">
        <v>-28743</v>
      </c>
      <c r="AR40" s="345">
        <v>18.100000000000001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2156202</v>
      </c>
      <c r="AP41" s="343">
        <v>7062</v>
      </c>
      <c r="AQ41" s="344">
        <v>10414</v>
      </c>
      <c r="AR41" s="345">
        <v>-32.200000000000003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31593111</v>
      </c>
      <c r="AN51" s="365">
        <v>103010</v>
      </c>
      <c r="AO51" s="366">
        <v>14.9</v>
      </c>
      <c r="AP51" s="367">
        <v>50880</v>
      </c>
      <c r="AQ51" s="368">
        <v>-1.4</v>
      </c>
      <c r="AR51" s="369">
        <v>16.3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15175272</v>
      </c>
      <c r="AN52" s="373">
        <v>49479</v>
      </c>
      <c r="AO52" s="374">
        <v>21.6</v>
      </c>
      <c r="AP52" s="375">
        <v>27819</v>
      </c>
      <c r="AQ52" s="376">
        <v>7.5</v>
      </c>
      <c r="AR52" s="377">
        <v>14.1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13049457</v>
      </c>
      <c r="AN53" s="365">
        <v>42534</v>
      </c>
      <c r="AO53" s="366">
        <v>-58.7</v>
      </c>
      <c r="AP53" s="367">
        <v>46395</v>
      </c>
      <c r="AQ53" s="368">
        <v>-8.8000000000000007</v>
      </c>
      <c r="AR53" s="369">
        <v>-49.9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5250252</v>
      </c>
      <c r="AN54" s="373">
        <v>17113</v>
      </c>
      <c r="AO54" s="374">
        <v>-65.400000000000006</v>
      </c>
      <c r="AP54" s="375">
        <v>26304</v>
      </c>
      <c r="AQ54" s="376">
        <v>-5.4</v>
      </c>
      <c r="AR54" s="377">
        <v>-60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16657621</v>
      </c>
      <c r="AN55" s="365">
        <v>54355</v>
      </c>
      <c r="AO55" s="366">
        <v>27.8</v>
      </c>
      <c r="AP55" s="367">
        <v>48088</v>
      </c>
      <c r="AQ55" s="368">
        <v>3.6</v>
      </c>
      <c r="AR55" s="369">
        <v>24.2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7135722</v>
      </c>
      <c r="AN56" s="373">
        <v>23284</v>
      </c>
      <c r="AO56" s="374">
        <v>36.1</v>
      </c>
      <c r="AP56" s="375">
        <v>25183</v>
      </c>
      <c r="AQ56" s="376">
        <v>-4.3</v>
      </c>
      <c r="AR56" s="377">
        <v>40.4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12158550</v>
      </c>
      <c r="AN57" s="365">
        <v>39719</v>
      </c>
      <c r="AO57" s="366">
        <v>-26.9</v>
      </c>
      <c r="AP57" s="367">
        <v>46457</v>
      </c>
      <c r="AQ57" s="368">
        <v>-3.4</v>
      </c>
      <c r="AR57" s="369">
        <v>-23.5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6146388</v>
      </c>
      <c r="AN58" s="373">
        <v>20079</v>
      </c>
      <c r="AO58" s="374">
        <v>-13.8</v>
      </c>
      <c r="AP58" s="375">
        <v>24020</v>
      </c>
      <c r="AQ58" s="376">
        <v>-4.5999999999999996</v>
      </c>
      <c r="AR58" s="377">
        <v>-9.1999999999999993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10888754</v>
      </c>
      <c r="AN59" s="365">
        <v>35664</v>
      </c>
      <c r="AO59" s="366">
        <v>-10.199999999999999</v>
      </c>
      <c r="AP59" s="367">
        <v>51849</v>
      </c>
      <c r="AQ59" s="368">
        <v>11.6</v>
      </c>
      <c r="AR59" s="369">
        <v>-21.8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5035111</v>
      </c>
      <c r="AN60" s="373">
        <v>16492</v>
      </c>
      <c r="AO60" s="374">
        <v>-17.899999999999999</v>
      </c>
      <c r="AP60" s="375">
        <v>26326</v>
      </c>
      <c r="AQ60" s="376">
        <v>9.6</v>
      </c>
      <c r="AR60" s="377">
        <v>-27.5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16869499</v>
      </c>
      <c r="AN61" s="380">
        <v>55056</v>
      </c>
      <c r="AO61" s="381">
        <v>-10.6</v>
      </c>
      <c r="AP61" s="382">
        <v>48734</v>
      </c>
      <c r="AQ61" s="383">
        <v>0.3</v>
      </c>
      <c r="AR61" s="369">
        <v>-10.9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7748549</v>
      </c>
      <c r="AN62" s="373">
        <v>25289</v>
      </c>
      <c r="AO62" s="374">
        <v>-7.9</v>
      </c>
      <c r="AP62" s="375">
        <v>25930</v>
      </c>
      <c r="AQ62" s="376">
        <v>0.6</v>
      </c>
      <c r="AR62" s="377">
        <v>-8.5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y4MpmpPbjyy4BbdgmcZAD6B33BJZ798jSmQ4grtRkkw7X5X2PEMnor2CBBp+GlUFg5AIqUbzNlxc8Rck9J1YQ==" saltValue="CgFx+mSyc0rcC3c3HzFz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UmATyujTTSUbl5aPExu+GIv1ZxFXlaESBwJcvUQX5T1UxTtvH+v/FjM4pjesRcceXtF4oU7r1ROtoGrfEwt5aA==" saltValue="0vVcHnyUH6rHbmrTyl7P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lGl8hHnCGcDbwuqF5iNeDQdR2ACGb7NuF8sQ7yWa/TepquVE5HH8GJ61Cyg993pf6UymI9uZdCkDka9fri2cDg==" saltValue="vnH5+sdCdjWR4HaDxStA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11.09</v>
      </c>
      <c r="G47" s="12">
        <v>11.13</v>
      </c>
      <c r="H47" s="12">
        <v>11.12</v>
      </c>
      <c r="I47" s="12">
        <v>11.11</v>
      </c>
      <c r="J47" s="13">
        <v>8.15</v>
      </c>
    </row>
    <row r="48" spans="2:10" ht="57.75" customHeight="1" x14ac:dyDescent="0.15">
      <c r="B48" s="14"/>
      <c r="C48" s="1238" t="s">
        <v>4</v>
      </c>
      <c r="D48" s="1238"/>
      <c r="E48" s="1239"/>
      <c r="F48" s="15">
        <v>1.69</v>
      </c>
      <c r="G48" s="16">
        <v>1.48</v>
      </c>
      <c r="H48" s="16">
        <v>1.52</v>
      </c>
      <c r="I48" s="16">
        <v>1.46</v>
      </c>
      <c r="J48" s="17">
        <v>1.23</v>
      </c>
    </row>
    <row r="49" spans="2:10" ht="57.75" customHeight="1" thickBot="1" x14ac:dyDescent="0.2">
      <c r="B49" s="18"/>
      <c r="C49" s="1240" t="s">
        <v>5</v>
      </c>
      <c r="D49" s="1240"/>
      <c r="E49" s="1241"/>
      <c r="F49" s="19">
        <v>0.18</v>
      </c>
      <c r="G49" s="20">
        <v>0.79</v>
      </c>
      <c r="H49" s="20">
        <v>0.08</v>
      </c>
      <c r="I49" s="20" t="s">
        <v>556</v>
      </c>
      <c r="J49" s="21" t="s">
        <v>557</v>
      </c>
    </row>
    <row r="50" spans="2:10" ht="13.5" customHeight="1" x14ac:dyDescent="0.15"/>
  </sheetData>
  <sheetProtection algorithmName="SHA-512" hashValue="okoxGHIjZtoY9X+am5Sa2hu3MQ2MP2A21fhIXCwtIvbml4AEVb6G2MEBsPvo9eikjwlmv6IiZmbjTA5tStmsuA==" saltValue="KkLnZuAKGFPcntL7mvwq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2021-10-04T03:42:35Z</cp:lastPrinted>
  <dcterms:created xsi:type="dcterms:W3CDTF">2021-02-05T04:25:07Z</dcterms:created>
  <dcterms:modified xsi:type="dcterms:W3CDTF">2021-10-04T03:42:56Z</dcterms:modified>
  <cp:category/>
</cp:coreProperties>
</file>