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15" yWindow="5940" windowWidth="19230" windowHeight="5985" tabRatio="8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P23" i="12"/>
  <c r="AA23" i="12"/>
  <c r="V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BE34" i="10"/>
  <c r="C34" i="10"/>
  <c r="C35" i="10" l="1"/>
  <c r="AM34" i="10" s="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c r="CO35" i="10" s="1"/>
  <c r="CO36" i="10" s="1"/>
  <c r="CO37" i="10" s="1"/>
  <c r="CO38" i="10" s="1"/>
</calcChain>
</file>

<file path=xl/sharedStrings.xml><?xml version="1.0" encoding="utf-8"?>
<sst xmlns="http://schemas.openxmlformats.org/spreadsheetml/2006/main" count="1134" uniqueCount="616">
  <si>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</si>
  <si>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</si>
  <si>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</si>
  <si>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</si>
  <si>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</si>
  <si>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</si>
  <si>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</si>
  <si>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</si>
  <si>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</si>
  <si>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</si>
  <si>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</si>
  <si>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</si>
  <si>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</si>
  <si>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</si>
  <si>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</si>
  <si>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</si>
  <si>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</si>
  <si>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</si>
  <si>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</si>
  <si>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</si>
  <si>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</si>
  <si>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</si>
  <si>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</si>
  <si>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</si>
  <si>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</si>
  <si>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</si>
  <si>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</si>
  <si>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</si>
  <si>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</si>
  <si>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</si>
  <si>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</si>
  <si>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</si>
  <si>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</si>
  <si>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</si>
  <si>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</si>
  <si>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</si>
  <si>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</si>
  <si>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</si>
  <si>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</si>
  <si>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</si>
  <si>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</si>
  <si>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</si>
  <si>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</si>
  <si>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</si>
  <si>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</si>
  <si>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</si>
  <si>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</si>
  <si>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</si>
  <si>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</si>
  <si>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</si>
  <si>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</si>
  <si>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</si>
  <si>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</si>
  <si>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</si>
  <si>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</si>
  <si>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</si>
  <si>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</si>
  <si>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</si>
  <si>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</si>
  <si>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</si>
  <si>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</si>
  <si>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</si>
  <si>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</si>
  <si>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</si>
  <si>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</si>
  <si>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</si>
  <si>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</si>
  <si>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</si>
  <si>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</si>
  <si>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</si>
  <si>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</si>
  <si>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</si>
  <si>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</si>
  <si>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</si>
  <si>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</si>
  <si>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</si>
  <si>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</si>
  <si>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</si>
  <si>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</si>
  <si>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</si>
  <si>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</si>
  <si>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</si>
  <si>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</si>
  <si>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</si>
  <si>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</si>
  <si>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</si>
  <si>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</si>
  <si>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</si>
  <si>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</si>
  <si>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</si>
  <si>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</si>
  <si>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</si>
  <si>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</si>
  <si>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</si>
  <si>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</si>
  <si>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</si>
  <si>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</si>
  <si>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</si>
  <si>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大牟田市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</si>
  <si>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</si>
  <si>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</si>
  <si>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</si>
  <si>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</si>
  <si>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</si>
  <si>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</si>
  <si>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</si>
  <si>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</si>
  <si>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</si>
  <si>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</si>
  <si>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</si>
  <si>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</si>
  <si>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</si>
  <si>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</si>
  <si>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</si>
  <si>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</si>
  <si>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</si>
  <si>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</si>
  <si>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</si>
  <si>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</si>
  <si>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</si>
  <si>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</si>
  <si>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</si>
  <si>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</si>
  <si>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</si>
  <si>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</si>
  <si>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</si>
  <si>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</si>
  <si>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</si>
  <si>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</si>
  <si>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</si>
  <si>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</si>
  <si>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</si>
  <si>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</si>
  <si>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</si>
  <si>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</si>
  <si>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</si>
  <si>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</si>
  <si>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</si>
  <si>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</si>
  <si>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</si>
  <si>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</si>
  <si>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</si>
  <si>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</si>
  <si>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</si>
  <si>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</si>
  <si>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</si>
  <si>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</si>
  <si>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</si>
  <si>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</si>
  <si>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</si>
  <si>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</si>
  <si>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</si>
  <si>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</si>
  <si>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</si>
  <si>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</si>
  <si>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</si>
  <si>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</si>
  <si>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</si>
  <si>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</si>
  <si>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</si>
  <si>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</si>
  <si>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</si>
  <si>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</si>
  <si>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</si>
  <si>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</si>
  <si>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</si>
  <si>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</si>
  <si>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</si>
  <si>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</si>
  <si>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</si>
  <si>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</si>
  <si>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</si>
  <si>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</si>
  <si>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</si>
  <si>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</si>
  <si>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</si>
  <si>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</si>
  <si>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</si>
  <si>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</si>
  <si>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</si>
  <si>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</si>
  <si>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</si>
  <si>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</si>
  <si>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</si>
  <si>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</si>
  <si>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</si>
  <si>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</si>
  <si>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</si>
  <si>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</si>
  <si>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</si>
  <si>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</si>
  <si>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</si>
  <si>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</si>
  <si>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</si>
  <si>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</si>
  <si>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</si>
  <si>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</si>
  <si>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</si>
  <si>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</si>
  <si>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</si>
  <si>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</si>
  <si>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</si>
  <si>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</si>
  <si>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</si>
  <si>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</si>
  <si>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</si>
  <si>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</si>
  <si>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</si>
  <si>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</si>
  <si>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</si>
  <si>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</si>
  <si>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</si>
  <si>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</si>
  <si>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</si>
  <si>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福岡県大牟田市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</si>
  <si>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</si>
  <si>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</si>
  <si>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</si>
  <si>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</si>
  <si>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</si>
  <si>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</si>
  <si>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</si>
  <si>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</si>
  <si>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</si>
  <si>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</si>
  <si>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</si>
  <si>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</si>
  <si>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</si>
  <si>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</si>
  <si>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</si>
  <si>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</si>
  <si>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</si>
  <si>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</si>
  <si>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</si>
  <si>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</si>
  <si>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</si>
  <si>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</si>
  <si>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</si>
  <si>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</si>
  <si>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</si>
  <si>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</si>
  <si>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</si>
  <si>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</si>
  <si>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</si>
  <si>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</si>
  <si>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</si>
  <si>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</si>
  <si>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</si>
  <si>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</si>
  <si>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</si>
  <si>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</si>
  <si>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</si>
  <si>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</si>
  <si>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</si>
  <si>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</si>
  <si>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</si>
  <si>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</si>
  <si>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</si>
  <si>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</si>
  <si>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</si>
  <si>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</si>
  <si>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</si>
  <si>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</si>
  <si>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</si>
  <si>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</si>
  <si>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</si>
  <si>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</si>
  <si>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</si>
  <si>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</si>
  <si>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</si>
  <si>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</si>
  <si>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</si>
  <si>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</si>
  <si>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</si>
  <si>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</si>
  <si>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</si>
  <si>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</si>
  <si>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</si>
  <si>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</si>
  <si>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</si>
  <si>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</si>
  <si>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</si>
  <si>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</si>
  <si>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</si>
  <si>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</si>
  <si>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</si>
  <si>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</si>
  <si>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</si>
  <si>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</si>
  <si>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</si>
  <si>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</si>
  <si>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</si>
  <si>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</si>
  <si>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</si>
  <si>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</si>
  <si>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</si>
  <si>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</si>
  <si>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</si>
  <si>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</si>
  <si>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</si>
  <si>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</si>
  <si>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</si>
  <si>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</si>
  <si>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</si>
  <si>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</si>
  <si>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</si>
  <si>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</si>
  <si>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</si>
  <si>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</si>
  <si>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</si>
  <si>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</si>
  <si>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</si>
  <si>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</si>
  <si>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</si>
  <si>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</si>
  <si>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</si>
  <si>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</si>
  <si>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</si>
  <si>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</si>
  <si>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</si>
  <si>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</si>
  <si>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</si>
  <si>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</si>
  <si>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</si>
  <si>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</si>
  <si>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</si>
  <si>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</si>
  <si>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</si>
  <si>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</si>
  <si>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</si>
  <si>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</si>
  <si>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</si>
  <si>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</si>
  <si>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</si>
  <si>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</si>
  <si>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</si>
  <si>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</si>
  <si>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</si>
  <si>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</si>
  <si>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</si>
  <si>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</si>
  <si>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</si>
  <si>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</si>
  <si>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</si>
  <si>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</si>
  <si>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</si>
  <si>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</si>
  <si>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</si>
  <si>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</si>
  <si>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</si>
  <si>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</si>
  <si>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</si>
  <si>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</si>
  <si>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</si>
  <si>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</si>
  <si>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</si>
  <si>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</si>
  <si>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</si>
  <si>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</si>
  <si>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</si>
  <si>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</si>
  <si>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</si>
  <si>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</si>
  <si>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</si>
  <si>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</si>
  <si>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</si>
  <si>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</si>
  <si>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福岡県大牟田市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</si>
  <si>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</si>
  <si>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</si>
  <si>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</si>
  <si>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</si>
  <si>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</si>
  <si>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</si>
  <si>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</si>
  <si>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</si>
  <si>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</si>
  <si>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</si>
  <si>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</si>
  <si>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</si>
  <si>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</si>
  <si>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</si>
  <si>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</si>
  <si>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</si>
  <si>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</si>
  <si>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</si>
  <si>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</si>
  <si>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</si>
  <si>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</si>
  <si>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</si>
  <si>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</si>
  <si>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</si>
  <si>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</si>
  <si>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</si>
  <si>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</si>
  <si>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</si>
  <si>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</si>
  <si>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</si>
  <si>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</si>
  <si>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</si>
  <si>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</si>
  <si>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</si>
  <si>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</si>
  <si>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</si>
  <si>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</si>
  <si>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</si>
  <si>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</si>
  <si>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</si>
  <si>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</si>
  <si>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</si>
  <si>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</si>
  <si>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</si>
  <si>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</si>
  <si>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</si>
  <si>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</si>
  <si>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</si>
  <si>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</si>
  <si>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</si>
  <si>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</si>
  <si>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</si>
  <si>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</si>
  <si>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</si>
  <si>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</si>
  <si>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</si>
  <si>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</si>
  <si>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</si>
  <si>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</si>
  <si>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</si>
  <si>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</si>
  <si>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</si>
  <si>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</si>
  <si>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</si>
  <si>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</si>
  <si>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</si>
  <si>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</si>
  <si>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</si>
  <si>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</si>
  <si>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</si>
  <si>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</si>
  <si>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</si>
  <si>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</si>
  <si>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</si>
  <si>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</si>
  <si>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</si>
  <si>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</si>
  <si>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</si>
  <si>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</si>
  <si>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</si>
  <si>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</si>
  <si>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</si>
  <si>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</si>
  <si>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</si>
  <si>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</si>
  <si>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</si>
  <si>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</si>
  <si>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</si>
  <si>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</si>
  <si>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</si>
  <si>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</si>
  <si>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</si>
  <si>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</si>
  <si>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</si>
  <si>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</si>
  <si>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</si>
  <si>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</si>
  <si>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</si>
  <si>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</si>
  <si>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</si>
  <si>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</si>
  <si>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</si>
  <si>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</si>
  <si>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</si>
  <si>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</si>
  <si>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</si>
  <si>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</si>
  <si>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</si>
  <si>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</si>
  <si>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</si>
  <si>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</si>
  <si>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</si>
  <si>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</si>
  <si>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</si>
  <si>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</si>
  <si>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</si>
  <si>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</si>
  <si>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</si>
  <si>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</si>
  <si>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</si>
  <si>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</si>
  <si>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</si>
  <si>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</si>
  <si>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</si>
  <si>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</si>
  <si>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</si>
  <si>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</si>
  <si>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</si>
  <si>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</si>
  <si>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</si>
  <si>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</si>
  <si>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</si>
  <si>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</si>
  <si>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</si>
  <si>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</si>
  <si>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</si>
  <si>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</si>
  <si>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</si>
  <si>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</si>
  <si>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</si>
  <si>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</si>
  <si>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</si>
  <si>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</si>
  <si>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</si>
  <si>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</si>
  <si>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</si>
  <si>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</si>
  <si>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</si>
  <si>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</si>
  <si>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</si>
  <si>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</si>
  <si>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</si>
  <si>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</si>
  <si>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</si>
  <si>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</si>
  <si>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</si>
  <si>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</si>
  <si>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</si>
  <si>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</si>
  <si>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</si>
  <si>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</si>
  <si>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</si>
  <si>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</si>
  <si>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</si>
  <si>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</si>
  <si>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</si>
  <si>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</si>
  <si>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</si>
  <si>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</si>
  <si>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</si>
  <si>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</si>
  <si>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</si>
  <si>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</si>
  <si>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</si>
  <si>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</si>
  <si>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</si>
  <si>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</si>
  <si>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</si>
  <si>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</si>
  <si>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</si>
  <si>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</si>
  <si>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</si>
  <si>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</si>
  <si>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</si>
  <si>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</si>
  <si>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</si>
  <si>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</si>
  <si>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1.38</t>
  </si>
  <si>
    <t>▲ 0.84</t>
  </si>
  <si>
    <t>▲ 0.10</t>
  </si>
  <si>
    <t>水道事業会計</t>
  </si>
  <si>
    <t>下水道事業会計</t>
  </si>
  <si>
    <t>介護保険事業</t>
  </si>
  <si>
    <t>国民健康保険事業</t>
  </si>
  <si>
    <t>▲ 0.27</t>
  </si>
  <si>
    <t>▲ 0.40</t>
  </si>
  <si>
    <t>一般会計</t>
  </si>
  <si>
    <t>後期高齢者医療事業</t>
  </si>
  <si>
    <t>病院事業債管理特別会計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</si>
  <si>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</si>
  <si>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</si>
  <si>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</si>
  <si>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</si>
  <si>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</si>
  <si>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</si>
  <si>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</si>
  <si>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</si>
  <si>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庁舎建設積立基金</t>
    <rPh sb="0" eb="2">
      <t>チョウシャ</t>
    </rPh>
    <rPh sb="2" eb="4">
      <t>ケンセツ</t>
    </rPh>
    <rPh sb="4" eb="6">
      <t>ツミタテ</t>
    </rPh>
    <rPh sb="6" eb="8">
      <t>キキン</t>
    </rPh>
    <phoneticPr fontId="5"/>
  </si>
  <si>
    <t>廃棄物の埋立地取得及び処理工場建設積立基金</t>
    <rPh sb="0" eb="3">
      <t>ハイキブツ</t>
    </rPh>
    <rPh sb="4" eb="7">
      <t>ウメタテチ</t>
    </rPh>
    <rPh sb="7" eb="9">
      <t>シュトク</t>
    </rPh>
    <rPh sb="9" eb="10">
      <t>オヨ</t>
    </rPh>
    <rPh sb="11" eb="13">
      <t>ショリ</t>
    </rPh>
    <rPh sb="13" eb="15">
      <t>コウジョウ</t>
    </rPh>
    <rPh sb="15" eb="17">
      <t>ケンセツ</t>
    </rPh>
    <rPh sb="17" eb="19">
      <t>ツミタテ</t>
    </rPh>
    <rPh sb="19" eb="21">
      <t>キキン</t>
    </rPh>
    <phoneticPr fontId="5"/>
  </si>
  <si>
    <t>九州新幹線渇水対策施設維持管理基金費</t>
    <rPh sb="0" eb="2">
      <t>キュウシュウ</t>
    </rPh>
    <rPh sb="2" eb="5">
      <t>シンカンセン</t>
    </rPh>
    <rPh sb="5" eb="7">
      <t>カッスイ</t>
    </rPh>
    <rPh sb="7" eb="9">
      <t>タイサク</t>
    </rPh>
    <rPh sb="9" eb="11">
      <t>シセツ</t>
    </rPh>
    <rPh sb="11" eb="13">
      <t>イジ</t>
    </rPh>
    <rPh sb="13" eb="15">
      <t>カンリ</t>
    </rPh>
    <rPh sb="15" eb="17">
      <t>キキン</t>
    </rPh>
    <rPh sb="17" eb="18">
      <t>ヒ</t>
    </rPh>
    <phoneticPr fontId="2"/>
  </si>
  <si>
    <t>-</t>
    <phoneticPr fontId="2"/>
  </si>
  <si>
    <t>-</t>
    <phoneticPr fontId="2"/>
  </si>
  <si>
    <t>-</t>
    <phoneticPr fontId="2"/>
  </si>
  <si>
    <t>-</t>
    <phoneticPr fontId="2"/>
  </si>
  <si>
    <t>-</t>
    <phoneticPr fontId="2"/>
  </si>
  <si>
    <t>-</t>
    <phoneticPr fontId="2"/>
  </si>
  <si>
    <t>-</t>
    <phoneticPr fontId="2"/>
  </si>
  <si>
    <t>-</t>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</si>
  <si>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</si>
  <si>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</si>
  <si>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大牟田・荒尾清掃施設組合（一般会計）</t>
    <rPh sb="0" eb="3">
      <t>オオムタ</t>
    </rPh>
    <rPh sb="4" eb="6">
      <t>アラオ</t>
    </rPh>
    <rPh sb="6" eb="8">
      <t>セイソウ</t>
    </rPh>
    <rPh sb="8" eb="10">
      <t>シセツ</t>
    </rPh>
    <rPh sb="10" eb="12">
      <t>クミアイ</t>
    </rPh>
    <rPh sb="13" eb="15">
      <t>イッパン</t>
    </rPh>
    <rPh sb="15" eb="17">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</si>
  <si>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</si>
  <si>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</si>
  <si>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</si>
  <si>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法適用企業</t>
    <rPh sb="0" eb="1">
      <t>ホウ</t>
    </rPh>
    <rPh sb="1" eb="3">
      <t>テキヨウ</t>
    </rPh>
    <rPh sb="3" eb="5">
      <t>キギョウ</t>
    </rPh>
    <phoneticPr fontId="2"/>
  </si>
  <si>
    <t>公益財団法人　大牟田市文化振興財団</t>
    <rPh sb="0" eb="2">
      <t>コウエキ</t>
    </rPh>
    <rPh sb="2" eb="4">
      <t>ザイダン</t>
    </rPh>
    <rPh sb="4" eb="6">
      <t>ホウジン</t>
    </rPh>
    <rPh sb="7" eb="11">
      <t>オオムタシ</t>
    </rPh>
    <rPh sb="11" eb="13">
      <t>ブンカ</t>
    </rPh>
    <rPh sb="13" eb="15">
      <t>シンコウ</t>
    </rPh>
    <rPh sb="15" eb="17">
      <t>ザイダン</t>
    </rPh>
    <phoneticPr fontId="2"/>
  </si>
  <si>
    <t>一般財団法人　有明環境整備公社</t>
    <rPh sb="0" eb="2">
      <t>イッパン</t>
    </rPh>
    <rPh sb="2" eb="4">
      <t>ザイダン</t>
    </rPh>
    <rPh sb="4" eb="6">
      <t>ホウジン</t>
    </rPh>
    <rPh sb="7" eb="9">
      <t>アリアケ</t>
    </rPh>
    <rPh sb="9" eb="11">
      <t>カンキョウ</t>
    </rPh>
    <rPh sb="11" eb="13">
      <t>セイビ</t>
    </rPh>
    <rPh sb="13" eb="15">
      <t>コウシャ</t>
    </rPh>
    <phoneticPr fontId="2"/>
  </si>
  <si>
    <t>公益財団法人　大牟田市地域活性化センター</t>
    <rPh sb="0" eb="2">
      <t>コウエキ</t>
    </rPh>
    <rPh sb="2" eb="4">
      <t>ザイダン</t>
    </rPh>
    <rPh sb="4" eb="6">
      <t>ホウジン</t>
    </rPh>
    <rPh sb="7" eb="11">
      <t>オオムタシ</t>
    </rPh>
    <rPh sb="11" eb="13">
      <t>チイキ</t>
    </rPh>
    <rPh sb="13" eb="16">
      <t>カッセイカ</t>
    </rPh>
    <phoneticPr fontId="2"/>
  </si>
  <si>
    <t>○</t>
    <phoneticPr fontId="2"/>
  </si>
  <si>
    <t>地方独立行政法人　大牟田市立病院</t>
    <rPh sb="0" eb="2">
      <t>チホウ</t>
    </rPh>
    <rPh sb="2" eb="4">
      <t>ドクリツ</t>
    </rPh>
    <rPh sb="4" eb="6">
      <t>ギョウセイ</t>
    </rPh>
    <rPh sb="6" eb="8">
      <t>ホウジン</t>
    </rPh>
    <rPh sb="9" eb="14">
      <t>オオムタシリツ</t>
    </rPh>
    <rPh sb="14" eb="16">
      <t>ビョウイン</t>
    </rPh>
    <phoneticPr fontId="2"/>
  </si>
  <si>
    <t>土地開発公社</t>
    <rPh sb="0" eb="2">
      <t>トチ</t>
    </rPh>
    <rPh sb="2" eb="4">
      <t>カイハツ</t>
    </rPh>
    <rPh sb="4" eb="6">
      <t>コウシャ</t>
    </rPh>
    <phoneticPr fontId="2"/>
  </si>
  <si>
    <t>-</t>
    <phoneticPr fontId="2"/>
  </si>
  <si>
    <t>福祉振興基金</t>
    <rPh sb="0" eb="2">
      <t>フクシ</t>
    </rPh>
    <rPh sb="2" eb="4">
      <t>シンコウ</t>
    </rPh>
    <rPh sb="4" eb="6">
      <t>キキン</t>
    </rPh>
    <phoneticPr fontId="2"/>
  </si>
  <si>
    <t>職員退職手当積立基金</t>
    <rPh sb="0" eb="2">
      <t>ショクイン</t>
    </rPh>
    <rPh sb="2" eb="4">
      <t>タイショク</t>
    </rPh>
    <rPh sb="4" eb="6">
      <t>テアテ</t>
    </rPh>
    <rPh sb="6" eb="8">
      <t>ツミタテ</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</si>
  <si>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</si>
  <si>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</si>
  <si>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</si>
  <si>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</si>
  <si>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</si>
  <si>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</si>
  <si>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</si>
  <si>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</si>
  <si>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</si>
  <si>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</si>
  <si>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</si>
  <si>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</si>
  <si>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類似団体と比べ将来負担比率は高いものの、減少傾向にある。地方債現在高については、地方債の新規発行額を当該年度の元金償還額以内に抑えるなどの取組みを継続してきたことから年々減少してきていること、また、財政調整基金への積増しや 庁舎等建設積立基金の積増しなどにより充当可能基金が増加したこと等により数値的には改善してきている。一方、有形固定資産減価償却率については、令和元年度は、県平均・類似団体いずれと比較しても若干高い状況にある。今後も、本市の公共施設の耐用年数に対しどの程度経過しているのか、また将来負担比率に対する影響も考えたうえで、公共施設維持管理計画に基づいた維持補修を行っていくこととする。</t>
    <rPh sb="182" eb="183">
      <t>レイ</t>
    </rPh>
    <rPh sb="183" eb="184">
      <t>ワ</t>
    </rPh>
    <rPh sb="184" eb="185">
      <t>ガン</t>
    </rPh>
    <phoneticPr fontId="5"/>
  </si>
  <si>
    <t>　将来負担比率及び実質公債費比率は共に類似団体と比較して高いものの、近年は減少傾向にある。これは、地方債の新規発行額を当該年度の元金償還額以内に抑えるなどの取組みを継続してきたことから地方債残高が減少してきていること、また、財政調整基金への積増しや庁舎等建設積立基金の積増しなどにより充当可能基金が増加したこと等が主な要因になっている。
　近年、過疎対策事業債や臨時財政対策債以外の元利償還額は減少しているものの、過疎対策事業債、臨時財政対策債の償還額については増加しており、地方債残高についても下げ止まりとなってきている。このため、これまで以上に公債費の適正化に向けた取組みを継続して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</si>
</sst>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1563-4FA3-83D3-BAC4C035DA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37165</c:v>
                </c:pt>
                <c:pt idx="1">
                  <c:v>35852</c:v>
                </c:pt>
                <c:pt idx="2">
                  <c:v>30402</c:v>
                </c:pt>
                <c:pt idx="3">
                  <c:v>29278</c:v>
                </c:pt>
                <c:pt idx="4">
                  <c:v>31785</c:v>
                </c:pt>
              </c:numCache>
            </c:numRef>
          </c:val>
          <c:smooth val="0"/>
          <c:extLst xmlns:c16r2="http://schemas.microsoft.com/office/drawing/2015/06/chart">
            <c:ext xmlns:c16="http://schemas.microsoft.com/office/drawing/2014/chart" uri="{C3380CC4-5D6E-409C-BE32-E72D297353CC}">
              <c16:uniqueId val="{00000001-1563-4FA3-83D3-BAC4C035DA42}"/>
            </c:ext>
          </c:extLst>
        </c:ser>
        <c:dLbls>
          <c:showLegendKey val="0"/>
          <c:showVal val="0"/>
          <c:showCatName val="0"/>
          <c:showSerName val="0"/>
          <c:showPercent val="0"/>
          <c:showBubbleSize val="0"/>
        </c:dLbls>
        <c:marker val="1"/>
        <c:smooth val="0"/>
        <c:axId val="495333376"/>
        <c:axId val="495333760"/>
      </c:lineChart>
      <c:catAx>
        <c:axId val="49533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333760"/>
        <c:crosses val="autoZero"/>
        <c:auto val="1"/>
        <c:lblAlgn val="ctr"/>
        <c:lblOffset val="100"/>
        <c:tickLblSkip val="1"/>
        <c:tickMarkSkip val="1"/>
        <c:noMultiLvlLbl val="0"/>
      </c:catAx>
      <c:valAx>
        <c:axId val="49533376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33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2.42</c:v>
                </c:pt>
                <c:pt idx="1">
                  <c:v>0.09</c:v>
                </c:pt>
                <c:pt idx="2">
                  <c:v>0.76</c:v>
                </c:pt>
                <c:pt idx="3">
                  <c:v>0.15</c:v>
                </c:pt>
                <c:pt idx="4">
                  <c:v>0.26</c:v>
                </c:pt>
              </c:numCache>
            </c:numRef>
          </c:val>
          <c:extLst xmlns:c16r2="http://schemas.microsoft.com/office/drawing/2015/06/chart">
            <c:ext xmlns:c16="http://schemas.microsoft.com/office/drawing/2014/chart" uri="{C3380CC4-5D6E-409C-BE32-E72D297353CC}">
              <c16:uniqueId val="{00000000-210D-4FB3-9E87-39568DC1C0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8.1300000000000008</c:v>
                </c:pt>
                <c:pt idx="1">
                  <c:v>9.19</c:v>
                </c:pt>
                <c:pt idx="2">
                  <c:v>9.43</c:v>
                </c:pt>
                <c:pt idx="3">
                  <c:v>9.24</c:v>
                </c:pt>
                <c:pt idx="4">
                  <c:v>9.0399999999999991</c:v>
                </c:pt>
              </c:numCache>
            </c:numRef>
          </c:val>
          <c:extLst xmlns:c16r2="http://schemas.microsoft.com/office/drawing/2015/06/chart">
            <c:ext xmlns:c16="http://schemas.microsoft.com/office/drawing/2014/chart" uri="{C3380CC4-5D6E-409C-BE32-E72D297353CC}">
              <c16:uniqueId val="{00000001-210D-4FB3-9E87-39568DC1C0AC}"/>
            </c:ext>
          </c:extLst>
        </c:ser>
        <c:dLbls>
          <c:showLegendKey val="0"/>
          <c:showVal val="0"/>
          <c:showCatName val="0"/>
          <c:showSerName val="0"/>
          <c:showPercent val="0"/>
          <c:showBubbleSize val="0"/>
        </c:dLbls>
        <c:gapWidth val="250"/>
        <c:overlap val="100"/>
        <c:axId val="499119776"/>
        <c:axId val="49883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1.61</c:v>
                </c:pt>
                <c:pt idx="1">
                  <c:v>-1.38</c:v>
                </c:pt>
                <c:pt idx="2">
                  <c:v>0.76</c:v>
                </c:pt>
                <c:pt idx="3">
                  <c:v>-0.84</c:v>
                </c:pt>
                <c:pt idx="4">
                  <c:v>-0.1</c:v>
                </c:pt>
              </c:numCache>
            </c:numRef>
          </c:val>
          <c:smooth val="0"/>
          <c:extLst xmlns:c16r2="http://schemas.microsoft.com/office/drawing/2015/06/chart">
            <c:ext xmlns:c16="http://schemas.microsoft.com/office/drawing/2014/chart" uri="{C3380CC4-5D6E-409C-BE32-E72D297353CC}">
              <c16:uniqueId val="{00000002-210D-4FB3-9E87-39568DC1C0AC}"/>
            </c:ext>
          </c:extLst>
        </c:ser>
        <c:dLbls>
          <c:showLegendKey val="0"/>
          <c:showVal val="0"/>
          <c:showCatName val="0"/>
          <c:showSerName val="0"/>
          <c:showPercent val="0"/>
          <c:showBubbleSize val="0"/>
        </c:dLbls>
        <c:marker val="1"/>
        <c:smooth val="0"/>
        <c:axId val="499119776"/>
        <c:axId val="498836592"/>
      </c:lineChart>
      <c:catAx>
        <c:axId val="4991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836592"/>
        <c:crosses val="autoZero"/>
        <c:auto val="1"/>
        <c:lblAlgn val="ctr"/>
        <c:lblOffset val="100"/>
        <c:tickLblSkip val="1"/>
        <c:tickMarkSkip val="1"/>
        <c:noMultiLvlLbl val="0"/>
      </c:catAx>
      <c:valAx>
        <c:axId val="49883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11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B12-4FEB-B138-DA6A38E9FD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12-4FEB-B138-DA6A38E9FD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B12-4FEB-B138-DA6A38E9FD7D}"/>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B12-4FEB-B138-DA6A38E9FD7D}"/>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0.12</c:v>
                </c:pt>
                <c:pt idx="4">
                  <c:v>#N/A</c:v>
                </c:pt>
                <c:pt idx="5">
                  <c:v>0.12</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4-6B12-4FEB-B138-DA6A38E9FD7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2.41</c:v>
                </c:pt>
                <c:pt idx="2">
                  <c:v>#N/A</c:v>
                </c:pt>
                <c:pt idx="3">
                  <c:v>0.08</c:v>
                </c:pt>
                <c:pt idx="4">
                  <c:v>#N/A</c:v>
                </c:pt>
                <c:pt idx="5">
                  <c:v>0.75</c:v>
                </c:pt>
                <c:pt idx="6">
                  <c:v>#N/A</c:v>
                </c:pt>
                <c:pt idx="7">
                  <c:v>0.15</c:v>
                </c:pt>
                <c:pt idx="8">
                  <c:v>#N/A</c:v>
                </c:pt>
                <c:pt idx="9">
                  <c:v>0.26</c:v>
                </c:pt>
              </c:numCache>
            </c:numRef>
          </c:val>
          <c:extLst xmlns:c16r2="http://schemas.microsoft.com/office/drawing/2015/06/chart">
            <c:ext xmlns:c16="http://schemas.microsoft.com/office/drawing/2014/chart" uri="{C3380CC4-5D6E-409C-BE32-E72D297353CC}">
              <c16:uniqueId val="{00000005-6B12-4FEB-B138-DA6A38E9FD7D}"/>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0.27</c:v>
                </c:pt>
                <c:pt idx="1">
                  <c:v>#N/A</c:v>
                </c:pt>
                <c:pt idx="2">
                  <c:v>0.4</c:v>
                </c:pt>
                <c:pt idx="3">
                  <c:v>#N/A</c:v>
                </c:pt>
                <c:pt idx="4">
                  <c:v>#N/A</c:v>
                </c:pt>
                <c:pt idx="5">
                  <c:v>0.08</c:v>
                </c:pt>
                <c:pt idx="6">
                  <c:v>#N/A</c:v>
                </c:pt>
                <c:pt idx="7">
                  <c:v>0.65</c:v>
                </c:pt>
                <c:pt idx="8">
                  <c:v>#N/A</c:v>
                </c:pt>
                <c:pt idx="9">
                  <c:v>1.1100000000000001</c:v>
                </c:pt>
              </c:numCache>
            </c:numRef>
          </c:val>
          <c:extLst xmlns:c16r2="http://schemas.microsoft.com/office/drawing/2015/06/chart">
            <c:ext xmlns:c16="http://schemas.microsoft.com/office/drawing/2014/chart" uri="{C3380CC4-5D6E-409C-BE32-E72D297353CC}">
              <c16:uniqueId val="{00000006-6B12-4FEB-B138-DA6A38E9FD7D}"/>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0.91</c:v>
                </c:pt>
                <c:pt idx="4">
                  <c:v>#N/A</c:v>
                </c:pt>
                <c:pt idx="5">
                  <c:v>1.1299999999999999</c:v>
                </c:pt>
                <c:pt idx="6">
                  <c:v>#N/A</c:v>
                </c:pt>
                <c:pt idx="7">
                  <c:v>0.81</c:v>
                </c:pt>
                <c:pt idx="8">
                  <c:v>#N/A</c:v>
                </c:pt>
                <c:pt idx="9">
                  <c:v>1.31</c:v>
                </c:pt>
              </c:numCache>
            </c:numRef>
          </c:val>
          <c:extLst xmlns:c16r2="http://schemas.microsoft.com/office/drawing/2015/06/chart">
            <c:ext xmlns:c16="http://schemas.microsoft.com/office/drawing/2014/chart" uri="{C3380CC4-5D6E-409C-BE32-E72D297353CC}">
              <c16:uniqueId val="{00000007-6B12-4FEB-B138-DA6A38E9FD7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0.54</c:v>
                </c:pt>
                <c:pt idx="2">
                  <c:v>#N/A</c:v>
                </c:pt>
                <c:pt idx="3">
                  <c:v>1.3</c:v>
                </c:pt>
                <c:pt idx="4">
                  <c:v>#N/A</c:v>
                </c:pt>
                <c:pt idx="5">
                  <c:v>1.84</c:v>
                </c:pt>
                <c:pt idx="6">
                  <c:v>#N/A</c:v>
                </c:pt>
                <c:pt idx="7">
                  <c:v>2.33</c:v>
                </c:pt>
                <c:pt idx="8">
                  <c:v>#N/A</c:v>
                </c:pt>
                <c:pt idx="9">
                  <c:v>2.91</c:v>
                </c:pt>
              </c:numCache>
            </c:numRef>
          </c:val>
          <c:extLst xmlns:c16r2="http://schemas.microsoft.com/office/drawing/2015/06/chart">
            <c:ext xmlns:c16="http://schemas.microsoft.com/office/drawing/2014/chart" uri="{C3380CC4-5D6E-409C-BE32-E72D297353CC}">
              <c16:uniqueId val="{00000008-6B12-4FEB-B138-DA6A38E9FD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5.64</c:v>
                </c:pt>
                <c:pt idx="2">
                  <c:v>#N/A</c:v>
                </c:pt>
                <c:pt idx="3">
                  <c:v>7.04</c:v>
                </c:pt>
                <c:pt idx="4">
                  <c:v>#N/A</c:v>
                </c:pt>
                <c:pt idx="5">
                  <c:v>7.76</c:v>
                </c:pt>
                <c:pt idx="6">
                  <c:v>#N/A</c:v>
                </c:pt>
                <c:pt idx="7">
                  <c:v>8.67</c:v>
                </c:pt>
                <c:pt idx="8">
                  <c:v>#N/A</c:v>
                </c:pt>
                <c:pt idx="9">
                  <c:v>9.25</c:v>
                </c:pt>
              </c:numCache>
            </c:numRef>
          </c:val>
          <c:extLst xmlns:c16r2="http://schemas.microsoft.com/office/drawing/2015/06/chart">
            <c:ext xmlns:c16="http://schemas.microsoft.com/office/drawing/2014/chart" uri="{C3380CC4-5D6E-409C-BE32-E72D297353CC}">
              <c16:uniqueId val="{00000009-6B12-4FEB-B138-DA6A38E9FD7D}"/>
            </c:ext>
          </c:extLst>
        </c:ser>
        <c:dLbls>
          <c:showLegendKey val="0"/>
          <c:showVal val="0"/>
          <c:showCatName val="0"/>
          <c:showSerName val="0"/>
          <c:showPercent val="0"/>
          <c:showBubbleSize val="0"/>
        </c:dLbls>
        <c:gapWidth val="150"/>
        <c:overlap val="100"/>
        <c:axId val="499635704"/>
        <c:axId val="499636088"/>
      </c:barChart>
      <c:catAx>
        <c:axId val="49963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636088"/>
        <c:crosses val="autoZero"/>
        <c:auto val="1"/>
        <c:lblAlgn val="ctr"/>
        <c:lblOffset val="100"/>
        <c:tickLblSkip val="1"/>
        <c:tickMarkSkip val="1"/>
        <c:noMultiLvlLbl val="0"/>
      </c:catAx>
      <c:valAx>
        <c:axId val="499636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635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5301</c:v>
                </c:pt>
                <c:pt idx="5">
                  <c:v>5350</c:v>
                </c:pt>
                <c:pt idx="8">
                  <c:v>4987</c:v>
                </c:pt>
                <c:pt idx="11">
                  <c:v>4982</c:v>
                </c:pt>
                <c:pt idx="14">
                  <c:v>5186</c:v>
                </c:pt>
              </c:numCache>
            </c:numRef>
          </c:val>
          <c:extLst xmlns:c16r2="http://schemas.microsoft.com/office/drawing/2015/06/chart">
            <c:ext xmlns:c16="http://schemas.microsoft.com/office/drawing/2014/chart" uri="{C3380CC4-5D6E-409C-BE32-E72D297353CC}">
              <c16:uniqueId val="{00000000-085A-4D7B-8CDD-F98BC57FED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5A-4D7B-8CDD-F98BC57FED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13</c:v>
                </c:pt>
                <c:pt idx="6">
                  <c:v>11</c:v>
                </c:pt>
                <c:pt idx="9">
                  <c:v>1</c:v>
                </c:pt>
                <c:pt idx="12">
                  <c:v>0</c:v>
                </c:pt>
              </c:numCache>
            </c:numRef>
          </c:val>
          <c:extLst xmlns:c16r2="http://schemas.microsoft.com/office/drawing/2015/06/chart">
            <c:ext xmlns:c16="http://schemas.microsoft.com/office/drawing/2014/chart" uri="{C3380CC4-5D6E-409C-BE32-E72D297353CC}">
              <c16:uniqueId val="{00000002-085A-4D7B-8CDD-F98BC57FED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316</c:v>
                </c:pt>
                <c:pt idx="3">
                  <c:v>244</c:v>
                </c:pt>
                <c:pt idx="6">
                  <c:v>244</c:v>
                </c:pt>
                <c:pt idx="9">
                  <c:v>2</c:v>
                </c:pt>
                <c:pt idx="12">
                  <c:v>0</c:v>
                </c:pt>
              </c:numCache>
            </c:numRef>
          </c:val>
          <c:extLst xmlns:c16r2="http://schemas.microsoft.com/office/drawing/2015/06/chart">
            <c:ext xmlns:c16="http://schemas.microsoft.com/office/drawing/2014/chart" uri="{C3380CC4-5D6E-409C-BE32-E72D297353CC}">
              <c16:uniqueId val="{00000003-085A-4D7B-8CDD-F98BC57FED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1087</c:v>
                </c:pt>
                <c:pt idx="3">
                  <c:v>1115</c:v>
                </c:pt>
                <c:pt idx="6">
                  <c:v>970</c:v>
                </c:pt>
                <c:pt idx="9">
                  <c:v>965</c:v>
                </c:pt>
                <c:pt idx="12">
                  <c:v>964</c:v>
                </c:pt>
              </c:numCache>
            </c:numRef>
          </c:val>
          <c:extLst xmlns:c16r2="http://schemas.microsoft.com/office/drawing/2015/06/chart">
            <c:ext xmlns:c16="http://schemas.microsoft.com/office/drawing/2014/chart" uri="{C3380CC4-5D6E-409C-BE32-E72D297353CC}">
              <c16:uniqueId val="{00000004-085A-4D7B-8CDD-F98BC57FED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5A-4D7B-8CDD-F98BC57FED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5A-4D7B-8CDD-F98BC57FED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6013</c:v>
                </c:pt>
                <c:pt idx="3">
                  <c:v>6165</c:v>
                </c:pt>
                <c:pt idx="6">
                  <c:v>6021</c:v>
                </c:pt>
                <c:pt idx="9">
                  <c:v>5565</c:v>
                </c:pt>
                <c:pt idx="12">
                  <c:v>5870</c:v>
                </c:pt>
              </c:numCache>
            </c:numRef>
          </c:val>
          <c:extLst xmlns:c16r2="http://schemas.microsoft.com/office/drawing/2015/06/chart">
            <c:ext xmlns:c16="http://schemas.microsoft.com/office/drawing/2014/chart" uri="{C3380CC4-5D6E-409C-BE32-E72D297353CC}">
              <c16:uniqueId val="{00000007-085A-4D7B-8CDD-F98BC57FED3D}"/>
            </c:ext>
          </c:extLst>
        </c:ser>
        <c:dLbls>
          <c:showLegendKey val="0"/>
          <c:showVal val="0"/>
          <c:showCatName val="0"/>
          <c:showSerName val="0"/>
          <c:showPercent val="0"/>
          <c:showBubbleSize val="0"/>
        </c:dLbls>
        <c:gapWidth val="100"/>
        <c:overlap val="100"/>
        <c:axId val="494571936"/>
        <c:axId val="49261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2130</c:v>
                </c:pt>
                <c:pt idx="2">
                  <c:v>#N/A</c:v>
                </c:pt>
                <c:pt idx="3">
                  <c:v>#N/A</c:v>
                </c:pt>
                <c:pt idx="4">
                  <c:v>2187</c:v>
                </c:pt>
                <c:pt idx="5">
                  <c:v>#N/A</c:v>
                </c:pt>
                <c:pt idx="6">
                  <c:v>#N/A</c:v>
                </c:pt>
                <c:pt idx="7">
                  <c:v>2259</c:v>
                </c:pt>
                <c:pt idx="8">
                  <c:v>#N/A</c:v>
                </c:pt>
                <c:pt idx="9">
                  <c:v>#N/A</c:v>
                </c:pt>
                <c:pt idx="10">
                  <c:v>1551</c:v>
                </c:pt>
                <c:pt idx="11">
                  <c:v>#N/A</c:v>
                </c:pt>
                <c:pt idx="12">
                  <c:v>#N/A</c:v>
                </c:pt>
                <c:pt idx="13">
                  <c:v>1648</c:v>
                </c:pt>
                <c:pt idx="14">
                  <c:v>#N/A</c:v>
                </c:pt>
              </c:numCache>
            </c:numRef>
          </c:val>
          <c:smooth val="0"/>
          <c:extLst xmlns:c16r2="http://schemas.microsoft.com/office/drawing/2015/06/chart">
            <c:ext xmlns:c16="http://schemas.microsoft.com/office/drawing/2014/chart" uri="{C3380CC4-5D6E-409C-BE32-E72D297353CC}">
              <c16:uniqueId val="{00000008-085A-4D7B-8CDD-F98BC57FED3D}"/>
            </c:ext>
          </c:extLst>
        </c:ser>
        <c:dLbls>
          <c:showLegendKey val="0"/>
          <c:showVal val="0"/>
          <c:showCatName val="0"/>
          <c:showSerName val="0"/>
          <c:showPercent val="0"/>
          <c:showBubbleSize val="0"/>
        </c:dLbls>
        <c:marker val="1"/>
        <c:smooth val="0"/>
        <c:axId val="494571936"/>
        <c:axId val="492612784"/>
      </c:lineChart>
      <c:catAx>
        <c:axId val="4945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612784"/>
        <c:crosses val="autoZero"/>
        <c:auto val="1"/>
        <c:lblAlgn val="ctr"/>
        <c:lblOffset val="100"/>
        <c:tickLblSkip val="1"/>
        <c:tickMarkSkip val="1"/>
        <c:noMultiLvlLbl val="0"/>
      </c:catAx>
      <c:valAx>
        <c:axId val="49261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5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44359</c:v>
                </c:pt>
                <c:pt idx="5">
                  <c:v>43826</c:v>
                </c:pt>
                <c:pt idx="8">
                  <c:v>45375</c:v>
                </c:pt>
                <c:pt idx="11">
                  <c:v>44986</c:v>
                </c:pt>
                <c:pt idx="14">
                  <c:v>44585</c:v>
                </c:pt>
              </c:numCache>
            </c:numRef>
          </c:val>
          <c:extLst xmlns:c16r2="http://schemas.microsoft.com/office/drawing/2015/06/chart">
            <c:ext xmlns:c16="http://schemas.microsoft.com/office/drawing/2014/chart" uri="{C3380CC4-5D6E-409C-BE32-E72D297353CC}">
              <c16:uniqueId val="{00000000-8744-499C-9E04-35F85C250F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8354</c:v>
                </c:pt>
                <c:pt idx="5">
                  <c:v>7699</c:v>
                </c:pt>
                <c:pt idx="8">
                  <c:v>7310</c:v>
                </c:pt>
                <c:pt idx="11">
                  <c:v>7726</c:v>
                </c:pt>
                <c:pt idx="14">
                  <c:v>8125</c:v>
                </c:pt>
              </c:numCache>
            </c:numRef>
          </c:val>
          <c:extLst xmlns:c16r2="http://schemas.microsoft.com/office/drawing/2015/06/chart">
            <c:ext xmlns:c16="http://schemas.microsoft.com/office/drawing/2014/chart" uri="{C3380CC4-5D6E-409C-BE32-E72D297353CC}">
              <c16:uniqueId val="{00000001-8744-499C-9E04-35F85C250F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6505</c:v>
                </c:pt>
                <c:pt idx="5">
                  <c:v>7384</c:v>
                </c:pt>
                <c:pt idx="8">
                  <c:v>7756</c:v>
                </c:pt>
                <c:pt idx="11">
                  <c:v>8015</c:v>
                </c:pt>
                <c:pt idx="14">
                  <c:v>8481</c:v>
                </c:pt>
              </c:numCache>
            </c:numRef>
          </c:val>
          <c:extLst xmlns:c16r2="http://schemas.microsoft.com/office/drawing/2015/06/chart">
            <c:ext xmlns:c16="http://schemas.microsoft.com/office/drawing/2014/chart" uri="{C3380CC4-5D6E-409C-BE32-E72D297353CC}">
              <c16:uniqueId val="{00000002-8744-499C-9E04-35F85C250F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44-499C-9E04-35F85C250F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44-499C-9E04-35F85C250F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8744-499C-9E04-35F85C250F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9009</c:v>
                </c:pt>
                <c:pt idx="3">
                  <c:v>9169</c:v>
                </c:pt>
                <c:pt idx="6">
                  <c:v>9043</c:v>
                </c:pt>
                <c:pt idx="9">
                  <c:v>8494</c:v>
                </c:pt>
                <c:pt idx="12">
                  <c:v>8269</c:v>
                </c:pt>
              </c:numCache>
            </c:numRef>
          </c:val>
          <c:extLst xmlns:c16r2="http://schemas.microsoft.com/office/drawing/2015/06/chart">
            <c:ext xmlns:c16="http://schemas.microsoft.com/office/drawing/2014/chart" uri="{C3380CC4-5D6E-409C-BE32-E72D297353CC}">
              <c16:uniqueId val="{00000006-8744-499C-9E04-35F85C250F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503</c:v>
                </c:pt>
                <c:pt idx="3">
                  <c:v>253</c:v>
                </c:pt>
                <c:pt idx="6">
                  <c:v>0</c:v>
                </c:pt>
                <c:pt idx="9">
                  <c:v>0</c:v>
                </c:pt>
                <c:pt idx="12">
                  <c:v>0</c:v>
                </c:pt>
              </c:numCache>
            </c:numRef>
          </c:val>
          <c:extLst xmlns:c16r2="http://schemas.microsoft.com/office/drawing/2015/06/chart">
            <c:ext xmlns:c16="http://schemas.microsoft.com/office/drawing/2014/chart" uri="{C3380CC4-5D6E-409C-BE32-E72D297353CC}">
              <c16:uniqueId val="{00000007-8744-499C-9E04-35F85C250F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14990</c:v>
                </c:pt>
                <c:pt idx="3">
                  <c:v>15066</c:v>
                </c:pt>
                <c:pt idx="6">
                  <c:v>14220</c:v>
                </c:pt>
                <c:pt idx="9">
                  <c:v>13528</c:v>
                </c:pt>
                <c:pt idx="12">
                  <c:v>13013</c:v>
                </c:pt>
              </c:numCache>
            </c:numRef>
          </c:val>
          <c:extLst xmlns:c16r2="http://schemas.microsoft.com/office/drawing/2015/06/chart">
            <c:ext xmlns:c16="http://schemas.microsoft.com/office/drawing/2014/chart" uri="{C3380CC4-5D6E-409C-BE32-E72D297353CC}">
              <c16:uniqueId val="{00000008-8744-499C-9E04-35F85C250F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237</c:v>
                </c:pt>
                <c:pt idx="3">
                  <c:v>4</c:v>
                </c:pt>
                <c:pt idx="6">
                  <c:v>4</c:v>
                </c:pt>
                <c:pt idx="9">
                  <c:v>23</c:v>
                </c:pt>
                <c:pt idx="12">
                  <c:v>23</c:v>
                </c:pt>
              </c:numCache>
            </c:numRef>
          </c:val>
          <c:extLst xmlns:c16r2="http://schemas.microsoft.com/office/drawing/2015/06/chart">
            <c:ext xmlns:c16="http://schemas.microsoft.com/office/drawing/2014/chart" uri="{C3380CC4-5D6E-409C-BE32-E72D297353CC}">
              <c16:uniqueId val="{00000009-8744-499C-9E04-35F85C250F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53330</c:v>
                </c:pt>
                <c:pt idx="3">
                  <c:v>52055</c:v>
                </c:pt>
                <c:pt idx="6">
                  <c:v>51027</c:v>
                </c:pt>
                <c:pt idx="9">
                  <c:v>50018</c:v>
                </c:pt>
                <c:pt idx="12">
                  <c:v>48601</c:v>
                </c:pt>
              </c:numCache>
            </c:numRef>
          </c:val>
          <c:extLst xmlns:c16r2="http://schemas.microsoft.com/office/drawing/2015/06/chart">
            <c:ext xmlns:c16="http://schemas.microsoft.com/office/drawing/2014/chart" uri="{C3380CC4-5D6E-409C-BE32-E72D297353CC}">
              <c16:uniqueId val="{0000000A-8744-499C-9E04-35F85C250FBD}"/>
            </c:ext>
          </c:extLst>
        </c:ser>
        <c:dLbls>
          <c:showLegendKey val="0"/>
          <c:showVal val="0"/>
          <c:showCatName val="0"/>
          <c:showSerName val="0"/>
          <c:showPercent val="0"/>
          <c:showBubbleSize val="0"/>
        </c:dLbls>
        <c:gapWidth val="100"/>
        <c:overlap val="100"/>
        <c:axId val="499928224"/>
        <c:axId val="499912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18854</c:v>
                </c:pt>
                <c:pt idx="2">
                  <c:v>#N/A</c:v>
                </c:pt>
                <c:pt idx="3">
                  <c:v>#N/A</c:v>
                </c:pt>
                <c:pt idx="4">
                  <c:v>17638</c:v>
                </c:pt>
                <c:pt idx="5">
                  <c:v>#N/A</c:v>
                </c:pt>
                <c:pt idx="6">
                  <c:v>#N/A</c:v>
                </c:pt>
                <c:pt idx="7">
                  <c:v>13852</c:v>
                </c:pt>
                <c:pt idx="8">
                  <c:v>#N/A</c:v>
                </c:pt>
                <c:pt idx="9">
                  <c:v>#N/A</c:v>
                </c:pt>
                <c:pt idx="10">
                  <c:v>11337</c:v>
                </c:pt>
                <c:pt idx="11">
                  <c:v>#N/A</c:v>
                </c:pt>
                <c:pt idx="12">
                  <c:v>#N/A</c:v>
                </c:pt>
                <c:pt idx="13">
                  <c:v>8714</c:v>
                </c:pt>
                <c:pt idx="14">
                  <c:v>#N/A</c:v>
                </c:pt>
              </c:numCache>
            </c:numRef>
          </c:val>
          <c:smooth val="0"/>
          <c:extLst xmlns:c16r2="http://schemas.microsoft.com/office/drawing/2015/06/chart">
            <c:ext xmlns:c16="http://schemas.microsoft.com/office/drawing/2014/chart" uri="{C3380CC4-5D6E-409C-BE32-E72D297353CC}">
              <c16:uniqueId val="{0000000B-8744-499C-9E04-35F85C250FBD}"/>
            </c:ext>
          </c:extLst>
        </c:ser>
        <c:dLbls>
          <c:showLegendKey val="0"/>
          <c:showVal val="0"/>
          <c:showCatName val="0"/>
          <c:showSerName val="0"/>
          <c:showPercent val="0"/>
          <c:showBubbleSize val="0"/>
        </c:dLbls>
        <c:marker val="1"/>
        <c:smooth val="0"/>
        <c:axId val="499928224"/>
        <c:axId val="499912296"/>
      </c:lineChart>
      <c:catAx>
        <c:axId val="4999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912296"/>
        <c:crosses val="autoZero"/>
        <c:auto val="1"/>
        <c:lblAlgn val="ctr"/>
        <c:lblOffset val="100"/>
        <c:tickLblSkip val="1"/>
        <c:tickMarkSkip val="1"/>
        <c:noMultiLvlLbl val="0"/>
      </c:catAx>
      <c:valAx>
        <c:axId val="49991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2612</c:v>
                </c:pt>
                <c:pt idx="1">
                  <c:v>2547</c:v>
                </c:pt>
                <c:pt idx="2">
                  <c:v>2490</c:v>
                </c:pt>
              </c:numCache>
            </c:numRef>
          </c:val>
          <c:extLst xmlns:c16r2="http://schemas.microsoft.com/office/drawing/2015/06/chart">
            <c:ext xmlns:c16="http://schemas.microsoft.com/office/drawing/2014/chart" uri="{C3380CC4-5D6E-409C-BE32-E72D297353CC}">
              <c16:uniqueId val="{00000000-3171-4B7B-BC4E-B77A97160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171-4B7B-BC4E-B77A97160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4600</c:v>
                </c:pt>
                <c:pt idx="1">
                  <c:v>4867</c:v>
                </c:pt>
                <c:pt idx="2">
                  <c:v>5012</c:v>
                </c:pt>
              </c:numCache>
            </c:numRef>
          </c:val>
          <c:extLst xmlns:c16r2="http://schemas.microsoft.com/office/drawing/2015/06/chart">
            <c:ext xmlns:c16="http://schemas.microsoft.com/office/drawing/2014/chart" uri="{C3380CC4-5D6E-409C-BE32-E72D297353CC}">
              <c16:uniqueId val="{00000002-3171-4B7B-BC4E-B77A971608DC}"/>
            </c:ext>
          </c:extLst>
        </c:ser>
        <c:dLbls>
          <c:showLegendKey val="0"/>
          <c:showVal val="0"/>
          <c:showCatName val="0"/>
          <c:showSerName val="0"/>
          <c:showPercent val="0"/>
          <c:showBubbleSize val="0"/>
        </c:dLbls>
        <c:gapWidth val="120"/>
        <c:overlap val="100"/>
        <c:axId val="499911512"/>
        <c:axId val="499910728"/>
      </c:barChart>
      <c:catAx>
        <c:axId val="49991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910728"/>
        <c:crosses val="autoZero"/>
        <c:auto val="1"/>
        <c:lblAlgn val="ctr"/>
        <c:lblOffset val="100"/>
        <c:tickLblSkip val="1"/>
        <c:tickMarkSkip val="1"/>
        <c:noMultiLvlLbl val="0"/>
      </c:catAx>
      <c:valAx>
        <c:axId val="499910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91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C8-4266-8E35-69E9C1876174}"/>
                </c:ext>
                <c:ext xmlns:c15="http://schemas.microsoft.com/office/drawing/2012/chart" uri="{CE6537A1-D6FC-4f65-9D91-7224C49458BB}">
                  <c15:layout/>
                  <c15:dlblFieldTable>
                    <c15:dlblFTEntry>
                      <c15:txfldGUID>{05E45402-09ED-45A9-92A5-4D9B0F1E590B}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C8-4266-8E35-69E9C1876174}"/>
                </c:ext>
                <c:ext xmlns:c15="http://schemas.microsoft.com/office/drawing/2012/chart" uri="{CE6537A1-D6FC-4f65-9D91-7224C49458BB}">
                  <c15:dlblFieldTable>
                    <c15:dlblFTEntry>
                      <c15:txfldGUID>{BBC3CD0D-A873-4403-AE8A-0FEBDFD08B53}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C8-4266-8E35-69E9C1876174}"/>
                </c:ext>
                <c:ext xmlns:c15="http://schemas.microsoft.com/office/drawing/2012/chart" uri="{CE6537A1-D6FC-4f65-9D91-7224C49458BB}">
                  <c15:dlblFieldTable>
                    <c15:dlblFTEntry>
                      <c15:txfldGUID>{7A8B4086-5C52-49F6-9EED-58BAC9FC50D6}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C8-4266-8E35-69E9C1876174}"/>
                </c:ext>
                <c:ext xmlns:c15="http://schemas.microsoft.com/office/drawing/2012/chart" uri="{CE6537A1-D6FC-4f65-9D91-7224C49458BB}">
                  <c15:dlblFieldTable>
                    <c15:dlblFTEntry>
                      <c15:txfldGUID>{149712B8-CED2-4068-87CC-76E65CA75A71}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C8-4266-8E35-69E9C1876174}"/>
                </c:ext>
                <c:ext xmlns:c15="http://schemas.microsoft.com/office/drawing/2012/chart" uri="{CE6537A1-D6FC-4f65-9D91-7224C49458BB}">
                  <c15:dlblFieldTable>
                    <c15:dlblFTEntry>
                      <c15:txfldGUID>{DD4C6B70-DAD6-4ED0-AED9-0DFE9A3CC7A2}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C8-4266-8E35-69E9C1876174}"/>
                </c:ext>
                <c:ext xmlns:c15="http://schemas.microsoft.com/office/drawing/2012/chart" uri="{CE6537A1-D6FC-4f65-9D91-7224C49458BB}">
                  <c15:layout/>
                  <c15:dlblFieldTable>
                    <c15:dlblFTEntry>
                      <c15:txfldGUID>{1B15BA40-75C3-468C-8CDC-0301ACA79985}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C8-4266-8E35-69E9C1876174}"/>
                </c:ext>
                <c:ext xmlns:c15="http://schemas.microsoft.com/office/drawing/2012/chart" uri="{CE6537A1-D6FC-4f65-9D91-7224C49458BB}">
                  <c15:layout/>
                  <c15:dlblFieldTable>
                    <c15:dlblFTEntry>
                      <c15:txfldGUID>{36197C4C-0822-4869-946C-5401FC98F2FA}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C8-4266-8E35-69E9C1876174}"/>
                </c:ext>
                <c:ext xmlns:c15="http://schemas.microsoft.com/office/drawing/2012/chart" uri="{CE6537A1-D6FC-4f65-9D91-7224C49458BB}">
                  <c15:layout/>
                  <c15:dlblFieldTable>
                    <c15:dlblFTEntry>
                      <c15:txfldGUID>{41ACAECC-8F58-42B2-B683-79C9BC3AEC11}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C8-4266-8E35-69E9C1876174}"/>
                </c:ext>
                <c:ext xmlns:c15="http://schemas.microsoft.com/office/drawing/2012/chart" uri="{CE6537A1-D6FC-4f65-9D91-7224C49458BB}">
                  <c15:layout/>
                  <c15:dlblFieldTable>
                    <c15:dlblFTEntry>
                      <c15:txfldGUID>{0A2DBA7C-7721-42EB-9A98-535F41F4440D}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60.1</c:v>
                </c:pt>
                <c:pt idx="16">
                  <c:v>60.8</c:v>
                </c:pt>
                <c:pt idx="24">
                  <c:v>62.2</c:v>
                </c:pt>
                <c:pt idx="32">
                  <c:v>62.8</c:v>
                </c:pt>
              </c:numCache>
            </c:numRef>
          </c:xVal>
          <c:yVal>
            <c:numRef>
              <c:f>公会計指標分析・財政指標組合せ分析表!$BP$51:$DC$51</c:f>
              <c:numCache>
                <c:formatCode>#,##0.0;"▲ "#,##0.0</c:formatCode>
                <c:ptCount val="40"/>
                <c:pt idx="0">
                  <c:v>77.900000000000006</c:v>
                </c:pt>
                <c:pt idx="8">
                  <c:v>73.7</c:v>
                </c:pt>
                <c:pt idx="16">
                  <c:v>58.4</c:v>
                </c:pt>
                <c:pt idx="24">
                  <c:v>48</c:v>
                </c:pt>
                <c:pt idx="32">
                  <c:v>37.200000000000003</c:v>
                </c:pt>
              </c:numCache>
            </c:numRef>
          </c:yVal>
          <c:smooth val="0"/>
          <c:extLst xmlns:c16r2="http://schemas.microsoft.com/office/drawing/2015/06/chart">
            <c:ext xmlns:c16="http://schemas.microsoft.com/office/drawing/2014/chart" uri="{C3380CC4-5D6E-409C-BE32-E72D297353CC}">
              <c16:uniqueId val="{00000009-49C8-4266-8E35-69E9C18761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C8-4266-8E35-69E9C1876174}"/>
                </c:ext>
                <c:ext xmlns:c15="http://schemas.microsoft.com/office/drawing/2012/chart" uri="{CE6537A1-D6FC-4f65-9D91-7224C49458BB}">
                  <c15:layout/>
                  <c15:dlblFieldTable>
                    <c15:dlblFTEntry>
                      <c15:txfldGUID>{9C18FEF0-742F-4781-84EC-5AB82B89B145}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C8-4266-8E35-69E9C1876174}"/>
                </c:ext>
                <c:ext xmlns:c15="http://schemas.microsoft.com/office/drawing/2012/chart" uri="{CE6537A1-D6FC-4f65-9D91-7224C49458BB}">
                  <c15:dlblFieldTable>
                    <c15:dlblFTEntry>
                      <c15:txfldGUID>{CECBF9E0-39C1-4F4B-AC18-7B3CC36D0E36}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C8-4266-8E35-69E9C1876174}"/>
                </c:ext>
                <c:ext xmlns:c15="http://schemas.microsoft.com/office/drawing/2012/chart" uri="{CE6537A1-D6FC-4f65-9D91-7224C49458BB}">
                  <c15:dlblFieldTable>
                    <c15:dlblFTEntry>
                      <c15:txfldGUID>{7A71696E-1761-4EAC-85ED-E1D355CFC94D}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C8-4266-8E35-69E9C1876174}"/>
                </c:ext>
                <c:ext xmlns:c15="http://schemas.microsoft.com/office/drawing/2012/chart" uri="{CE6537A1-D6FC-4f65-9D91-7224C49458BB}">
                  <c15:dlblFieldTable>
                    <c15:dlblFTEntry>
                      <c15:txfldGUID>{FB2C2014-786D-4EE6-A1F8-EC18EE4808D2}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C8-4266-8E35-69E9C1876174}"/>
                </c:ext>
                <c:ext xmlns:c15="http://schemas.microsoft.com/office/drawing/2012/chart" uri="{CE6537A1-D6FC-4f65-9D91-7224C49458BB}">
                  <c15:dlblFieldTable>
                    <c15:dlblFTEntry>
                      <c15:txfldGUID>{DB0E6CA3-CCD2-4C5B-A895-E661F9E8B7D0}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C8-4266-8E35-69E9C1876174}"/>
                </c:ext>
                <c:ext xmlns:c15="http://schemas.microsoft.com/office/drawing/2012/chart" uri="{CE6537A1-D6FC-4f65-9D91-7224C49458BB}">
                  <c15:layout/>
                  <c15:dlblFieldTable>
                    <c15:dlblFTEntry>
                      <c15:txfldGUID>{5AC8622E-E2DB-4C42-BF5C-125E9E16CB16}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C8-4266-8E35-69E9C1876174}"/>
                </c:ext>
                <c:ext xmlns:c15="http://schemas.microsoft.com/office/drawing/2012/chart" uri="{CE6537A1-D6FC-4f65-9D91-7224C49458BB}">
                  <c15:layout/>
                  <c15:dlblFieldTable>
                    <c15:dlblFTEntry>
                      <c15:txfldGUID>{66288514-1AF3-472D-9DB2-52999064771B}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C8-4266-8E35-69E9C1876174}"/>
                </c:ext>
                <c:ext xmlns:c15="http://schemas.microsoft.com/office/drawing/2012/chart" uri="{CE6537A1-D6FC-4f65-9D91-7224C49458BB}">
                  <c15:layout/>
                  <c15:dlblFieldTable>
                    <c15:dlblFTEntry>
                      <c15:txfldGUID>{F77A1127-1F10-410C-BFF7-E6482BDB4B2E}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C8-4266-8E35-69E9C1876174}"/>
                </c:ext>
                <c:ext xmlns:c15="http://schemas.microsoft.com/office/drawing/2012/chart" uri="{CE6537A1-D6FC-4f65-9D91-7224C49458BB}">
                  <c15:layout/>
                  <c15:dlblFieldTable>
                    <c15:dlblFTEntry>
                      <c15:txfldGUID>{537132F8-444D-490F-A66B-AA29084DEA05}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49C8-4266-8E35-69E9C1876174}"/>
            </c:ext>
          </c:extLst>
        </c:ser>
        <c:dLbls>
          <c:showLegendKey val="0"/>
          <c:showVal val="1"/>
          <c:showCatName val="0"/>
          <c:showSerName val="0"/>
          <c:showPercent val="0"/>
          <c:showBubbleSize val="0"/>
        </c:dLbls>
        <c:axId val="499911120"/>
        <c:axId val="499909552"/>
      </c:scatterChart>
      <c:valAx>
        <c:axId val="499911120"/>
        <c:scaling>
          <c:orientation val="minMax"/>
          <c:max val="63.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909552"/>
        <c:crosses val="autoZero"/>
        <c:crossBetween val="midCat"/>
      </c:valAx>
      <c:valAx>
        <c:axId val="499909552"/>
        <c:scaling>
          <c:orientation val="minMax"/>
          <c:max val="9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911120"/>
        <c:crosses val="autoZero"/>
        <c:crossBetween val="midCat"/>
        <c:majorUnit val="11.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670135155625395E-2"/>
                  <c:y val="-6.3357117953403888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1A-467A-9FD4-EEF102851563}"/>
                </c:ext>
                <c:ext xmlns:c15="http://schemas.microsoft.com/office/drawing/2012/chart" uri="{CE6537A1-D6FC-4f65-9D91-7224C49458BB}">
                  <c15:layout/>
                  <c15:dlblFieldTable>
                    <c15:dlblFTEntry>
                      <c15:txfldGUID>{EB0A9280-88B4-4B74-A96D-BE7E7FFCDB1E}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1A-467A-9FD4-EEF102851563}"/>
                </c:ext>
                <c:ext xmlns:c15="http://schemas.microsoft.com/office/drawing/2012/chart" uri="{CE6537A1-D6FC-4f65-9D91-7224C49458BB}">
                  <c15:dlblFieldTable>
                    <c15:dlblFTEntry>
                      <c15:txfldGUID>{58DBC0EB-9358-4C32-8056-623C3144108A}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1A-467A-9FD4-EEF102851563}"/>
                </c:ext>
                <c:ext xmlns:c15="http://schemas.microsoft.com/office/drawing/2012/chart" uri="{CE6537A1-D6FC-4f65-9D91-7224C49458BB}">
                  <c15:dlblFieldTable>
                    <c15:dlblFTEntry>
                      <c15:txfldGUID>{CB579677-6F4F-4C3F-A235-B83414D53A5D}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1A-467A-9FD4-EEF102851563}"/>
                </c:ext>
                <c:ext xmlns:c15="http://schemas.microsoft.com/office/drawing/2012/chart" uri="{CE6537A1-D6FC-4f65-9D91-7224C49458BB}">
                  <c15:dlblFieldTable>
                    <c15:dlblFTEntry>
                      <c15:txfldGUID>{0EAF1558-38BB-4F06-B2EE-54DD90E0F779}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1A-467A-9FD4-EEF102851563}"/>
                </c:ext>
                <c:ext xmlns:c15="http://schemas.microsoft.com/office/drawing/2012/chart" uri="{CE6537A1-D6FC-4f65-9D91-7224C49458BB}">
                  <c15:dlblFieldTable>
                    <c15:dlblFTEntry>
                      <c15:txfldGUID>{34A2C148-644C-4843-B952-6F4188332699}</c15:txfldGUID>
                      <c15:f>#REF!</c15:f>
                      <c15:dlblFieldTableCache>
                        <c:ptCount val="1"/>
                        <c:pt idx="0">
                          <c:v>#REF!</c:v>
                        </c:pt>
                      </c15:dlblFieldTableCache>
                    </c15:dlblFTEntry>
                  </c15:dlblFieldTable>
                  <c15:showDataLabelsRange val="0"/>
                </c:ext>
              </c:extLst>
            </c:dLbl>
            <c:dLbl>
              <c:idx val="8"/>
              <c:layout>
                <c:manualLayout>
                  <c:x val="-3.7725848082595867E-2"/>
                  <c:y val="-6.147617622218403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1A-467A-9FD4-EEF102851563}"/>
                </c:ext>
                <c:ext xmlns:c15="http://schemas.microsoft.com/office/drawing/2012/chart" uri="{CE6537A1-D6FC-4f65-9D91-7224C49458BB}">
                  <c15:layout/>
                  <c15:dlblFieldTable>
                    <c15:dlblFTEntry>
                      <c15:txfldGUID>{379C5BFE-4D44-490B-B7F3-7FF329F7A90F}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1A-467A-9FD4-EEF102851563}"/>
                </c:ext>
                <c:ext xmlns:c15="http://schemas.microsoft.com/office/drawing/2012/chart" uri="{CE6537A1-D6FC-4f65-9D91-7224C49458BB}">
                  <c15:layout/>
                  <c15:dlblFieldTable>
                    <c15:dlblFTEntry>
                      <c15:txfldGUID>{9CB28EFB-98B4-4362-821F-36F410BE73A0}</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1A-467A-9FD4-EEF102851563}"/>
                </c:ext>
                <c:ext xmlns:c15="http://schemas.microsoft.com/office/drawing/2012/chart" uri="{CE6537A1-D6FC-4f65-9D91-7224C49458BB}">
                  <c15:layout/>
                  <c15:dlblFieldTable>
                    <c15:dlblFTEntry>
                      <c15:txfldGUID>{3B78BBE1-83C3-4B45-AA8E-C2F01F1856B1}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1A-467A-9FD4-EEF102851563}"/>
                </c:ext>
                <c:ext xmlns:c15="http://schemas.microsoft.com/office/drawing/2012/chart" uri="{CE6537A1-D6FC-4f65-9D91-7224C49458BB}">
                  <c15:layout/>
                  <c15:dlblFieldTable>
                    <c15:dlblFTEntry>
                      <c15:txfldGUID>{DA9AF965-6D5D-4BF2-8A5D-FB216C2ECF75}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8.9</c:v>
                </c:pt>
                <c:pt idx="16">
                  <c:v>9.1</c:v>
                </c:pt>
                <c:pt idx="24">
                  <c:v>8.4</c:v>
                </c:pt>
                <c:pt idx="32">
                  <c:v>7.7</c:v>
                </c:pt>
              </c:numCache>
            </c:numRef>
          </c:xVal>
          <c:yVal>
            <c:numRef>
              <c:f>公会計指標分析・財政指標組合せ分析表!$BP$73:$DC$73</c:f>
              <c:numCache>
                <c:formatCode>#,##0.0;"▲ "#,##0.0</c:formatCode>
                <c:ptCount val="40"/>
                <c:pt idx="0">
                  <c:v>77.900000000000006</c:v>
                </c:pt>
                <c:pt idx="8">
                  <c:v>73.7</c:v>
                </c:pt>
                <c:pt idx="16">
                  <c:v>58.4</c:v>
                </c:pt>
                <c:pt idx="24">
                  <c:v>48</c:v>
                </c:pt>
                <c:pt idx="32">
                  <c:v>37.200000000000003</c:v>
                </c:pt>
              </c:numCache>
            </c:numRef>
          </c:yVal>
          <c:smooth val="0"/>
          <c:extLst xmlns:c16r2="http://schemas.microsoft.com/office/drawing/2015/06/chart">
            <c:ext xmlns:c16="http://schemas.microsoft.com/office/drawing/2014/chart" uri="{C3380CC4-5D6E-409C-BE32-E72D297353CC}">
              <c16:uniqueId val="{00000009-C71A-467A-9FD4-EEF1028515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1A-467A-9FD4-EEF102851563}"/>
                </c:ext>
                <c:ext xmlns:c15="http://schemas.microsoft.com/office/drawing/2012/chart" uri="{CE6537A1-D6FC-4f65-9D91-7224C49458BB}">
                  <c15:layout/>
                  <c15:dlblFieldTable>
                    <c15:dlblFTEntry>
                      <c15:txfldGUID>{A139D9F2-5434-46EE-B058-416B851D9B8E}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1A-467A-9FD4-EEF102851563}"/>
                </c:ext>
                <c:ext xmlns:c15="http://schemas.microsoft.com/office/drawing/2012/chart" uri="{CE6537A1-D6FC-4f65-9D91-7224C49458BB}">
                  <c15:dlblFieldTable>
                    <c15:dlblFTEntry>
                      <c15:txfldGUID>{D58C36DA-16E1-4259-810B-D3DE63337BA4}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1A-467A-9FD4-EEF102851563}"/>
                </c:ext>
                <c:ext xmlns:c15="http://schemas.microsoft.com/office/drawing/2012/chart" uri="{CE6537A1-D6FC-4f65-9D91-7224C49458BB}">
                  <c15:dlblFieldTable>
                    <c15:dlblFTEntry>
                      <c15:txfldGUID>{58DAF94F-8CDD-4C34-A5DE-2BE564D41EC7}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1A-467A-9FD4-EEF102851563}"/>
                </c:ext>
                <c:ext xmlns:c15="http://schemas.microsoft.com/office/drawing/2012/chart" uri="{CE6537A1-D6FC-4f65-9D91-7224C49458BB}">
                  <c15:dlblFieldTable>
                    <c15:dlblFTEntry>
                      <c15:txfldGUID>{39FCB14C-62E3-4F2C-B048-15837E662F29}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1A-467A-9FD4-EEF102851563}"/>
                </c:ext>
                <c:ext xmlns:c15="http://schemas.microsoft.com/office/drawing/2012/chart" uri="{CE6537A1-D6FC-4f65-9D91-7224C49458BB}">
                  <c15:dlblFieldTable>
                    <c15:dlblFTEntry>
                      <c15:txfldGUID>{F4BC9624-5228-4978-9060-2553C20E5A6A}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1A-467A-9FD4-EEF102851563}"/>
                </c:ext>
                <c:ext xmlns:c15="http://schemas.microsoft.com/office/drawing/2012/chart" uri="{CE6537A1-D6FC-4f65-9D91-7224C49458BB}">
                  <c15:layout/>
                  <c15:dlblFieldTable>
                    <c15:dlblFTEntry>
                      <c15:txfldGUID>{71C6E3B6-D609-4AC9-B08F-7F45308D307F}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1A-467A-9FD4-EEF102851563}"/>
                </c:ext>
                <c:ext xmlns:c15="http://schemas.microsoft.com/office/drawing/2012/chart" uri="{CE6537A1-D6FC-4f65-9D91-7224C49458BB}">
                  <c15:layout/>
                  <c15:dlblFieldTable>
                    <c15:dlblFTEntry>
                      <c15:txfldGUID>{C5D8FCF0-36F7-41E9-B365-57D8BB683554}</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1A-467A-9FD4-EEF102851563}"/>
                </c:ext>
                <c:ext xmlns:c15="http://schemas.microsoft.com/office/drawing/2012/chart" uri="{CE6537A1-D6FC-4f65-9D91-7224C49458BB}">
                  <c15:layout/>
                  <c15:dlblFieldTable>
                    <c15:dlblFTEntry>
                      <c15:txfldGUID>{B2752041-078B-488A-BE2F-D49418A180FA}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1A-467A-9FD4-EEF102851563}"/>
                </c:ext>
                <c:ext xmlns:c15="http://schemas.microsoft.com/office/drawing/2012/chart" uri="{CE6537A1-D6FC-4f65-9D91-7224C49458BB}">
                  <c15:layout/>
                  <c15:dlblFieldTable>
                    <c15:dlblFTEntry>
                      <c15:txfldGUID>{138CF357-5419-45DE-B84E-7D4A1A2A86E9}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C71A-467A-9FD4-EEF102851563}"/>
            </c:ext>
          </c:extLst>
        </c:ser>
        <c:dLbls>
          <c:showLegendKey val="0"/>
          <c:showVal val="1"/>
          <c:showCatName val="0"/>
          <c:showSerName val="0"/>
          <c:showPercent val="0"/>
          <c:showBubbleSize val="0"/>
        </c:dLbls>
        <c:axId val="499909944"/>
        <c:axId val="504337768"/>
      </c:scatterChart>
      <c:valAx>
        <c:axId val="499909944"/>
        <c:scaling>
          <c:orientation val="minMax"/>
          <c:max val="9.6"/>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337768"/>
        <c:crosses val="autoZero"/>
        <c:crossBetween val="midCat"/>
      </c:valAx>
      <c:valAx>
        <c:axId val="504337768"/>
        <c:scaling>
          <c:orientation val="minMax"/>
          <c:max val="9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909944"/>
        <c:crosses val="autoZero"/>
        <c:crossBetween val="midCat"/>
        <c:majorUnit val="11.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113,587
112,813
81.45
54,397,538
54,242,966
72,898
27,535,926
46,007,859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人口減少の主要因である生産年齢人口の減少が著しく、このことが消費動向にも甚大な影響を与えている。６５歳以上の人口についても微減傾向にあるが、その割合は令和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年４月１日現在で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３６</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となっており、福岡県、全国と比較しても高齢化が進行しているといえる。このような人口の減少や高齢化の進行等により、本市の財政基盤は極めて弱く、類似団体平均を大きく下回っている。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人口減少が続く中、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のため、財源確保や歳出削減などの取組みを行うととともに、限られた行政資源を重点的に投下しながら、雇用の場の確保や子育て・教育環境の充実など、将来のまちづくりのために必要な施策を積極的に進めていくこととし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135467</xdr:rowOff>
    </xdr:to>
    <xdr:cxnSp macro="">
      <xdr:nvCxnSpPr>
        <xdr:cNvPr id="72" name="直線コネクタ 71"/>
        <xdr:cNvCxnSpPr/>
      </xdr:nvCxnSpPr>
      <xdr:spPr>
        <a:xfrm flipV="1">
          <a:off x="3225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5" name="直線コネクタ 74"/>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9" name="財政力該当値テキスト"/>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経常収支比率については、歳出面では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、支給回数の変更に伴う児童扶養手当給付費の増加や幼稚園等施設給付費、障害者福祉サービス給付費な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どの扶助費の増加</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後期高齢者医療広域連合負担金の増などにより経常的一般財源等は総額１億６９百万円の増となっている。一方で、歳入面では、地方交付税の増などにより経常的一般財源収入等が５億４２百万円増となってお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、前年度から経常収支比率が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ト改善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９６．９</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「大牟田市財政構造強化指針」に基づき</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政策的な投資余力を確保するためにも経常収支比率については、類似団体平均値を目標としつつ、まずは９５％を目指し、財源の確保、歳出削減、新規の市債発行額の抑制や市債残高の縮減を引き続き行っていくことと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79587</xdr:rowOff>
    </xdr:to>
    <xdr:cxnSp macro="">
      <xdr:nvCxnSpPr>
        <xdr:cNvPr id="132" name="直線コネクタ 131"/>
        <xdr:cNvCxnSpPr/>
      </xdr:nvCxnSpPr>
      <xdr:spPr>
        <a:xfrm flipV="1">
          <a:off x="4114800" y="109478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64</xdr:row>
      <xdr:rowOff>79587</xdr:rowOff>
    </xdr:to>
    <xdr:cxnSp macro="">
      <xdr:nvCxnSpPr>
        <xdr:cNvPr id="135" name="直線コネクタ 134"/>
        <xdr:cNvCxnSpPr/>
      </xdr:nvCxnSpPr>
      <xdr:spPr>
        <a:xfrm>
          <a:off x="3225800" y="108995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160020</xdr:rowOff>
    </xdr:to>
    <xdr:cxnSp macro="">
      <xdr:nvCxnSpPr>
        <xdr:cNvPr id="138" name="直線コネクタ 137"/>
        <xdr:cNvCxnSpPr/>
      </xdr:nvCxnSpPr>
      <xdr:spPr>
        <a:xfrm flipV="1">
          <a:off x="2336800" y="108995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64</xdr:row>
      <xdr:rowOff>160020</xdr:rowOff>
    </xdr:to>
    <xdr:cxnSp macro="">
      <xdr:nvCxnSpPr>
        <xdr:cNvPr id="141" name="直線コネクタ 140"/>
        <xdr:cNvCxnSpPr/>
      </xdr:nvCxnSpPr>
      <xdr:spPr>
        <a:xfrm>
          <a:off x="1447800" y="1078695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1" name="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2"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6" name="テキスト ボックス 155"/>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8" name="テキスト ボックス 157"/>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0" name="テキスト ボックス 159"/>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類似団体平均に比べ高くなっているのは、主に人件費に要因がある。類似団体と比較すると職員数が依然として多いため、</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令和２年２月に見直しを行った</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「職員配置適正化方針</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２０２０</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」に基づき、限られた行政資源のもと、簡素で効率的かつ安定した行政運営を行うため、職員数の適正化を図り、人件費を抑制していくこととしている。</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Ｒ２年４月７９０人→Ｒ６年４月７１２人</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（消防・病院部門除く））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なお、職員数の適正化にあたっては、多様な任用形態の活用やスクラップアンドビルドを基本とした事務事業見直しを推進することで、総人件費についても抑制することとしている。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1370</xdr:rowOff>
    </xdr:from>
    <xdr:to>
      <xdr:col>23</xdr:col>
      <xdr:colOff>133350</xdr:colOff>
      <xdr:row>84</xdr:row>
      <xdr:rowOff>57041</xdr:rowOff>
    </xdr:to>
    <xdr:cxnSp macro="">
      <xdr:nvCxnSpPr>
        <xdr:cNvPr id="197" name="直線コネクタ 196"/>
        <xdr:cNvCxnSpPr/>
      </xdr:nvCxnSpPr>
      <xdr:spPr>
        <a:xfrm>
          <a:off x="4114800" y="14403170"/>
          <a:ext cx="8382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1370</xdr:rowOff>
    </xdr:from>
    <xdr:to>
      <xdr:col>19</xdr:col>
      <xdr:colOff>133350</xdr:colOff>
      <xdr:row>84</xdr:row>
      <xdr:rowOff>18157</xdr:rowOff>
    </xdr:to>
    <xdr:cxnSp macro="">
      <xdr:nvCxnSpPr>
        <xdr:cNvPr id="200" name="直線コネクタ 199"/>
        <xdr:cNvCxnSpPr/>
      </xdr:nvCxnSpPr>
      <xdr:spPr>
        <a:xfrm flipV="1">
          <a:off x="3225800" y="14403170"/>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14917</xdr:rowOff>
    </xdr:from>
    <xdr:to>
      <xdr:col>15</xdr:col>
      <xdr:colOff>82550</xdr:colOff>
      <xdr:row>84</xdr:row>
      <xdr:rowOff>18157</xdr:rowOff>
    </xdr:to>
    <xdr:cxnSp macro="">
      <xdr:nvCxnSpPr>
        <xdr:cNvPr id="203" name="直線コネクタ 202"/>
        <xdr:cNvCxnSpPr/>
      </xdr:nvCxnSpPr>
      <xdr:spPr>
        <a:xfrm>
          <a:off x="2336800" y="14416717"/>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156790</xdr:rowOff>
    </xdr:from>
    <xdr:to>
      <xdr:col>11</xdr:col>
      <xdr:colOff>31750</xdr:colOff>
      <xdr:row>84</xdr:row>
      <xdr:rowOff>14917</xdr:rowOff>
    </xdr:to>
    <xdr:cxnSp macro="">
      <xdr:nvCxnSpPr>
        <xdr:cNvPr id="206" name="直線コネクタ 205"/>
        <xdr:cNvCxnSpPr/>
      </xdr:nvCxnSpPr>
      <xdr:spPr>
        <a:xfrm>
          <a:off x="1447800" y="14387140"/>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6241</xdr:rowOff>
    </xdr:from>
    <xdr:to>
      <xdr:col>23</xdr:col>
      <xdr:colOff>184150</xdr:colOff>
      <xdr:row>84</xdr:row>
      <xdr:rowOff>107841</xdr:rowOff>
    </xdr:to>
    <xdr:sp macro="" textlink="">
      <xdr:nvSpPr>
        <xdr:cNvPr id="216" name="楕円 215"/>
        <xdr:cNvSpPr/>
      </xdr:nvSpPr>
      <xdr:spPr>
        <a:xfrm>
          <a:off x="4902200" y="14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149768</xdr:rowOff>
    </xdr:from>
    <xdr:ext cx="762000" cy="259045"/>
    <xdr:sp macro="" textlink="">
      <xdr:nvSpPr>
        <xdr:cNvPr id="217" name="人件費・物件費等の状況該当値テキスト"/>
        <xdr:cNvSpPr txBox="1"/>
      </xdr:nvSpPr>
      <xdr:spPr>
        <a:xfrm>
          <a:off x="5041900" y="143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122020</xdr:rowOff>
    </xdr:from>
    <xdr:to>
      <xdr:col>19</xdr:col>
      <xdr:colOff>184150</xdr:colOff>
      <xdr:row>84</xdr:row>
      <xdr:rowOff>52170</xdr:rowOff>
    </xdr:to>
    <xdr:sp macro="" textlink="">
      <xdr:nvSpPr>
        <xdr:cNvPr id="218" name="楕円 217"/>
        <xdr:cNvSpPr/>
      </xdr:nvSpPr>
      <xdr:spPr>
        <a:xfrm>
          <a:off x="4064000" y="143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36947</xdr:rowOff>
    </xdr:from>
    <xdr:ext cx="736600" cy="259045"/>
    <xdr:sp macro="" textlink="">
      <xdr:nvSpPr>
        <xdr:cNvPr id="219" name="テキスト ボックス 218"/>
        <xdr:cNvSpPr txBox="1"/>
      </xdr:nvSpPr>
      <xdr:spPr>
        <a:xfrm>
          <a:off x="3733800" y="1443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138807</xdr:rowOff>
    </xdr:from>
    <xdr:to>
      <xdr:col>15</xdr:col>
      <xdr:colOff>133350</xdr:colOff>
      <xdr:row>84</xdr:row>
      <xdr:rowOff>68957</xdr:rowOff>
    </xdr:to>
    <xdr:sp macro="" textlink="">
      <xdr:nvSpPr>
        <xdr:cNvPr id="220" name="楕円 219"/>
        <xdr:cNvSpPr/>
      </xdr:nvSpPr>
      <xdr:spPr>
        <a:xfrm>
          <a:off x="3175000" y="143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53734</xdr:rowOff>
    </xdr:from>
    <xdr:ext cx="762000" cy="259045"/>
    <xdr:sp macro="" textlink="">
      <xdr:nvSpPr>
        <xdr:cNvPr id="221" name="テキスト ボックス 220"/>
        <xdr:cNvSpPr txBox="1"/>
      </xdr:nvSpPr>
      <xdr:spPr>
        <a:xfrm>
          <a:off x="2844800" y="144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135567</xdr:rowOff>
    </xdr:from>
    <xdr:to>
      <xdr:col>11</xdr:col>
      <xdr:colOff>82550</xdr:colOff>
      <xdr:row>84</xdr:row>
      <xdr:rowOff>65717</xdr:rowOff>
    </xdr:to>
    <xdr:sp macro="" textlink="">
      <xdr:nvSpPr>
        <xdr:cNvPr id="222" name="楕円 221"/>
        <xdr:cNvSpPr/>
      </xdr:nvSpPr>
      <xdr:spPr>
        <a:xfrm>
          <a:off x="2286000" y="143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50494</xdr:rowOff>
    </xdr:from>
    <xdr:ext cx="762000" cy="259045"/>
    <xdr:sp macro="" textlink="">
      <xdr:nvSpPr>
        <xdr:cNvPr id="223" name="テキスト ボックス 222"/>
        <xdr:cNvSpPr txBox="1"/>
      </xdr:nvSpPr>
      <xdr:spPr>
        <a:xfrm>
          <a:off x="1955800" y="144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105990</xdr:rowOff>
    </xdr:from>
    <xdr:to>
      <xdr:col>7</xdr:col>
      <xdr:colOff>31750</xdr:colOff>
      <xdr:row>84</xdr:row>
      <xdr:rowOff>36140</xdr:rowOff>
    </xdr:to>
    <xdr:sp macro="" textlink="">
      <xdr:nvSpPr>
        <xdr:cNvPr id="224" name="楕円 223"/>
        <xdr:cNvSpPr/>
      </xdr:nvSpPr>
      <xdr:spPr>
        <a:xfrm>
          <a:off x="1397000" y="143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20917</xdr:rowOff>
    </xdr:from>
    <xdr:ext cx="762000" cy="259045"/>
    <xdr:sp macro="" textlink="">
      <xdr:nvSpPr>
        <xdr:cNvPr id="225" name="テキスト ボックス 224"/>
        <xdr:cNvSpPr txBox="1"/>
      </xdr:nvSpPr>
      <xdr:spPr>
        <a:xfrm>
          <a:off x="1066800" y="1442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ラスパイレス指数は、前年度と比べ同一の９８．８となった。ラスパイレス指数は国の給与水準を下回っている状態にある。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今後においても、国や他団体の給与水準の状況等を踏まえながら、適正な給与水準の確保に努めていく。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84</xdr:row>
      <xdr:rowOff>168729</xdr:rowOff>
    </xdr:to>
    <xdr:cxnSp macro="">
      <xdr:nvCxnSpPr>
        <xdr:cNvPr id="264" name="直線コネクタ 263"/>
        <xdr:cNvCxnSpPr/>
      </xdr:nvCxnSpPr>
      <xdr:spPr>
        <a:xfrm>
          <a:off x="15290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152400</xdr:rowOff>
    </xdr:to>
    <xdr:cxnSp macro="">
      <xdr:nvCxnSpPr>
        <xdr:cNvPr id="267" name="直線コネクタ 266"/>
        <xdr:cNvCxnSpPr/>
      </xdr:nvCxnSpPr>
      <xdr:spPr>
        <a:xfrm flipV="1">
          <a:off x="14401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70" name="直線コネクタ 269"/>
        <xdr:cNvCxnSpPr/>
      </xdr:nvCxnSpPr>
      <xdr:spPr>
        <a:xfrm flipV="1">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類似団体平均を上回っているが、これは高齢者人口の増加に伴う諸施策の推進や保健所を設置していることが、主な要因と考えられる。</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職員数については、消防・病院部門を除いて平成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３７．０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削減している。今後も引き続き、職員配置適正化方針に基づき、多様な任用形態を活用するとともに、今後も事務事業の見直しを行い、民間活力の導入を行う等、職員数の適正化に取り組んでいくこと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51435</xdr:rowOff>
    </xdr:from>
    <xdr:to>
      <xdr:col>81</xdr:col>
      <xdr:colOff>44450</xdr:colOff>
      <xdr:row>64</xdr:row>
      <xdr:rowOff>67521</xdr:rowOff>
    </xdr:to>
    <xdr:cxnSp macro="">
      <xdr:nvCxnSpPr>
        <xdr:cNvPr id="324" name="直線コネクタ 323"/>
        <xdr:cNvCxnSpPr/>
      </xdr:nvCxnSpPr>
      <xdr:spPr>
        <a:xfrm flipV="1">
          <a:off x="16179800" y="1102423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67521</xdr:rowOff>
    </xdr:from>
    <xdr:to>
      <xdr:col>77</xdr:col>
      <xdr:colOff>44450</xdr:colOff>
      <xdr:row>64</xdr:row>
      <xdr:rowOff>69532</xdr:rowOff>
    </xdr:to>
    <xdr:cxnSp macro="">
      <xdr:nvCxnSpPr>
        <xdr:cNvPr id="327" name="直線コネクタ 326"/>
        <xdr:cNvCxnSpPr/>
      </xdr:nvCxnSpPr>
      <xdr:spPr>
        <a:xfrm flipV="1">
          <a:off x="15290800" y="110403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69532</xdr:rowOff>
    </xdr:from>
    <xdr:to>
      <xdr:col>72</xdr:col>
      <xdr:colOff>203200</xdr:colOff>
      <xdr:row>64</xdr:row>
      <xdr:rowOff>83608</xdr:rowOff>
    </xdr:to>
    <xdr:cxnSp macro="">
      <xdr:nvCxnSpPr>
        <xdr:cNvPr id="330" name="直線コネクタ 329"/>
        <xdr:cNvCxnSpPr/>
      </xdr:nvCxnSpPr>
      <xdr:spPr>
        <a:xfrm flipV="1">
          <a:off x="14401800" y="1104233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75565</xdr:rowOff>
    </xdr:from>
    <xdr:to>
      <xdr:col>68</xdr:col>
      <xdr:colOff>152400</xdr:colOff>
      <xdr:row>64</xdr:row>
      <xdr:rowOff>83608</xdr:rowOff>
    </xdr:to>
    <xdr:cxnSp macro="">
      <xdr:nvCxnSpPr>
        <xdr:cNvPr id="333" name="直線コネクタ 332"/>
        <xdr:cNvCxnSpPr/>
      </xdr:nvCxnSpPr>
      <xdr:spPr>
        <a:xfrm>
          <a:off x="13512800" y="110483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635</xdr:rowOff>
    </xdr:from>
    <xdr:to>
      <xdr:col>81</xdr:col>
      <xdr:colOff>95250</xdr:colOff>
      <xdr:row>64</xdr:row>
      <xdr:rowOff>102235</xdr:rowOff>
    </xdr:to>
    <xdr:sp macro="" textlink="">
      <xdr:nvSpPr>
        <xdr:cNvPr id="343" name="楕円 342"/>
        <xdr:cNvSpPr/>
      </xdr:nvSpPr>
      <xdr:spPr>
        <a:xfrm>
          <a:off x="16967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144162</xdr:rowOff>
    </xdr:from>
    <xdr:ext cx="762000" cy="259045"/>
    <xdr:sp macro="" textlink="">
      <xdr:nvSpPr>
        <xdr:cNvPr id="344" name="定員管理の状況該当値テキスト"/>
        <xdr:cNvSpPr txBox="1"/>
      </xdr:nvSpPr>
      <xdr:spPr>
        <a:xfrm>
          <a:off x="17106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16721</xdr:rowOff>
    </xdr:from>
    <xdr:to>
      <xdr:col>77</xdr:col>
      <xdr:colOff>95250</xdr:colOff>
      <xdr:row>64</xdr:row>
      <xdr:rowOff>118321</xdr:rowOff>
    </xdr:to>
    <xdr:sp macro="" textlink="">
      <xdr:nvSpPr>
        <xdr:cNvPr id="345" name="楕円 344"/>
        <xdr:cNvSpPr/>
      </xdr:nvSpPr>
      <xdr:spPr>
        <a:xfrm>
          <a:off x="16129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103098</xdr:rowOff>
    </xdr:from>
    <xdr:ext cx="736600" cy="259045"/>
    <xdr:sp macro="" textlink="">
      <xdr:nvSpPr>
        <xdr:cNvPr id="346" name="テキスト ボックス 345"/>
        <xdr:cNvSpPr txBox="1"/>
      </xdr:nvSpPr>
      <xdr:spPr>
        <a:xfrm>
          <a:off x="15798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18732</xdr:rowOff>
    </xdr:from>
    <xdr:to>
      <xdr:col>73</xdr:col>
      <xdr:colOff>44450</xdr:colOff>
      <xdr:row>64</xdr:row>
      <xdr:rowOff>120332</xdr:rowOff>
    </xdr:to>
    <xdr:sp macro="" textlink="">
      <xdr:nvSpPr>
        <xdr:cNvPr id="347" name="楕円 346"/>
        <xdr:cNvSpPr/>
      </xdr:nvSpPr>
      <xdr:spPr>
        <a:xfrm>
          <a:off x="15240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105109</xdr:rowOff>
    </xdr:from>
    <xdr:ext cx="762000" cy="259045"/>
    <xdr:sp macro="" textlink="">
      <xdr:nvSpPr>
        <xdr:cNvPr id="348" name="テキスト ボックス 347"/>
        <xdr:cNvSpPr txBox="1"/>
      </xdr:nvSpPr>
      <xdr:spPr>
        <a:xfrm>
          <a:off x="14909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32808</xdr:rowOff>
    </xdr:from>
    <xdr:to>
      <xdr:col>68</xdr:col>
      <xdr:colOff>203200</xdr:colOff>
      <xdr:row>64</xdr:row>
      <xdr:rowOff>134408</xdr:rowOff>
    </xdr:to>
    <xdr:sp macro="" textlink="">
      <xdr:nvSpPr>
        <xdr:cNvPr id="349" name="楕円 348"/>
        <xdr:cNvSpPr/>
      </xdr:nvSpPr>
      <xdr:spPr>
        <a:xfrm>
          <a:off x="14351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119185</xdr:rowOff>
    </xdr:from>
    <xdr:ext cx="762000" cy="259045"/>
    <xdr:sp macro="" textlink="">
      <xdr:nvSpPr>
        <xdr:cNvPr id="350" name="テキスト ボックス 349"/>
        <xdr:cNvSpPr txBox="1"/>
      </xdr:nvSpPr>
      <xdr:spPr>
        <a:xfrm>
          <a:off x="14020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24765</xdr:rowOff>
    </xdr:from>
    <xdr:to>
      <xdr:col>64</xdr:col>
      <xdr:colOff>152400</xdr:colOff>
      <xdr:row>64</xdr:row>
      <xdr:rowOff>126365</xdr:rowOff>
    </xdr:to>
    <xdr:sp macro="" textlink="">
      <xdr:nvSpPr>
        <xdr:cNvPr id="351" name="楕円 350"/>
        <xdr:cNvSpPr/>
      </xdr:nvSpPr>
      <xdr:spPr>
        <a:xfrm>
          <a:off x="13462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111142</xdr:rowOff>
    </xdr:from>
    <xdr:ext cx="762000" cy="259045"/>
    <xdr:sp macro="" textlink="">
      <xdr:nvSpPr>
        <xdr:cNvPr id="352" name="テキスト ボックス 351"/>
        <xdr:cNvSpPr txBox="1"/>
      </xdr:nvSpPr>
      <xdr:spPr>
        <a:xfrm>
          <a:off x="13131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について、類似団体平均を上回っている主な要因としては、退職手当債の借入が多額であったこと、また公営企業債（公共下水道）の元利償還金のための繰出金が多額であることが影響し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財政構造強化指針に基づく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市債の新規発行抑制の取組みの結果、徐々に改善して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類似団体との比較では依然として高い水準にあり、類似団体平均値という目標の達成はできていない。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財政構造強化指針に基づ</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市債の新規発行額を元金償還額以内（臨時財政対策債と過疎対策事業債の７０％については、元金償還額と市債新規発行額から除く）とし、公債費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57573</xdr:rowOff>
    </xdr:to>
    <xdr:cxnSp macro="">
      <xdr:nvCxnSpPr>
        <xdr:cNvPr id="385" name="直線コネクタ 384"/>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113877</xdr:rowOff>
    </xdr:to>
    <xdr:cxnSp macro="">
      <xdr:nvCxnSpPr>
        <xdr:cNvPr id="388" name="直線コネクタ 387"/>
        <xdr:cNvCxnSpPr/>
      </xdr:nvCxnSpPr>
      <xdr:spPr>
        <a:xfrm flipV="1">
          <a:off x="15290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113877</xdr:rowOff>
    </xdr:to>
    <xdr:cxnSp macro="">
      <xdr:nvCxnSpPr>
        <xdr:cNvPr id="391" name="直線コネクタ 390"/>
        <xdr:cNvCxnSpPr/>
      </xdr:nvCxnSpPr>
      <xdr:spPr>
        <a:xfrm>
          <a:off x="14401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105833</xdr:rowOff>
    </xdr:to>
    <xdr:cxnSp macro="">
      <xdr:nvCxnSpPr>
        <xdr:cNvPr id="394" name="直線コネクタ 393"/>
        <xdr:cNvCxnSpPr/>
      </xdr:nvCxnSpPr>
      <xdr:spPr>
        <a:xfrm flipV="1">
          <a:off x="13512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4" name="楕円 403"/>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5"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6" name="楕円 405"/>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7" name="テキスト ボックス 406"/>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8" name="楕円 407"/>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9" name="テキスト ボックス 408"/>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10" name="楕円 40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11" name="テキスト ボックス 410"/>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2" name="楕円 411"/>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3" name="テキスト ボックス 412"/>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類似団体平均を大きく上回っている主な要因としては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、１６～２０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年度に退職手当の財源対策としての退職手当債の借入（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及び公営企業債（公共下水道）の償還のための繰出金が多額であること、また、財政調整基金や退職手当積立基金等の充当可能な基金の残高が少ないことや、退職手当負担見込額が大きな割合を占めていることも影響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年度については、既発債の償還終了等により、地方債の現在高が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庁舎建設積立基金や廃棄物の埋立地取得及び処理工場建設積立基金への積立てにより充当可能基金が増加したことなどにより、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39733</xdr:rowOff>
    </xdr:from>
    <xdr:to>
      <xdr:col>81</xdr:col>
      <xdr:colOff>44450</xdr:colOff>
      <xdr:row>18</xdr:row>
      <xdr:rowOff>54429</xdr:rowOff>
    </xdr:to>
    <xdr:cxnSp macro="">
      <xdr:nvCxnSpPr>
        <xdr:cNvPr id="449" name="直線コネクタ 448"/>
        <xdr:cNvCxnSpPr/>
      </xdr:nvCxnSpPr>
      <xdr:spPr>
        <a:xfrm flipV="1">
          <a:off x="16179800" y="2954383"/>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54429</xdr:rowOff>
    </xdr:from>
    <xdr:to>
      <xdr:col>77</xdr:col>
      <xdr:colOff>44450</xdr:colOff>
      <xdr:row>19</xdr:row>
      <xdr:rowOff>62230</xdr:rowOff>
    </xdr:to>
    <xdr:cxnSp macro="">
      <xdr:nvCxnSpPr>
        <xdr:cNvPr id="452" name="直線コネクタ 451"/>
        <xdr:cNvCxnSpPr/>
      </xdr:nvCxnSpPr>
      <xdr:spPr>
        <a:xfrm flipV="1">
          <a:off x="15290800" y="3140529"/>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62230</xdr:rowOff>
    </xdr:from>
    <xdr:to>
      <xdr:col>72</xdr:col>
      <xdr:colOff>203200</xdr:colOff>
      <xdr:row>20</xdr:row>
      <xdr:rowOff>154486</xdr:rowOff>
    </xdr:to>
    <xdr:cxnSp macro="">
      <xdr:nvCxnSpPr>
        <xdr:cNvPr id="455" name="直線コネクタ 454"/>
        <xdr:cNvCxnSpPr/>
      </xdr:nvCxnSpPr>
      <xdr:spPr>
        <a:xfrm flipV="1">
          <a:off x="14401800" y="3319780"/>
          <a:ext cx="889000" cy="2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154486</xdr:rowOff>
    </xdr:from>
    <xdr:to>
      <xdr:col>68</xdr:col>
      <xdr:colOff>152400</xdr:colOff>
      <xdr:row>21</xdr:row>
      <xdr:rowOff>55426</xdr:rowOff>
    </xdr:to>
    <xdr:cxnSp macro="">
      <xdr:nvCxnSpPr>
        <xdr:cNvPr id="458" name="直線コネクタ 457"/>
        <xdr:cNvCxnSpPr/>
      </xdr:nvCxnSpPr>
      <xdr:spPr>
        <a:xfrm flipV="1">
          <a:off x="13512800" y="358348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160383</xdr:rowOff>
    </xdr:from>
    <xdr:to>
      <xdr:col>81</xdr:col>
      <xdr:colOff>95250</xdr:colOff>
      <xdr:row>17</xdr:row>
      <xdr:rowOff>90533</xdr:rowOff>
    </xdr:to>
    <xdr:sp macro="" textlink="">
      <xdr:nvSpPr>
        <xdr:cNvPr id="468" name="楕円 467"/>
        <xdr:cNvSpPr/>
      </xdr:nvSpPr>
      <xdr:spPr>
        <a:xfrm>
          <a:off x="169672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132460</xdr:rowOff>
    </xdr:from>
    <xdr:ext cx="762000" cy="259045"/>
    <xdr:sp macro="" textlink="">
      <xdr:nvSpPr>
        <xdr:cNvPr id="469" name="将来負担の状況該当値テキスト"/>
        <xdr:cNvSpPr txBox="1"/>
      </xdr:nvSpPr>
      <xdr:spPr>
        <a:xfrm>
          <a:off x="17106900" y="28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3629</xdr:rowOff>
    </xdr:from>
    <xdr:to>
      <xdr:col>77</xdr:col>
      <xdr:colOff>95250</xdr:colOff>
      <xdr:row>18</xdr:row>
      <xdr:rowOff>105229</xdr:rowOff>
    </xdr:to>
    <xdr:sp macro="" textlink="">
      <xdr:nvSpPr>
        <xdr:cNvPr id="470" name="楕円 469"/>
        <xdr:cNvSpPr/>
      </xdr:nvSpPr>
      <xdr:spPr>
        <a:xfrm>
          <a:off x="16129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90006</xdr:rowOff>
    </xdr:from>
    <xdr:ext cx="736600" cy="259045"/>
    <xdr:sp macro="" textlink="">
      <xdr:nvSpPr>
        <xdr:cNvPr id="471" name="テキスト ボックス 470"/>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72" name="楕円 471"/>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73" name="テキスト ボックス 472"/>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103686</xdr:rowOff>
    </xdr:from>
    <xdr:to>
      <xdr:col>68</xdr:col>
      <xdr:colOff>203200</xdr:colOff>
      <xdr:row>21</xdr:row>
      <xdr:rowOff>33836</xdr:rowOff>
    </xdr:to>
    <xdr:sp macro="" textlink="">
      <xdr:nvSpPr>
        <xdr:cNvPr id="474" name="楕円 473"/>
        <xdr:cNvSpPr/>
      </xdr:nvSpPr>
      <xdr:spPr>
        <a:xfrm>
          <a:off x="14351000" y="35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18613</xdr:rowOff>
    </xdr:from>
    <xdr:ext cx="762000" cy="259045"/>
    <xdr:sp macro="" textlink="">
      <xdr:nvSpPr>
        <xdr:cNvPr id="475" name="テキスト ボックス 474"/>
        <xdr:cNvSpPr txBox="1"/>
      </xdr:nvSpPr>
      <xdr:spPr>
        <a:xfrm>
          <a:off x="14020800" y="361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4626</xdr:rowOff>
    </xdr:from>
    <xdr:to>
      <xdr:col>64</xdr:col>
      <xdr:colOff>152400</xdr:colOff>
      <xdr:row>21</xdr:row>
      <xdr:rowOff>106226</xdr:rowOff>
    </xdr:to>
    <xdr:sp macro="" textlink="">
      <xdr:nvSpPr>
        <xdr:cNvPr id="476" name="楕円 475"/>
        <xdr:cNvSpPr/>
      </xdr:nvSpPr>
      <xdr:spPr>
        <a:xfrm>
          <a:off x="13462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91003</xdr:rowOff>
    </xdr:from>
    <xdr:ext cx="762000" cy="259045"/>
    <xdr:sp macro="" textlink="">
      <xdr:nvSpPr>
        <xdr:cNvPr id="477" name="テキスト ボックス 476"/>
        <xdr:cNvSpPr txBox="1"/>
      </xdr:nvSpPr>
      <xdr:spPr>
        <a:xfrm>
          <a:off x="13131800" y="36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113,587
112,813
81.45
54,397,538
54,242,966
72,898
27,535,926
46,007,859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類似団体平均を上回っている要因としては、依然として職員数が類似団体と比較して多いことにある。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年度は、職員配置適正化による職員数の減（△</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人）などにより、職員給が１億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になる等、平成３０</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年度に比べて総額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１億１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今後は、計画的な新規職員の採用や、多様な任用形態の活用など、「職員配置適正化方針２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０２０</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Ｒ２年４月７９０人→Ｒ６年４月７１２</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人（消防・病院部門除く）</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業務の効率化による職員数の適正化を進め、人件費の抑制を図っていく。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111760</xdr:rowOff>
    </xdr:to>
    <xdr:cxnSp macro="">
      <xdr:nvCxnSpPr>
        <xdr:cNvPr id="66" name="直線コネクタ 65"/>
        <xdr:cNvCxnSpPr/>
      </xdr:nvCxnSpPr>
      <xdr:spPr>
        <a:xfrm flipV="1">
          <a:off x="3987800" y="64820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111760</xdr:rowOff>
    </xdr:to>
    <xdr:cxnSp macro="">
      <xdr:nvCxnSpPr>
        <xdr:cNvPr id="69" name="直線コネクタ 68"/>
        <xdr:cNvCxnSpPr/>
      </xdr:nvCxnSpPr>
      <xdr:spPr>
        <a:xfrm>
          <a:off x="3098800" y="654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35560</xdr:rowOff>
    </xdr:to>
    <xdr:cxnSp macro="">
      <xdr:nvCxnSpPr>
        <xdr:cNvPr id="72" name="直線コネクタ 71"/>
        <xdr:cNvCxnSpPr/>
      </xdr:nvCxnSpPr>
      <xdr:spPr>
        <a:xfrm flipV="1">
          <a:off x="2209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35560</xdr:rowOff>
    </xdr:to>
    <xdr:cxnSp macro="">
      <xdr:nvCxnSpPr>
        <xdr:cNvPr id="75" name="直線コネクタ 74"/>
        <xdr:cNvCxnSpPr/>
      </xdr:nvCxnSpPr>
      <xdr:spPr>
        <a:xfrm>
          <a:off x="1320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類似団体平均と比較すると低い水準となっているが、これは類似団体と比べて、業務の民間委託が進んでいないことが主な要因と考えられる。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本市の経常収支比率の分子となる経常充当一般財源（歳出）の内訳について推移をみてみると、人件費や公債費の割合が減少している一方、扶助費、繰出金と同様、物件費についても増加している。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業務の効率化のための委託化の一方で、事業の統廃合などにより物件費の抑制を進めていく。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43180</xdr:rowOff>
    </xdr:from>
    <xdr:to>
      <xdr:col>82</xdr:col>
      <xdr:colOff>107950</xdr:colOff>
      <xdr:row>14</xdr:row>
      <xdr:rowOff>58420</xdr:rowOff>
    </xdr:to>
    <xdr:cxnSp macro="">
      <xdr:nvCxnSpPr>
        <xdr:cNvPr id="127" name="直線コネクタ 126"/>
        <xdr:cNvCxnSpPr/>
      </xdr:nvCxnSpPr>
      <xdr:spPr>
        <a:xfrm flipV="1">
          <a:off x="15671800" y="244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58420</xdr:rowOff>
    </xdr:to>
    <xdr:cxnSp macro="">
      <xdr:nvCxnSpPr>
        <xdr:cNvPr id="130" name="直線コネクタ 129"/>
        <xdr:cNvCxnSpPr/>
      </xdr:nvCxnSpPr>
      <xdr:spPr>
        <a:xfrm>
          <a:off x="14782800" y="241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50800</xdr:rowOff>
    </xdr:to>
    <xdr:cxnSp macro="">
      <xdr:nvCxnSpPr>
        <xdr:cNvPr id="133" name="直線コネクタ 132"/>
        <xdr:cNvCxnSpPr/>
      </xdr:nvCxnSpPr>
      <xdr:spPr>
        <a:xfrm flipV="1">
          <a:off x="13893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50800</xdr:rowOff>
    </xdr:to>
    <xdr:cxnSp macro="">
      <xdr:nvCxnSpPr>
        <xdr:cNvPr id="136" name="直線コネクタ 135"/>
        <xdr:cNvCxnSpPr/>
      </xdr:nvCxnSpPr>
      <xdr:spPr>
        <a:xfrm>
          <a:off x="13004800" y="238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163830</xdr:rowOff>
    </xdr:from>
    <xdr:to>
      <xdr:col>82</xdr:col>
      <xdr:colOff>158750</xdr:colOff>
      <xdr:row>14</xdr:row>
      <xdr:rowOff>93980</xdr:rowOff>
    </xdr:to>
    <xdr:sp macro="" textlink="">
      <xdr:nvSpPr>
        <xdr:cNvPr id="146" name="楕円 145"/>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8907</xdr:rowOff>
    </xdr:from>
    <xdr:ext cx="762000" cy="259045"/>
    <xdr:sp macro="" textlink="">
      <xdr:nvSpPr>
        <xdr:cNvPr id="147" name="物件費該当値テキスト"/>
        <xdr:cNvSpPr txBox="1"/>
      </xdr:nvSpPr>
      <xdr:spPr>
        <a:xfrm>
          <a:off x="165989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8" name="楕円 147"/>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9" name="テキスト ボックス 148"/>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4" name="楕円 153"/>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5" name="テキスト ボックス 154"/>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類似団体平均を上回っている要因としては、全国平均を上回る高齢化や旧産炭地域の特徴でもある生活保護率が高いこと</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や障害者福祉施設が多いことなどにより生活保護費や障害者福祉サービス</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給付</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費等が大きな割合を占めていることが影響している。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児童扶養手当、幼稚園等施設給付費、障害者福祉サービス給付費</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年度と比べて総額６</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億７２</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今後、少子化の影響により、児童手当等の扶助費は減少していく</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見込まれるが、子育て支援策の充実や高齢化の進展に伴う社会保障費は増加傾向が続くことが想定される。社会保障費の適正化は喫緊の課題であり、適正給付の推進や健康づくり事業の推進などにより更なる適正化を図っ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113393</xdr:rowOff>
    </xdr:to>
    <xdr:cxnSp macro="">
      <xdr:nvCxnSpPr>
        <xdr:cNvPr id="190" name="直線コネクタ 189"/>
        <xdr:cNvCxnSpPr/>
      </xdr:nvCxnSpPr>
      <xdr:spPr>
        <a:xfrm>
          <a:off x="3987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48078</xdr:rowOff>
    </xdr:to>
    <xdr:cxnSp macro="">
      <xdr:nvCxnSpPr>
        <xdr:cNvPr id="193" name="直線コネクタ 192"/>
        <xdr:cNvCxnSpPr/>
      </xdr:nvCxnSpPr>
      <xdr:spPr>
        <a:xfrm>
          <a:off x="3098800" y="971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121557</xdr:rowOff>
    </xdr:to>
    <xdr:cxnSp macro="">
      <xdr:nvCxnSpPr>
        <xdr:cNvPr id="196" name="直線コネクタ 195"/>
        <xdr:cNvCxnSpPr/>
      </xdr:nvCxnSpPr>
      <xdr:spPr>
        <a:xfrm flipV="1">
          <a:off x="2209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121557</xdr:rowOff>
    </xdr:to>
    <xdr:cxnSp macro="">
      <xdr:nvCxnSpPr>
        <xdr:cNvPr id="199" name="直線コネクタ 198"/>
        <xdr:cNvCxnSpPr/>
      </xdr:nvCxnSpPr>
      <xdr:spPr>
        <a:xfrm>
          <a:off x="1320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9" name="楕円 208"/>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10"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5" name="楕円 214"/>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6" name="テキスト ボックス 215"/>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7" name="楕円 216"/>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8" name="テキスト ボックス 217"/>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高い高齢化率を反映し、国民健康保険会計や介護保険会計、後期高齢者医療会計等に対する繰出金が多額であることが影響している。膨れ上がる一方の医療費や介護サービス給付費の増加に対し、疾病予防・健康づくりなど、長期的な観点からの医療費削減に努め、適正な給付のための取組みを推進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75293</xdr:rowOff>
    </xdr:to>
    <xdr:cxnSp macro="">
      <xdr:nvCxnSpPr>
        <xdr:cNvPr id="253" name="直線コネクタ 252"/>
        <xdr:cNvCxnSpPr/>
      </xdr:nvCxnSpPr>
      <xdr:spPr>
        <a:xfrm>
          <a:off x="15671800" y="10169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53522</xdr:rowOff>
    </xdr:to>
    <xdr:cxnSp macro="">
      <xdr:nvCxnSpPr>
        <xdr:cNvPr id="256" name="直線コネクタ 255"/>
        <xdr:cNvCxnSpPr/>
      </xdr:nvCxnSpPr>
      <xdr:spPr>
        <a:xfrm>
          <a:off x="14782800" y="1012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20865</xdr:rowOff>
    </xdr:to>
    <xdr:cxnSp macro="">
      <xdr:nvCxnSpPr>
        <xdr:cNvPr id="259" name="直線コネクタ 258"/>
        <xdr:cNvCxnSpPr/>
      </xdr:nvCxnSpPr>
      <xdr:spPr>
        <a:xfrm flipV="1">
          <a:off x="13893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59</xdr:row>
      <xdr:rowOff>20865</xdr:rowOff>
    </xdr:to>
    <xdr:cxnSp macro="">
      <xdr:nvCxnSpPr>
        <xdr:cNvPr id="262" name="直線コネクタ 261"/>
        <xdr:cNvCxnSpPr/>
      </xdr:nvCxnSpPr>
      <xdr:spPr>
        <a:xfrm>
          <a:off x="13004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24493</xdr:rowOff>
    </xdr:from>
    <xdr:to>
      <xdr:col>82</xdr:col>
      <xdr:colOff>158750</xdr:colOff>
      <xdr:row>59</xdr:row>
      <xdr:rowOff>126093</xdr:rowOff>
    </xdr:to>
    <xdr:sp macro="" textlink="">
      <xdr:nvSpPr>
        <xdr:cNvPr id="272" name="楕円 271"/>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168020</xdr:rowOff>
    </xdr:from>
    <xdr:ext cx="762000" cy="259045"/>
    <xdr:sp macro="" textlink="">
      <xdr:nvSpPr>
        <xdr:cNvPr id="273"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4" name="楕円 273"/>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5" name="テキスト ボックス 274"/>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8" name="楕円 277"/>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9" name="テキスト ボックス 278"/>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80" name="楕円 279"/>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81" name="テキスト ボックス 280"/>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本市が長年類似団体平均を上回っていた要因としては、本市は海抜０ｍ以下の地域が多く雨水対策に多額の経費がかかっており、公共下水道事業会計への負担金が多額であることが影響していた。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大牟田・荒尾清掃施設組合への負担金、幼稚園就園奨励費補助、企業局職員退職手当負担金の減などにより前年度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と比べると総額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百万円減少し、類似団体平均を下回ることとなった。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78014</xdr:rowOff>
    </xdr:from>
    <xdr:to>
      <xdr:col>82</xdr:col>
      <xdr:colOff>107950</xdr:colOff>
      <xdr:row>36</xdr:row>
      <xdr:rowOff>132443</xdr:rowOff>
    </xdr:to>
    <xdr:cxnSp macro="">
      <xdr:nvCxnSpPr>
        <xdr:cNvPr id="316" name="直線コネクタ 315"/>
        <xdr:cNvCxnSpPr/>
      </xdr:nvCxnSpPr>
      <xdr:spPr>
        <a:xfrm flipV="1">
          <a:off x="15671800" y="62502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36</xdr:row>
      <xdr:rowOff>165100</xdr:rowOff>
    </xdr:to>
    <xdr:cxnSp macro="">
      <xdr:nvCxnSpPr>
        <xdr:cNvPr id="319" name="直線コネクタ 318"/>
        <xdr:cNvCxnSpPr/>
      </xdr:nvCxnSpPr>
      <xdr:spPr>
        <a:xfrm flipV="1">
          <a:off x="14782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38</xdr:row>
      <xdr:rowOff>7257</xdr:rowOff>
    </xdr:to>
    <xdr:cxnSp macro="">
      <xdr:nvCxnSpPr>
        <xdr:cNvPr id="322" name="直線コネクタ 321"/>
        <xdr:cNvCxnSpPr/>
      </xdr:nvCxnSpPr>
      <xdr:spPr>
        <a:xfrm flipV="1">
          <a:off x="13893800" y="6337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38</xdr:row>
      <xdr:rowOff>29028</xdr:rowOff>
    </xdr:to>
    <xdr:cxnSp macro="">
      <xdr:nvCxnSpPr>
        <xdr:cNvPr id="325" name="直線コネクタ 324"/>
        <xdr:cNvCxnSpPr/>
      </xdr:nvCxnSpPr>
      <xdr:spPr>
        <a:xfrm flipV="1">
          <a:off x="13004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35" name="楕円 334"/>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36"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81643</xdr:rowOff>
    </xdr:from>
    <xdr:to>
      <xdr:col>78</xdr:col>
      <xdr:colOff>120650</xdr:colOff>
      <xdr:row>37</xdr:row>
      <xdr:rowOff>11793</xdr:rowOff>
    </xdr:to>
    <xdr:sp macro="" textlink="">
      <xdr:nvSpPr>
        <xdr:cNvPr id="337" name="楕円 336"/>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38" name="テキスト ボックス 337"/>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9" name="楕円 338"/>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40" name="テキスト ボックス 33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41" name="楕円 340"/>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42" name="テキスト ボックス 341"/>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3" name="楕円 342"/>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4" name="テキスト ボックス 343"/>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本市では、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持続可能な財政運営のための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財政構造強化指針において、市債の新規発行額を元金償還額以内にするという取組みを行ってきたため、公債費は一定程度縮減が図られて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いる。令和元年</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、過疎対策事業債及び臨時財政対策債の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償還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額の増により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総額３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億４百万円の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ているが、交付税措置のある起債の借入を行ったものであり、市の実質の負担は減少傾向にあるといえる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公債費については、今後も抑制していく必要があるが、その一方で未来に向けた投資や公共施設の維持改修も行っていく必要があることから、財政構造強化指針</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に基づいた取組みを行いながら、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実質的な公債費の抑制を継続していく。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107950</xdr:rowOff>
    </xdr:to>
    <xdr:cxnSp macro="">
      <xdr:nvCxnSpPr>
        <xdr:cNvPr id="377" name="直線コネクタ 376"/>
        <xdr:cNvCxnSpPr/>
      </xdr:nvCxnSpPr>
      <xdr:spPr>
        <a:xfrm>
          <a:off x="3987800" y="1327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80" name="直線コネクタ 379"/>
        <xdr:cNvCxnSpPr/>
      </xdr:nvCxnSpPr>
      <xdr:spPr>
        <a:xfrm flipV="1">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168911</xdr:rowOff>
    </xdr:to>
    <xdr:cxnSp macro="">
      <xdr:nvCxnSpPr>
        <xdr:cNvPr id="383" name="直線コネクタ 382"/>
        <xdr:cNvCxnSpPr/>
      </xdr:nvCxnSpPr>
      <xdr:spPr>
        <a:xfrm flipV="1">
          <a:off x="2209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168911</xdr:rowOff>
    </xdr:to>
    <xdr:cxnSp macro="">
      <xdr:nvCxnSpPr>
        <xdr:cNvPr id="386" name="直線コネクタ 385"/>
        <xdr:cNvCxnSpPr/>
      </xdr:nvCxnSpPr>
      <xdr:spPr>
        <a:xfrm>
          <a:off x="1320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6" name="楕円 395"/>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7"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8" name="楕円 397"/>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9" name="テキスト ボックス 39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400" name="楕円 399"/>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401" name="テキスト ボックス 40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402" name="楕円 401"/>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403" name="テキスト ボックス 402"/>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4" name="楕円 40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5" name="テキスト ボックス 404"/>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べると市税等の自主財源の割合が著しく小さく、依存財源に大きく頼らざるを得ない収入状況にある一方で、歳出においては地域の経済状況や高い高齢化率等を反映し、扶助費が多額に上り、人件費負担も大きく、歳出の構成比率において義務的経費が大きな割合を占める財政構造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これまで以上に積極的な企業誘致の展開や、市税収入の高い収納率の維持やふるさと納税の周知等により自主財源を確保していく。また、経常経費の中で取り組んでいる事務事業について、あらためてゼロベースの視点で検証し、優先度により、事業の廃止・縮小を行うとともに、外部委託化、ＩＣＴの導入などで経費の削減や業務効率化を図ることで、経常経費の削減を行っ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142239</xdr:rowOff>
    </xdr:to>
    <xdr:cxnSp macro="">
      <xdr:nvCxnSpPr>
        <xdr:cNvPr id="438" name="直線コネクタ 437"/>
        <xdr:cNvCxnSpPr/>
      </xdr:nvCxnSpPr>
      <xdr:spPr>
        <a:xfrm flipV="1">
          <a:off x="15671800" y="13378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142239</xdr:rowOff>
    </xdr:to>
    <xdr:cxnSp macro="">
      <xdr:nvCxnSpPr>
        <xdr:cNvPr id="441" name="直線コネクタ 440"/>
        <xdr:cNvCxnSpPr/>
      </xdr:nvCxnSpPr>
      <xdr:spPr>
        <a:xfrm>
          <a:off x="14782800" y="133019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119380</xdr:rowOff>
    </xdr:to>
    <xdr:cxnSp macro="">
      <xdr:nvCxnSpPr>
        <xdr:cNvPr id="444" name="直線コネクタ 443"/>
        <xdr:cNvCxnSpPr/>
      </xdr:nvCxnSpPr>
      <xdr:spPr>
        <a:xfrm flipV="1">
          <a:off x="13893800" y="13301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78</xdr:row>
      <xdr:rowOff>119380</xdr:rowOff>
    </xdr:to>
    <xdr:cxnSp macro="">
      <xdr:nvCxnSpPr>
        <xdr:cNvPr id="447" name="直線コネクタ 446"/>
        <xdr:cNvCxnSpPr/>
      </xdr:nvCxnSpPr>
      <xdr:spPr>
        <a:xfrm>
          <a:off x="13004800" y="13241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57" name="楕円 456"/>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58"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9" name="楕円 458"/>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60" name="テキスト ボックス 459"/>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1" name="楕円 46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2" name="テキスト ボックス 46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63" name="楕円 462"/>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64" name="テキスト ボックス 463"/>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65" name="楕円 464"/>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66" name="テキスト ボックス 465"/>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50920</xdr:rowOff>
    </xdr:from>
    <xdr:to>
      <xdr:col>29</xdr:col>
      <xdr:colOff>127000</xdr:colOff>
      <xdr:row>14</xdr:row>
      <xdr:rowOff>56439</xdr:rowOff>
    </xdr:to>
    <xdr:cxnSp macro="">
      <xdr:nvCxnSpPr>
        <xdr:cNvPr id="52" name="直線コネクタ 51"/>
        <xdr:cNvCxnSpPr/>
      </xdr:nvCxnSpPr>
      <xdr:spPr bwMode="auto">
        <a:xfrm flipV="1">
          <a:off x="5003800" y="2498845"/>
          <a:ext cx="6477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49254</xdr:rowOff>
    </xdr:from>
    <xdr:to>
      <xdr:col>26</xdr:col>
      <xdr:colOff>50800</xdr:colOff>
      <xdr:row>14</xdr:row>
      <xdr:rowOff>56439</xdr:rowOff>
    </xdr:to>
    <xdr:cxnSp macro="">
      <xdr:nvCxnSpPr>
        <xdr:cNvPr id="55" name="直線コネクタ 54"/>
        <xdr:cNvCxnSpPr/>
      </xdr:nvCxnSpPr>
      <xdr:spPr bwMode="auto">
        <a:xfrm>
          <a:off x="4305300" y="2497179"/>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49254</xdr:rowOff>
    </xdr:from>
    <xdr:to>
      <xdr:col>22</xdr:col>
      <xdr:colOff>114300</xdr:colOff>
      <xdr:row>14</xdr:row>
      <xdr:rowOff>73388</xdr:rowOff>
    </xdr:to>
    <xdr:cxnSp macro="">
      <xdr:nvCxnSpPr>
        <xdr:cNvPr id="58" name="直線コネクタ 57"/>
        <xdr:cNvCxnSpPr/>
      </xdr:nvCxnSpPr>
      <xdr:spPr bwMode="auto">
        <a:xfrm flipV="1">
          <a:off x="3606800" y="2497179"/>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65256</xdr:rowOff>
    </xdr:from>
    <xdr:to>
      <xdr:col>18</xdr:col>
      <xdr:colOff>177800</xdr:colOff>
      <xdr:row>14</xdr:row>
      <xdr:rowOff>73388</xdr:rowOff>
    </xdr:to>
    <xdr:cxnSp macro="">
      <xdr:nvCxnSpPr>
        <xdr:cNvPr id="61" name="直線コネクタ 60"/>
        <xdr:cNvCxnSpPr/>
      </xdr:nvCxnSpPr>
      <xdr:spPr bwMode="auto">
        <a:xfrm>
          <a:off x="2908300" y="2513181"/>
          <a:ext cx="698500" cy="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xdr:rowOff>
    </xdr:from>
    <xdr:to>
      <xdr:col>29</xdr:col>
      <xdr:colOff>177800</xdr:colOff>
      <xdr:row>14</xdr:row>
      <xdr:rowOff>101720</xdr:rowOff>
    </xdr:to>
    <xdr:sp macro="" textlink="">
      <xdr:nvSpPr>
        <xdr:cNvPr id="71" name="楕円 70"/>
        <xdr:cNvSpPr/>
      </xdr:nvSpPr>
      <xdr:spPr bwMode="auto">
        <a:xfrm>
          <a:off x="5600700" y="244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16647</xdr:rowOff>
    </xdr:from>
    <xdr:ext cx="762000" cy="259045"/>
    <xdr:sp macro="" textlink="">
      <xdr:nvSpPr>
        <xdr:cNvPr id="72" name="人口1人当たり決算額の推移該当値テキスト130"/>
        <xdr:cNvSpPr txBox="1"/>
      </xdr:nvSpPr>
      <xdr:spPr>
        <a:xfrm>
          <a:off x="5740400" y="229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5639</xdr:rowOff>
    </xdr:from>
    <xdr:to>
      <xdr:col>26</xdr:col>
      <xdr:colOff>101600</xdr:colOff>
      <xdr:row>14</xdr:row>
      <xdr:rowOff>107239</xdr:rowOff>
    </xdr:to>
    <xdr:sp macro="" textlink="">
      <xdr:nvSpPr>
        <xdr:cNvPr id="73" name="楕円 72"/>
        <xdr:cNvSpPr/>
      </xdr:nvSpPr>
      <xdr:spPr bwMode="auto">
        <a:xfrm>
          <a:off x="4953000" y="245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117416</xdr:rowOff>
    </xdr:from>
    <xdr:ext cx="736600" cy="259045"/>
    <xdr:sp macro="" textlink="">
      <xdr:nvSpPr>
        <xdr:cNvPr id="74" name="テキスト ボックス 73"/>
        <xdr:cNvSpPr txBox="1"/>
      </xdr:nvSpPr>
      <xdr:spPr>
        <a:xfrm>
          <a:off x="4622800" y="222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169904</xdr:rowOff>
    </xdr:from>
    <xdr:to>
      <xdr:col>22</xdr:col>
      <xdr:colOff>165100</xdr:colOff>
      <xdr:row>14</xdr:row>
      <xdr:rowOff>100054</xdr:rowOff>
    </xdr:to>
    <xdr:sp macro="" textlink="">
      <xdr:nvSpPr>
        <xdr:cNvPr id="75" name="楕円 74"/>
        <xdr:cNvSpPr/>
      </xdr:nvSpPr>
      <xdr:spPr bwMode="auto">
        <a:xfrm>
          <a:off x="4254500" y="244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110231</xdr:rowOff>
    </xdr:from>
    <xdr:ext cx="762000" cy="259045"/>
    <xdr:sp macro="" textlink="">
      <xdr:nvSpPr>
        <xdr:cNvPr id="76" name="テキスト ボックス 75"/>
        <xdr:cNvSpPr txBox="1"/>
      </xdr:nvSpPr>
      <xdr:spPr>
        <a:xfrm>
          <a:off x="3924300" y="221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22588</xdr:rowOff>
    </xdr:from>
    <xdr:to>
      <xdr:col>19</xdr:col>
      <xdr:colOff>38100</xdr:colOff>
      <xdr:row>14</xdr:row>
      <xdr:rowOff>124188</xdr:rowOff>
    </xdr:to>
    <xdr:sp macro="" textlink="">
      <xdr:nvSpPr>
        <xdr:cNvPr id="77" name="楕円 76"/>
        <xdr:cNvSpPr/>
      </xdr:nvSpPr>
      <xdr:spPr bwMode="auto">
        <a:xfrm>
          <a:off x="3556000" y="247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134365</xdr:rowOff>
    </xdr:from>
    <xdr:ext cx="762000" cy="259045"/>
    <xdr:sp macro="" textlink="">
      <xdr:nvSpPr>
        <xdr:cNvPr id="78" name="テキスト ボックス 77"/>
        <xdr:cNvSpPr txBox="1"/>
      </xdr:nvSpPr>
      <xdr:spPr>
        <a:xfrm>
          <a:off x="3225800" y="223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14456</xdr:rowOff>
    </xdr:from>
    <xdr:to>
      <xdr:col>15</xdr:col>
      <xdr:colOff>101600</xdr:colOff>
      <xdr:row>14</xdr:row>
      <xdr:rowOff>116056</xdr:rowOff>
    </xdr:to>
    <xdr:sp macro="" textlink="">
      <xdr:nvSpPr>
        <xdr:cNvPr id="79" name="楕円 78"/>
        <xdr:cNvSpPr/>
      </xdr:nvSpPr>
      <xdr:spPr bwMode="auto">
        <a:xfrm>
          <a:off x="2857500" y="246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126233</xdr:rowOff>
    </xdr:from>
    <xdr:ext cx="762000" cy="259045"/>
    <xdr:sp macro="" textlink="">
      <xdr:nvSpPr>
        <xdr:cNvPr id="80" name="テキスト ボックス 79"/>
        <xdr:cNvSpPr txBox="1"/>
      </xdr:nvSpPr>
      <xdr:spPr>
        <a:xfrm>
          <a:off x="2527300" y="22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92253</xdr:rowOff>
    </xdr:from>
    <xdr:to>
      <xdr:col>29</xdr:col>
      <xdr:colOff>127000</xdr:colOff>
      <xdr:row>34</xdr:row>
      <xdr:rowOff>140853</xdr:rowOff>
    </xdr:to>
    <xdr:cxnSp macro="">
      <xdr:nvCxnSpPr>
        <xdr:cNvPr id="111" name="直線コネクタ 110"/>
        <xdr:cNvCxnSpPr/>
      </xdr:nvCxnSpPr>
      <xdr:spPr bwMode="auto">
        <a:xfrm flipV="1">
          <a:off x="5003800" y="6359703"/>
          <a:ext cx="647700" cy="4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212725</xdr:rowOff>
    </xdr:from>
    <xdr:to>
      <xdr:col>26</xdr:col>
      <xdr:colOff>50800</xdr:colOff>
      <xdr:row>34</xdr:row>
      <xdr:rowOff>140853</xdr:rowOff>
    </xdr:to>
    <xdr:cxnSp macro="">
      <xdr:nvCxnSpPr>
        <xdr:cNvPr id="114" name="直線コネクタ 113"/>
        <xdr:cNvCxnSpPr/>
      </xdr:nvCxnSpPr>
      <xdr:spPr bwMode="auto">
        <a:xfrm>
          <a:off x="4305300" y="6137275"/>
          <a:ext cx="698500" cy="27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212725</xdr:rowOff>
    </xdr:from>
    <xdr:to>
      <xdr:col>22</xdr:col>
      <xdr:colOff>114300</xdr:colOff>
      <xdr:row>33</xdr:row>
      <xdr:rowOff>251130</xdr:rowOff>
    </xdr:to>
    <xdr:cxnSp macro="">
      <xdr:nvCxnSpPr>
        <xdr:cNvPr id="117" name="直線コネクタ 116"/>
        <xdr:cNvCxnSpPr/>
      </xdr:nvCxnSpPr>
      <xdr:spPr bwMode="auto">
        <a:xfrm flipV="1">
          <a:off x="3606800" y="6137275"/>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251130</xdr:rowOff>
    </xdr:from>
    <xdr:to>
      <xdr:col>18</xdr:col>
      <xdr:colOff>177800</xdr:colOff>
      <xdr:row>33</xdr:row>
      <xdr:rowOff>283774</xdr:rowOff>
    </xdr:to>
    <xdr:cxnSp macro="">
      <xdr:nvCxnSpPr>
        <xdr:cNvPr id="120" name="直線コネクタ 119"/>
        <xdr:cNvCxnSpPr/>
      </xdr:nvCxnSpPr>
      <xdr:spPr bwMode="auto">
        <a:xfrm flipV="1">
          <a:off x="2908300" y="6175680"/>
          <a:ext cx="698500" cy="3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41453</xdr:rowOff>
    </xdr:from>
    <xdr:to>
      <xdr:col>29</xdr:col>
      <xdr:colOff>177800</xdr:colOff>
      <xdr:row>34</xdr:row>
      <xdr:rowOff>143053</xdr:rowOff>
    </xdr:to>
    <xdr:sp macro="" textlink="">
      <xdr:nvSpPr>
        <xdr:cNvPr id="130" name="楕円 129"/>
        <xdr:cNvSpPr/>
      </xdr:nvSpPr>
      <xdr:spPr bwMode="auto">
        <a:xfrm>
          <a:off x="5600700" y="630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229430</xdr:rowOff>
    </xdr:from>
    <xdr:ext cx="762000" cy="259045"/>
    <xdr:sp macro="" textlink="">
      <xdr:nvSpPr>
        <xdr:cNvPr id="131" name="人口1人当たり決算額の推移該当値テキスト445"/>
        <xdr:cNvSpPr txBox="1"/>
      </xdr:nvSpPr>
      <xdr:spPr>
        <a:xfrm>
          <a:off x="5740400" y="61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90053</xdr:rowOff>
    </xdr:from>
    <xdr:to>
      <xdr:col>26</xdr:col>
      <xdr:colOff>101600</xdr:colOff>
      <xdr:row>34</xdr:row>
      <xdr:rowOff>191653</xdr:rowOff>
    </xdr:to>
    <xdr:sp macro="" textlink="">
      <xdr:nvSpPr>
        <xdr:cNvPr id="132" name="楕円 131"/>
        <xdr:cNvSpPr/>
      </xdr:nvSpPr>
      <xdr:spPr bwMode="auto">
        <a:xfrm>
          <a:off x="4953000" y="635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201830</xdr:rowOff>
    </xdr:from>
    <xdr:ext cx="736600" cy="259045"/>
    <xdr:sp macro="" textlink="">
      <xdr:nvSpPr>
        <xdr:cNvPr id="133" name="テキスト ボックス 132"/>
        <xdr:cNvSpPr txBox="1"/>
      </xdr:nvSpPr>
      <xdr:spPr>
        <a:xfrm>
          <a:off x="4622800" y="612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161925</xdr:rowOff>
    </xdr:from>
    <xdr:to>
      <xdr:col>22</xdr:col>
      <xdr:colOff>165100</xdr:colOff>
      <xdr:row>33</xdr:row>
      <xdr:rowOff>263525</xdr:rowOff>
    </xdr:to>
    <xdr:sp macro="" textlink="">
      <xdr:nvSpPr>
        <xdr:cNvPr id="134" name="楕円 133"/>
        <xdr:cNvSpPr/>
      </xdr:nvSpPr>
      <xdr:spPr bwMode="auto">
        <a:xfrm>
          <a:off x="4254500" y="6086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102252</xdr:rowOff>
    </xdr:from>
    <xdr:ext cx="762000" cy="259045"/>
    <xdr:sp macro="" textlink="">
      <xdr:nvSpPr>
        <xdr:cNvPr id="135" name="テキスト ボックス 134"/>
        <xdr:cNvSpPr txBox="1"/>
      </xdr:nvSpPr>
      <xdr:spPr>
        <a:xfrm>
          <a:off x="39243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200330</xdr:rowOff>
    </xdr:from>
    <xdr:to>
      <xdr:col>19</xdr:col>
      <xdr:colOff>38100</xdr:colOff>
      <xdr:row>33</xdr:row>
      <xdr:rowOff>301930</xdr:rowOff>
    </xdr:to>
    <xdr:sp macro="" textlink="">
      <xdr:nvSpPr>
        <xdr:cNvPr id="136" name="楕円 135"/>
        <xdr:cNvSpPr/>
      </xdr:nvSpPr>
      <xdr:spPr bwMode="auto">
        <a:xfrm>
          <a:off x="3556000" y="6124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140657</xdr:rowOff>
    </xdr:from>
    <xdr:ext cx="762000" cy="259045"/>
    <xdr:sp macro="" textlink="">
      <xdr:nvSpPr>
        <xdr:cNvPr id="137" name="テキスト ボックス 136"/>
        <xdr:cNvSpPr txBox="1"/>
      </xdr:nvSpPr>
      <xdr:spPr>
        <a:xfrm>
          <a:off x="3225800" y="58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232974</xdr:rowOff>
    </xdr:from>
    <xdr:to>
      <xdr:col>15</xdr:col>
      <xdr:colOff>101600</xdr:colOff>
      <xdr:row>33</xdr:row>
      <xdr:rowOff>334574</xdr:rowOff>
    </xdr:to>
    <xdr:sp macro="" textlink="">
      <xdr:nvSpPr>
        <xdr:cNvPr id="138" name="楕円 137"/>
        <xdr:cNvSpPr/>
      </xdr:nvSpPr>
      <xdr:spPr bwMode="auto">
        <a:xfrm>
          <a:off x="2857500" y="61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1851</xdr:rowOff>
    </xdr:from>
    <xdr:ext cx="762000" cy="259045"/>
    <xdr:sp macro="" textlink="">
      <xdr:nvSpPr>
        <xdr:cNvPr id="139" name="テキスト ボックス 138"/>
        <xdr:cNvSpPr txBox="1"/>
      </xdr:nvSpPr>
      <xdr:spPr>
        <a:xfrm>
          <a:off x="2527300" y="59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113,587
112,813
81.45
54,397,538
54,242,966
72,898
27,535,926
46,007,859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12860</xdr:rowOff>
    </xdr:from>
    <xdr:to>
      <xdr:col>24</xdr:col>
      <xdr:colOff>63500</xdr:colOff>
      <xdr:row>31</xdr:row>
      <xdr:rowOff>20632</xdr:rowOff>
    </xdr:to>
    <xdr:cxnSp macro="">
      <xdr:nvCxnSpPr>
        <xdr:cNvPr id="63" name="直線コネクタ 62"/>
        <xdr:cNvCxnSpPr/>
      </xdr:nvCxnSpPr>
      <xdr:spPr>
        <a:xfrm flipV="1">
          <a:off x="3797300" y="5327810"/>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19195</xdr:rowOff>
    </xdr:from>
    <xdr:to>
      <xdr:col>19</xdr:col>
      <xdr:colOff>177800</xdr:colOff>
      <xdr:row>31</xdr:row>
      <xdr:rowOff>20632</xdr:rowOff>
    </xdr:to>
    <xdr:cxnSp macro="">
      <xdr:nvCxnSpPr>
        <xdr:cNvPr id="66" name="直線コネクタ 65"/>
        <xdr:cNvCxnSpPr/>
      </xdr:nvCxnSpPr>
      <xdr:spPr>
        <a:xfrm>
          <a:off x="2908300" y="5334145"/>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19195</xdr:rowOff>
    </xdr:from>
    <xdr:to>
      <xdr:col>15</xdr:col>
      <xdr:colOff>50800</xdr:colOff>
      <xdr:row>31</xdr:row>
      <xdr:rowOff>110831</xdr:rowOff>
    </xdr:to>
    <xdr:cxnSp macro="">
      <xdr:nvCxnSpPr>
        <xdr:cNvPr id="69" name="直線コネクタ 68"/>
        <xdr:cNvCxnSpPr/>
      </xdr:nvCxnSpPr>
      <xdr:spPr>
        <a:xfrm flipV="1">
          <a:off x="2019300" y="5334145"/>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68769</xdr:rowOff>
    </xdr:from>
    <xdr:to>
      <xdr:col>10</xdr:col>
      <xdr:colOff>114300</xdr:colOff>
      <xdr:row>31</xdr:row>
      <xdr:rowOff>110831</xdr:rowOff>
    </xdr:to>
    <xdr:cxnSp macro="">
      <xdr:nvCxnSpPr>
        <xdr:cNvPr id="72" name="直線コネクタ 71"/>
        <xdr:cNvCxnSpPr/>
      </xdr:nvCxnSpPr>
      <xdr:spPr>
        <a:xfrm>
          <a:off x="1130300" y="5383719"/>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133510</xdr:rowOff>
    </xdr:from>
    <xdr:to>
      <xdr:col>24</xdr:col>
      <xdr:colOff>114300</xdr:colOff>
      <xdr:row>31</xdr:row>
      <xdr:rowOff>63660</xdr:rowOff>
    </xdr:to>
    <xdr:sp macro="" textlink="">
      <xdr:nvSpPr>
        <xdr:cNvPr id="82" name="楕円 81"/>
        <xdr:cNvSpPr/>
      </xdr:nvSpPr>
      <xdr:spPr>
        <a:xfrm>
          <a:off x="4584700" y="52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156387</xdr:rowOff>
    </xdr:from>
    <xdr:ext cx="534377" cy="259045"/>
    <xdr:sp macro="" textlink="">
      <xdr:nvSpPr>
        <xdr:cNvPr id="83" name="人件費該当値テキスト"/>
        <xdr:cNvSpPr txBox="1"/>
      </xdr:nvSpPr>
      <xdr:spPr>
        <a:xfrm>
          <a:off x="4686300" y="51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141282</xdr:rowOff>
    </xdr:from>
    <xdr:to>
      <xdr:col>20</xdr:col>
      <xdr:colOff>38100</xdr:colOff>
      <xdr:row>31</xdr:row>
      <xdr:rowOff>71432</xdr:rowOff>
    </xdr:to>
    <xdr:sp macro="" textlink="">
      <xdr:nvSpPr>
        <xdr:cNvPr id="84" name="楕円 83"/>
        <xdr:cNvSpPr/>
      </xdr:nvSpPr>
      <xdr:spPr>
        <a:xfrm>
          <a:off x="3746500" y="52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87959</xdr:rowOff>
    </xdr:from>
    <xdr:ext cx="534377" cy="259045"/>
    <xdr:sp macro="" textlink="">
      <xdr:nvSpPr>
        <xdr:cNvPr id="85" name="テキスト ボックス 84"/>
        <xdr:cNvSpPr txBox="1"/>
      </xdr:nvSpPr>
      <xdr:spPr>
        <a:xfrm>
          <a:off x="3530111" y="50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139845</xdr:rowOff>
    </xdr:from>
    <xdr:to>
      <xdr:col>15</xdr:col>
      <xdr:colOff>101600</xdr:colOff>
      <xdr:row>31</xdr:row>
      <xdr:rowOff>69995</xdr:rowOff>
    </xdr:to>
    <xdr:sp macro="" textlink="">
      <xdr:nvSpPr>
        <xdr:cNvPr id="86" name="楕円 85"/>
        <xdr:cNvSpPr/>
      </xdr:nvSpPr>
      <xdr:spPr>
        <a:xfrm>
          <a:off x="2857500" y="52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86522</xdr:rowOff>
    </xdr:from>
    <xdr:ext cx="534377" cy="259045"/>
    <xdr:sp macro="" textlink="">
      <xdr:nvSpPr>
        <xdr:cNvPr id="87" name="テキスト ボックス 86"/>
        <xdr:cNvSpPr txBox="1"/>
      </xdr:nvSpPr>
      <xdr:spPr>
        <a:xfrm>
          <a:off x="2641111" y="50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60031</xdr:rowOff>
    </xdr:from>
    <xdr:to>
      <xdr:col>10</xdr:col>
      <xdr:colOff>165100</xdr:colOff>
      <xdr:row>31</xdr:row>
      <xdr:rowOff>161631</xdr:rowOff>
    </xdr:to>
    <xdr:sp macro="" textlink="">
      <xdr:nvSpPr>
        <xdr:cNvPr id="88" name="楕円 87"/>
        <xdr:cNvSpPr/>
      </xdr:nvSpPr>
      <xdr:spPr>
        <a:xfrm>
          <a:off x="1968500" y="53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6708</xdr:rowOff>
    </xdr:from>
    <xdr:ext cx="534377" cy="259045"/>
    <xdr:sp macro="" textlink="">
      <xdr:nvSpPr>
        <xdr:cNvPr id="89" name="テキスト ボックス 88"/>
        <xdr:cNvSpPr txBox="1"/>
      </xdr:nvSpPr>
      <xdr:spPr>
        <a:xfrm>
          <a:off x="1752111" y="51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17969</xdr:rowOff>
    </xdr:from>
    <xdr:to>
      <xdr:col>6</xdr:col>
      <xdr:colOff>38100</xdr:colOff>
      <xdr:row>31</xdr:row>
      <xdr:rowOff>119569</xdr:rowOff>
    </xdr:to>
    <xdr:sp macro="" textlink="">
      <xdr:nvSpPr>
        <xdr:cNvPr id="90" name="楕円 89"/>
        <xdr:cNvSpPr/>
      </xdr:nvSpPr>
      <xdr:spPr>
        <a:xfrm>
          <a:off x="1079500" y="53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136096</xdr:rowOff>
    </xdr:from>
    <xdr:ext cx="534377" cy="259045"/>
    <xdr:sp macro="" textlink="">
      <xdr:nvSpPr>
        <xdr:cNvPr id="91" name="テキスト ボックス 90"/>
        <xdr:cNvSpPr txBox="1"/>
      </xdr:nvSpPr>
      <xdr:spPr>
        <a:xfrm>
          <a:off x="863111" y="51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18732</xdr:rowOff>
    </xdr:from>
    <xdr:to>
      <xdr:col>24</xdr:col>
      <xdr:colOff>63500</xdr:colOff>
      <xdr:row>58</xdr:row>
      <xdr:rowOff>74854</xdr:rowOff>
    </xdr:to>
    <xdr:cxnSp macro="">
      <xdr:nvCxnSpPr>
        <xdr:cNvPr id="121" name="直線コネクタ 120"/>
        <xdr:cNvCxnSpPr/>
      </xdr:nvCxnSpPr>
      <xdr:spPr>
        <a:xfrm flipV="1">
          <a:off x="3797300" y="9962832"/>
          <a:ext cx="8382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65386</xdr:rowOff>
    </xdr:from>
    <xdr:to>
      <xdr:col>19</xdr:col>
      <xdr:colOff>177800</xdr:colOff>
      <xdr:row>58</xdr:row>
      <xdr:rowOff>74854</xdr:rowOff>
    </xdr:to>
    <xdr:cxnSp macro="">
      <xdr:nvCxnSpPr>
        <xdr:cNvPr id="124" name="直線コネクタ 123"/>
        <xdr:cNvCxnSpPr/>
      </xdr:nvCxnSpPr>
      <xdr:spPr>
        <a:xfrm>
          <a:off x="2908300" y="10009486"/>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55594</xdr:rowOff>
    </xdr:from>
    <xdr:to>
      <xdr:col>15</xdr:col>
      <xdr:colOff>50800</xdr:colOff>
      <xdr:row>58</xdr:row>
      <xdr:rowOff>65386</xdr:rowOff>
    </xdr:to>
    <xdr:cxnSp macro="">
      <xdr:nvCxnSpPr>
        <xdr:cNvPr id="127" name="直線コネクタ 126"/>
        <xdr:cNvCxnSpPr/>
      </xdr:nvCxnSpPr>
      <xdr:spPr>
        <a:xfrm>
          <a:off x="2019300" y="999969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55594</xdr:rowOff>
    </xdr:from>
    <xdr:to>
      <xdr:col>10</xdr:col>
      <xdr:colOff>114300</xdr:colOff>
      <xdr:row>58</xdr:row>
      <xdr:rowOff>88417</xdr:rowOff>
    </xdr:to>
    <xdr:cxnSp macro="">
      <xdr:nvCxnSpPr>
        <xdr:cNvPr id="130" name="直線コネクタ 129"/>
        <xdr:cNvCxnSpPr/>
      </xdr:nvCxnSpPr>
      <xdr:spPr>
        <a:xfrm flipV="1">
          <a:off x="1130300" y="9999694"/>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139382</xdr:rowOff>
    </xdr:from>
    <xdr:to>
      <xdr:col>24</xdr:col>
      <xdr:colOff>114300</xdr:colOff>
      <xdr:row>58</xdr:row>
      <xdr:rowOff>69532</xdr:rowOff>
    </xdr:to>
    <xdr:sp macro="" textlink="">
      <xdr:nvSpPr>
        <xdr:cNvPr id="140" name="楕円 139"/>
        <xdr:cNvSpPr/>
      </xdr:nvSpPr>
      <xdr:spPr>
        <a:xfrm>
          <a:off x="45847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117809</xdr:rowOff>
    </xdr:from>
    <xdr:ext cx="534377" cy="259045"/>
    <xdr:sp macro="" textlink="">
      <xdr:nvSpPr>
        <xdr:cNvPr id="141" name="物件費該当値テキスト"/>
        <xdr:cNvSpPr txBox="1"/>
      </xdr:nvSpPr>
      <xdr:spPr>
        <a:xfrm>
          <a:off x="4686300" y="98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24054</xdr:rowOff>
    </xdr:from>
    <xdr:to>
      <xdr:col>20</xdr:col>
      <xdr:colOff>38100</xdr:colOff>
      <xdr:row>58</xdr:row>
      <xdr:rowOff>125654</xdr:rowOff>
    </xdr:to>
    <xdr:sp macro="" textlink="">
      <xdr:nvSpPr>
        <xdr:cNvPr id="142" name="楕円 141"/>
        <xdr:cNvSpPr/>
      </xdr:nvSpPr>
      <xdr:spPr>
        <a:xfrm>
          <a:off x="3746500" y="99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116781</xdr:rowOff>
    </xdr:from>
    <xdr:ext cx="534377" cy="259045"/>
    <xdr:sp macro="" textlink="">
      <xdr:nvSpPr>
        <xdr:cNvPr id="143" name="テキスト ボックス 142"/>
        <xdr:cNvSpPr txBox="1"/>
      </xdr:nvSpPr>
      <xdr:spPr>
        <a:xfrm>
          <a:off x="3530111" y="100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14586</xdr:rowOff>
    </xdr:from>
    <xdr:to>
      <xdr:col>15</xdr:col>
      <xdr:colOff>101600</xdr:colOff>
      <xdr:row>58</xdr:row>
      <xdr:rowOff>116186</xdr:rowOff>
    </xdr:to>
    <xdr:sp macro="" textlink="">
      <xdr:nvSpPr>
        <xdr:cNvPr id="144" name="楕円 143"/>
        <xdr:cNvSpPr/>
      </xdr:nvSpPr>
      <xdr:spPr>
        <a:xfrm>
          <a:off x="2857500" y="99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107313</xdr:rowOff>
    </xdr:from>
    <xdr:ext cx="534377" cy="259045"/>
    <xdr:sp macro="" textlink="">
      <xdr:nvSpPr>
        <xdr:cNvPr id="145" name="テキスト ボックス 144"/>
        <xdr:cNvSpPr txBox="1"/>
      </xdr:nvSpPr>
      <xdr:spPr>
        <a:xfrm>
          <a:off x="2641111" y="1005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4794</xdr:rowOff>
    </xdr:from>
    <xdr:to>
      <xdr:col>10</xdr:col>
      <xdr:colOff>165100</xdr:colOff>
      <xdr:row>58</xdr:row>
      <xdr:rowOff>106394</xdr:rowOff>
    </xdr:to>
    <xdr:sp macro="" textlink="">
      <xdr:nvSpPr>
        <xdr:cNvPr id="146" name="楕円 145"/>
        <xdr:cNvSpPr/>
      </xdr:nvSpPr>
      <xdr:spPr>
        <a:xfrm>
          <a:off x="1968500" y="99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97521</xdr:rowOff>
    </xdr:from>
    <xdr:ext cx="534377" cy="259045"/>
    <xdr:sp macro="" textlink="">
      <xdr:nvSpPr>
        <xdr:cNvPr id="147" name="テキスト ボックス 146"/>
        <xdr:cNvSpPr txBox="1"/>
      </xdr:nvSpPr>
      <xdr:spPr>
        <a:xfrm>
          <a:off x="1752111" y="100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37617</xdr:rowOff>
    </xdr:from>
    <xdr:to>
      <xdr:col>6</xdr:col>
      <xdr:colOff>38100</xdr:colOff>
      <xdr:row>58</xdr:row>
      <xdr:rowOff>139217</xdr:rowOff>
    </xdr:to>
    <xdr:sp macro="" textlink="">
      <xdr:nvSpPr>
        <xdr:cNvPr id="148" name="楕円 147"/>
        <xdr:cNvSpPr/>
      </xdr:nvSpPr>
      <xdr:spPr>
        <a:xfrm>
          <a:off x="1079500" y="99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130344</xdr:rowOff>
    </xdr:from>
    <xdr:ext cx="534377" cy="259045"/>
    <xdr:sp macro="" textlink="">
      <xdr:nvSpPr>
        <xdr:cNvPr id="149" name="テキスト ボックス 148"/>
        <xdr:cNvSpPr txBox="1"/>
      </xdr:nvSpPr>
      <xdr:spPr>
        <a:xfrm>
          <a:off x="863111" y="100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112376</xdr:rowOff>
    </xdr:from>
    <xdr:to>
      <xdr:col>24</xdr:col>
      <xdr:colOff>63500</xdr:colOff>
      <xdr:row>77</xdr:row>
      <xdr:rowOff>115643</xdr:rowOff>
    </xdr:to>
    <xdr:cxnSp macro="">
      <xdr:nvCxnSpPr>
        <xdr:cNvPr id="180" name="直線コネクタ 179"/>
        <xdr:cNvCxnSpPr/>
      </xdr:nvCxnSpPr>
      <xdr:spPr>
        <a:xfrm>
          <a:off x="3797300" y="13314026"/>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98008</xdr:rowOff>
    </xdr:from>
    <xdr:to>
      <xdr:col>19</xdr:col>
      <xdr:colOff>177800</xdr:colOff>
      <xdr:row>77</xdr:row>
      <xdr:rowOff>112376</xdr:rowOff>
    </xdr:to>
    <xdr:cxnSp macro="">
      <xdr:nvCxnSpPr>
        <xdr:cNvPr id="183" name="直線コネクタ 182"/>
        <xdr:cNvCxnSpPr/>
      </xdr:nvCxnSpPr>
      <xdr:spPr>
        <a:xfrm>
          <a:off x="2908300" y="1329965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74168</xdr:rowOff>
    </xdr:from>
    <xdr:to>
      <xdr:col>15</xdr:col>
      <xdr:colOff>50800</xdr:colOff>
      <xdr:row>77</xdr:row>
      <xdr:rowOff>98008</xdr:rowOff>
    </xdr:to>
    <xdr:cxnSp macro="">
      <xdr:nvCxnSpPr>
        <xdr:cNvPr id="186" name="直線コネクタ 185"/>
        <xdr:cNvCxnSpPr/>
      </xdr:nvCxnSpPr>
      <xdr:spPr>
        <a:xfrm>
          <a:off x="2019300" y="1327581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74168</xdr:rowOff>
    </xdr:from>
    <xdr:to>
      <xdr:col>10</xdr:col>
      <xdr:colOff>114300</xdr:colOff>
      <xdr:row>77</xdr:row>
      <xdr:rowOff>76454</xdr:rowOff>
    </xdr:to>
    <xdr:cxnSp macro="">
      <xdr:nvCxnSpPr>
        <xdr:cNvPr id="189" name="直線コネクタ 188"/>
        <xdr:cNvCxnSpPr/>
      </xdr:nvCxnSpPr>
      <xdr:spPr>
        <a:xfrm flipV="1">
          <a:off x="1130300" y="132758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64843</xdr:rowOff>
    </xdr:from>
    <xdr:to>
      <xdr:col>24</xdr:col>
      <xdr:colOff>114300</xdr:colOff>
      <xdr:row>77</xdr:row>
      <xdr:rowOff>166443</xdr:rowOff>
    </xdr:to>
    <xdr:sp macro="" textlink="">
      <xdr:nvSpPr>
        <xdr:cNvPr id="199" name="楕円 198"/>
        <xdr:cNvSpPr/>
      </xdr:nvSpPr>
      <xdr:spPr>
        <a:xfrm>
          <a:off x="4584700" y="132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43270</xdr:rowOff>
    </xdr:from>
    <xdr:ext cx="469744" cy="259045"/>
    <xdr:sp macro="" textlink="">
      <xdr:nvSpPr>
        <xdr:cNvPr id="200" name="維持補修費該当値テキスト"/>
        <xdr:cNvSpPr txBox="1"/>
      </xdr:nvSpPr>
      <xdr:spPr>
        <a:xfrm>
          <a:off x="4686300" y="132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61576</xdr:rowOff>
    </xdr:from>
    <xdr:to>
      <xdr:col>20</xdr:col>
      <xdr:colOff>38100</xdr:colOff>
      <xdr:row>77</xdr:row>
      <xdr:rowOff>163176</xdr:rowOff>
    </xdr:to>
    <xdr:sp macro="" textlink="">
      <xdr:nvSpPr>
        <xdr:cNvPr id="201" name="楕円 200"/>
        <xdr:cNvSpPr/>
      </xdr:nvSpPr>
      <xdr:spPr>
        <a:xfrm>
          <a:off x="3746500" y="132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154303</xdr:rowOff>
    </xdr:from>
    <xdr:ext cx="469744" cy="259045"/>
    <xdr:sp macro="" textlink="">
      <xdr:nvSpPr>
        <xdr:cNvPr id="202" name="テキスト ボックス 201"/>
        <xdr:cNvSpPr txBox="1"/>
      </xdr:nvSpPr>
      <xdr:spPr>
        <a:xfrm>
          <a:off x="3562428" y="1335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47208</xdr:rowOff>
    </xdr:from>
    <xdr:to>
      <xdr:col>15</xdr:col>
      <xdr:colOff>101600</xdr:colOff>
      <xdr:row>77</xdr:row>
      <xdr:rowOff>148808</xdr:rowOff>
    </xdr:to>
    <xdr:sp macro="" textlink="">
      <xdr:nvSpPr>
        <xdr:cNvPr id="203" name="楕円 202"/>
        <xdr:cNvSpPr/>
      </xdr:nvSpPr>
      <xdr:spPr>
        <a:xfrm>
          <a:off x="2857500" y="132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139935</xdr:rowOff>
    </xdr:from>
    <xdr:ext cx="469744" cy="259045"/>
    <xdr:sp macro="" textlink="">
      <xdr:nvSpPr>
        <xdr:cNvPr id="204" name="テキスト ボックス 203"/>
        <xdr:cNvSpPr txBox="1"/>
      </xdr:nvSpPr>
      <xdr:spPr>
        <a:xfrm>
          <a:off x="2673428" y="133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23368</xdr:rowOff>
    </xdr:from>
    <xdr:to>
      <xdr:col>10</xdr:col>
      <xdr:colOff>165100</xdr:colOff>
      <xdr:row>77</xdr:row>
      <xdr:rowOff>124968</xdr:rowOff>
    </xdr:to>
    <xdr:sp macro="" textlink="">
      <xdr:nvSpPr>
        <xdr:cNvPr id="205" name="楕円 204"/>
        <xdr:cNvSpPr/>
      </xdr:nvSpPr>
      <xdr:spPr>
        <a:xfrm>
          <a:off x="1968500" y="132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141495</xdr:rowOff>
    </xdr:from>
    <xdr:ext cx="469744" cy="259045"/>
    <xdr:sp macro="" textlink="">
      <xdr:nvSpPr>
        <xdr:cNvPr id="206" name="テキスト ボックス 205"/>
        <xdr:cNvSpPr txBox="1"/>
      </xdr:nvSpPr>
      <xdr:spPr>
        <a:xfrm>
          <a:off x="1784428" y="1300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25654</xdr:rowOff>
    </xdr:from>
    <xdr:to>
      <xdr:col>6</xdr:col>
      <xdr:colOff>38100</xdr:colOff>
      <xdr:row>77</xdr:row>
      <xdr:rowOff>127254</xdr:rowOff>
    </xdr:to>
    <xdr:sp macro="" textlink="">
      <xdr:nvSpPr>
        <xdr:cNvPr id="207" name="楕円 206"/>
        <xdr:cNvSpPr/>
      </xdr:nvSpPr>
      <xdr:spPr>
        <a:xfrm>
          <a:off x="1079500" y="132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143781</xdr:rowOff>
    </xdr:from>
    <xdr:ext cx="469744" cy="259045"/>
    <xdr:sp macro="" textlink="">
      <xdr:nvSpPr>
        <xdr:cNvPr id="208" name="テキスト ボックス 207"/>
        <xdr:cNvSpPr txBox="1"/>
      </xdr:nvSpPr>
      <xdr:spPr>
        <a:xfrm>
          <a:off x="895428" y="130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112561</xdr:rowOff>
    </xdr:from>
    <xdr:to>
      <xdr:col>24</xdr:col>
      <xdr:colOff>63500</xdr:colOff>
      <xdr:row>92</xdr:row>
      <xdr:rowOff>46025</xdr:rowOff>
    </xdr:to>
    <xdr:cxnSp macro="">
      <xdr:nvCxnSpPr>
        <xdr:cNvPr id="238" name="直線コネクタ 237"/>
        <xdr:cNvCxnSpPr/>
      </xdr:nvCxnSpPr>
      <xdr:spPr>
        <a:xfrm flipV="1">
          <a:off x="3797300" y="15714511"/>
          <a:ext cx="838200" cy="10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11976</xdr:rowOff>
    </xdr:from>
    <xdr:to>
      <xdr:col>19</xdr:col>
      <xdr:colOff>177800</xdr:colOff>
      <xdr:row>92</xdr:row>
      <xdr:rowOff>46025</xdr:rowOff>
    </xdr:to>
    <xdr:cxnSp macro="">
      <xdr:nvCxnSpPr>
        <xdr:cNvPr id="241" name="直線コネクタ 240"/>
        <xdr:cNvCxnSpPr/>
      </xdr:nvCxnSpPr>
      <xdr:spPr>
        <a:xfrm>
          <a:off x="2908300" y="15785376"/>
          <a:ext cx="889000" cy="3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11976</xdr:rowOff>
    </xdr:from>
    <xdr:to>
      <xdr:col>15</xdr:col>
      <xdr:colOff>50800</xdr:colOff>
      <xdr:row>92</xdr:row>
      <xdr:rowOff>38812</xdr:rowOff>
    </xdr:to>
    <xdr:cxnSp macro="">
      <xdr:nvCxnSpPr>
        <xdr:cNvPr id="244" name="直線コネクタ 243"/>
        <xdr:cNvCxnSpPr/>
      </xdr:nvCxnSpPr>
      <xdr:spPr>
        <a:xfrm flipV="1">
          <a:off x="2019300" y="15785376"/>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38812</xdr:rowOff>
    </xdr:from>
    <xdr:to>
      <xdr:col>10</xdr:col>
      <xdr:colOff>114300</xdr:colOff>
      <xdr:row>93</xdr:row>
      <xdr:rowOff>5359</xdr:rowOff>
    </xdr:to>
    <xdr:cxnSp macro="">
      <xdr:nvCxnSpPr>
        <xdr:cNvPr id="247" name="直線コネクタ 246"/>
        <xdr:cNvCxnSpPr/>
      </xdr:nvCxnSpPr>
      <xdr:spPr>
        <a:xfrm flipV="1">
          <a:off x="1130300" y="15812212"/>
          <a:ext cx="889000" cy="1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61761</xdr:rowOff>
    </xdr:from>
    <xdr:to>
      <xdr:col>24</xdr:col>
      <xdr:colOff>114300</xdr:colOff>
      <xdr:row>91</xdr:row>
      <xdr:rowOff>163361</xdr:rowOff>
    </xdr:to>
    <xdr:sp macro="" textlink="">
      <xdr:nvSpPr>
        <xdr:cNvPr id="257" name="楕円 256"/>
        <xdr:cNvSpPr/>
      </xdr:nvSpPr>
      <xdr:spPr>
        <a:xfrm>
          <a:off x="4584700" y="156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84638</xdr:rowOff>
    </xdr:from>
    <xdr:ext cx="599010" cy="259045"/>
    <xdr:sp macro="" textlink="">
      <xdr:nvSpPr>
        <xdr:cNvPr id="258" name="扶助費該当値テキスト"/>
        <xdr:cNvSpPr txBox="1"/>
      </xdr:nvSpPr>
      <xdr:spPr>
        <a:xfrm>
          <a:off x="4686300" y="155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166675</xdr:rowOff>
    </xdr:from>
    <xdr:to>
      <xdr:col>20</xdr:col>
      <xdr:colOff>38100</xdr:colOff>
      <xdr:row>92</xdr:row>
      <xdr:rowOff>96825</xdr:rowOff>
    </xdr:to>
    <xdr:sp macro="" textlink="">
      <xdr:nvSpPr>
        <xdr:cNvPr id="259" name="楕円 258"/>
        <xdr:cNvSpPr/>
      </xdr:nvSpPr>
      <xdr:spPr>
        <a:xfrm>
          <a:off x="3746500" y="157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113352</xdr:rowOff>
    </xdr:from>
    <xdr:ext cx="599010" cy="259045"/>
    <xdr:sp macro="" textlink="">
      <xdr:nvSpPr>
        <xdr:cNvPr id="260" name="テキスト ボックス 259"/>
        <xdr:cNvSpPr txBox="1"/>
      </xdr:nvSpPr>
      <xdr:spPr>
        <a:xfrm>
          <a:off x="3497795" y="155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132626</xdr:rowOff>
    </xdr:from>
    <xdr:to>
      <xdr:col>15</xdr:col>
      <xdr:colOff>101600</xdr:colOff>
      <xdr:row>92</xdr:row>
      <xdr:rowOff>62776</xdr:rowOff>
    </xdr:to>
    <xdr:sp macro="" textlink="">
      <xdr:nvSpPr>
        <xdr:cNvPr id="261" name="楕円 260"/>
        <xdr:cNvSpPr/>
      </xdr:nvSpPr>
      <xdr:spPr>
        <a:xfrm>
          <a:off x="2857500" y="157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79303</xdr:rowOff>
    </xdr:from>
    <xdr:ext cx="599010" cy="259045"/>
    <xdr:sp macro="" textlink="">
      <xdr:nvSpPr>
        <xdr:cNvPr id="262" name="テキスト ボックス 261"/>
        <xdr:cNvSpPr txBox="1"/>
      </xdr:nvSpPr>
      <xdr:spPr>
        <a:xfrm>
          <a:off x="2608795" y="155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159462</xdr:rowOff>
    </xdr:from>
    <xdr:to>
      <xdr:col>10</xdr:col>
      <xdr:colOff>165100</xdr:colOff>
      <xdr:row>92</xdr:row>
      <xdr:rowOff>89612</xdr:rowOff>
    </xdr:to>
    <xdr:sp macro="" textlink="">
      <xdr:nvSpPr>
        <xdr:cNvPr id="263" name="楕円 262"/>
        <xdr:cNvSpPr/>
      </xdr:nvSpPr>
      <xdr:spPr>
        <a:xfrm>
          <a:off x="1968500" y="157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106139</xdr:rowOff>
    </xdr:from>
    <xdr:ext cx="599010" cy="259045"/>
    <xdr:sp macro="" textlink="">
      <xdr:nvSpPr>
        <xdr:cNvPr id="264" name="テキスト ボックス 263"/>
        <xdr:cNvSpPr txBox="1"/>
      </xdr:nvSpPr>
      <xdr:spPr>
        <a:xfrm>
          <a:off x="1719795" y="1553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126009</xdr:rowOff>
    </xdr:from>
    <xdr:to>
      <xdr:col>6</xdr:col>
      <xdr:colOff>38100</xdr:colOff>
      <xdr:row>93</xdr:row>
      <xdr:rowOff>56159</xdr:rowOff>
    </xdr:to>
    <xdr:sp macro="" textlink="">
      <xdr:nvSpPr>
        <xdr:cNvPr id="265" name="楕円 264"/>
        <xdr:cNvSpPr/>
      </xdr:nvSpPr>
      <xdr:spPr>
        <a:xfrm>
          <a:off x="1079500" y="158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72686</xdr:rowOff>
    </xdr:from>
    <xdr:ext cx="599010" cy="259045"/>
    <xdr:sp macro="" textlink="">
      <xdr:nvSpPr>
        <xdr:cNvPr id="266" name="テキスト ボックス 265"/>
        <xdr:cNvSpPr txBox="1"/>
      </xdr:nvSpPr>
      <xdr:spPr>
        <a:xfrm>
          <a:off x="830795" y="156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93523</xdr:rowOff>
    </xdr:from>
    <xdr:to>
      <xdr:col>55</xdr:col>
      <xdr:colOff>0</xdr:colOff>
      <xdr:row>37</xdr:row>
      <xdr:rowOff>95059</xdr:rowOff>
    </xdr:to>
    <xdr:cxnSp macro="">
      <xdr:nvCxnSpPr>
        <xdr:cNvPr id="293" name="直線コネクタ 292"/>
        <xdr:cNvCxnSpPr/>
      </xdr:nvCxnSpPr>
      <xdr:spPr>
        <a:xfrm>
          <a:off x="9639300" y="6437173"/>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85915</xdr:rowOff>
    </xdr:from>
    <xdr:to>
      <xdr:col>50</xdr:col>
      <xdr:colOff>114300</xdr:colOff>
      <xdr:row>37</xdr:row>
      <xdr:rowOff>93523</xdr:rowOff>
    </xdr:to>
    <xdr:cxnSp macro="">
      <xdr:nvCxnSpPr>
        <xdr:cNvPr id="296" name="直線コネクタ 295"/>
        <xdr:cNvCxnSpPr/>
      </xdr:nvCxnSpPr>
      <xdr:spPr>
        <a:xfrm>
          <a:off x="8750300" y="6429565"/>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81087</xdr:rowOff>
    </xdr:from>
    <xdr:to>
      <xdr:col>45</xdr:col>
      <xdr:colOff>177800</xdr:colOff>
      <xdr:row>37</xdr:row>
      <xdr:rowOff>85915</xdr:rowOff>
    </xdr:to>
    <xdr:cxnSp macro="">
      <xdr:nvCxnSpPr>
        <xdr:cNvPr id="299" name="直線コネクタ 298"/>
        <xdr:cNvCxnSpPr/>
      </xdr:nvCxnSpPr>
      <xdr:spPr>
        <a:xfrm>
          <a:off x="7861300" y="6424737"/>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68340</xdr:rowOff>
    </xdr:from>
    <xdr:to>
      <xdr:col>41</xdr:col>
      <xdr:colOff>50800</xdr:colOff>
      <xdr:row>37</xdr:row>
      <xdr:rowOff>81087</xdr:rowOff>
    </xdr:to>
    <xdr:cxnSp macro="">
      <xdr:nvCxnSpPr>
        <xdr:cNvPr id="302" name="直線コネクタ 301"/>
        <xdr:cNvCxnSpPr/>
      </xdr:nvCxnSpPr>
      <xdr:spPr>
        <a:xfrm>
          <a:off x="6972300" y="6411990"/>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44259</xdr:rowOff>
    </xdr:from>
    <xdr:to>
      <xdr:col>55</xdr:col>
      <xdr:colOff>50800</xdr:colOff>
      <xdr:row>37</xdr:row>
      <xdr:rowOff>145859</xdr:rowOff>
    </xdr:to>
    <xdr:sp macro="" textlink="">
      <xdr:nvSpPr>
        <xdr:cNvPr id="312" name="楕円 311"/>
        <xdr:cNvSpPr/>
      </xdr:nvSpPr>
      <xdr:spPr>
        <a:xfrm>
          <a:off x="10426700" y="63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67136</xdr:rowOff>
    </xdr:from>
    <xdr:ext cx="534377" cy="259045"/>
    <xdr:sp macro="" textlink="">
      <xdr:nvSpPr>
        <xdr:cNvPr id="313" name="補助費等該当値テキスト"/>
        <xdr:cNvSpPr txBox="1"/>
      </xdr:nvSpPr>
      <xdr:spPr>
        <a:xfrm>
          <a:off x="10528300" y="62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42723</xdr:rowOff>
    </xdr:from>
    <xdr:to>
      <xdr:col>50</xdr:col>
      <xdr:colOff>165100</xdr:colOff>
      <xdr:row>37</xdr:row>
      <xdr:rowOff>144323</xdr:rowOff>
    </xdr:to>
    <xdr:sp macro="" textlink="">
      <xdr:nvSpPr>
        <xdr:cNvPr id="314" name="楕円 313"/>
        <xdr:cNvSpPr/>
      </xdr:nvSpPr>
      <xdr:spPr>
        <a:xfrm>
          <a:off x="9588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160850</xdr:rowOff>
    </xdr:from>
    <xdr:ext cx="534377" cy="259045"/>
    <xdr:sp macro="" textlink="">
      <xdr:nvSpPr>
        <xdr:cNvPr id="315" name="テキスト ボックス 314"/>
        <xdr:cNvSpPr txBox="1"/>
      </xdr:nvSpPr>
      <xdr:spPr>
        <a:xfrm>
          <a:off x="9372111" y="61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35115</xdr:rowOff>
    </xdr:from>
    <xdr:to>
      <xdr:col>46</xdr:col>
      <xdr:colOff>38100</xdr:colOff>
      <xdr:row>37</xdr:row>
      <xdr:rowOff>136715</xdr:rowOff>
    </xdr:to>
    <xdr:sp macro="" textlink="">
      <xdr:nvSpPr>
        <xdr:cNvPr id="316" name="楕円 315"/>
        <xdr:cNvSpPr/>
      </xdr:nvSpPr>
      <xdr:spPr>
        <a:xfrm>
          <a:off x="8699500" y="63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153242</xdr:rowOff>
    </xdr:from>
    <xdr:ext cx="534377" cy="259045"/>
    <xdr:sp macro="" textlink="">
      <xdr:nvSpPr>
        <xdr:cNvPr id="317" name="テキスト ボックス 316"/>
        <xdr:cNvSpPr txBox="1"/>
      </xdr:nvSpPr>
      <xdr:spPr>
        <a:xfrm>
          <a:off x="8483111" y="61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30287</xdr:rowOff>
    </xdr:from>
    <xdr:to>
      <xdr:col>41</xdr:col>
      <xdr:colOff>101600</xdr:colOff>
      <xdr:row>37</xdr:row>
      <xdr:rowOff>131887</xdr:rowOff>
    </xdr:to>
    <xdr:sp macro="" textlink="">
      <xdr:nvSpPr>
        <xdr:cNvPr id="318" name="楕円 317"/>
        <xdr:cNvSpPr/>
      </xdr:nvSpPr>
      <xdr:spPr>
        <a:xfrm>
          <a:off x="7810500" y="63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148414</xdr:rowOff>
    </xdr:from>
    <xdr:ext cx="534377" cy="259045"/>
    <xdr:sp macro="" textlink="">
      <xdr:nvSpPr>
        <xdr:cNvPr id="319" name="テキスト ボックス 318"/>
        <xdr:cNvSpPr txBox="1"/>
      </xdr:nvSpPr>
      <xdr:spPr>
        <a:xfrm>
          <a:off x="7594111" y="614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17540</xdr:rowOff>
    </xdr:from>
    <xdr:to>
      <xdr:col>36</xdr:col>
      <xdr:colOff>165100</xdr:colOff>
      <xdr:row>37</xdr:row>
      <xdr:rowOff>119140</xdr:rowOff>
    </xdr:to>
    <xdr:sp macro="" textlink="">
      <xdr:nvSpPr>
        <xdr:cNvPr id="320" name="楕円 319"/>
        <xdr:cNvSpPr/>
      </xdr:nvSpPr>
      <xdr:spPr>
        <a:xfrm>
          <a:off x="6921500" y="63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135667</xdr:rowOff>
    </xdr:from>
    <xdr:ext cx="534377" cy="259045"/>
    <xdr:sp macro="" textlink="">
      <xdr:nvSpPr>
        <xdr:cNvPr id="321" name="テキスト ボックス 320"/>
        <xdr:cNvSpPr txBox="1"/>
      </xdr:nvSpPr>
      <xdr:spPr>
        <a:xfrm>
          <a:off x="6705111" y="61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95776</xdr:rowOff>
    </xdr:from>
    <xdr:to>
      <xdr:col>55</xdr:col>
      <xdr:colOff>0</xdr:colOff>
      <xdr:row>57</xdr:row>
      <xdr:rowOff>123067</xdr:rowOff>
    </xdr:to>
    <xdr:cxnSp macro="">
      <xdr:nvCxnSpPr>
        <xdr:cNvPr id="352" name="直線コネクタ 351"/>
        <xdr:cNvCxnSpPr/>
      </xdr:nvCxnSpPr>
      <xdr:spPr>
        <a:xfrm flipV="1">
          <a:off x="9639300" y="9868426"/>
          <a:ext cx="8382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110831</xdr:rowOff>
    </xdr:from>
    <xdr:to>
      <xdr:col>50</xdr:col>
      <xdr:colOff>114300</xdr:colOff>
      <xdr:row>57</xdr:row>
      <xdr:rowOff>123067</xdr:rowOff>
    </xdr:to>
    <xdr:cxnSp macro="">
      <xdr:nvCxnSpPr>
        <xdr:cNvPr id="355" name="直線コネクタ 354"/>
        <xdr:cNvCxnSpPr/>
      </xdr:nvCxnSpPr>
      <xdr:spPr>
        <a:xfrm>
          <a:off x="8750300" y="9883481"/>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51504</xdr:rowOff>
    </xdr:from>
    <xdr:to>
      <xdr:col>45</xdr:col>
      <xdr:colOff>177800</xdr:colOff>
      <xdr:row>57</xdr:row>
      <xdr:rowOff>110831</xdr:rowOff>
    </xdr:to>
    <xdr:cxnSp macro="">
      <xdr:nvCxnSpPr>
        <xdr:cNvPr id="358" name="直線コネクタ 357"/>
        <xdr:cNvCxnSpPr/>
      </xdr:nvCxnSpPr>
      <xdr:spPr>
        <a:xfrm>
          <a:off x="7861300" y="982415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37211</xdr:rowOff>
    </xdr:from>
    <xdr:to>
      <xdr:col>41</xdr:col>
      <xdr:colOff>50800</xdr:colOff>
      <xdr:row>57</xdr:row>
      <xdr:rowOff>51504</xdr:rowOff>
    </xdr:to>
    <xdr:cxnSp macro="">
      <xdr:nvCxnSpPr>
        <xdr:cNvPr id="361" name="直線コネクタ 360"/>
        <xdr:cNvCxnSpPr/>
      </xdr:nvCxnSpPr>
      <xdr:spPr>
        <a:xfrm>
          <a:off x="6972300" y="9809861"/>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44976</xdr:rowOff>
    </xdr:from>
    <xdr:to>
      <xdr:col>55</xdr:col>
      <xdr:colOff>50800</xdr:colOff>
      <xdr:row>57</xdr:row>
      <xdr:rowOff>146576</xdr:rowOff>
    </xdr:to>
    <xdr:sp macro="" textlink="">
      <xdr:nvSpPr>
        <xdr:cNvPr id="371" name="楕円 370"/>
        <xdr:cNvSpPr/>
      </xdr:nvSpPr>
      <xdr:spPr>
        <a:xfrm>
          <a:off x="10426700" y="98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23403</xdr:rowOff>
    </xdr:from>
    <xdr:ext cx="534377" cy="259045"/>
    <xdr:sp macro="" textlink="">
      <xdr:nvSpPr>
        <xdr:cNvPr id="372" name="普通建設事業費該当値テキスト"/>
        <xdr:cNvSpPr txBox="1"/>
      </xdr:nvSpPr>
      <xdr:spPr>
        <a:xfrm>
          <a:off x="10528300" y="97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72267</xdr:rowOff>
    </xdr:from>
    <xdr:to>
      <xdr:col>50</xdr:col>
      <xdr:colOff>165100</xdr:colOff>
      <xdr:row>58</xdr:row>
      <xdr:rowOff>2417</xdr:rowOff>
    </xdr:to>
    <xdr:sp macro="" textlink="">
      <xdr:nvSpPr>
        <xdr:cNvPr id="373" name="楕円 372"/>
        <xdr:cNvSpPr/>
      </xdr:nvSpPr>
      <xdr:spPr>
        <a:xfrm>
          <a:off x="9588500" y="98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164994</xdr:rowOff>
    </xdr:from>
    <xdr:ext cx="534377" cy="259045"/>
    <xdr:sp macro="" textlink="">
      <xdr:nvSpPr>
        <xdr:cNvPr id="374" name="テキスト ボックス 373"/>
        <xdr:cNvSpPr txBox="1"/>
      </xdr:nvSpPr>
      <xdr:spPr>
        <a:xfrm>
          <a:off x="9372111" y="99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60031</xdr:rowOff>
    </xdr:from>
    <xdr:to>
      <xdr:col>46</xdr:col>
      <xdr:colOff>38100</xdr:colOff>
      <xdr:row>57</xdr:row>
      <xdr:rowOff>161631</xdr:rowOff>
    </xdr:to>
    <xdr:sp macro="" textlink="">
      <xdr:nvSpPr>
        <xdr:cNvPr id="375" name="楕円 374"/>
        <xdr:cNvSpPr/>
      </xdr:nvSpPr>
      <xdr:spPr>
        <a:xfrm>
          <a:off x="8699500" y="98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152758</xdr:rowOff>
    </xdr:from>
    <xdr:ext cx="534377" cy="259045"/>
    <xdr:sp macro="" textlink="">
      <xdr:nvSpPr>
        <xdr:cNvPr id="376" name="テキスト ボックス 375"/>
        <xdr:cNvSpPr txBox="1"/>
      </xdr:nvSpPr>
      <xdr:spPr>
        <a:xfrm>
          <a:off x="8483111" y="99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704</xdr:rowOff>
    </xdr:from>
    <xdr:to>
      <xdr:col>41</xdr:col>
      <xdr:colOff>101600</xdr:colOff>
      <xdr:row>57</xdr:row>
      <xdr:rowOff>102304</xdr:rowOff>
    </xdr:to>
    <xdr:sp macro="" textlink="">
      <xdr:nvSpPr>
        <xdr:cNvPr id="377" name="楕円 376"/>
        <xdr:cNvSpPr/>
      </xdr:nvSpPr>
      <xdr:spPr>
        <a:xfrm>
          <a:off x="7810500" y="97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93431</xdr:rowOff>
    </xdr:from>
    <xdr:ext cx="534377" cy="259045"/>
    <xdr:sp macro="" textlink="">
      <xdr:nvSpPr>
        <xdr:cNvPr id="378" name="テキスト ボックス 377"/>
        <xdr:cNvSpPr txBox="1"/>
      </xdr:nvSpPr>
      <xdr:spPr>
        <a:xfrm>
          <a:off x="7594111" y="98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157861</xdr:rowOff>
    </xdr:from>
    <xdr:to>
      <xdr:col>36</xdr:col>
      <xdr:colOff>165100</xdr:colOff>
      <xdr:row>57</xdr:row>
      <xdr:rowOff>88011</xdr:rowOff>
    </xdr:to>
    <xdr:sp macro="" textlink="">
      <xdr:nvSpPr>
        <xdr:cNvPr id="379" name="楕円 378"/>
        <xdr:cNvSpPr/>
      </xdr:nvSpPr>
      <xdr:spPr>
        <a:xfrm>
          <a:off x="6921500" y="97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79138</xdr:rowOff>
    </xdr:from>
    <xdr:ext cx="534377" cy="259045"/>
    <xdr:sp macro="" textlink="">
      <xdr:nvSpPr>
        <xdr:cNvPr id="380" name="テキスト ボックス 379"/>
        <xdr:cNvSpPr txBox="1"/>
      </xdr:nvSpPr>
      <xdr:spPr>
        <a:xfrm>
          <a:off x="6705111" y="98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131604</xdr:rowOff>
    </xdr:from>
    <xdr:to>
      <xdr:col>55</xdr:col>
      <xdr:colOff>0</xdr:colOff>
      <xdr:row>78</xdr:row>
      <xdr:rowOff>155569</xdr:rowOff>
    </xdr:to>
    <xdr:cxnSp macro="">
      <xdr:nvCxnSpPr>
        <xdr:cNvPr id="409" name="直線コネクタ 408"/>
        <xdr:cNvCxnSpPr/>
      </xdr:nvCxnSpPr>
      <xdr:spPr>
        <a:xfrm flipV="1">
          <a:off x="9639300" y="13504704"/>
          <a:ext cx="8382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155569</xdr:rowOff>
    </xdr:from>
    <xdr:to>
      <xdr:col>50</xdr:col>
      <xdr:colOff>114300</xdr:colOff>
      <xdr:row>78</xdr:row>
      <xdr:rowOff>168047</xdr:rowOff>
    </xdr:to>
    <xdr:cxnSp macro="">
      <xdr:nvCxnSpPr>
        <xdr:cNvPr id="412" name="直線コネクタ 411"/>
        <xdr:cNvCxnSpPr/>
      </xdr:nvCxnSpPr>
      <xdr:spPr>
        <a:xfrm flipV="1">
          <a:off x="8750300" y="13528669"/>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168047</xdr:rowOff>
    </xdr:from>
    <xdr:to>
      <xdr:col>45</xdr:col>
      <xdr:colOff>177800</xdr:colOff>
      <xdr:row>79</xdr:row>
      <xdr:rowOff>20276</xdr:rowOff>
    </xdr:to>
    <xdr:cxnSp macro="">
      <xdr:nvCxnSpPr>
        <xdr:cNvPr id="415" name="直線コネクタ 414"/>
        <xdr:cNvCxnSpPr/>
      </xdr:nvCxnSpPr>
      <xdr:spPr>
        <a:xfrm flipV="1">
          <a:off x="7861300" y="13541147"/>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132099</xdr:rowOff>
    </xdr:from>
    <xdr:to>
      <xdr:col>41</xdr:col>
      <xdr:colOff>50800</xdr:colOff>
      <xdr:row>79</xdr:row>
      <xdr:rowOff>20276</xdr:rowOff>
    </xdr:to>
    <xdr:cxnSp macro="">
      <xdr:nvCxnSpPr>
        <xdr:cNvPr id="418" name="直線コネクタ 417"/>
        <xdr:cNvCxnSpPr/>
      </xdr:nvCxnSpPr>
      <xdr:spPr>
        <a:xfrm>
          <a:off x="6972300" y="13333749"/>
          <a:ext cx="889000" cy="2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80804</xdr:rowOff>
    </xdr:from>
    <xdr:to>
      <xdr:col>55</xdr:col>
      <xdr:colOff>50800</xdr:colOff>
      <xdr:row>79</xdr:row>
      <xdr:rowOff>10954</xdr:rowOff>
    </xdr:to>
    <xdr:sp macro="" textlink="">
      <xdr:nvSpPr>
        <xdr:cNvPr id="428" name="楕円 427"/>
        <xdr:cNvSpPr/>
      </xdr:nvSpPr>
      <xdr:spPr>
        <a:xfrm>
          <a:off x="10426700" y="134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167181</xdr:rowOff>
    </xdr:from>
    <xdr:ext cx="469744" cy="259045"/>
    <xdr:sp macro="" textlink="">
      <xdr:nvSpPr>
        <xdr:cNvPr id="429" name="普通建設事業費 （ うち新規整備　）該当値テキスト"/>
        <xdr:cNvSpPr txBox="1"/>
      </xdr:nvSpPr>
      <xdr:spPr>
        <a:xfrm>
          <a:off x="10528300" y="1336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104769</xdr:rowOff>
    </xdr:from>
    <xdr:to>
      <xdr:col>50</xdr:col>
      <xdr:colOff>165100</xdr:colOff>
      <xdr:row>79</xdr:row>
      <xdr:rowOff>34919</xdr:rowOff>
    </xdr:to>
    <xdr:sp macro="" textlink="">
      <xdr:nvSpPr>
        <xdr:cNvPr id="430" name="楕円 429"/>
        <xdr:cNvSpPr/>
      </xdr:nvSpPr>
      <xdr:spPr>
        <a:xfrm>
          <a:off x="9588500" y="134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26046</xdr:rowOff>
    </xdr:from>
    <xdr:ext cx="469744" cy="259045"/>
    <xdr:sp macro="" textlink="">
      <xdr:nvSpPr>
        <xdr:cNvPr id="431" name="テキスト ボックス 430"/>
        <xdr:cNvSpPr txBox="1"/>
      </xdr:nvSpPr>
      <xdr:spPr>
        <a:xfrm>
          <a:off x="9404428" y="135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117247</xdr:rowOff>
    </xdr:from>
    <xdr:to>
      <xdr:col>46</xdr:col>
      <xdr:colOff>38100</xdr:colOff>
      <xdr:row>79</xdr:row>
      <xdr:rowOff>47397</xdr:rowOff>
    </xdr:to>
    <xdr:sp macro="" textlink="">
      <xdr:nvSpPr>
        <xdr:cNvPr id="432" name="楕円 431"/>
        <xdr:cNvSpPr/>
      </xdr:nvSpPr>
      <xdr:spPr>
        <a:xfrm>
          <a:off x="8699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38524</xdr:rowOff>
    </xdr:from>
    <xdr:ext cx="469744" cy="259045"/>
    <xdr:sp macro="" textlink="">
      <xdr:nvSpPr>
        <xdr:cNvPr id="433" name="テキスト ボックス 432"/>
        <xdr:cNvSpPr txBox="1"/>
      </xdr:nvSpPr>
      <xdr:spPr>
        <a:xfrm>
          <a:off x="8515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140926</xdr:rowOff>
    </xdr:from>
    <xdr:to>
      <xdr:col>41</xdr:col>
      <xdr:colOff>101600</xdr:colOff>
      <xdr:row>79</xdr:row>
      <xdr:rowOff>71076</xdr:rowOff>
    </xdr:to>
    <xdr:sp macro="" textlink="">
      <xdr:nvSpPr>
        <xdr:cNvPr id="434" name="楕円 433"/>
        <xdr:cNvSpPr/>
      </xdr:nvSpPr>
      <xdr:spPr>
        <a:xfrm>
          <a:off x="7810500" y="135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62203</xdr:rowOff>
    </xdr:from>
    <xdr:ext cx="469744" cy="259045"/>
    <xdr:sp macro="" textlink="">
      <xdr:nvSpPr>
        <xdr:cNvPr id="435" name="テキスト ボックス 434"/>
        <xdr:cNvSpPr txBox="1"/>
      </xdr:nvSpPr>
      <xdr:spPr>
        <a:xfrm>
          <a:off x="7626428" y="1360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81299</xdr:rowOff>
    </xdr:from>
    <xdr:to>
      <xdr:col>36</xdr:col>
      <xdr:colOff>165100</xdr:colOff>
      <xdr:row>78</xdr:row>
      <xdr:rowOff>11449</xdr:rowOff>
    </xdr:to>
    <xdr:sp macro="" textlink="">
      <xdr:nvSpPr>
        <xdr:cNvPr id="436" name="楕円 435"/>
        <xdr:cNvSpPr/>
      </xdr:nvSpPr>
      <xdr:spPr>
        <a:xfrm>
          <a:off x="6921500" y="132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2576</xdr:rowOff>
    </xdr:from>
    <xdr:ext cx="534377" cy="259045"/>
    <xdr:sp macro="" textlink="">
      <xdr:nvSpPr>
        <xdr:cNvPr id="437" name="テキスト ボックス 436"/>
        <xdr:cNvSpPr txBox="1"/>
      </xdr:nvSpPr>
      <xdr:spPr>
        <a:xfrm>
          <a:off x="6705111" y="133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450</xdr:rowOff>
    </xdr:from>
    <xdr:to>
      <xdr:col>55</xdr:col>
      <xdr:colOff>0</xdr:colOff>
      <xdr:row>95</xdr:row>
      <xdr:rowOff>105573</xdr:rowOff>
    </xdr:to>
    <xdr:cxnSp macro="">
      <xdr:nvCxnSpPr>
        <xdr:cNvPr id="468" name="直線コネクタ 467"/>
        <xdr:cNvCxnSpPr/>
      </xdr:nvCxnSpPr>
      <xdr:spPr>
        <a:xfrm flipV="1">
          <a:off x="9639300" y="16288200"/>
          <a:ext cx="8382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94078</xdr:rowOff>
    </xdr:from>
    <xdr:to>
      <xdr:col>50</xdr:col>
      <xdr:colOff>114300</xdr:colOff>
      <xdr:row>95</xdr:row>
      <xdr:rowOff>105573</xdr:rowOff>
    </xdr:to>
    <xdr:cxnSp macro="">
      <xdr:nvCxnSpPr>
        <xdr:cNvPr id="471" name="直線コネクタ 470"/>
        <xdr:cNvCxnSpPr/>
      </xdr:nvCxnSpPr>
      <xdr:spPr>
        <a:xfrm>
          <a:off x="8750300" y="16210378"/>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32911</xdr:rowOff>
    </xdr:from>
    <xdr:to>
      <xdr:col>45</xdr:col>
      <xdr:colOff>177800</xdr:colOff>
      <xdr:row>94</xdr:row>
      <xdr:rowOff>94078</xdr:rowOff>
    </xdr:to>
    <xdr:cxnSp macro="">
      <xdr:nvCxnSpPr>
        <xdr:cNvPr id="474" name="直線コネクタ 473"/>
        <xdr:cNvCxnSpPr/>
      </xdr:nvCxnSpPr>
      <xdr:spPr>
        <a:xfrm>
          <a:off x="7861300" y="16149211"/>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32911</xdr:rowOff>
    </xdr:from>
    <xdr:to>
      <xdr:col>41</xdr:col>
      <xdr:colOff>50800</xdr:colOff>
      <xdr:row>95</xdr:row>
      <xdr:rowOff>155865</xdr:rowOff>
    </xdr:to>
    <xdr:cxnSp macro="">
      <xdr:nvCxnSpPr>
        <xdr:cNvPr id="477" name="直線コネクタ 476"/>
        <xdr:cNvCxnSpPr/>
      </xdr:nvCxnSpPr>
      <xdr:spPr>
        <a:xfrm flipV="1">
          <a:off x="6972300" y="16149211"/>
          <a:ext cx="889000" cy="29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107332</xdr:rowOff>
    </xdr:from>
    <xdr:ext cx="534377" cy="259045"/>
    <xdr:sp macro="" textlink="">
      <xdr:nvSpPr>
        <xdr:cNvPr id="479" name="テキスト ボックス 478"/>
        <xdr:cNvSpPr txBox="1"/>
      </xdr:nvSpPr>
      <xdr:spPr>
        <a:xfrm>
          <a:off x="7594111" y="16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121100</xdr:rowOff>
    </xdr:from>
    <xdr:to>
      <xdr:col>55</xdr:col>
      <xdr:colOff>50800</xdr:colOff>
      <xdr:row>95</xdr:row>
      <xdr:rowOff>51250</xdr:rowOff>
    </xdr:to>
    <xdr:sp macro="" textlink="">
      <xdr:nvSpPr>
        <xdr:cNvPr id="487" name="楕円 486"/>
        <xdr:cNvSpPr/>
      </xdr:nvSpPr>
      <xdr:spPr>
        <a:xfrm>
          <a:off x="10426700" y="16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143977</xdr:rowOff>
    </xdr:from>
    <xdr:ext cx="534377" cy="259045"/>
    <xdr:sp macro="" textlink="">
      <xdr:nvSpPr>
        <xdr:cNvPr id="488" name="普通建設事業費 （ うち更新整備　）該当値テキスト"/>
        <xdr:cNvSpPr txBox="1"/>
      </xdr:nvSpPr>
      <xdr:spPr>
        <a:xfrm>
          <a:off x="10528300" y="160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54773</xdr:rowOff>
    </xdr:from>
    <xdr:to>
      <xdr:col>50</xdr:col>
      <xdr:colOff>165100</xdr:colOff>
      <xdr:row>95</xdr:row>
      <xdr:rowOff>156373</xdr:rowOff>
    </xdr:to>
    <xdr:sp macro="" textlink="">
      <xdr:nvSpPr>
        <xdr:cNvPr id="489" name="楕円 488"/>
        <xdr:cNvSpPr/>
      </xdr:nvSpPr>
      <xdr:spPr>
        <a:xfrm>
          <a:off x="9588500" y="1634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147500</xdr:rowOff>
    </xdr:from>
    <xdr:ext cx="534377" cy="259045"/>
    <xdr:sp macro="" textlink="">
      <xdr:nvSpPr>
        <xdr:cNvPr id="490" name="テキスト ボックス 489"/>
        <xdr:cNvSpPr txBox="1"/>
      </xdr:nvSpPr>
      <xdr:spPr>
        <a:xfrm>
          <a:off x="9372111" y="164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43278</xdr:rowOff>
    </xdr:from>
    <xdr:to>
      <xdr:col>46</xdr:col>
      <xdr:colOff>38100</xdr:colOff>
      <xdr:row>94</xdr:row>
      <xdr:rowOff>144878</xdr:rowOff>
    </xdr:to>
    <xdr:sp macro="" textlink="">
      <xdr:nvSpPr>
        <xdr:cNvPr id="491" name="楕円 490"/>
        <xdr:cNvSpPr/>
      </xdr:nvSpPr>
      <xdr:spPr>
        <a:xfrm>
          <a:off x="8699500" y="161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161405</xdr:rowOff>
    </xdr:from>
    <xdr:ext cx="534377" cy="259045"/>
    <xdr:sp macro="" textlink="">
      <xdr:nvSpPr>
        <xdr:cNvPr id="492" name="テキスト ボックス 491"/>
        <xdr:cNvSpPr txBox="1"/>
      </xdr:nvSpPr>
      <xdr:spPr>
        <a:xfrm>
          <a:off x="8483111" y="159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153561</xdr:rowOff>
    </xdr:from>
    <xdr:to>
      <xdr:col>41</xdr:col>
      <xdr:colOff>101600</xdr:colOff>
      <xdr:row>94</xdr:row>
      <xdr:rowOff>83711</xdr:rowOff>
    </xdr:to>
    <xdr:sp macro="" textlink="">
      <xdr:nvSpPr>
        <xdr:cNvPr id="493" name="楕円 492"/>
        <xdr:cNvSpPr/>
      </xdr:nvSpPr>
      <xdr:spPr>
        <a:xfrm>
          <a:off x="7810500" y="16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100238</xdr:rowOff>
    </xdr:from>
    <xdr:ext cx="534377" cy="259045"/>
    <xdr:sp macro="" textlink="">
      <xdr:nvSpPr>
        <xdr:cNvPr id="494" name="テキスト ボックス 493"/>
        <xdr:cNvSpPr txBox="1"/>
      </xdr:nvSpPr>
      <xdr:spPr>
        <a:xfrm>
          <a:off x="7594111" y="158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105065</xdr:rowOff>
    </xdr:from>
    <xdr:to>
      <xdr:col>36</xdr:col>
      <xdr:colOff>165100</xdr:colOff>
      <xdr:row>96</xdr:row>
      <xdr:rowOff>35215</xdr:rowOff>
    </xdr:to>
    <xdr:sp macro="" textlink="">
      <xdr:nvSpPr>
        <xdr:cNvPr id="495" name="楕円 494"/>
        <xdr:cNvSpPr/>
      </xdr:nvSpPr>
      <xdr:spPr>
        <a:xfrm>
          <a:off x="6921500" y="163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51742</xdr:rowOff>
    </xdr:from>
    <xdr:ext cx="534377" cy="259045"/>
    <xdr:sp macro="" textlink="">
      <xdr:nvSpPr>
        <xdr:cNvPr id="496" name="テキスト ボックス 495"/>
        <xdr:cNvSpPr txBox="1"/>
      </xdr:nvSpPr>
      <xdr:spPr>
        <a:xfrm>
          <a:off x="6705111" y="161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168332</xdr:rowOff>
    </xdr:from>
    <xdr:to>
      <xdr:col>85</xdr:col>
      <xdr:colOff>127000</xdr:colOff>
      <xdr:row>38</xdr:row>
      <xdr:rowOff>3626</xdr:rowOff>
    </xdr:to>
    <xdr:cxnSp macro="">
      <xdr:nvCxnSpPr>
        <xdr:cNvPr id="521" name="直線コネクタ 520"/>
        <xdr:cNvCxnSpPr/>
      </xdr:nvCxnSpPr>
      <xdr:spPr>
        <a:xfrm flipV="1">
          <a:off x="15481300" y="651198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149701</xdr:rowOff>
    </xdr:from>
    <xdr:to>
      <xdr:col>81</xdr:col>
      <xdr:colOff>50800</xdr:colOff>
      <xdr:row>38</xdr:row>
      <xdr:rowOff>3626</xdr:rowOff>
    </xdr:to>
    <xdr:cxnSp macro="">
      <xdr:nvCxnSpPr>
        <xdr:cNvPr id="524" name="直線コネクタ 523"/>
        <xdr:cNvCxnSpPr/>
      </xdr:nvCxnSpPr>
      <xdr:spPr>
        <a:xfrm>
          <a:off x="14592300" y="649335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126498</xdr:rowOff>
    </xdr:from>
    <xdr:to>
      <xdr:col>76</xdr:col>
      <xdr:colOff>114300</xdr:colOff>
      <xdr:row>37</xdr:row>
      <xdr:rowOff>149701</xdr:rowOff>
    </xdr:to>
    <xdr:cxnSp macro="">
      <xdr:nvCxnSpPr>
        <xdr:cNvPr id="527" name="直線コネクタ 526"/>
        <xdr:cNvCxnSpPr/>
      </xdr:nvCxnSpPr>
      <xdr:spPr>
        <a:xfrm>
          <a:off x="13703300" y="647014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126498</xdr:rowOff>
    </xdr:from>
    <xdr:to>
      <xdr:col>71</xdr:col>
      <xdr:colOff>177800</xdr:colOff>
      <xdr:row>38</xdr:row>
      <xdr:rowOff>13456</xdr:rowOff>
    </xdr:to>
    <xdr:cxnSp macro="">
      <xdr:nvCxnSpPr>
        <xdr:cNvPr id="530" name="直線コネクタ 529"/>
        <xdr:cNvCxnSpPr/>
      </xdr:nvCxnSpPr>
      <xdr:spPr>
        <a:xfrm flipV="1">
          <a:off x="12814300" y="6470148"/>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35780</xdr:rowOff>
    </xdr:from>
    <xdr:ext cx="378565" cy="259045"/>
    <xdr:sp macro="" textlink="">
      <xdr:nvSpPr>
        <xdr:cNvPr id="532" name="テキスト ボックス 531"/>
        <xdr:cNvSpPr txBox="1"/>
      </xdr:nvSpPr>
      <xdr:spPr>
        <a:xfrm>
          <a:off x="13514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117532</xdr:rowOff>
    </xdr:from>
    <xdr:to>
      <xdr:col>85</xdr:col>
      <xdr:colOff>177800</xdr:colOff>
      <xdr:row>38</xdr:row>
      <xdr:rowOff>47682</xdr:rowOff>
    </xdr:to>
    <xdr:sp macro="" textlink="">
      <xdr:nvSpPr>
        <xdr:cNvPr id="540" name="楕円 539"/>
        <xdr:cNvSpPr/>
      </xdr:nvSpPr>
      <xdr:spPr>
        <a:xfrm>
          <a:off x="16268700" y="64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124276</xdr:rowOff>
    </xdr:from>
    <xdr:to>
      <xdr:col>81</xdr:col>
      <xdr:colOff>101600</xdr:colOff>
      <xdr:row>38</xdr:row>
      <xdr:rowOff>54426</xdr:rowOff>
    </xdr:to>
    <xdr:sp macro="" textlink="">
      <xdr:nvSpPr>
        <xdr:cNvPr id="542" name="楕円 541"/>
        <xdr:cNvSpPr/>
      </xdr:nvSpPr>
      <xdr:spPr>
        <a:xfrm>
          <a:off x="15430500" y="64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45553</xdr:rowOff>
    </xdr:from>
    <xdr:ext cx="378565" cy="259045"/>
    <xdr:sp macro="" textlink="">
      <xdr:nvSpPr>
        <xdr:cNvPr id="543" name="テキスト ボックス 542"/>
        <xdr:cNvSpPr txBox="1"/>
      </xdr:nvSpPr>
      <xdr:spPr>
        <a:xfrm>
          <a:off x="15292017" y="656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98901</xdr:rowOff>
    </xdr:from>
    <xdr:to>
      <xdr:col>76</xdr:col>
      <xdr:colOff>165100</xdr:colOff>
      <xdr:row>38</xdr:row>
      <xdr:rowOff>29051</xdr:rowOff>
    </xdr:to>
    <xdr:sp macro="" textlink="">
      <xdr:nvSpPr>
        <xdr:cNvPr id="544" name="楕円 543"/>
        <xdr:cNvSpPr/>
      </xdr:nvSpPr>
      <xdr:spPr>
        <a:xfrm>
          <a:off x="14541500" y="64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45578</xdr:rowOff>
    </xdr:from>
    <xdr:ext cx="378565" cy="259045"/>
    <xdr:sp macro="" textlink="">
      <xdr:nvSpPr>
        <xdr:cNvPr id="545" name="テキスト ボックス 544"/>
        <xdr:cNvSpPr txBox="1"/>
      </xdr:nvSpPr>
      <xdr:spPr>
        <a:xfrm>
          <a:off x="14403017" y="6217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75698</xdr:rowOff>
    </xdr:from>
    <xdr:to>
      <xdr:col>72</xdr:col>
      <xdr:colOff>38100</xdr:colOff>
      <xdr:row>38</xdr:row>
      <xdr:rowOff>5848</xdr:rowOff>
    </xdr:to>
    <xdr:sp macro="" textlink="">
      <xdr:nvSpPr>
        <xdr:cNvPr id="546" name="楕円 545"/>
        <xdr:cNvSpPr/>
      </xdr:nvSpPr>
      <xdr:spPr>
        <a:xfrm>
          <a:off x="13652500" y="6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22375</xdr:rowOff>
    </xdr:from>
    <xdr:ext cx="469744" cy="259045"/>
    <xdr:sp macro="" textlink="">
      <xdr:nvSpPr>
        <xdr:cNvPr id="547" name="テキスト ボックス 546"/>
        <xdr:cNvSpPr txBox="1"/>
      </xdr:nvSpPr>
      <xdr:spPr>
        <a:xfrm>
          <a:off x="13468428" y="619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134106</xdr:rowOff>
    </xdr:from>
    <xdr:to>
      <xdr:col>67</xdr:col>
      <xdr:colOff>101600</xdr:colOff>
      <xdr:row>38</xdr:row>
      <xdr:rowOff>64256</xdr:rowOff>
    </xdr:to>
    <xdr:sp macro="" textlink="">
      <xdr:nvSpPr>
        <xdr:cNvPr id="548" name="楕円 547"/>
        <xdr:cNvSpPr/>
      </xdr:nvSpPr>
      <xdr:spPr>
        <a:xfrm>
          <a:off x="127635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55383</xdr:rowOff>
    </xdr:from>
    <xdr:ext cx="378565" cy="259045"/>
    <xdr:sp macro="" textlink="">
      <xdr:nvSpPr>
        <xdr:cNvPr id="549" name="テキスト ボックス 548"/>
        <xdr:cNvSpPr txBox="1"/>
      </xdr:nvSpPr>
      <xdr:spPr>
        <a:xfrm>
          <a:off x="12625017" y="657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132156</xdr:rowOff>
    </xdr:from>
    <xdr:to>
      <xdr:col>85</xdr:col>
      <xdr:colOff>127000</xdr:colOff>
      <xdr:row>73</xdr:row>
      <xdr:rowOff>69193</xdr:rowOff>
    </xdr:to>
    <xdr:cxnSp macro="">
      <xdr:nvCxnSpPr>
        <xdr:cNvPr id="630" name="直線コネクタ 629"/>
        <xdr:cNvCxnSpPr/>
      </xdr:nvCxnSpPr>
      <xdr:spPr>
        <a:xfrm flipV="1">
          <a:off x="15481300" y="12476556"/>
          <a:ext cx="8382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127976</xdr:rowOff>
    </xdr:from>
    <xdr:to>
      <xdr:col>81</xdr:col>
      <xdr:colOff>50800</xdr:colOff>
      <xdr:row>73</xdr:row>
      <xdr:rowOff>69193</xdr:rowOff>
    </xdr:to>
    <xdr:cxnSp macro="">
      <xdr:nvCxnSpPr>
        <xdr:cNvPr id="633" name="直線コネクタ 632"/>
        <xdr:cNvCxnSpPr/>
      </xdr:nvCxnSpPr>
      <xdr:spPr>
        <a:xfrm>
          <a:off x="14592300" y="1247237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106357</xdr:rowOff>
    </xdr:from>
    <xdr:to>
      <xdr:col>76</xdr:col>
      <xdr:colOff>114300</xdr:colOff>
      <xdr:row>72</xdr:row>
      <xdr:rowOff>127976</xdr:rowOff>
    </xdr:to>
    <xdr:cxnSp macro="">
      <xdr:nvCxnSpPr>
        <xdr:cNvPr id="636" name="直線コネクタ 635"/>
        <xdr:cNvCxnSpPr/>
      </xdr:nvCxnSpPr>
      <xdr:spPr>
        <a:xfrm>
          <a:off x="13703300" y="1245075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106357</xdr:rowOff>
    </xdr:from>
    <xdr:to>
      <xdr:col>71</xdr:col>
      <xdr:colOff>177800</xdr:colOff>
      <xdr:row>72</xdr:row>
      <xdr:rowOff>165629</xdr:rowOff>
    </xdr:to>
    <xdr:cxnSp macro="">
      <xdr:nvCxnSpPr>
        <xdr:cNvPr id="639" name="直線コネクタ 638"/>
        <xdr:cNvCxnSpPr/>
      </xdr:nvCxnSpPr>
      <xdr:spPr>
        <a:xfrm flipV="1">
          <a:off x="12814300" y="1245075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81356</xdr:rowOff>
    </xdr:from>
    <xdr:to>
      <xdr:col>85</xdr:col>
      <xdr:colOff>177800</xdr:colOff>
      <xdr:row>73</xdr:row>
      <xdr:rowOff>11506</xdr:rowOff>
    </xdr:to>
    <xdr:sp macro="" textlink="">
      <xdr:nvSpPr>
        <xdr:cNvPr id="649" name="楕円 648"/>
        <xdr:cNvSpPr/>
      </xdr:nvSpPr>
      <xdr:spPr>
        <a:xfrm>
          <a:off x="162687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104233</xdr:rowOff>
    </xdr:from>
    <xdr:ext cx="534377" cy="259045"/>
    <xdr:sp macro="" textlink="">
      <xdr:nvSpPr>
        <xdr:cNvPr id="650" name="公債費該当値テキスト"/>
        <xdr:cNvSpPr txBox="1"/>
      </xdr:nvSpPr>
      <xdr:spPr>
        <a:xfrm>
          <a:off x="16370300" y="122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18393</xdr:rowOff>
    </xdr:from>
    <xdr:to>
      <xdr:col>81</xdr:col>
      <xdr:colOff>101600</xdr:colOff>
      <xdr:row>73</xdr:row>
      <xdr:rowOff>119993</xdr:rowOff>
    </xdr:to>
    <xdr:sp macro="" textlink="">
      <xdr:nvSpPr>
        <xdr:cNvPr id="651" name="楕円 650"/>
        <xdr:cNvSpPr/>
      </xdr:nvSpPr>
      <xdr:spPr>
        <a:xfrm>
          <a:off x="15430500" y="125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136520</xdr:rowOff>
    </xdr:from>
    <xdr:ext cx="534377" cy="259045"/>
    <xdr:sp macro="" textlink="">
      <xdr:nvSpPr>
        <xdr:cNvPr id="652" name="テキスト ボックス 651"/>
        <xdr:cNvSpPr txBox="1"/>
      </xdr:nvSpPr>
      <xdr:spPr>
        <a:xfrm>
          <a:off x="15214111" y="123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77176</xdr:rowOff>
    </xdr:from>
    <xdr:to>
      <xdr:col>76</xdr:col>
      <xdr:colOff>165100</xdr:colOff>
      <xdr:row>73</xdr:row>
      <xdr:rowOff>7326</xdr:rowOff>
    </xdr:to>
    <xdr:sp macro="" textlink="">
      <xdr:nvSpPr>
        <xdr:cNvPr id="653" name="楕円 652"/>
        <xdr:cNvSpPr/>
      </xdr:nvSpPr>
      <xdr:spPr>
        <a:xfrm>
          <a:off x="14541500" y="124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23853</xdr:rowOff>
    </xdr:from>
    <xdr:ext cx="534377" cy="259045"/>
    <xdr:sp macro="" textlink="">
      <xdr:nvSpPr>
        <xdr:cNvPr id="654" name="テキスト ボックス 653"/>
        <xdr:cNvSpPr txBox="1"/>
      </xdr:nvSpPr>
      <xdr:spPr>
        <a:xfrm>
          <a:off x="14325111" y="121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55557</xdr:rowOff>
    </xdr:from>
    <xdr:to>
      <xdr:col>72</xdr:col>
      <xdr:colOff>38100</xdr:colOff>
      <xdr:row>72</xdr:row>
      <xdr:rowOff>157157</xdr:rowOff>
    </xdr:to>
    <xdr:sp macro="" textlink="">
      <xdr:nvSpPr>
        <xdr:cNvPr id="655" name="楕円 654"/>
        <xdr:cNvSpPr/>
      </xdr:nvSpPr>
      <xdr:spPr>
        <a:xfrm>
          <a:off x="136525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2234</xdr:rowOff>
    </xdr:from>
    <xdr:ext cx="534377" cy="259045"/>
    <xdr:sp macro="" textlink="">
      <xdr:nvSpPr>
        <xdr:cNvPr id="656" name="テキスト ボックス 655"/>
        <xdr:cNvSpPr txBox="1"/>
      </xdr:nvSpPr>
      <xdr:spPr>
        <a:xfrm>
          <a:off x="13436111" y="121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114829</xdr:rowOff>
    </xdr:from>
    <xdr:to>
      <xdr:col>67</xdr:col>
      <xdr:colOff>101600</xdr:colOff>
      <xdr:row>73</xdr:row>
      <xdr:rowOff>44979</xdr:rowOff>
    </xdr:to>
    <xdr:sp macro="" textlink="">
      <xdr:nvSpPr>
        <xdr:cNvPr id="657" name="楕円 656"/>
        <xdr:cNvSpPr/>
      </xdr:nvSpPr>
      <xdr:spPr>
        <a:xfrm>
          <a:off x="12763500" y="124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61506</xdr:rowOff>
    </xdr:from>
    <xdr:ext cx="534377" cy="259045"/>
    <xdr:sp macro="" textlink="">
      <xdr:nvSpPr>
        <xdr:cNvPr id="658" name="テキスト ボックス 657"/>
        <xdr:cNvSpPr txBox="1"/>
      </xdr:nvSpPr>
      <xdr:spPr>
        <a:xfrm>
          <a:off x="12547111" y="122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15318</xdr:rowOff>
    </xdr:from>
    <xdr:to>
      <xdr:col>85</xdr:col>
      <xdr:colOff>127000</xdr:colOff>
      <xdr:row>99</xdr:row>
      <xdr:rowOff>26619</xdr:rowOff>
    </xdr:to>
    <xdr:cxnSp macro="">
      <xdr:nvCxnSpPr>
        <xdr:cNvPr id="687" name="直線コネクタ 686"/>
        <xdr:cNvCxnSpPr/>
      </xdr:nvCxnSpPr>
      <xdr:spPr>
        <a:xfrm>
          <a:off x="15481300" y="16988868"/>
          <a:ext cx="8382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15318</xdr:rowOff>
    </xdr:from>
    <xdr:to>
      <xdr:col>81</xdr:col>
      <xdr:colOff>50800</xdr:colOff>
      <xdr:row>99</xdr:row>
      <xdr:rowOff>21231</xdr:rowOff>
    </xdr:to>
    <xdr:cxnSp macro="">
      <xdr:nvCxnSpPr>
        <xdr:cNvPr id="690" name="直線コネクタ 689"/>
        <xdr:cNvCxnSpPr/>
      </xdr:nvCxnSpPr>
      <xdr:spPr>
        <a:xfrm flipV="1">
          <a:off x="14592300" y="16988868"/>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160091</xdr:rowOff>
    </xdr:from>
    <xdr:to>
      <xdr:col>76</xdr:col>
      <xdr:colOff>114300</xdr:colOff>
      <xdr:row>99</xdr:row>
      <xdr:rowOff>21231</xdr:rowOff>
    </xdr:to>
    <xdr:cxnSp macro="">
      <xdr:nvCxnSpPr>
        <xdr:cNvPr id="693" name="直線コネクタ 692"/>
        <xdr:cNvCxnSpPr/>
      </xdr:nvCxnSpPr>
      <xdr:spPr>
        <a:xfrm>
          <a:off x="13703300" y="16962191"/>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138633</xdr:rowOff>
    </xdr:from>
    <xdr:to>
      <xdr:col>71</xdr:col>
      <xdr:colOff>177800</xdr:colOff>
      <xdr:row>98</xdr:row>
      <xdr:rowOff>160091</xdr:rowOff>
    </xdr:to>
    <xdr:cxnSp macro="">
      <xdr:nvCxnSpPr>
        <xdr:cNvPr id="696" name="直線コネクタ 695"/>
        <xdr:cNvCxnSpPr/>
      </xdr:nvCxnSpPr>
      <xdr:spPr>
        <a:xfrm>
          <a:off x="12814300" y="16940733"/>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147269</xdr:rowOff>
    </xdr:from>
    <xdr:to>
      <xdr:col>85</xdr:col>
      <xdr:colOff>177800</xdr:colOff>
      <xdr:row>99</xdr:row>
      <xdr:rowOff>77419</xdr:rowOff>
    </xdr:to>
    <xdr:sp macro="" textlink="">
      <xdr:nvSpPr>
        <xdr:cNvPr id="706" name="楕円 705"/>
        <xdr:cNvSpPr/>
      </xdr:nvSpPr>
      <xdr:spPr>
        <a:xfrm>
          <a:off x="16268700" y="169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62196</xdr:rowOff>
    </xdr:from>
    <xdr:ext cx="469744" cy="259045"/>
    <xdr:sp macro="" textlink="">
      <xdr:nvSpPr>
        <xdr:cNvPr id="707" name="積立金該当値テキスト"/>
        <xdr:cNvSpPr txBox="1"/>
      </xdr:nvSpPr>
      <xdr:spPr>
        <a:xfrm>
          <a:off x="16370300" y="168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135968</xdr:rowOff>
    </xdr:from>
    <xdr:to>
      <xdr:col>81</xdr:col>
      <xdr:colOff>101600</xdr:colOff>
      <xdr:row>99</xdr:row>
      <xdr:rowOff>66118</xdr:rowOff>
    </xdr:to>
    <xdr:sp macro="" textlink="">
      <xdr:nvSpPr>
        <xdr:cNvPr id="708" name="楕円 707"/>
        <xdr:cNvSpPr/>
      </xdr:nvSpPr>
      <xdr:spPr>
        <a:xfrm>
          <a:off x="15430500" y="169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57245</xdr:rowOff>
    </xdr:from>
    <xdr:ext cx="469744" cy="259045"/>
    <xdr:sp macro="" textlink="">
      <xdr:nvSpPr>
        <xdr:cNvPr id="709" name="テキスト ボックス 708"/>
        <xdr:cNvSpPr txBox="1"/>
      </xdr:nvSpPr>
      <xdr:spPr>
        <a:xfrm>
          <a:off x="15246428" y="1703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141881</xdr:rowOff>
    </xdr:from>
    <xdr:to>
      <xdr:col>76</xdr:col>
      <xdr:colOff>165100</xdr:colOff>
      <xdr:row>99</xdr:row>
      <xdr:rowOff>72031</xdr:rowOff>
    </xdr:to>
    <xdr:sp macro="" textlink="">
      <xdr:nvSpPr>
        <xdr:cNvPr id="710" name="楕円 709"/>
        <xdr:cNvSpPr/>
      </xdr:nvSpPr>
      <xdr:spPr>
        <a:xfrm>
          <a:off x="14541500" y="16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63158</xdr:rowOff>
    </xdr:from>
    <xdr:ext cx="469744" cy="259045"/>
    <xdr:sp macro="" textlink="">
      <xdr:nvSpPr>
        <xdr:cNvPr id="711" name="テキスト ボックス 710"/>
        <xdr:cNvSpPr txBox="1"/>
      </xdr:nvSpPr>
      <xdr:spPr>
        <a:xfrm>
          <a:off x="14357428" y="17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109291</xdr:rowOff>
    </xdr:from>
    <xdr:to>
      <xdr:col>72</xdr:col>
      <xdr:colOff>38100</xdr:colOff>
      <xdr:row>99</xdr:row>
      <xdr:rowOff>39441</xdr:rowOff>
    </xdr:to>
    <xdr:sp macro="" textlink="">
      <xdr:nvSpPr>
        <xdr:cNvPr id="712" name="楕円 711"/>
        <xdr:cNvSpPr/>
      </xdr:nvSpPr>
      <xdr:spPr>
        <a:xfrm>
          <a:off x="13652500" y="169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30568</xdr:rowOff>
    </xdr:from>
    <xdr:ext cx="469744" cy="259045"/>
    <xdr:sp macro="" textlink="">
      <xdr:nvSpPr>
        <xdr:cNvPr id="713" name="テキスト ボックス 712"/>
        <xdr:cNvSpPr txBox="1"/>
      </xdr:nvSpPr>
      <xdr:spPr>
        <a:xfrm>
          <a:off x="13468428" y="170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87833</xdr:rowOff>
    </xdr:from>
    <xdr:to>
      <xdr:col>67</xdr:col>
      <xdr:colOff>101600</xdr:colOff>
      <xdr:row>99</xdr:row>
      <xdr:rowOff>17983</xdr:rowOff>
    </xdr:to>
    <xdr:sp macro="" textlink="">
      <xdr:nvSpPr>
        <xdr:cNvPr id="714" name="楕円 713"/>
        <xdr:cNvSpPr/>
      </xdr:nvSpPr>
      <xdr:spPr>
        <a:xfrm>
          <a:off x="12763500" y="168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9110</xdr:rowOff>
    </xdr:from>
    <xdr:ext cx="534377" cy="259045"/>
    <xdr:sp macro="" textlink="">
      <xdr:nvSpPr>
        <xdr:cNvPr id="715" name="テキスト ボックス 714"/>
        <xdr:cNvSpPr txBox="1"/>
      </xdr:nvSpPr>
      <xdr:spPr>
        <a:xfrm>
          <a:off x="12547111" y="169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44831</xdr:rowOff>
    </xdr:from>
    <xdr:to>
      <xdr:col>116</xdr:col>
      <xdr:colOff>63500</xdr:colOff>
      <xdr:row>38</xdr:row>
      <xdr:rowOff>82169</xdr:rowOff>
    </xdr:to>
    <xdr:cxnSp macro="">
      <xdr:nvCxnSpPr>
        <xdr:cNvPr id="744" name="直線コネクタ 743"/>
        <xdr:cNvCxnSpPr/>
      </xdr:nvCxnSpPr>
      <xdr:spPr>
        <a:xfrm>
          <a:off x="21323300" y="6559931"/>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44831</xdr:rowOff>
    </xdr:from>
    <xdr:to>
      <xdr:col>111</xdr:col>
      <xdr:colOff>177800</xdr:colOff>
      <xdr:row>38</xdr:row>
      <xdr:rowOff>45783</xdr:rowOff>
    </xdr:to>
    <xdr:cxnSp macro="">
      <xdr:nvCxnSpPr>
        <xdr:cNvPr id="747" name="直線コネクタ 746"/>
        <xdr:cNvCxnSpPr/>
      </xdr:nvCxnSpPr>
      <xdr:spPr>
        <a:xfrm flipV="1">
          <a:off x="20434300" y="655993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21399</xdr:rowOff>
    </xdr:from>
    <xdr:to>
      <xdr:col>107</xdr:col>
      <xdr:colOff>50800</xdr:colOff>
      <xdr:row>38</xdr:row>
      <xdr:rowOff>45783</xdr:rowOff>
    </xdr:to>
    <xdr:cxnSp macro="">
      <xdr:nvCxnSpPr>
        <xdr:cNvPr id="750" name="直線コネクタ 749"/>
        <xdr:cNvCxnSpPr/>
      </xdr:nvCxnSpPr>
      <xdr:spPr>
        <a:xfrm>
          <a:off x="19545300" y="653649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93616</xdr:rowOff>
    </xdr:from>
    <xdr:ext cx="378565" cy="259045"/>
    <xdr:sp macro="" textlink="">
      <xdr:nvSpPr>
        <xdr:cNvPr id="752" name="テキスト ボックス 751"/>
        <xdr:cNvSpPr txBox="1"/>
      </xdr:nvSpPr>
      <xdr:spPr>
        <a:xfrm>
          <a:off x="20245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21399</xdr:rowOff>
    </xdr:from>
    <xdr:to>
      <xdr:col>102</xdr:col>
      <xdr:colOff>114300</xdr:colOff>
      <xdr:row>38</xdr:row>
      <xdr:rowOff>72644</xdr:rowOff>
    </xdr:to>
    <xdr:cxnSp macro="">
      <xdr:nvCxnSpPr>
        <xdr:cNvPr id="753" name="直線コネクタ 752"/>
        <xdr:cNvCxnSpPr/>
      </xdr:nvCxnSpPr>
      <xdr:spPr>
        <a:xfrm flipV="1">
          <a:off x="18656300" y="6536499"/>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5" name="テキスト ボックス 754"/>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31369</xdr:rowOff>
    </xdr:from>
    <xdr:to>
      <xdr:col>116</xdr:col>
      <xdr:colOff>114300</xdr:colOff>
      <xdr:row>38</xdr:row>
      <xdr:rowOff>132969</xdr:rowOff>
    </xdr:to>
    <xdr:sp macro="" textlink="">
      <xdr:nvSpPr>
        <xdr:cNvPr id="763" name="楕円 762"/>
        <xdr:cNvSpPr/>
      </xdr:nvSpPr>
      <xdr:spPr>
        <a:xfrm>
          <a:off x="22110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9796</xdr:rowOff>
    </xdr:from>
    <xdr:ext cx="378565" cy="259045"/>
    <xdr:sp macro="" textlink="">
      <xdr:nvSpPr>
        <xdr:cNvPr id="764" name="投資及び出資金該当値テキスト"/>
        <xdr:cNvSpPr txBox="1"/>
      </xdr:nvSpPr>
      <xdr:spPr>
        <a:xfrm>
          <a:off x="22212300"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165481</xdr:rowOff>
    </xdr:from>
    <xdr:to>
      <xdr:col>112</xdr:col>
      <xdr:colOff>38100</xdr:colOff>
      <xdr:row>38</xdr:row>
      <xdr:rowOff>95631</xdr:rowOff>
    </xdr:to>
    <xdr:sp macro="" textlink="">
      <xdr:nvSpPr>
        <xdr:cNvPr id="765" name="楕円 764"/>
        <xdr:cNvSpPr/>
      </xdr:nvSpPr>
      <xdr:spPr>
        <a:xfrm>
          <a:off x="21272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86758</xdr:rowOff>
    </xdr:from>
    <xdr:ext cx="378565" cy="259045"/>
    <xdr:sp macro="" textlink="">
      <xdr:nvSpPr>
        <xdr:cNvPr id="766" name="テキスト ボックス 765"/>
        <xdr:cNvSpPr txBox="1"/>
      </xdr:nvSpPr>
      <xdr:spPr>
        <a:xfrm>
          <a:off x="21134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166433</xdr:rowOff>
    </xdr:from>
    <xdr:to>
      <xdr:col>107</xdr:col>
      <xdr:colOff>101600</xdr:colOff>
      <xdr:row>38</xdr:row>
      <xdr:rowOff>96583</xdr:rowOff>
    </xdr:to>
    <xdr:sp macro="" textlink="">
      <xdr:nvSpPr>
        <xdr:cNvPr id="767" name="楕円 766"/>
        <xdr:cNvSpPr/>
      </xdr:nvSpPr>
      <xdr:spPr>
        <a:xfrm>
          <a:off x="20383500" y="65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113111</xdr:rowOff>
    </xdr:from>
    <xdr:ext cx="378565" cy="259045"/>
    <xdr:sp macro="" textlink="">
      <xdr:nvSpPr>
        <xdr:cNvPr id="768" name="テキスト ボックス 767"/>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142049</xdr:rowOff>
    </xdr:from>
    <xdr:to>
      <xdr:col>102</xdr:col>
      <xdr:colOff>165100</xdr:colOff>
      <xdr:row>38</xdr:row>
      <xdr:rowOff>72199</xdr:rowOff>
    </xdr:to>
    <xdr:sp macro="" textlink="">
      <xdr:nvSpPr>
        <xdr:cNvPr id="769" name="楕円 768"/>
        <xdr:cNvSpPr/>
      </xdr:nvSpPr>
      <xdr:spPr>
        <a:xfrm>
          <a:off x="19494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88726</xdr:rowOff>
    </xdr:from>
    <xdr:ext cx="469744" cy="259045"/>
    <xdr:sp macro="" textlink="">
      <xdr:nvSpPr>
        <xdr:cNvPr id="770" name="テキスト ボックス 769"/>
        <xdr:cNvSpPr txBox="1"/>
      </xdr:nvSpPr>
      <xdr:spPr>
        <a:xfrm>
          <a:off x="19310428" y="62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21844</xdr:rowOff>
    </xdr:from>
    <xdr:to>
      <xdr:col>98</xdr:col>
      <xdr:colOff>38100</xdr:colOff>
      <xdr:row>38</xdr:row>
      <xdr:rowOff>123444</xdr:rowOff>
    </xdr:to>
    <xdr:sp macro="" textlink="">
      <xdr:nvSpPr>
        <xdr:cNvPr id="771" name="楕円 770"/>
        <xdr:cNvSpPr/>
      </xdr:nvSpPr>
      <xdr:spPr>
        <a:xfrm>
          <a:off x="18605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114571</xdr:rowOff>
    </xdr:from>
    <xdr:ext cx="378565" cy="259045"/>
    <xdr:sp macro="" textlink="">
      <xdr:nvSpPr>
        <xdr:cNvPr id="772" name="テキスト ボックス 771"/>
        <xdr:cNvSpPr txBox="1"/>
      </xdr:nvSpPr>
      <xdr:spPr>
        <a:xfrm>
          <a:off x="18467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163964</xdr:rowOff>
    </xdr:from>
    <xdr:to>
      <xdr:col>116</xdr:col>
      <xdr:colOff>63500</xdr:colOff>
      <xdr:row>58</xdr:row>
      <xdr:rowOff>123404</xdr:rowOff>
    </xdr:to>
    <xdr:cxnSp macro="">
      <xdr:nvCxnSpPr>
        <xdr:cNvPr id="803" name="直線コネクタ 802"/>
        <xdr:cNvCxnSpPr/>
      </xdr:nvCxnSpPr>
      <xdr:spPr>
        <a:xfrm>
          <a:off x="21323300" y="9936614"/>
          <a:ext cx="838200" cy="1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4" name="貸付金平均値テキスト"/>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163964</xdr:rowOff>
    </xdr:from>
    <xdr:to>
      <xdr:col>111</xdr:col>
      <xdr:colOff>177800</xdr:colOff>
      <xdr:row>58</xdr:row>
      <xdr:rowOff>35622</xdr:rowOff>
    </xdr:to>
    <xdr:cxnSp macro="">
      <xdr:nvCxnSpPr>
        <xdr:cNvPr id="806" name="直線コネクタ 805"/>
        <xdr:cNvCxnSpPr/>
      </xdr:nvCxnSpPr>
      <xdr:spPr>
        <a:xfrm flipV="1">
          <a:off x="20434300" y="9936614"/>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8" name="テキスト ボックス 807"/>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35197</xdr:rowOff>
    </xdr:from>
    <xdr:to>
      <xdr:col>107</xdr:col>
      <xdr:colOff>50800</xdr:colOff>
      <xdr:row>58</xdr:row>
      <xdr:rowOff>35622</xdr:rowOff>
    </xdr:to>
    <xdr:cxnSp macro="">
      <xdr:nvCxnSpPr>
        <xdr:cNvPr id="809" name="直線コネクタ 808"/>
        <xdr:cNvCxnSpPr/>
      </xdr:nvCxnSpPr>
      <xdr:spPr>
        <a:xfrm>
          <a:off x="19545300" y="997929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11" name="テキスト ボックス 810"/>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52505</xdr:rowOff>
    </xdr:from>
    <xdr:to>
      <xdr:col>102</xdr:col>
      <xdr:colOff>114300</xdr:colOff>
      <xdr:row>58</xdr:row>
      <xdr:rowOff>35197</xdr:rowOff>
    </xdr:to>
    <xdr:cxnSp macro="">
      <xdr:nvCxnSpPr>
        <xdr:cNvPr id="812" name="直線コネクタ 811"/>
        <xdr:cNvCxnSpPr/>
      </xdr:nvCxnSpPr>
      <xdr:spPr>
        <a:xfrm>
          <a:off x="18656300" y="9825155"/>
          <a:ext cx="889000" cy="1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4" name="テキスト ボックス 813"/>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6" name="テキスト ボックス 815"/>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72604</xdr:rowOff>
    </xdr:from>
    <xdr:to>
      <xdr:col>116</xdr:col>
      <xdr:colOff>114300</xdr:colOff>
      <xdr:row>59</xdr:row>
      <xdr:rowOff>2754</xdr:rowOff>
    </xdr:to>
    <xdr:sp macro="" textlink="">
      <xdr:nvSpPr>
        <xdr:cNvPr id="822" name="楕円 821"/>
        <xdr:cNvSpPr/>
      </xdr:nvSpPr>
      <xdr:spPr>
        <a:xfrm>
          <a:off x="22110700" y="100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95481</xdr:rowOff>
    </xdr:from>
    <xdr:ext cx="469744" cy="259045"/>
    <xdr:sp macro="" textlink="">
      <xdr:nvSpPr>
        <xdr:cNvPr id="823" name="貸付金該当値テキスト"/>
        <xdr:cNvSpPr txBox="1"/>
      </xdr:nvSpPr>
      <xdr:spPr>
        <a:xfrm>
          <a:off x="22212300" y="98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113164</xdr:rowOff>
    </xdr:from>
    <xdr:to>
      <xdr:col>112</xdr:col>
      <xdr:colOff>38100</xdr:colOff>
      <xdr:row>58</xdr:row>
      <xdr:rowOff>43314</xdr:rowOff>
    </xdr:to>
    <xdr:sp macro="" textlink="">
      <xdr:nvSpPr>
        <xdr:cNvPr id="824" name="楕円 823"/>
        <xdr:cNvSpPr/>
      </xdr:nvSpPr>
      <xdr:spPr>
        <a:xfrm>
          <a:off x="21272500" y="98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59841</xdr:rowOff>
    </xdr:from>
    <xdr:ext cx="469744" cy="259045"/>
    <xdr:sp macro="" textlink="">
      <xdr:nvSpPr>
        <xdr:cNvPr id="825" name="テキスト ボックス 824"/>
        <xdr:cNvSpPr txBox="1"/>
      </xdr:nvSpPr>
      <xdr:spPr>
        <a:xfrm>
          <a:off x="21088428" y="96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156272</xdr:rowOff>
    </xdr:from>
    <xdr:to>
      <xdr:col>107</xdr:col>
      <xdr:colOff>101600</xdr:colOff>
      <xdr:row>58</xdr:row>
      <xdr:rowOff>86422</xdr:rowOff>
    </xdr:to>
    <xdr:sp macro="" textlink="">
      <xdr:nvSpPr>
        <xdr:cNvPr id="826" name="楕円 825"/>
        <xdr:cNvSpPr/>
      </xdr:nvSpPr>
      <xdr:spPr>
        <a:xfrm>
          <a:off x="20383500" y="99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102949</xdr:rowOff>
    </xdr:from>
    <xdr:ext cx="469744" cy="259045"/>
    <xdr:sp macro="" textlink="">
      <xdr:nvSpPr>
        <xdr:cNvPr id="827" name="テキスト ボックス 826"/>
        <xdr:cNvSpPr txBox="1"/>
      </xdr:nvSpPr>
      <xdr:spPr>
        <a:xfrm>
          <a:off x="20199428" y="970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155847</xdr:rowOff>
    </xdr:from>
    <xdr:to>
      <xdr:col>102</xdr:col>
      <xdr:colOff>165100</xdr:colOff>
      <xdr:row>58</xdr:row>
      <xdr:rowOff>85997</xdr:rowOff>
    </xdr:to>
    <xdr:sp macro="" textlink="">
      <xdr:nvSpPr>
        <xdr:cNvPr id="828" name="楕円 827"/>
        <xdr:cNvSpPr/>
      </xdr:nvSpPr>
      <xdr:spPr>
        <a:xfrm>
          <a:off x="19494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102524</xdr:rowOff>
    </xdr:from>
    <xdr:ext cx="469744" cy="259045"/>
    <xdr:sp macro="" textlink="">
      <xdr:nvSpPr>
        <xdr:cNvPr id="829" name="テキスト ボックス 828"/>
        <xdr:cNvSpPr txBox="1"/>
      </xdr:nvSpPr>
      <xdr:spPr>
        <a:xfrm>
          <a:off x="19310428" y="97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1705</xdr:rowOff>
    </xdr:from>
    <xdr:to>
      <xdr:col>98</xdr:col>
      <xdr:colOff>38100</xdr:colOff>
      <xdr:row>57</xdr:row>
      <xdr:rowOff>103305</xdr:rowOff>
    </xdr:to>
    <xdr:sp macro="" textlink="">
      <xdr:nvSpPr>
        <xdr:cNvPr id="830" name="楕円 829"/>
        <xdr:cNvSpPr/>
      </xdr:nvSpPr>
      <xdr:spPr>
        <a:xfrm>
          <a:off x="18605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119832</xdr:rowOff>
    </xdr:from>
    <xdr:ext cx="534377" cy="259045"/>
    <xdr:sp macro="" textlink="">
      <xdr:nvSpPr>
        <xdr:cNvPr id="831" name="テキスト ボックス 830"/>
        <xdr:cNvSpPr txBox="1"/>
      </xdr:nvSpPr>
      <xdr:spPr>
        <a:xfrm>
          <a:off x="18389111" y="954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116536</xdr:rowOff>
    </xdr:from>
    <xdr:to>
      <xdr:col>116</xdr:col>
      <xdr:colOff>63500</xdr:colOff>
      <xdr:row>72</xdr:row>
      <xdr:rowOff>77863</xdr:rowOff>
    </xdr:to>
    <xdr:cxnSp macro="">
      <xdr:nvCxnSpPr>
        <xdr:cNvPr id="861" name="直線コネクタ 860"/>
        <xdr:cNvCxnSpPr/>
      </xdr:nvCxnSpPr>
      <xdr:spPr>
        <a:xfrm flipV="1">
          <a:off x="21323300" y="12289486"/>
          <a:ext cx="838200" cy="1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77863</xdr:rowOff>
    </xdr:from>
    <xdr:to>
      <xdr:col>111</xdr:col>
      <xdr:colOff>177800</xdr:colOff>
      <xdr:row>72</xdr:row>
      <xdr:rowOff>86093</xdr:rowOff>
    </xdr:to>
    <xdr:cxnSp macro="">
      <xdr:nvCxnSpPr>
        <xdr:cNvPr id="864" name="直線コネクタ 863"/>
        <xdr:cNvCxnSpPr/>
      </xdr:nvCxnSpPr>
      <xdr:spPr>
        <a:xfrm flipV="1">
          <a:off x="20434300" y="1242226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86093</xdr:rowOff>
    </xdr:from>
    <xdr:to>
      <xdr:col>107</xdr:col>
      <xdr:colOff>50800</xdr:colOff>
      <xdr:row>72</xdr:row>
      <xdr:rowOff>126099</xdr:rowOff>
    </xdr:to>
    <xdr:cxnSp macro="">
      <xdr:nvCxnSpPr>
        <xdr:cNvPr id="867" name="直線コネクタ 866"/>
        <xdr:cNvCxnSpPr/>
      </xdr:nvCxnSpPr>
      <xdr:spPr>
        <a:xfrm flipV="1">
          <a:off x="19545300" y="1243049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126099</xdr:rowOff>
    </xdr:from>
    <xdr:to>
      <xdr:col>102</xdr:col>
      <xdr:colOff>114300</xdr:colOff>
      <xdr:row>72</xdr:row>
      <xdr:rowOff>146939</xdr:rowOff>
    </xdr:to>
    <xdr:cxnSp macro="">
      <xdr:nvCxnSpPr>
        <xdr:cNvPr id="870" name="直線コネクタ 869"/>
        <xdr:cNvCxnSpPr/>
      </xdr:nvCxnSpPr>
      <xdr:spPr>
        <a:xfrm flipV="1">
          <a:off x="18656300" y="1247049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65736</xdr:rowOff>
    </xdr:from>
    <xdr:to>
      <xdr:col>116</xdr:col>
      <xdr:colOff>114300</xdr:colOff>
      <xdr:row>71</xdr:row>
      <xdr:rowOff>167336</xdr:rowOff>
    </xdr:to>
    <xdr:sp macro="" textlink="">
      <xdr:nvSpPr>
        <xdr:cNvPr id="880" name="楕円 879"/>
        <xdr:cNvSpPr/>
      </xdr:nvSpPr>
      <xdr:spPr>
        <a:xfrm>
          <a:off x="22110700" y="122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152113</xdr:rowOff>
    </xdr:from>
    <xdr:ext cx="534377" cy="259045"/>
    <xdr:sp macro="" textlink="">
      <xdr:nvSpPr>
        <xdr:cNvPr id="881" name="繰出金該当値テキスト"/>
        <xdr:cNvSpPr txBox="1"/>
      </xdr:nvSpPr>
      <xdr:spPr>
        <a:xfrm>
          <a:off x="22212300" y="121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27063</xdr:rowOff>
    </xdr:from>
    <xdr:to>
      <xdr:col>112</xdr:col>
      <xdr:colOff>38100</xdr:colOff>
      <xdr:row>72</xdr:row>
      <xdr:rowOff>128663</xdr:rowOff>
    </xdr:to>
    <xdr:sp macro="" textlink="">
      <xdr:nvSpPr>
        <xdr:cNvPr id="882" name="楕円 881"/>
        <xdr:cNvSpPr/>
      </xdr:nvSpPr>
      <xdr:spPr>
        <a:xfrm>
          <a:off x="21272500" y="12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145190</xdr:rowOff>
    </xdr:from>
    <xdr:ext cx="534377" cy="259045"/>
    <xdr:sp macro="" textlink="">
      <xdr:nvSpPr>
        <xdr:cNvPr id="883" name="テキスト ボックス 882"/>
        <xdr:cNvSpPr txBox="1"/>
      </xdr:nvSpPr>
      <xdr:spPr>
        <a:xfrm>
          <a:off x="21056111" y="121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35293</xdr:rowOff>
    </xdr:from>
    <xdr:to>
      <xdr:col>107</xdr:col>
      <xdr:colOff>101600</xdr:colOff>
      <xdr:row>72</xdr:row>
      <xdr:rowOff>136893</xdr:rowOff>
    </xdr:to>
    <xdr:sp macro="" textlink="">
      <xdr:nvSpPr>
        <xdr:cNvPr id="884" name="楕円 883"/>
        <xdr:cNvSpPr/>
      </xdr:nvSpPr>
      <xdr:spPr>
        <a:xfrm>
          <a:off x="20383500" y="123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153420</xdr:rowOff>
    </xdr:from>
    <xdr:ext cx="534377" cy="259045"/>
    <xdr:sp macro="" textlink="">
      <xdr:nvSpPr>
        <xdr:cNvPr id="885" name="テキスト ボックス 884"/>
        <xdr:cNvSpPr txBox="1"/>
      </xdr:nvSpPr>
      <xdr:spPr>
        <a:xfrm>
          <a:off x="20167111" y="121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75299</xdr:rowOff>
    </xdr:from>
    <xdr:to>
      <xdr:col>102</xdr:col>
      <xdr:colOff>165100</xdr:colOff>
      <xdr:row>73</xdr:row>
      <xdr:rowOff>5449</xdr:rowOff>
    </xdr:to>
    <xdr:sp macro="" textlink="">
      <xdr:nvSpPr>
        <xdr:cNvPr id="886" name="楕円 885"/>
        <xdr:cNvSpPr/>
      </xdr:nvSpPr>
      <xdr:spPr>
        <a:xfrm>
          <a:off x="19494500" y="12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21976</xdr:rowOff>
    </xdr:from>
    <xdr:ext cx="534377" cy="259045"/>
    <xdr:sp macro="" textlink="">
      <xdr:nvSpPr>
        <xdr:cNvPr id="887" name="テキスト ボックス 886"/>
        <xdr:cNvSpPr txBox="1"/>
      </xdr:nvSpPr>
      <xdr:spPr>
        <a:xfrm>
          <a:off x="19278111" y="121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96139</xdr:rowOff>
    </xdr:from>
    <xdr:to>
      <xdr:col>98</xdr:col>
      <xdr:colOff>38100</xdr:colOff>
      <xdr:row>73</xdr:row>
      <xdr:rowOff>26289</xdr:rowOff>
    </xdr:to>
    <xdr:sp macro="" textlink="">
      <xdr:nvSpPr>
        <xdr:cNvPr id="888" name="楕円 887"/>
        <xdr:cNvSpPr/>
      </xdr:nvSpPr>
      <xdr:spPr>
        <a:xfrm>
          <a:off x="18605500" y="124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42816</xdr:rowOff>
    </xdr:from>
    <xdr:ext cx="534377" cy="259045"/>
    <xdr:sp macro="" textlink="">
      <xdr:nvSpPr>
        <xdr:cNvPr id="889" name="テキスト ボックス 888"/>
        <xdr:cNvSpPr txBox="1"/>
      </xdr:nvSpPr>
      <xdr:spPr>
        <a:xfrm>
          <a:off x="18389111" y="122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主に、人件費、扶助費、補助費等、公債費、繰出金について、住民一人当たりの額が類似団体平均を大きく上回っている。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人件費が類似団体の平均より高い主な要因は、依然として職員数が類似団体と比較して多いことにある。今後は、計画的な新規職員の採用や、多様な任用形態の活用など、「職員配置適正化方針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２０２０」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人（消防・病院部門除く）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業務の効率化による職員数の適正化を進め、人件費の抑制を図っていく。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扶助費については、全国平均を上回る高齢化や旧産炭地域の特徴でもある生活保護率が高いことや障害者福祉施設が多いことなどにより生活保護費や障害者福祉サービス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費等が大きな割合を占めていることが影響している。今後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子化の影響により、児童手当等の扶助費は減少していくものと見込まれるが、子育て支援策の充実や高齢化の進展に伴う社会保障費については増加傾向が続くことが想定される。社会保障費の適正化は喫緊の課題であり、適正給付の推進や健康づくり事業の推進、後発医薬品使用の促進による医療費の抑制、検診受診率の向上などにより更なる適正化を図ってい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のほか、繰出金については、全国平均を上回る高齢化により国民健康保険会計や介護保険会計への繰出金が大きいこと、補助費等については、公共下水道事業会計への負担金が多額であること、大牟田・荒尾清掃施設組合に対する負担金や、公害補償に係る補償給付費が大きいこととなどにより、それぞれ類似団体と比較し住民一人当たりの額が大きく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113,587
112,813
81.45
54,397,538
54,242,966
72,898
27,535,926
46,007,859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92456</xdr:rowOff>
    </xdr:from>
    <xdr:to>
      <xdr:col>24</xdr:col>
      <xdr:colOff>63500</xdr:colOff>
      <xdr:row>35</xdr:row>
      <xdr:rowOff>120650</xdr:rowOff>
    </xdr:to>
    <xdr:cxnSp macro="">
      <xdr:nvCxnSpPr>
        <xdr:cNvPr id="61" name="直線コネクタ 60"/>
        <xdr:cNvCxnSpPr/>
      </xdr:nvCxnSpPr>
      <xdr:spPr>
        <a:xfrm>
          <a:off x="3797300" y="609320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64262</xdr:rowOff>
    </xdr:from>
    <xdr:to>
      <xdr:col>19</xdr:col>
      <xdr:colOff>177800</xdr:colOff>
      <xdr:row>35</xdr:row>
      <xdr:rowOff>92456</xdr:rowOff>
    </xdr:to>
    <xdr:cxnSp macro="">
      <xdr:nvCxnSpPr>
        <xdr:cNvPr id="64" name="直線コネクタ 63"/>
        <xdr:cNvCxnSpPr/>
      </xdr:nvCxnSpPr>
      <xdr:spPr>
        <a:xfrm>
          <a:off x="2908300" y="606501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35</xdr:row>
      <xdr:rowOff>64262</xdr:rowOff>
    </xdr:to>
    <xdr:cxnSp macro="">
      <xdr:nvCxnSpPr>
        <xdr:cNvPr id="67" name="直線コネクタ 66"/>
        <xdr:cNvCxnSpPr/>
      </xdr:nvCxnSpPr>
      <xdr:spPr>
        <a:xfrm>
          <a:off x="2019300" y="6042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55880</xdr:rowOff>
    </xdr:from>
    <xdr:to>
      <xdr:col>10</xdr:col>
      <xdr:colOff>114300</xdr:colOff>
      <xdr:row>35</xdr:row>
      <xdr:rowOff>41402</xdr:rowOff>
    </xdr:to>
    <xdr:cxnSp macro="">
      <xdr:nvCxnSpPr>
        <xdr:cNvPr id="70" name="直線コネクタ 69"/>
        <xdr:cNvCxnSpPr/>
      </xdr:nvCxnSpPr>
      <xdr:spPr>
        <a:xfrm>
          <a:off x="1130300" y="588518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69850</xdr:rowOff>
    </xdr:from>
    <xdr:to>
      <xdr:col>24</xdr:col>
      <xdr:colOff>114300</xdr:colOff>
      <xdr:row>36</xdr:row>
      <xdr:rowOff>0</xdr:rowOff>
    </xdr:to>
    <xdr:sp macro="" textlink="">
      <xdr:nvSpPr>
        <xdr:cNvPr id="80" name="楕円 79"/>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469744" cy="259045"/>
    <xdr:sp macro="" textlink="">
      <xdr:nvSpPr>
        <xdr:cNvPr id="81" name="議会費該当値テキスト"/>
        <xdr:cNvSpPr txBox="1"/>
      </xdr:nvSpPr>
      <xdr:spPr>
        <a:xfrm>
          <a:off x="46863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41656</xdr:rowOff>
    </xdr:from>
    <xdr:to>
      <xdr:col>20</xdr:col>
      <xdr:colOff>38100</xdr:colOff>
      <xdr:row>35</xdr:row>
      <xdr:rowOff>143256</xdr:rowOff>
    </xdr:to>
    <xdr:sp macro="" textlink="">
      <xdr:nvSpPr>
        <xdr:cNvPr id="82" name="楕円 81"/>
        <xdr:cNvSpPr/>
      </xdr:nvSpPr>
      <xdr:spPr>
        <a:xfrm>
          <a:off x="3746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159783</xdr:rowOff>
    </xdr:from>
    <xdr:ext cx="469744" cy="259045"/>
    <xdr:sp macro="" textlink="">
      <xdr:nvSpPr>
        <xdr:cNvPr id="83" name="テキスト ボックス 82"/>
        <xdr:cNvSpPr txBox="1"/>
      </xdr:nvSpPr>
      <xdr:spPr>
        <a:xfrm>
          <a:off x="3562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4" name="楕円 83"/>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131589</xdr:rowOff>
    </xdr:from>
    <xdr:ext cx="469744" cy="259045"/>
    <xdr:sp macro="" textlink="">
      <xdr:nvSpPr>
        <xdr:cNvPr id="85" name="テキスト ボックス 84"/>
        <xdr:cNvSpPr txBox="1"/>
      </xdr:nvSpPr>
      <xdr:spPr>
        <a:xfrm>
          <a:off x="2673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162052</xdr:rowOff>
    </xdr:from>
    <xdr:to>
      <xdr:col>10</xdr:col>
      <xdr:colOff>165100</xdr:colOff>
      <xdr:row>35</xdr:row>
      <xdr:rowOff>92202</xdr:rowOff>
    </xdr:to>
    <xdr:sp macro="" textlink="">
      <xdr:nvSpPr>
        <xdr:cNvPr id="86" name="楕円 85"/>
        <xdr:cNvSpPr/>
      </xdr:nvSpPr>
      <xdr:spPr>
        <a:xfrm>
          <a:off x="196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108729</xdr:rowOff>
    </xdr:from>
    <xdr:ext cx="469744" cy="259045"/>
    <xdr:sp macro="" textlink="">
      <xdr:nvSpPr>
        <xdr:cNvPr id="87" name="テキスト ボックス 86"/>
        <xdr:cNvSpPr txBox="1"/>
      </xdr:nvSpPr>
      <xdr:spPr>
        <a:xfrm>
          <a:off x="1784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xdr:rowOff>
    </xdr:from>
    <xdr:to>
      <xdr:col>6</xdr:col>
      <xdr:colOff>38100</xdr:colOff>
      <xdr:row>34</xdr:row>
      <xdr:rowOff>106680</xdr:rowOff>
    </xdr:to>
    <xdr:sp macro="" textlink="">
      <xdr:nvSpPr>
        <xdr:cNvPr id="88" name="楕円 87"/>
        <xdr:cNvSpPr/>
      </xdr:nvSpPr>
      <xdr:spPr>
        <a:xfrm>
          <a:off x="1079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123207</xdr:rowOff>
    </xdr:from>
    <xdr:ext cx="469744" cy="259045"/>
    <xdr:sp macro="" textlink="">
      <xdr:nvSpPr>
        <xdr:cNvPr id="89" name="テキスト ボックス 88"/>
        <xdr:cNvSpPr txBox="1"/>
      </xdr:nvSpPr>
      <xdr:spPr>
        <a:xfrm>
          <a:off x="895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145539</xdr:rowOff>
    </xdr:from>
    <xdr:to>
      <xdr:col>24</xdr:col>
      <xdr:colOff>63500</xdr:colOff>
      <xdr:row>58</xdr:row>
      <xdr:rowOff>146091</xdr:rowOff>
    </xdr:to>
    <xdr:cxnSp macro="">
      <xdr:nvCxnSpPr>
        <xdr:cNvPr id="120" name="直線コネクタ 119"/>
        <xdr:cNvCxnSpPr/>
      </xdr:nvCxnSpPr>
      <xdr:spPr>
        <a:xfrm flipV="1">
          <a:off x="3797300" y="10089639"/>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143714</xdr:rowOff>
    </xdr:from>
    <xdr:to>
      <xdr:col>19</xdr:col>
      <xdr:colOff>177800</xdr:colOff>
      <xdr:row>58</xdr:row>
      <xdr:rowOff>146091</xdr:rowOff>
    </xdr:to>
    <xdr:cxnSp macro="">
      <xdr:nvCxnSpPr>
        <xdr:cNvPr id="123" name="直線コネクタ 122"/>
        <xdr:cNvCxnSpPr/>
      </xdr:nvCxnSpPr>
      <xdr:spPr>
        <a:xfrm>
          <a:off x="2908300" y="1008781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136382</xdr:rowOff>
    </xdr:from>
    <xdr:to>
      <xdr:col>15</xdr:col>
      <xdr:colOff>50800</xdr:colOff>
      <xdr:row>58</xdr:row>
      <xdr:rowOff>143714</xdr:rowOff>
    </xdr:to>
    <xdr:cxnSp macro="">
      <xdr:nvCxnSpPr>
        <xdr:cNvPr id="126" name="直線コネクタ 125"/>
        <xdr:cNvCxnSpPr/>
      </xdr:nvCxnSpPr>
      <xdr:spPr>
        <a:xfrm>
          <a:off x="2019300" y="10080482"/>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114528</xdr:rowOff>
    </xdr:from>
    <xdr:to>
      <xdr:col>10</xdr:col>
      <xdr:colOff>114300</xdr:colOff>
      <xdr:row>58</xdr:row>
      <xdr:rowOff>136382</xdr:rowOff>
    </xdr:to>
    <xdr:cxnSp macro="">
      <xdr:nvCxnSpPr>
        <xdr:cNvPr id="129" name="直線コネクタ 128"/>
        <xdr:cNvCxnSpPr/>
      </xdr:nvCxnSpPr>
      <xdr:spPr>
        <a:xfrm>
          <a:off x="1130300" y="10058628"/>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94739</xdr:rowOff>
    </xdr:from>
    <xdr:to>
      <xdr:col>24</xdr:col>
      <xdr:colOff>114300</xdr:colOff>
      <xdr:row>59</xdr:row>
      <xdr:rowOff>24889</xdr:rowOff>
    </xdr:to>
    <xdr:sp macro="" textlink="">
      <xdr:nvSpPr>
        <xdr:cNvPr id="139" name="楕円 138"/>
        <xdr:cNvSpPr/>
      </xdr:nvSpPr>
      <xdr:spPr>
        <a:xfrm>
          <a:off x="4584700" y="100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95291</xdr:rowOff>
    </xdr:from>
    <xdr:to>
      <xdr:col>20</xdr:col>
      <xdr:colOff>38100</xdr:colOff>
      <xdr:row>59</xdr:row>
      <xdr:rowOff>25441</xdr:rowOff>
    </xdr:to>
    <xdr:sp macro="" textlink="">
      <xdr:nvSpPr>
        <xdr:cNvPr id="141" name="楕円 140"/>
        <xdr:cNvSpPr/>
      </xdr:nvSpPr>
      <xdr:spPr>
        <a:xfrm>
          <a:off x="3746500" y="100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16568</xdr:rowOff>
    </xdr:from>
    <xdr:ext cx="534377" cy="259045"/>
    <xdr:sp macro="" textlink="">
      <xdr:nvSpPr>
        <xdr:cNvPr id="142" name="テキスト ボックス 141"/>
        <xdr:cNvSpPr txBox="1"/>
      </xdr:nvSpPr>
      <xdr:spPr>
        <a:xfrm>
          <a:off x="3530111" y="101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92914</xdr:rowOff>
    </xdr:from>
    <xdr:to>
      <xdr:col>15</xdr:col>
      <xdr:colOff>101600</xdr:colOff>
      <xdr:row>59</xdr:row>
      <xdr:rowOff>23064</xdr:rowOff>
    </xdr:to>
    <xdr:sp macro="" textlink="">
      <xdr:nvSpPr>
        <xdr:cNvPr id="143" name="楕円 142"/>
        <xdr:cNvSpPr/>
      </xdr:nvSpPr>
      <xdr:spPr>
        <a:xfrm>
          <a:off x="2857500" y="100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14191</xdr:rowOff>
    </xdr:from>
    <xdr:ext cx="534377" cy="259045"/>
    <xdr:sp macro="" textlink="">
      <xdr:nvSpPr>
        <xdr:cNvPr id="144" name="テキスト ボックス 143"/>
        <xdr:cNvSpPr txBox="1"/>
      </xdr:nvSpPr>
      <xdr:spPr>
        <a:xfrm>
          <a:off x="2641111" y="101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85582</xdr:rowOff>
    </xdr:from>
    <xdr:to>
      <xdr:col>10</xdr:col>
      <xdr:colOff>165100</xdr:colOff>
      <xdr:row>59</xdr:row>
      <xdr:rowOff>15732</xdr:rowOff>
    </xdr:to>
    <xdr:sp macro="" textlink="">
      <xdr:nvSpPr>
        <xdr:cNvPr id="145" name="楕円 144"/>
        <xdr:cNvSpPr/>
      </xdr:nvSpPr>
      <xdr:spPr>
        <a:xfrm>
          <a:off x="1968500" y="100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6859</xdr:rowOff>
    </xdr:from>
    <xdr:ext cx="534377" cy="259045"/>
    <xdr:sp macro="" textlink="">
      <xdr:nvSpPr>
        <xdr:cNvPr id="146" name="テキスト ボックス 145"/>
        <xdr:cNvSpPr txBox="1"/>
      </xdr:nvSpPr>
      <xdr:spPr>
        <a:xfrm>
          <a:off x="1752111" y="1012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63728</xdr:rowOff>
    </xdr:from>
    <xdr:to>
      <xdr:col>6</xdr:col>
      <xdr:colOff>38100</xdr:colOff>
      <xdr:row>58</xdr:row>
      <xdr:rowOff>165328</xdr:rowOff>
    </xdr:to>
    <xdr:sp macro="" textlink="">
      <xdr:nvSpPr>
        <xdr:cNvPr id="147" name="楕円 146"/>
        <xdr:cNvSpPr/>
      </xdr:nvSpPr>
      <xdr:spPr>
        <a:xfrm>
          <a:off x="1079500" y="100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10405</xdr:rowOff>
    </xdr:from>
    <xdr:ext cx="534377" cy="259045"/>
    <xdr:sp macro="" textlink="">
      <xdr:nvSpPr>
        <xdr:cNvPr id="148" name="テキスト ボックス 147"/>
        <xdr:cNvSpPr txBox="1"/>
      </xdr:nvSpPr>
      <xdr:spPr>
        <a:xfrm>
          <a:off x="863111" y="97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40932</xdr:rowOff>
    </xdr:from>
    <xdr:to>
      <xdr:col>24</xdr:col>
      <xdr:colOff>63500</xdr:colOff>
      <xdr:row>71</xdr:row>
      <xdr:rowOff>166332</xdr:rowOff>
    </xdr:to>
    <xdr:cxnSp macro="">
      <xdr:nvCxnSpPr>
        <xdr:cNvPr id="178" name="直線コネクタ 177"/>
        <xdr:cNvCxnSpPr/>
      </xdr:nvCxnSpPr>
      <xdr:spPr>
        <a:xfrm flipV="1">
          <a:off x="3797300" y="12213882"/>
          <a:ext cx="838200" cy="1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159842</xdr:rowOff>
    </xdr:from>
    <xdr:to>
      <xdr:col>19</xdr:col>
      <xdr:colOff>177800</xdr:colOff>
      <xdr:row>71</xdr:row>
      <xdr:rowOff>166332</xdr:rowOff>
    </xdr:to>
    <xdr:cxnSp macro="">
      <xdr:nvCxnSpPr>
        <xdr:cNvPr id="181" name="直線コネクタ 180"/>
        <xdr:cNvCxnSpPr/>
      </xdr:nvCxnSpPr>
      <xdr:spPr>
        <a:xfrm>
          <a:off x="2908300" y="12332792"/>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159842</xdr:rowOff>
    </xdr:from>
    <xdr:to>
      <xdr:col>15</xdr:col>
      <xdr:colOff>50800</xdr:colOff>
      <xdr:row>72</xdr:row>
      <xdr:rowOff>11316</xdr:rowOff>
    </xdr:to>
    <xdr:cxnSp macro="">
      <xdr:nvCxnSpPr>
        <xdr:cNvPr id="184" name="直線コネクタ 183"/>
        <xdr:cNvCxnSpPr/>
      </xdr:nvCxnSpPr>
      <xdr:spPr>
        <a:xfrm flipV="1">
          <a:off x="2019300" y="1233279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11316</xdr:rowOff>
    </xdr:from>
    <xdr:to>
      <xdr:col>10</xdr:col>
      <xdr:colOff>114300</xdr:colOff>
      <xdr:row>72</xdr:row>
      <xdr:rowOff>125349</xdr:rowOff>
    </xdr:to>
    <xdr:cxnSp macro="">
      <xdr:nvCxnSpPr>
        <xdr:cNvPr id="187" name="直線コネクタ 186"/>
        <xdr:cNvCxnSpPr/>
      </xdr:nvCxnSpPr>
      <xdr:spPr>
        <a:xfrm flipV="1">
          <a:off x="1130300" y="12355716"/>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161582</xdr:rowOff>
    </xdr:from>
    <xdr:to>
      <xdr:col>24</xdr:col>
      <xdr:colOff>114300</xdr:colOff>
      <xdr:row>71</xdr:row>
      <xdr:rowOff>91732</xdr:rowOff>
    </xdr:to>
    <xdr:sp macro="" textlink="">
      <xdr:nvSpPr>
        <xdr:cNvPr id="197" name="楕円 196"/>
        <xdr:cNvSpPr/>
      </xdr:nvSpPr>
      <xdr:spPr>
        <a:xfrm>
          <a:off x="4584700" y="121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13009</xdr:rowOff>
    </xdr:from>
    <xdr:ext cx="599010" cy="259045"/>
    <xdr:sp macro="" textlink="">
      <xdr:nvSpPr>
        <xdr:cNvPr id="198" name="民生費該当値テキスト"/>
        <xdr:cNvSpPr txBox="1"/>
      </xdr:nvSpPr>
      <xdr:spPr>
        <a:xfrm>
          <a:off x="4686300" y="120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115532</xdr:rowOff>
    </xdr:from>
    <xdr:to>
      <xdr:col>20</xdr:col>
      <xdr:colOff>38100</xdr:colOff>
      <xdr:row>72</xdr:row>
      <xdr:rowOff>45682</xdr:rowOff>
    </xdr:to>
    <xdr:sp macro="" textlink="">
      <xdr:nvSpPr>
        <xdr:cNvPr id="199" name="楕円 198"/>
        <xdr:cNvSpPr/>
      </xdr:nvSpPr>
      <xdr:spPr>
        <a:xfrm>
          <a:off x="3746500" y="122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62209</xdr:rowOff>
    </xdr:from>
    <xdr:ext cx="599010" cy="259045"/>
    <xdr:sp macro="" textlink="">
      <xdr:nvSpPr>
        <xdr:cNvPr id="200" name="テキスト ボックス 199"/>
        <xdr:cNvSpPr txBox="1"/>
      </xdr:nvSpPr>
      <xdr:spPr>
        <a:xfrm>
          <a:off x="3497795" y="120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109042</xdr:rowOff>
    </xdr:from>
    <xdr:to>
      <xdr:col>15</xdr:col>
      <xdr:colOff>101600</xdr:colOff>
      <xdr:row>72</xdr:row>
      <xdr:rowOff>39192</xdr:rowOff>
    </xdr:to>
    <xdr:sp macro="" textlink="">
      <xdr:nvSpPr>
        <xdr:cNvPr id="201" name="楕円 200"/>
        <xdr:cNvSpPr/>
      </xdr:nvSpPr>
      <xdr:spPr>
        <a:xfrm>
          <a:off x="2857500" y="122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55719</xdr:rowOff>
    </xdr:from>
    <xdr:ext cx="599010" cy="259045"/>
    <xdr:sp macro="" textlink="">
      <xdr:nvSpPr>
        <xdr:cNvPr id="202" name="テキスト ボックス 201"/>
        <xdr:cNvSpPr txBox="1"/>
      </xdr:nvSpPr>
      <xdr:spPr>
        <a:xfrm>
          <a:off x="2608795" y="1205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131966</xdr:rowOff>
    </xdr:from>
    <xdr:to>
      <xdr:col>10</xdr:col>
      <xdr:colOff>165100</xdr:colOff>
      <xdr:row>72</xdr:row>
      <xdr:rowOff>62116</xdr:rowOff>
    </xdr:to>
    <xdr:sp macro="" textlink="">
      <xdr:nvSpPr>
        <xdr:cNvPr id="203" name="楕円 202"/>
        <xdr:cNvSpPr/>
      </xdr:nvSpPr>
      <xdr:spPr>
        <a:xfrm>
          <a:off x="1968500" y="123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78643</xdr:rowOff>
    </xdr:from>
    <xdr:ext cx="599010" cy="259045"/>
    <xdr:sp macro="" textlink="">
      <xdr:nvSpPr>
        <xdr:cNvPr id="204" name="テキスト ボックス 203"/>
        <xdr:cNvSpPr txBox="1"/>
      </xdr:nvSpPr>
      <xdr:spPr>
        <a:xfrm>
          <a:off x="1719795" y="1208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74549</xdr:rowOff>
    </xdr:from>
    <xdr:to>
      <xdr:col>6</xdr:col>
      <xdr:colOff>38100</xdr:colOff>
      <xdr:row>73</xdr:row>
      <xdr:rowOff>4699</xdr:rowOff>
    </xdr:to>
    <xdr:sp macro="" textlink="">
      <xdr:nvSpPr>
        <xdr:cNvPr id="205" name="楕円 204"/>
        <xdr:cNvSpPr/>
      </xdr:nvSpPr>
      <xdr:spPr>
        <a:xfrm>
          <a:off x="1079500" y="124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21226</xdr:rowOff>
    </xdr:from>
    <xdr:ext cx="599010" cy="259045"/>
    <xdr:sp macro="" textlink="">
      <xdr:nvSpPr>
        <xdr:cNvPr id="206" name="テキスト ボックス 205"/>
        <xdr:cNvSpPr txBox="1"/>
      </xdr:nvSpPr>
      <xdr:spPr>
        <a:xfrm>
          <a:off x="830795" y="121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7" name="テキスト ボックス 226"/>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9" name="テキスト ボックス 228"/>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1" name="テキスト ボックス 230"/>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92380</xdr:rowOff>
    </xdr:from>
    <xdr:to>
      <xdr:col>24</xdr:col>
      <xdr:colOff>62865</xdr:colOff>
      <xdr:row>98</xdr:row>
      <xdr:rowOff>98895</xdr:rowOff>
    </xdr:to>
    <xdr:cxnSp macro="">
      <xdr:nvCxnSpPr>
        <xdr:cNvPr id="235" name="直線コネクタ 234"/>
        <xdr:cNvCxnSpPr/>
      </xdr:nvCxnSpPr>
      <xdr:spPr>
        <a:xfrm flipV="1">
          <a:off x="4633595" y="15694330"/>
          <a:ext cx="1270" cy="12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102722</xdr:rowOff>
    </xdr:from>
    <xdr:ext cx="534377" cy="259045"/>
    <xdr:sp macro="" textlink="">
      <xdr:nvSpPr>
        <xdr:cNvPr id="236" name="衛生費最小値テキスト"/>
        <xdr:cNvSpPr txBox="1"/>
      </xdr:nvSpPr>
      <xdr:spPr>
        <a:xfrm>
          <a:off x="4686300" y="169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98895</xdr:rowOff>
    </xdr:from>
    <xdr:to>
      <xdr:col>24</xdr:col>
      <xdr:colOff>152400</xdr:colOff>
      <xdr:row>98</xdr:row>
      <xdr:rowOff>98895</xdr:rowOff>
    </xdr:to>
    <xdr:cxnSp macro="">
      <xdr:nvCxnSpPr>
        <xdr:cNvPr id="237" name="直線コネクタ 236"/>
        <xdr:cNvCxnSpPr/>
      </xdr:nvCxnSpPr>
      <xdr:spPr>
        <a:xfrm>
          <a:off x="4546600" y="1690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39057</xdr:rowOff>
    </xdr:from>
    <xdr:ext cx="534377" cy="259045"/>
    <xdr:sp macro="" textlink="">
      <xdr:nvSpPr>
        <xdr:cNvPr id="238" name="衛生費最大値テキスト"/>
        <xdr:cNvSpPr txBox="1"/>
      </xdr:nvSpPr>
      <xdr:spPr>
        <a:xfrm>
          <a:off x="4686300" y="154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92380</xdr:rowOff>
    </xdr:from>
    <xdr:to>
      <xdr:col>24</xdr:col>
      <xdr:colOff>152400</xdr:colOff>
      <xdr:row>91</xdr:row>
      <xdr:rowOff>92380</xdr:rowOff>
    </xdr:to>
    <xdr:cxnSp macro="">
      <xdr:nvCxnSpPr>
        <xdr:cNvPr id="239" name="直線コネクタ 238"/>
        <xdr:cNvCxnSpPr/>
      </xdr:nvCxnSpPr>
      <xdr:spPr>
        <a:xfrm>
          <a:off x="4546600" y="156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137813</xdr:rowOff>
    </xdr:from>
    <xdr:to>
      <xdr:col>24</xdr:col>
      <xdr:colOff>63500</xdr:colOff>
      <xdr:row>91</xdr:row>
      <xdr:rowOff>92380</xdr:rowOff>
    </xdr:to>
    <xdr:cxnSp macro="">
      <xdr:nvCxnSpPr>
        <xdr:cNvPr id="240" name="直線コネクタ 239"/>
        <xdr:cNvCxnSpPr/>
      </xdr:nvCxnSpPr>
      <xdr:spPr>
        <a:xfrm>
          <a:off x="3797300" y="15568313"/>
          <a:ext cx="838200" cy="1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109017</xdr:rowOff>
    </xdr:from>
    <xdr:ext cx="534377" cy="259045"/>
    <xdr:sp macro="" textlink="">
      <xdr:nvSpPr>
        <xdr:cNvPr id="241" name="衛生費平均値テキスト"/>
        <xdr:cNvSpPr txBox="1"/>
      </xdr:nvSpPr>
      <xdr:spPr>
        <a:xfrm>
          <a:off x="4686300" y="16396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130590</xdr:rowOff>
    </xdr:from>
    <xdr:to>
      <xdr:col>24</xdr:col>
      <xdr:colOff>114300</xdr:colOff>
      <xdr:row>96</xdr:row>
      <xdr:rowOff>60740</xdr:rowOff>
    </xdr:to>
    <xdr:sp macro="" textlink="">
      <xdr:nvSpPr>
        <xdr:cNvPr id="242" name="フローチャート: 判断 241"/>
        <xdr:cNvSpPr/>
      </xdr:nvSpPr>
      <xdr:spPr>
        <a:xfrm>
          <a:off x="4584700" y="1641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137813</xdr:rowOff>
    </xdr:from>
    <xdr:to>
      <xdr:col>19</xdr:col>
      <xdr:colOff>177800</xdr:colOff>
      <xdr:row>91</xdr:row>
      <xdr:rowOff>72177</xdr:rowOff>
    </xdr:to>
    <xdr:cxnSp macro="">
      <xdr:nvCxnSpPr>
        <xdr:cNvPr id="243" name="直線コネクタ 242"/>
        <xdr:cNvCxnSpPr/>
      </xdr:nvCxnSpPr>
      <xdr:spPr>
        <a:xfrm flipV="1">
          <a:off x="2908300" y="15568313"/>
          <a:ext cx="889000" cy="1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50209</xdr:rowOff>
    </xdr:from>
    <xdr:to>
      <xdr:col>20</xdr:col>
      <xdr:colOff>38100</xdr:colOff>
      <xdr:row>95</xdr:row>
      <xdr:rowOff>151809</xdr:rowOff>
    </xdr:to>
    <xdr:sp macro="" textlink="">
      <xdr:nvSpPr>
        <xdr:cNvPr id="244" name="フローチャート: 判断 243"/>
        <xdr:cNvSpPr/>
      </xdr:nvSpPr>
      <xdr:spPr>
        <a:xfrm>
          <a:off x="3746500" y="1633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142936</xdr:rowOff>
    </xdr:from>
    <xdr:ext cx="534377" cy="259045"/>
    <xdr:sp macro="" textlink="">
      <xdr:nvSpPr>
        <xdr:cNvPr id="245" name="テキスト ボックス 244"/>
        <xdr:cNvSpPr txBox="1"/>
      </xdr:nvSpPr>
      <xdr:spPr>
        <a:xfrm>
          <a:off x="3530111" y="164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72177</xdr:rowOff>
    </xdr:from>
    <xdr:to>
      <xdr:col>15</xdr:col>
      <xdr:colOff>50800</xdr:colOff>
      <xdr:row>91</xdr:row>
      <xdr:rowOff>76091</xdr:rowOff>
    </xdr:to>
    <xdr:cxnSp macro="">
      <xdr:nvCxnSpPr>
        <xdr:cNvPr id="246" name="直線コネクタ 245"/>
        <xdr:cNvCxnSpPr/>
      </xdr:nvCxnSpPr>
      <xdr:spPr>
        <a:xfrm flipV="1">
          <a:off x="2019300" y="15674127"/>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113788</xdr:rowOff>
    </xdr:from>
    <xdr:to>
      <xdr:col>15</xdr:col>
      <xdr:colOff>101600</xdr:colOff>
      <xdr:row>96</xdr:row>
      <xdr:rowOff>43938</xdr:rowOff>
    </xdr:to>
    <xdr:sp macro="" textlink="">
      <xdr:nvSpPr>
        <xdr:cNvPr id="247" name="フローチャート: 判断 246"/>
        <xdr:cNvSpPr/>
      </xdr:nvSpPr>
      <xdr:spPr>
        <a:xfrm>
          <a:off x="2857500" y="164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35065</xdr:rowOff>
    </xdr:from>
    <xdr:ext cx="534377" cy="259045"/>
    <xdr:sp macro="" textlink="">
      <xdr:nvSpPr>
        <xdr:cNvPr id="248" name="テキスト ボックス 247"/>
        <xdr:cNvSpPr txBox="1"/>
      </xdr:nvSpPr>
      <xdr:spPr>
        <a:xfrm>
          <a:off x="2641111" y="164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72834</xdr:rowOff>
    </xdr:from>
    <xdr:to>
      <xdr:col>10</xdr:col>
      <xdr:colOff>114300</xdr:colOff>
      <xdr:row>91</xdr:row>
      <xdr:rowOff>76091</xdr:rowOff>
    </xdr:to>
    <xdr:cxnSp macro="">
      <xdr:nvCxnSpPr>
        <xdr:cNvPr id="249" name="直線コネクタ 248"/>
        <xdr:cNvCxnSpPr/>
      </xdr:nvCxnSpPr>
      <xdr:spPr>
        <a:xfrm>
          <a:off x="1130300" y="15503334"/>
          <a:ext cx="889000" cy="1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121847</xdr:rowOff>
    </xdr:from>
    <xdr:to>
      <xdr:col>10</xdr:col>
      <xdr:colOff>165100</xdr:colOff>
      <xdr:row>96</xdr:row>
      <xdr:rowOff>51997</xdr:rowOff>
    </xdr:to>
    <xdr:sp macro="" textlink="">
      <xdr:nvSpPr>
        <xdr:cNvPr id="250" name="フローチャート: 判断 249"/>
        <xdr:cNvSpPr/>
      </xdr:nvSpPr>
      <xdr:spPr>
        <a:xfrm>
          <a:off x="1968500" y="1640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43124</xdr:rowOff>
    </xdr:from>
    <xdr:ext cx="534377" cy="259045"/>
    <xdr:sp macro="" textlink="">
      <xdr:nvSpPr>
        <xdr:cNvPr id="251" name="テキスト ボックス 250"/>
        <xdr:cNvSpPr txBox="1"/>
      </xdr:nvSpPr>
      <xdr:spPr>
        <a:xfrm>
          <a:off x="1752111" y="1650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123476</xdr:rowOff>
    </xdr:from>
    <xdr:to>
      <xdr:col>6</xdr:col>
      <xdr:colOff>38100</xdr:colOff>
      <xdr:row>96</xdr:row>
      <xdr:rowOff>53626</xdr:rowOff>
    </xdr:to>
    <xdr:sp macro="" textlink="">
      <xdr:nvSpPr>
        <xdr:cNvPr id="252" name="フローチャート: 判断 251"/>
        <xdr:cNvSpPr/>
      </xdr:nvSpPr>
      <xdr:spPr>
        <a:xfrm>
          <a:off x="1079500" y="16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44753</xdr:rowOff>
    </xdr:from>
    <xdr:ext cx="534377" cy="259045"/>
    <xdr:sp macro="" textlink="">
      <xdr:nvSpPr>
        <xdr:cNvPr id="253" name="テキスト ボックス 252"/>
        <xdr:cNvSpPr txBox="1"/>
      </xdr:nvSpPr>
      <xdr:spPr>
        <a:xfrm>
          <a:off x="863111" y="165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41580</xdr:rowOff>
    </xdr:from>
    <xdr:to>
      <xdr:col>24</xdr:col>
      <xdr:colOff>114300</xdr:colOff>
      <xdr:row>91</xdr:row>
      <xdr:rowOff>143180</xdr:rowOff>
    </xdr:to>
    <xdr:sp macro="" textlink="">
      <xdr:nvSpPr>
        <xdr:cNvPr id="259" name="楕円 258"/>
        <xdr:cNvSpPr/>
      </xdr:nvSpPr>
      <xdr:spPr>
        <a:xfrm>
          <a:off x="4584700" y="15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166057</xdr:rowOff>
    </xdr:from>
    <xdr:ext cx="534377" cy="259045"/>
    <xdr:sp macro="" textlink="">
      <xdr:nvSpPr>
        <xdr:cNvPr id="260" name="衛生費該当値テキスト"/>
        <xdr:cNvSpPr txBox="1"/>
      </xdr:nvSpPr>
      <xdr:spPr>
        <a:xfrm>
          <a:off x="4686300" y="155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87013</xdr:rowOff>
    </xdr:from>
    <xdr:to>
      <xdr:col>20</xdr:col>
      <xdr:colOff>38100</xdr:colOff>
      <xdr:row>91</xdr:row>
      <xdr:rowOff>17163</xdr:rowOff>
    </xdr:to>
    <xdr:sp macro="" textlink="">
      <xdr:nvSpPr>
        <xdr:cNvPr id="261" name="楕円 260"/>
        <xdr:cNvSpPr/>
      </xdr:nvSpPr>
      <xdr:spPr>
        <a:xfrm>
          <a:off x="3746500" y="15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33690</xdr:rowOff>
    </xdr:from>
    <xdr:ext cx="534377" cy="259045"/>
    <xdr:sp macro="" textlink="">
      <xdr:nvSpPr>
        <xdr:cNvPr id="262" name="テキスト ボックス 261"/>
        <xdr:cNvSpPr txBox="1"/>
      </xdr:nvSpPr>
      <xdr:spPr>
        <a:xfrm>
          <a:off x="3530111" y="152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21377</xdr:rowOff>
    </xdr:from>
    <xdr:to>
      <xdr:col>15</xdr:col>
      <xdr:colOff>101600</xdr:colOff>
      <xdr:row>91</xdr:row>
      <xdr:rowOff>122977</xdr:rowOff>
    </xdr:to>
    <xdr:sp macro="" textlink="">
      <xdr:nvSpPr>
        <xdr:cNvPr id="263" name="楕円 262"/>
        <xdr:cNvSpPr/>
      </xdr:nvSpPr>
      <xdr:spPr>
        <a:xfrm>
          <a:off x="2857500" y="156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139504</xdr:rowOff>
    </xdr:from>
    <xdr:ext cx="534377" cy="259045"/>
    <xdr:sp macro="" textlink="">
      <xdr:nvSpPr>
        <xdr:cNvPr id="264" name="テキスト ボックス 263"/>
        <xdr:cNvSpPr txBox="1"/>
      </xdr:nvSpPr>
      <xdr:spPr>
        <a:xfrm>
          <a:off x="2641111" y="153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25291</xdr:rowOff>
    </xdr:from>
    <xdr:to>
      <xdr:col>10</xdr:col>
      <xdr:colOff>165100</xdr:colOff>
      <xdr:row>91</xdr:row>
      <xdr:rowOff>126891</xdr:rowOff>
    </xdr:to>
    <xdr:sp macro="" textlink="">
      <xdr:nvSpPr>
        <xdr:cNvPr id="265" name="楕円 264"/>
        <xdr:cNvSpPr/>
      </xdr:nvSpPr>
      <xdr:spPr>
        <a:xfrm>
          <a:off x="1968500" y="15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143418</xdr:rowOff>
    </xdr:from>
    <xdr:ext cx="534377" cy="259045"/>
    <xdr:sp macro="" textlink="">
      <xdr:nvSpPr>
        <xdr:cNvPr id="266" name="テキスト ボックス 265"/>
        <xdr:cNvSpPr txBox="1"/>
      </xdr:nvSpPr>
      <xdr:spPr>
        <a:xfrm>
          <a:off x="1752111" y="154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22034</xdr:rowOff>
    </xdr:from>
    <xdr:to>
      <xdr:col>6</xdr:col>
      <xdr:colOff>38100</xdr:colOff>
      <xdr:row>90</xdr:row>
      <xdr:rowOff>123634</xdr:rowOff>
    </xdr:to>
    <xdr:sp macro="" textlink="">
      <xdr:nvSpPr>
        <xdr:cNvPr id="267" name="楕円 266"/>
        <xdr:cNvSpPr/>
      </xdr:nvSpPr>
      <xdr:spPr>
        <a:xfrm>
          <a:off x="1079500" y="154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140161</xdr:rowOff>
    </xdr:from>
    <xdr:ext cx="534377" cy="259045"/>
    <xdr:sp macro="" textlink="">
      <xdr:nvSpPr>
        <xdr:cNvPr id="268" name="テキスト ボックス 267"/>
        <xdr:cNvSpPr txBox="1"/>
      </xdr:nvSpPr>
      <xdr:spPr>
        <a:xfrm>
          <a:off x="863111" y="152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90" name="直線コネクタ 289"/>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91"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2" name="直線コネクタ 291"/>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3"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4" name="直線コネクタ 293"/>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18999</xdr:rowOff>
    </xdr:from>
    <xdr:to>
      <xdr:col>55</xdr:col>
      <xdr:colOff>0</xdr:colOff>
      <xdr:row>38</xdr:row>
      <xdr:rowOff>28143</xdr:rowOff>
    </xdr:to>
    <xdr:cxnSp macro="">
      <xdr:nvCxnSpPr>
        <xdr:cNvPr id="295" name="直線コネクタ 294"/>
        <xdr:cNvCxnSpPr/>
      </xdr:nvCxnSpPr>
      <xdr:spPr>
        <a:xfrm flipV="1">
          <a:off x="9639300" y="653409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6"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7" name="フローチャート: 判断 296"/>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28143</xdr:rowOff>
    </xdr:from>
    <xdr:to>
      <xdr:col>50</xdr:col>
      <xdr:colOff>114300</xdr:colOff>
      <xdr:row>38</xdr:row>
      <xdr:rowOff>32258</xdr:rowOff>
    </xdr:to>
    <xdr:cxnSp macro="">
      <xdr:nvCxnSpPr>
        <xdr:cNvPr id="298" name="直線コネクタ 297"/>
        <xdr:cNvCxnSpPr/>
      </xdr:nvCxnSpPr>
      <xdr:spPr>
        <a:xfrm flipV="1">
          <a:off x="8750300" y="654324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9" name="フローチャート: 判断 298"/>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300" name="テキスト ボックス 299"/>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13056</xdr:rowOff>
    </xdr:from>
    <xdr:to>
      <xdr:col>45</xdr:col>
      <xdr:colOff>177800</xdr:colOff>
      <xdr:row>38</xdr:row>
      <xdr:rowOff>32258</xdr:rowOff>
    </xdr:to>
    <xdr:cxnSp macro="">
      <xdr:nvCxnSpPr>
        <xdr:cNvPr id="301" name="直線コネクタ 300"/>
        <xdr:cNvCxnSpPr/>
      </xdr:nvCxnSpPr>
      <xdr:spPr>
        <a:xfrm>
          <a:off x="7861300" y="652815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2" name="フローチャート: 判断 301"/>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3" name="テキスト ボックス 302"/>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136957</xdr:rowOff>
    </xdr:from>
    <xdr:to>
      <xdr:col>41</xdr:col>
      <xdr:colOff>50800</xdr:colOff>
      <xdr:row>38</xdr:row>
      <xdr:rowOff>13056</xdr:rowOff>
    </xdr:to>
    <xdr:cxnSp macro="">
      <xdr:nvCxnSpPr>
        <xdr:cNvPr id="304" name="直線コネクタ 303"/>
        <xdr:cNvCxnSpPr/>
      </xdr:nvCxnSpPr>
      <xdr:spPr>
        <a:xfrm>
          <a:off x="6972300" y="648060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5" name="フローチャート: 判断 304"/>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6" name="テキスト ボックス 305"/>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7" name="フローチャート: 判断 306"/>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8" name="テキスト ボックス 307"/>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139649</xdr:rowOff>
    </xdr:from>
    <xdr:to>
      <xdr:col>55</xdr:col>
      <xdr:colOff>50800</xdr:colOff>
      <xdr:row>38</xdr:row>
      <xdr:rowOff>69799</xdr:rowOff>
    </xdr:to>
    <xdr:sp macro="" textlink="">
      <xdr:nvSpPr>
        <xdr:cNvPr id="314" name="楕円 313"/>
        <xdr:cNvSpPr/>
      </xdr:nvSpPr>
      <xdr:spPr>
        <a:xfrm>
          <a:off x="10426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54576</xdr:rowOff>
    </xdr:from>
    <xdr:ext cx="378565" cy="259045"/>
    <xdr:sp macro="" textlink="">
      <xdr:nvSpPr>
        <xdr:cNvPr id="315" name="労働費該当値テキスト"/>
        <xdr:cNvSpPr txBox="1"/>
      </xdr:nvSpPr>
      <xdr:spPr>
        <a:xfrm>
          <a:off x="10528300" y="639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148793</xdr:rowOff>
    </xdr:from>
    <xdr:to>
      <xdr:col>50</xdr:col>
      <xdr:colOff>165100</xdr:colOff>
      <xdr:row>38</xdr:row>
      <xdr:rowOff>78943</xdr:rowOff>
    </xdr:to>
    <xdr:sp macro="" textlink="">
      <xdr:nvSpPr>
        <xdr:cNvPr id="316" name="楕円 315"/>
        <xdr:cNvSpPr/>
      </xdr:nvSpPr>
      <xdr:spPr>
        <a:xfrm>
          <a:off x="9588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70070</xdr:rowOff>
    </xdr:from>
    <xdr:ext cx="378565" cy="259045"/>
    <xdr:sp macro="" textlink="">
      <xdr:nvSpPr>
        <xdr:cNvPr id="317" name="テキスト ボックス 316"/>
        <xdr:cNvSpPr txBox="1"/>
      </xdr:nvSpPr>
      <xdr:spPr>
        <a:xfrm>
          <a:off x="9450017" y="65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152908</xdr:rowOff>
    </xdr:from>
    <xdr:to>
      <xdr:col>46</xdr:col>
      <xdr:colOff>38100</xdr:colOff>
      <xdr:row>38</xdr:row>
      <xdr:rowOff>83058</xdr:rowOff>
    </xdr:to>
    <xdr:sp macro="" textlink="">
      <xdr:nvSpPr>
        <xdr:cNvPr id="318" name="楕円 317"/>
        <xdr:cNvSpPr/>
      </xdr:nvSpPr>
      <xdr:spPr>
        <a:xfrm>
          <a:off x="8699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74185</xdr:rowOff>
    </xdr:from>
    <xdr:ext cx="378565" cy="259045"/>
    <xdr:sp macro="" textlink="">
      <xdr:nvSpPr>
        <xdr:cNvPr id="319" name="テキスト ボックス 318"/>
        <xdr:cNvSpPr txBox="1"/>
      </xdr:nvSpPr>
      <xdr:spPr>
        <a:xfrm>
          <a:off x="8561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133706</xdr:rowOff>
    </xdr:from>
    <xdr:to>
      <xdr:col>41</xdr:col>
      <xdr:colOff>101600</xdr:colOff>
      <xdr:row>38</xdr:row>
      <xdr:rowOff>63856</xdr:rowOff>
    </xdr:to>
    <xdr:sp macro="" textlink="">
      <xdr:nvSpPr>
        <xdr:cNvPr id="320" name="楕円 319"/>
        <xdr:cNvSpPr/>
      </xdr:nvSpPr>
      <xdr:spPr>
        <a:xfrm>
          <a:off x="7810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54983</xdr:rowOff>
    </xdr:from>
    <xdr:ext cx="378565" cy="259045"/>
    <xdr:sp macro="" textlink="">
      <xdr:nvSpPr>
        <xdr:cNvPr id="321" name="テキスト ボックス 320"/>
        <xdr:cNvSpPr txBox="1"/>
      </xdr:nvSpPr>
      <xdr:spPr>
        <a:xfrm>
          <a:off x="7672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86157</xdr:rowOff>
    </xdr:from>
    <xdr:to>
      <xdr:col>36</xdr:col>
      <xdr:colOff>165100</xdr:colOff>
      <xdr:row>38</xdr:row>
      <xdr:rowOff>16307</xdr:rowOff>
    </xdr:to>
    <xdr:sp macro="" textlink="">
      <xdr:nvSpPr>
        <xdr:cNvPr id="322" name="楕円 321"/>
        <xdr:cNvSpPr/>
      </xdr:nvSpPr>
      <xdr:spPr>
        <a:xfrm>
          <a:off x="6921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7434</xdr:rowOff>
    </xdr:from>
    <xdr:ext cx="378565" cy="259045"/>
    <xdr:sp macro="" textlink="">
      <xdr:nvSpPr>
        <xdr:cNvPr id="323" name="テキスト ボックス 322"/>
        <xdr:cNvSpPr txBox="1"/>
      </xdr:nvSpPr>
      <xdr:spPr>
        <a:xfrm>
          <a:off x="6783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71257</xdr:rowOff>
    </xdr:from>
    <xdr:to>
      <xdr:col>55</xdr:col>
      <xdr:colOff>0</xdr:colOff>
      <xdr:row>57</xdr:row>
      <xdr:rowOff>132614</xdr:rowOff>
    </xdr:to>
    <xdr:cxnSp macro="">
      <xdr:nvCxnSpPr>
        <xdr:cNvPr id="350" name="直線コネクタ 349"/>
        <xdr:cNvCxnSpPr/>
      </xdr:nvCxnSpPr>
      <xdr:spPr>
        <a:xfrm>
          <a:off x="9639300" y="9843907"/>
          <a:ext cx="838200" cy="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51"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71257</xdr:rowOff>
    </xdr:from>
    <xdr:to>
      <xdr:col>50</xdr:col>
      <xdr:colOff>114300</xdr:colOff>
      <xdr:row>57</xdr:row>
      <xdr:rowOff>148113</xdr:rowOff>
    </xdr:to>
    <xdr:cxnSp macro="">
      <xdr:nvCxnSpPr>
        <xdr:cNvPr id="353" name="直線コネクタ 352"/>
        <xdr:cNvCxnSpPr/>
      </xdr:nvCxnSpPr>
      <xdr:spPr>
        <a:xfrm flipV="1">
          <a:off x="8750300" y="9843907"/>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5" name="テキスト ボックス 354"/>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87854</xdr:rowOff>
    </xdr:from>
    <xdr:to>
      <xdr:col>45</xdr:col>
      <xdr:colOff>177800</xdr:colOff>
      <xdr:row>57</xdr:row>
      <xdr:rowOff>148113</xdr:rowOff>
    </xdr:to>
    <xdr:cxnSp macro="">
      <xdr:nvCxnSpPr>
        <xdr:cNvPr id="356" name="直線コネクタ 355"/>
        <xdr:cNvCxnSpPr/>
      </xdr:nvCxnSpPr>
      <xdr:spPr>
        <a:xfrm>
          <a:off x="7861300" y="9860504"/>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8" name="テキスト ボックス 357"/>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87854</xdr:rowOff>
    </xdr:from>
    <xdr:to>
      <xdr:col>41</xdr:col>
      <xdr:colOff>50800</xdr:colOff>
      <xdr:row>57</xdr:row>
      <xdr:rowOff>160274</xdr:rowOff>
    </xdr:to>
    <xdr:cxnSp macro="">
      <xdr:nvCxnSpPr>
        <xdr:cNvPr id="359" name="直線コネクタ 358"/>
        <xdr:cNvCxnSpPr/>
      </xdr:nvCxnSpPr>
      <xdr:spPr>
        <a:xfrm flipV="1">
          <a:off x="6972300" y="9860504"/>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61" name="テキスト ボックス 360"/>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2" name="フローチャート: 判断 361"/>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3" name="テキスト ボックス 362"/>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81814</xdr:rowOff>
    </xdr:from>
    <xdr:to>
      <xdr:col>55</xdr:col>
      <xdr:colOff>50800</xdr:colOff>
      <xdr:row>58</xdr:row>
      <xdr:rowOff>11964</xdr:rowOff>
    </xdr:to>
    <xdr:sp macro="" textlink="">
      <xdr:nvSpPr>
        <xdr:cNvPr id="369" name="楕円 368"/>
        <xdr:cNvSpPr/>
      </xdr:nvSpPr>
      <xdr:spPr>
        <a:xfrm>
          <a:off x="104267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60241</xdr:rowOff>
    </xdr:from>
    <xdr:ext cx="469744" cy="259045"/>
    <xdr:sp macro="" textlink="">
      <xdr:nvSpPr>
        <xdr:cNvPr id="370" name="農林水産業費該当値テキスト"/>
        <xdr:cNvSpPr txBox="1"/>
      </xdr:nvSpPr>
      <xdr:spPr>
        <a:xfrm>
          <a:off x="10528300" y="9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20457</xdr:rowOff>
    </xdr:from>
    <xdr:to>
      <xdr:col>50</xdr:col>
      <xdr:colOff>165100</xdr:colOff>
      <xdr:row>57</xdr:row>
      <xdr:rowOff>122057</xdr:rowOff>
    </xdr:to>
    <xdr:sp macro="" textlink="">
      <xdr:nvSpPr>
        <xdr:cNvPr id="371" name="楕円 370"/>
        <xdr:cNvSpPr/>
      </xdr:nvSpPr>
      <xdr:spPr>
        <a:xfrm>
          <a:off x="9588500" y="9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138584</xdr:rowOff>
    </xdr:from>
    <xdr:ext cx="469744" cy="259045"/>
    <xdr:sp macro="" textlink="">
      <xdr:nvSpPr>
        <xdr:cNvPr id="372" name="テキスト ボックス 371"/>
        <xdr:cNvSpPr txBox="1"/>
      </xdr:nvSpPr>
      <xdr:spPr>
        <a:xfrm>
          <a:off x="9404428" y="9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97313</xdr:rowOff>
    </xdr:from>
    <xdr:to>
      <xdr:col>46</xdr:col>
      <xdr:colOff>38100</xdr:colOff>
      <xdr:row>58</xdr:row>
      <xdr:rowOff>27463</xdr:rowOff>
    </xdr:to>
    <xdr:sp macro="" textlink="">
      <xdr:nvSpPr>
        <xdr:cNvPr id="373" name="楕円 372"/>
        <xdr:cNvSpPr/>
      </xdr:nvSpPr>
      <xdr:spPr>
        <a:xfrm>
          <a:off x="8699500" y="9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18590</xdr:rowOff>
    </xdr:from>
    <xdr:ext cx="469744" cy="259045"/>
    <xdr:sp macro="" textlink="">
      <xdr:nvSpPr>
        <xdr:cNvPr id="374" name="テキスト ボックス 373"/>
        <xdr:cNvSpPr txBox="1"/>
      </xdr:nvSpPr>
      <xdr:spPr>
        <a:xfrm>
          <a:off x="8515428" y="996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37054</xdr:rowOff>
    </xdr:from>
    <xdr:to>
      <xdr:col>41</xdr:col>
      <xdr:colOff>101600</xdr:colOff>
      <xdr:row>57</xdr:row>
      <xdr:rowOff>138654</xdr:rowOff>
    </xdr:to>
    <xdr:sp macro="" textlink="">
      <xdr:nvSpPr>
        <xdr:cNvPr id="375" name="楕円 374"/>
        <xdr:cNvSpPr/>
      </xdr:nvSpPr>
      <xdr:spPr>
        <a:xfrm>
          <a:off x="7810500" y="98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155181</xdr:rowOff>
    </xdr:from>
    <xdr:ext cx="469744" cy="259045"/>
    <xdr:sp macro="" textlink="">
      <xdr:nvSpPr>
        <xdr:cNvPr id="376" name="テキスト ボックス 375"/>
        <xdr:cNvSpPr txBox="1"/>
      </xdr:nvSpPr>
      <xdr:spPr>
        <a:xfrm>
          <a:off x="7626428" y="958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109474</xdr:rowOff>
    </xdr:from>
    <xdr:to>
      <xdr:col>36</xdr:col>
      <xdr:colOff>165100</xdr:colOff>
      <xdr:row>58</xdr:row>
      <xdr:rowOff>39624</xdr:rowOff>
    </xdr:to>
    <xdr:sp macro="" textlink="">
      <xdr:nvSpPr>
        <xdr:cNvPr id="377" name="楕円 376"/>
        <xdr:cNvSpPr/>
      </xdr:nvSpPr>
      <xdr:spPr>
        <a:xfrm>
          <a:off x="6921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30751</xdr:rowOff>
    </xdr:from>
    <xdr:ext cx="469744" cy="259045"/>
    <xdr:sp macro="" textlink="">
      <xdr:nvSpPr>
        <xdr:cNvPr id="378" name="テキスト ボックス 377"/>
        <xdr:cNvSpPr txBox="1"/>
      </xdr:nvSpPr>
      <xdr:spPr>
        <a:xfrm>
          <a:off x="6737428"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46104</xdr:rowOff>
    </xdr:from>
    <xdr:to>
      <xdr:col>55</xdr:col>
      <xdr:colOff>0</xdr:colOff>
      <xdr:row>77</xdr:row>
      <xdr:rowOff>87024</xdr:rowOff>
    </xdr:to>
    <xdr:cxnSp macro="">
      <xdr:nvCxnSpPr>
        <xdr:cNvPr id="409" name="直線コネクタ 408"/>
        <xdr:cNvCxnSpPr/>
      </xdr:nvCxnSpPr>
      <xdr:spPr>
        <a:xfrm>
          <a:off x="9639300" y="13247754"/>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10"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42675</xdr:rowOff>
    </xdr:from>
    <xdr:to>
      <xdr:col>50</xdr:col>
      <xdr:colOff>114300</xdr:colOff>
      <xdr:row>77</xdr:row>
      <xdr:rowOff>46104</xdr:rowOff>
    </xdr:to>
    <xdr:cxnSp macro="">
      <xdr:nvCxnSpPr>
        <xdr:cNvPr id="412" name="直線コネクタ 411"/>
        <xdr:cNvCxnSpPr/>
      </xdr:nvCxnSpPr>
      <xdr:spPr>
        <a:xfrm>
          <a:off x="8750300" y="132443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4" name="テキスト ボックス 413"/>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6753</xdr:rowOff>
    </xdr:from>
    <xdr:to>
      <xdr:col>45</xdr:col>
      <xdr:colOff>177800</xdr:colOff>
      <xdr:row>77</xdr:row>
      <xdr:rowOff>42675</xdr:rowOff>
    </xdr:to>
    <xdr:cxnSp macro="">
      <xdr:nvCxnSpPr>
        <xdr:cNvPr id="415" name="直線コネクタ 414"/>
        <xdr:cNvCxnSpPr/>
      </xdr:nvCxnSpPr>
      <xdr:spPr>
        <a:xfrm>
          <a:off x="7861300" y="1320840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7" name="テキスト ボックス 416"/>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6753</xdr:rowOff>
    </xdr:from>
    <xdr:to>
      <xdr:col>41</xdr:col>
      <xdr:colOff>50800</xdr:colOff>
      <xdr:row>77</xdr:row>
      <xdr:rowOff>16059</xdr:rowOff>
    </xdr:to>
    <xdr:cxnSp macro="">
      <xdr:nvCxnSpPr>
        <xdr:cNvPr id="418" name="直線コネクタ 417"/>
        <xdr:cNvCxnSpPr/>
      </xdr:nvCxnSpPr>
      <xdr:spPr>
        <a:xfrm flipV="1">
          <a:off x="6972300" y="13208403"/>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20" name="テキスト ボックス 419"/>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1" name="フローチャート: 判断 420"/>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2" name="テキスト ボックス 421"/>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36224</xdr:rowOff>
    </xdr:from>
    <xdr:to>
      <xdr:col>55</xdr:col>
      <xdr:colOff>50800</xdr:colOff>
      <xdr:row>77</xdr:row>
      <xdr:rowOff>137824</xdr:rowOff>
    </xdr:to>
    <xdr:sp macro="" textlink="">
      <xdr:nvSpPr>
        <xdr:cNvPr id="428" name="楕円 427"/>
        <xdr:cNvSpPr/>
      </xdr:nvSpPr>
      <xdr:spPr>
        <a:xfrm>
          <a:off x="10426700" y="132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59101</xdr:rowOff>
    </xdr:from>
    <xdr:ext cx="534377" cy="259045"/>
    <xdr:sp macro="" textlink="">
      <xdr:nvSpPr>
        <xdr:cNvPr id="429" name="商工費該当値テキスト"/>
        <xdr:cNvSpPr txBox="1"/>
      </xdr:nvSpPr>
      <xdr:spPr>
        <a:xfrm>
          <a:off x="10528300" y="130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166754</xdr:rowOff>
    </xdr:from>
    <xdr:to>
      <xdr:col>50</xdr:col>
      <xdr:colOff>165100</xdr:colOff>
      <xdr:row>77</xdr:row>
      <xdr:rowOff>96904</xdr:rowOff>
    </xdr:to>
    <xdr:sp macro="" textlink="">
      <xdr:nvSpPr>
        <xdr:cNvPr id="430" name="楕円 429"/>
        <xdr:cNvSpPr/>
      </xdr:nvSpPr>
      <xdr:spPr>
        <a:xfrm>
          <a:off x="9588500" y="131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113431</xdr:rowOff>
    </xdr:from>
    <xdr:ext cx="534377" cy="259045"/>
    <xdr:sp macro="" textlink="">
      <xdr:nvSpPr>
        <xdr:cNvPr id="431" name="テキスト ボックス 430"/>
        <xdr:cNvSpPr txBox="1"/>
      </xdr:nvSpPr>
      <xdr:spPr>
        <a:xfrm>
          <a:off x="9372111" y="129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163325</xdr:rowOff>
    </xdr:from>
    <xdr:to>
      <xdr:col>46</xdr:col>
      <xdr:colOff>38100</xdr:colOff>
      <xdr:row>77</xdr:row>
      <xdr:rowOff>93475</xdr:rowOff>
    </xdr:to>
    <xdr:sp macro="" textlink="">
      <xdr:nvSpPr>
        <xdr:cNvPr id="432" name="楕円 431"/>
        <xdr:cNvSpPr/>
      </xdr:nvSpPr>
      <xdr:spPr>
        <a:xfrm>
          <a:off x="8699500" y="131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110003</xdr:rowOff>
    </xdr:from>
    <xdr:ext cx="534377" cy="259045"/>
    <xdr:sp macro="" textlink="">
      <xdr:nvSpPr>
        <xdr:cNvPr id="433" name="テキスト ボックス 432"/>
        <xdr:cNvSpPr txBox="1"/>
      </xdr:nvSpPr>
      <xdr:spPr>
        <a:xfrm>
          <a:off x="8483111" y="129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127403</xdr:rowOff>
    </xdr:from>
    <xdr:to>
      <xdr:col>41</xdr:col>
      <xdr:colOff>101600</xdr:colOff>
      <xdr:row>77</xdr:row>
      <xdr:rowOff>57553</xdr:rowOff>
    </xdr:to>
    <xdr:sp macro="" textlink="">
      <xdr:nvSpPr>
        <xdr:cNvPr id="434" name="楕円 433"/>
        <xdr:cNvSpPr/>
      </xdr:nvSpPr>
      <xdr:spPr>
        <a:xfrm>
          <a:off x="7810500" y="131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74080</xdr:rowOff>
    </xdr:from>
    <xdr:ext cx="534377" cy="259045"/>
    <xdr:sp macro="" textlink="">
      <xdr:nvSpPr>
        <xdr:cNvPr id="435" name="テキスト ボックス 434"/>
        <xdr:cNvSpPr txBox="1"/>
      </xdr:nvSpPr>
      <xdr:spPr>
        <a:xfrm>
          <a:off x="7594111" y="129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136709</xdr:rowOff>
    </xdr:from>
    <xdr:to>
      <xdr:col>36</xdr:col>
      <xdr:colOff>165100</xdr:colOff>
      <xdr:row>77</xdr:row>
      <xdr:rowOff>66859</xdr:rowOff>
    </xdr:to>
    <xdr:sp macro="" textlink="">
      <xdr:nvSpPr>
        <xdr:cNvPr id="436" name="楕円 435"/>
        <xdr:cNvSpPr/>
      </xdr:nvSpPr>
      <xdr:spPr>
        <a:xfrm>
          <a:off x="6921500" y="13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83387</xdr:rowOff>
    </xdr:from>
    <xdr:ext cx="534377" cy="259045"/>
    <xdr:sp macro="" textlink="">
      <xdr:nvSpPr>
        <xdr:cNvPr id="437" name="テキスト ボックス 436"/>
        <xdr:cNvSpPr txBox="1"/>
      </xdr:nvSpPr>
      <xdr:spPr>
        <a:xfrm>
          <a:off x="6705111" y="129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131274</xdr:rowOff>
    </xdr:from>
    <xdr:to>
      <xdr:col>55</xdr:col>
      <xdr:colOff>0</xdr:colOff>
      <xdr:row>97</xdr:row>
      <xdr:rowOff>40836</xdr:rowOff>
    </xdr:to>
    <xdr:cxnSp macro="">
      <xdr:nvCxnSpPr>
        <xdr:cNvPr id="468" name="直線コネクタ 467"/>
        <xdr:cNvCxnSpPr/>
      </xdr:nvCxnSpPr>
      <xdr:spPr>
        <a:xfrm flipV="1">
          <a:off x="9639300" y="16590474"/>
          <a:ext cx="8382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9"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40836</xdr:rowOff>
    </xdr:from>
    <xdr:to>
      <xdr:col>50</xdr:col>
      <xdr:colOff>114300</xdr:colOff>
      <xdr:row>97</xdr:row>
      <xdr:rowOff>43253</xdr:rowOff>
    </xdr:to>
    <xdr:cxnSp macro="">
      <xdr:nvCxnSpPr>
        <xdr:cNvPr id="471" name="直線コネクタ 470"/>
        <xdr:cNvCxnSpPr/>
      </xdr:nvCxnSpPr>
      <xdr:spPr>
        <a:xfrm flipV="1">
          <a:off x="8750300" y="16671486"/>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3" name="テキスト ボックス 472"/>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43253</xdr:rowOff>
    </xdr:from>
    <xdr:to>
      <xdr:col>45</xdr:col>
      <xdr:colOff>177800</xdr:colOff>
      <xdr:row>97</xdr:row>
      <xdr:rowOff>44788</xdr:rowOff>
    </xdr:to>
    <xdr:cxnSp macro="">
      <xdr:nvCxnSpPr>
        <xdr:cNvPr id="474" name="直線コネクタ 473"/>
        <xdr:cNvCxnSpPr/>
      </xdr:nvCxnSpPr>
      <xdr:spPr>
        <a:xfrm flipV="1">
          <a:off x="7861300" y="1667390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6" name="テキスト ボックス 475"/>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44788</xdr:rowOff>
    </xdr:from>
    <xdr:to>
      <xdr:col>41</xdr:col>
      <xdr:colOff>50800</xdr:colOff>
      <xdr:row>97</xdr:row>
      <xdr:rowOff>103722</xdr:rowOff>
    </xdr:to>
    <xdr:cxnSp macro="">
      <xdr:nvCxnSpPr>
        <xdr:cNvPr id="477" name="直線コネクタ 476"/>
        <xdr:cNvCxnSpPr/>
      </xdr:nvCxnSpPr>
      <xdr:spPr>
        <a:xfrm flipV="1">
          <a:off x="6972300" y="16675438"/>
          <a:ext cx="889000" cy="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9" name="テキスト ボックス 478"/>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80" name="フローチャート: 判断 479"/>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81" name="テキスト ボックス 480"/>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80474</xdr:rowOff>
    </xdr:from>
    <xdr:to>
      <xdr:col>55</xdr:col>
      <xdr:colOff>50800</xdr:colOff>
      <xdr:row>97</xdr:row>
      <xdr:rowOff>10624</xdr:rowOff>
    </xdr:to>
    <xdr:sp macro="" textlink="">
      <xdr:nvSpPr>
        <xdr:cNvPr id="487" name="楕円 486"/>
        <xdr:cNvSpPr/>
      </xdr:nvSpPr>
      <xdr:spPr>
        <a:xfrm>
          <a:off x="10426700" y="165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103351</xdr:rowOff>
    </xdr:from>
    <xdr:ext cx="534377" cy="259045"/>
    <xdr:sp macro="" textlink="">
      <xdr:nvSpPr>
        <xdr:cNvPr id="488" name="土木費該当値テキスト"/>
        <xdr:cNvSpPr txBox="1"/>
      </xdr:nvSpPr>
      <xdr:spPr>
        <a:xfrm>
          <a:off x="10528300" y="163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161486</xdr:rowOff>
    </xdr:from>
    <xdr:to>
      <xdr:col>50</xdr:col>
      <xdr:colOff>165100</xdr:colOff>
      <xdr:row>97</xdr:row>
      <xdr:rowOff>91636</xdr:rowOff>
    </xdr:to>
    <xdr:sp macro="" textlink="">
      <xdr:nvSpPr>
        <xdr:cNvPr id="489" name="楕円 488"/>
        <xdr:cNvSpPr/>
      </xdr:nvSpPr>
      <xdr:spPr>
        <a:xfrm>
          <a:off x="9588500" y="166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82763</xdr:rowOff>
    </xdr:from>
    <xdr:ext cx="534377" cy="259045"/>
    <xdr:sp macro="" textlink="">
      <xdr:nvSpPr>
        <xdr:cNvPr id="490" name="テキスト ボックス 489"/>
        <xdr:cNvSpPr txBox="1"/>
      </xdr:nvSpPr>
      <xdr:spPr>
        <a:xfrm>
          <a:off x="9372111" y="167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163903</xdr:rowOff>
    </xdr:from>
    <xdr:to>
      <xdr:col>46</xdr:col>
      <xdr:colOff>38100</xdr:colOff>
      <xdr:row>97</xdr:row>
      <xdr:rowOff>94053</xdr:rowOff>
    </xdr:to>
    <xdr:sp macro="" textlink="">
      <xdr:nvSpPr>
        <xdr:cNvPr id="491" name="楕円 490"/>
        <xdr:cNvSpPr/>
      </xdr:nvSpPr>
      <xdr:spPr>
        <a:xfrm>
          <a:off x="8699500" y="166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110580</xdr:rowOff>
    </xdr:from>
    <xdr:ext cx="534377" cy="259045"/>
    <xdr:sp macro="" textlink="">
      <xdr:nvSpPr>
        <xdr:cNvPr id="492" name="テキスト ボックス 491"/>
        <xdr:cNvSpPr txBox="1"/>
      </xdr:nvSpPr>
      <xdr:spPr>
        <a:xfrm>
          <a:off x="8483111" y="163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165438</xdr:rowOff>
    </xdr:from>
    <xdr:to>
      <xdr:col>41</xdr:col>
      <xdr:colOff>101600</xdr:colOff>
      <xdr:row>97</xdr:row>
      <xdr:rowOff>95588</xdr:rowOff>
    </xdr:to>
    <xdr:sp macro="" textlink="">
      <xdr:nvSpPr>
        <xdr:cNvPr id="493" name="楕円 492"/>
        <xdr:cNvSpPr/>
      </xdr:nvSpPr>
      <xdr:spPr>
        <a:xfrm>
          <a:off x="7810500" y="166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112115</xdr:rowOff>
    </xdr:from>
    <xdr:ext cx="534377" cy="259045"/>
    <xdr:sp macro="" textlink="">
      <xdr:nvSpPr>
        <xdr:cNvPr id="494" name="テキスト ボックス 493"/>
        <xdr:cNvSpPr txBox="1"/>
      </xdr:nvSpPr>
      <xdr:spPr>
        <a:xfrm>
          <a:off x="7594111" y="16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52922</xdr:rowOff>
    </xdr:from>
    <xdr:to>
      <xdr:col>36</xdr:col>
      <xdr:colOff>165100</xdr:colOff>
      <xdr:row>97</xdr:row>
      <xdr:rowOff>154522</xdr:rowOff>
    </xdr:to>
    <xdr:sp macro="" textlink="">
      <xdr:nvSpPr>
        <xdr:cNvPr id="495" name="楕円 494"/>
        <xdr:cNvSpPr/>
      </xdr:nvSpPr>
      <xdr:spPr>
        <a:xfrm>
          <a:off x="6921500" y="16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145649</xdr:rowOff>
    </xdr:from>
    <xdr:ext cx="534377" cy="259045"/>
    <xdr:sp macro="" textlink="">
      <xdr:nvSpPr>
        <xdr:cNvPr id="496" name="テキスト ボックス 495"/>
        <xdr:cNvSpPr txBox="1"/>
      </xdr:nvSpPr>
      <xdr:spPr>
        <a:xfrm>
          <a:off x="6705111" y="167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89843</xdr:rowOff>
    </xdr:from>
    <xdr:to>
      <xdr:col>85</xdr:col>
      <xdr:colOff>127000</xdr:colOff>
      <xdr:row>37</xdr:row>
      <xdr:rowOff>106825</xdr:rowOff>
    </xdr:to>
    <xdr:cxnSp macro="">
      <xdr:nvCxnSpPr>
        <xdr:cNvPr id="528" name="直線コネクタ 527"/>
        <xdr:cNvCxnSpPr/>
      </xdr:nvCxnSpPr>
      <xdr:spPr>
        <a:xfrm flipV="1">
          <a:off x="15481300" y="6433493"/>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9"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106825</xdr:rowOff>
    </xdr:from>
    <xdr:to>
      <xdr:col>81</xdr:col>
      <xdr:colOff>50800</xdr:colOff>
      <xdr:row>37</xdr:row>
      <xdr:rowOff>132080</xdr:rowOff>
    </xdr:to>
    <xdr:cxnSp macro="">
      <xdr:nvCxnSpPr>
        <xdr:cNvPr id="531" name="直線コネクタ 530"/>
        <xdr:cNvCxnSpPr/>
      </xdr:nvCxnSpPr>
      <xdr:spPr>
        <a:xfrm flipV="1">
          <a:off x="14592300" y="6450475"/>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3" name="テキスト ボックス 532"/>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89734</xdr:rowOff>
    </xdr:from>
    <xdr:to>
      <xdr:col>76</xdr:col>
      <xdr:colOff>114300</xdr:colOff>
      <xdr:row>37</xdr:row>
      <xdr:rowOff>132080</xdr:rowOff>
    </xdr:to>
    <xdr:cxnSp macro="">
      <xdr:nvCxnSpPr>
        <xdr:cNvPr id="534" name="直線コネクタ 533"/>
        <xdr:cNvCxnSpPr/>
      </xdr:nvCxnSpPr>
      <xdr:spPr>
        <a:xfrm>
          <a:off x="13703300" y="6433384"/>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6" name="テキスト ボックス 535"/>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2322</xdr:rowOff>
    </xdr:from>
    <xdr:to>
      <xdr:col>71</xdr:col>
      <xdr:colOff>177800</xdr:colOff>
      <xdr:row>37</xdr:row>
      <xdr:rowOff>89734</xdr:rowOff>
    </xdr:to>
    <xdr:cxnSp macro="">
      <xdr:nvCxnSpPr>
        <xdr:cNvPr id="537" name="直線コネクタ 536"/>
        <xdr:cNvCxnSpPr/>
      </xdr:nvCxnSpPr>
      <xdr:spPr>
        <a:xfrm>
          <a:off x="12814300" y="6174522"/>
          <a:ext cx="889000" cy="25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9" name="テキスト ボックス 538"/>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40" name="フローチャート: 判断 539"/>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41" name="テキスト ボックス 540"/>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39043</xdr:rowOff>
    </xdr:from>
    <xdr:to>
      <xdr:col>85</xdr:col>
      <xdr:colOff>177800</xdr:colOff>
      <xdr:row>37</xdr:row>
      <xdr:rowOff>140643</xdr:rowOff>
    </xdr:to>
    <xdr:sp macro="" textlink="">
      <xdr:nvSpPr>
        <xdr:cNvPr id="547" name="楕円 546"/>
        <xdr:cNvSpPr/>
      </xdr:nvSpPr>
      <xdr:spPr>
        <a:xfrm>
          <a:off x="16268700" y="63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17470</xdr:rowOff>
    </xdr:from>
    <xdr:ext cx="534377" cy="259045"/>
    <xdr:sp macro="" textlink="">
      <xdr:nvSpPr>
        <xdr:cNvPr id="548" name="消防費該当値テキスト"/>
        <xdr:cNvSpPr txBox="1"/>
      </xdr:nvSpPr>
      <xdr:spPr>
        <a:xfrm>
          <a:off x="16370300" y="63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56025</xdr:rowOff>
    </xdr:from>
    <xdr:to>
      <xdr:col>81</xdr:col>
      <xdr:colOff>101600</xdr:colOff>
      <xdr:row>37</xdr:row>
      <xdr:rowOff>157625</xdr:rowOff>
    </xdr:to>
    <xdr:sp macro="" textlink="">
      <xdr:nvSpPr>
        <xdr:cNvPr id="549" name="楕円 548"/>
        <xdr:cNvSpPr/>
      </xdr:nvSpPr>
      <xdr:spPr>
        <a:xfrm>
          <a:off x="15430500" y="63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148752</xdr:rowOff>
    </xdr:from>
    <xdr:ext cx="534377" cy="259045"/>
    <xdr:sp macro="" textlink="">
      <xdr:nvSpPr>
        <xdr:cNvPr id="550" name="テキスト ボックス 549"/>
        <xdr:cNvSpPr txBox="1"/>
      </xdr:nvSpPr>
      <xdr:spPr>
        <a:xfrm>
          <a:off x="15214111" y="64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81280</xdr:rowOff>
    </xdr:from>
    <xdr:to>
      <xdr:col>76</xdr:col>
      <xdr:colOff>165100</xdr:colOff>
      <xdr:row>38</xdr:row>
      <xdr:rowOff>11430</xdr:rowOff>
    </xdr:to>
    <xdr:sp macro="" textlink="">
      <xdr:nvSpPr>
        <xdr:cNvPr id="551" name="楕円 550"/>
        <xdr:cNvSpPr/>
      </xdr:nvSpPr>
      <xdr:spPr>
        <a:xfrm>
          <a:off x="1454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2557</xdr:rowOff>
    </xdr:from>
    <xdr:ext cx="534377" cy="259045"/>
    <xdr:sp macro="" textlink="">
      <xdr:nvSpPr>
        <xdr:cNvPr id="552" name="テキスト ボックス 551"/>
        <xdr:cNvSpPr txBox="1"/>
      </xdr:nvSpPr>
      <xdr:spPr>
        <a:xfrm>
          <a:off x="14325111" y="65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38934</xdr:rowOff>
    </xdr:from>
    <xdr:to>
      <xdr:col>72</xdr:col>
      <xdr:colOff>38100</xdr:colOff>
      <xdr:row>37</xdr:row>
      <xdr:rowOff>140534</xdr:rowOff>
    </xdr:to>
    <xdr:sp macro="" textlink="">
      <xdr:nvSpPr>
        <xdr:cNvPr id="553" name="楕円 552"/>
        <xdr:cNvSpPr/>
      </xdr:nvSpPr>
      <xdr:spPr>
        <a:xfrm>
          <a:off x="13652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131662</xdr:rowOff>
    </xdr:from>
    <xdr:ext cx="534377" cy="259045"/>
    <xdr:sp macro="" textlink="">
      <xdr:nvSpPr>
        <xdr:cNvPr id="554" name="テキスト ボックス 553"/>
        <xdr:cNvSpPr txBox="1"/>
      </xdr:nvSpPr>
      <xdr:spPr>
        <a:xfrm>
          <a:off x="13436111" y="64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122972</xdr:rowOff>
    </xdr:from>
    <xdr:to>
      <xdr:col>67</xdr:col>
      <xdr:colOff>101600</xdr:colOff>
      <xdr:row>36</xdr:row>
      <xdr:rowOff>53122</xdr:rowOff>
    </xdr:to>
    <xdr:sp macro="" textlink="">
      <xdr:nvSpPr>
        <xdr:cNvPr id="555" name="楕円 554"/>
        <xdr:cNvSpPr/>
      </xdr:nvSpPr>
      <xdr:spPr>
        <a:xfrm>
          <a:off x="12763500" y="61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44249</xdr:rowOff>
    </xdr:from>
    <xdr:ext cx="534377" cy="259045"/>
    <xdr:sp macro="" textlink="">
      <xdr:nvSpPr>
        <xdr:cNvPr id="556" name="テキスト ボックス 555"/>
        <xdr:cNvSpPr txBox="1"/>
      </xdr:nvSpPr>
      <xdr:spPr>
        <a:xfrm>
          <a:off x="12547111" y="62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88102</xdr:rowOff>
    </xdr:from>
    <xdr:to>
      <xdr:col>85</xdr:col>
      <xdr:colOff>127000</xdr:colOff>
      <xdr:row>57</xdr:row>
      <xdr:rowOff>112986</xdr:rowOff>
    </xdr:to>
    <xdr:cxnSp macro="">
      <xdr:nvCxnSpPr>
        <xdr:cNvPr id="588" name="直線コネクタ 587"/>
        <xdr:cNvCxnSpPr/>
      </xdr:nvCxnSpPr>
      <xdr:spPr>
        <a:xfrm flipV="1">
          <a:off x="15481300" y="9860752"/>
          <a:ext cx="8382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9"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13676</xdr:rowOff>
    </xdr:from>
    <xdr:to>
      <xdr:col>81</xdr:col>
      <xdr:colOff>50800</xdr:colOff>
      <xdr:row>57</xdr:row>
      <xdr:rowOff>112986</xdr:rowOff>
    </xdr:to>
    <xdr:cxnSp macro="">
      <xdr:nvCxnSpPr>
        <xdr:cNvPr id="591" name="直線コネクタ 590"/>
        <xdr:cNvCxnSpPr/>
      </xdr:nvCxnSpPr>
      <xdr:spPr>
        <a:xfrm>
          <a:off x="14592300" y="9614876"/>
          <a:ext cx="889000" cy="2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3" name="テキスト ボックス 592"/>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98781</xdr:rowOff>
    </xdr:from>
    <xdr:to>
      <xdr:col>76</xdr:col>
      <xdr:colOff>114300</xdr:colOff>
      <xdr:row>56</xdr:row>
      <xdr:rowOff>13676</xdr:rowOff>
    </xdr:to>
    <xdr:cxnSp macro="">
      <xdr:nvCxnSpPr>
        <xdr:cNvPr id="594" name="直線コネクタ 593"/>
        <xdr:cNvCxnSpPr/>
      </xdr:nvCxnSpPr>
      <xdr:spPr>
        <a:xfrm>
          <a:off x="13703300" y="9528531"/>
          <a:ext cx="8890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6" name="テキスト ボックス 595"/>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90061</xdr:rowOff>
    </xdr:from>
    <xdr:to>
      <xdr:col>71</xdr:col>
      <xdr:colOff>177800</xdr:colOff>
      <xdr:row>55</xdr:row>
      <xdr:rowOff>98781</xdr:rowOff>
    </xdr:to>
    <xdr:cxnSp macro="">
      <xdr:nvCxnSpPr>
        <xdr:cNvPr id="597" name="直線コネクタ 596"/>
        <xdr:cNvCxnSpPr/>
      </xdr:nvCxnSpPr>
      <xdr:spPr>
        <a:xfrm>
          <a:off x="12814300" y="9519811"/>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9" name="テキスト ボックス 598"/>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600" name="フローチャート: 判断 599"/>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601" name="テキスト ボックス 600"/>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37302</xdr:rowOff>
    </xdr:from>
    <xdr:to>
      <xdr:col>85</xdr:col>
      <xdr:colOff>177800</xdr:colOff>
      <xdr:row>57</xdr:row>
      <xdr:rowOff>138902</xdr:rowOff>
    </xdr:to>
    <xdr:sp macro="" textlink="">
      <xdr:nvSpPr>
        <xdr:cNvPr id="607" name="楕円 606"/>
        <xdr:cNvSpPr/>
      </xdr:nvSpPr>
      <xdr:spPr>
        <a:xfrm>
          <a:off x="16268700" y="98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15729</xdr:rowOff>
    </xdr:from>
    <xdr:ext cx="534377" cy="259045"/>
    <xdr:sp macro="" textlink="">
      <xdr:nvSpPr>
        <xdr:cNvPr id="608" name="教育費該当値テキスト"/>
        <xdr:cNvSpPr txBox="1"/>
      </xdr:nvSpPr>
      <xdr:spPr>
        <a:xfrm>
          <a:off x="16370300" y="97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62186</xdr:rowOff>
    </xdr:from>
    <xdr:to>
      <xdr:col>81</xdr:col>
      <xdr:colOff>101600</xdr:colOff>
      <xdr:row>57</xdr:row>
      <xdr:rowOff>163786</xdr:rowOff>
    </xdr:to>
    <xdr:sp macro="" textlink="">
      <xdr:nvSpPr>
        <xdr:cNvPr id="609" name="楕円 608"/>
        <xdr:cNvSpPr/>
      </xdr:nvSpPr>
      <xdr:spPr>
        <a:xfrm>
          <a:off x="15430500" y="98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154913</xdr:rowOff>
    </xdr:from>
    <xdr:ext cx="534377" cy="259045"/>
    <xdr:sp macro="" textlink="">
      <xdr:nvSpPr>
        <xdr:cNvPr id="610" name="テキスト ボックス 609"/>
        <xdr:cNvSpPr txBox="1"/>
      </xdr:nvSpPr>
      <xdr:spPr>
        <a:xfrm>
          <a:off x="15214111" y="99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134326</xdr:rowOff>
    </xdr:from>
    <xdr:to>
      <xdr:col>76</xdr:col>
      <xdr:colOff>165100</xdr:colOff>
      <xdr:row>56</xdr:row>
      <xdr:rowOff>64476</xdr:rowOff>
    </xdr:to>
    <xdr:sp macro="" textlink="">
      <xdr:nvSpPr>
        <xdr:cNvPr id="611" name="楕円 610"/>
        <xdr:cNvSpPr/>
      </xdr:nvSpPr>
      <xdr:spPr>
        <a:xfrm>
          <a:off x="14541500" y="95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55603</xdr:rowOff>
    </xdr:from>
    <xdr:ext cx="534377" cy="259045"/>
    <xdr:sp macro="" textlink="">
      <xdr:nvSpPr>
        <xdr:cNvPr id="612" name="テキスト ボックス 611"/>
        <xdr:cNvSpPr txBox="1"/>
      </xdr:nvSpPr>
      <xdr:spPr>
        <a:xfrm>
          <a:off x="14325111" y="96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47981</xdr:rowOff>
    </xdr:from>
    <xdr:to>
      <xdr:col>72</xdr:col>
      <xdr:colOff>38100</xdr:colOff>
      <xdr:row>55</xdr:row>
      <xdr:rowOff>149581</xdr:rowOff>
    </xdr:to>
    <xdr:sp macro="" textlink="">
      <xdr:nvSpPr>
        <xdr:cNvPr id="613" name="楕円 612"/>
        <xdr:cNvSpPr/>
      </xdr:nvSpPr>
      <xdr:spPr>
        <a:xfrm>
          <a:off x="13652500" y="94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166108</xdr:rowOff>
    </xdr:from>
    <xdr:ext cx="534377" cy="259045"/>
    <xdr:sp macro="" textlink="">
      <xdr:nvSpPr>
        <xdr:cNvPr id="614" name="テキスト ボックス 613"/>
        <xdr:cNvSpPr txBox="1"/>
      </xdr:nvSpPr>
      <xdr:spPr>
        <a:xfrm>
          <a:off x="13436111" y="9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39261</xdr:rowOff>
    </xdr:from>
    <xdr:to>
      <xdr:col>67</xdr:col>
      <xdr:colOff>101600</xdr:colOff>
      <xdr:row>55</xdr:row>
      <xdr:rowOff>140861</xdr:rowOff>
    </xdr:to>
    <xdr:sp macro="" textlink="">
      <xdr:nvSpPr>
        <xdr:cNvPr id="615" name="楕円 614"/>
        <xdr:cNvSpPr/>
      </xdr:nvSpPr>
      <xdr:spPr>
        <a:xfrm>
          <a:off x="12763500" y="94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131988</xdr:rowOff>
    </xdr:from>
    <xdr:ext cx="534377" cy="259045"/>
    <xdr:sp macro="" textlink="">
      <xdr:nvSpPr>
        <xdr:cNvPr id="616" name="テキスト ボックス 615"/>
        <xdr:cNvSpPr txBox="1"/>
      </xdr:nvSpPr>
      <xdr:spPr>
        <a:xfrm>
          <a:off x="12547111" y="95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168332</xdr:rowOff>
    </xdr:from>
    <xdr:to>
      <xdr:col>85</xdr:col>
      <xdr:colOff>127000</xdr:colOff>
      <xdr:row>78</xdr:row>
      <xdr:rowOff>3626</xdr:rowOff>
    </xdr:to>
    <xdr:cxnSp macro="">
      <xdr:nvCxnSpPr>
        <xdr:cNvPr id="641" name="直線コネクタ 640"/>
        <xdr:cNvCxnSpPr/>
      </xdr:nvCxnSpPr>
      <xdr:spPr>
        <a:xfrm flipV="1">
          <a:off x="15481300" y="1336998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149701</xdr:rowOff>
    </xdr:from>
    <xdr:to>
      <xdr:col>81</xdr:col>
      <xdr:colOff>50800</xdr:colOff>
      <xdr:row>78</xdr:row>
      <xdr:rowOff>3626</xdr:rowOff>
    </xdr:to>
    <xdr:cxnSp macro="">
      <xdr:nvCxnSpPr>
        <xdr:cNvPr id="644" name="直線コネクタ 643"/>
        <xdr:cNvCxnSpPr/>
      </xdr:nvCxnSpPr>
      <xdr:spPr>
        <a:xfrm>
          <a:off x="14592300" y="1335135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126498</xdr:rowOff>
    </xdr:from>
    <xdr:to>
      <xdr:col>76</xdr:col>
      <xdr:colOff>114300</xdr:colOff>
      <xdr:row>77</xdr:row>
      <xdr:rowOff>149701</xdr:rowOff>
    </xdr:to>
    <xdr:cxnSp macro="">
      <xdr:nvCxnSpPr>
        <xdr:cNvPr id="647" name="直線コネクタ 646"/>
        <xdr:cNvCxnSpPr/>
      </xdr:nvCxnSpPr>
      <xdr:spPr>
        <a:xfrm>
          <a:off x="13703300" y="1332814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9" name="テキスト ボックス 648"/>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126498</xdr:rowOff>
    </xdr:from>
    <xdr:to>
      <xdr:col>71</xdr:col>
      <xdr:colOff>177800</xdr:colOff>
      <xdr:row>78</xdr:row>
      <xdr:rowOff>13455</xdr:rowOff>
    </xdr:to>
    <xdr:cxnSp macro="">
      <xdr:nvCxnSpPr>
        <xdr:cNvPr id="650" name="直線コネクタ 649"/>
        <xdr:cNvCxnSpPr/>
      </xdr:nvCxnSpPr>
      <xdr:spPr>
        <a:xfrm flipV="1">
          <a:off x="12814300" y="13328148"/>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35780</xdr:rowOff>
    </xdr:from>
    <xdr:ext cx="378565" cy="259045"/>
    <xdr:sp macro="" textlink="">
      <xdr:nvSpPr>
        <xdr:cNvPr id="652" name="テキスト ボックス 651"/>
        <xdr:cNvSpPr txBox="1"/>
      </xdr:nvSpPr>
      <xdr:spPr>
        <a:xfrm>
          <a:off x="13514017" y="134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3" name="フローチャート: 判断 652"/>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4" name="テキスト ボックス 653"/>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117532</xdr:rowOff>
    </xdr:from>
    <xdr:to>
      <xdr:col>85</xdr:col>
      <xdr:colOff>177800</xdr:colOff>
      <xdr:row>78</xdr:row>
      <xdr:rowOff>47682</xdr:rowOff>
    </xdr:to>
    <xdr:sp macro="" textlink="">
      <xdr:nvSpPr>
        <xdr:cNvPr id="660" name="楕円 659"/>
        <xdr:cNvSpPr/>
      </xdr:nvSpPr>
      <xdr:spPr>
        <a:xfrm>
          <a:off x="16268700" y="133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61" name="災害復旧費該当値テキスト"/>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124276</xdr:rowOff>
    </xdr:from>
    <xdr:to>
      <xdr:col>81</xdr:col>
      <xdr:colOff>101600</xdr:colOff>
      <xdr:row>78</xdr:row>
      <xdr:rowOff>54426</xdr:rowOff>
    </xdr:to>
    <xdr:sp macro="" textlink="">
      <xdr:nvSpPr>
        <xdr:cNvPr id="662" name="楕円 661"/>
        <xdr:cNvSpPr/>
      </xdr:nvSpPr>
      <xdr:spPr>
        <a:xfrm>
          <a:off x="15430500" y="13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45553</xdr:rowOff>
    </xdr:from>
    <xdr:ext cx="378565" cy="259045"/>
    <xdr:sp macro="" textlink="">
      <xdr:nvSpPr>
        <xdr:cNvPr id="663" name="テキスト ボックス 662"/>
        <xdr:cNvSpPr txBox="1"/>
      </xdr:nvSpPr>
      <xdr:spPr>
        <a:xfrm>
          <a:off x="15292017" y="1341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98901</xdr:rowOff>
    </xdr:from>
    <xdr:to>
      <xdr:col>76</xdr:col>
      <xdr:colOff>165100</xdr:colOff>
      <xdr:row>78</xdr:row>
      <xdr:rowOff>29051</xdr:rowOff>
    </xdr:to>
    <xdr:sp macro="" textlink="">
      <xdr:nvSpPr>
        <xdr:cNvPr id="664" name="楕円 663"/>
        <xdr:cNvSpPr/>
      </xdr:nvSpPr>
      <xdr:spPr>
        <a:xfrm>
          <a:off x="14541500" y="133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45578</xdr:rowOff>
    </xdr:from>
    <xdr:ext cx="378565" cy="259045"/>
    <xdr:sp macro="" textlink="">
      <xdr:nvSpPr>
        <xdr:cNvPr id="665" name="テキスト ボックス 664"/>
        <xdr:cNvSpPr txBox="1"/>
      </xdr:nvSpPr>
      <xdr:spPr>
        <a:xfrm>
          <a:off x="14403017" y="1307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75698</xdr:rowOff>
    </xdr:from>
    <xdr:to>
      <xdr:col>72</xdr:col>
      <xdr:colOff>38100</xdr:colOff>
      <xdr:row>78</xdr:row>
      <xdr:rowOff>5848</xdr:rowOff>
    </xdr:to>
    <xdr:sp macro="" textlink="">
      <xdr:nvSpPr>
        <xdr:cNvPr id="666" name="楕円 665"/>
        <xdr:cNvSpPr/>
      </xdr:nvSpPr>
      <xdr:spPr>
        <a:xfrm>
          <a:off x="13652500" y="13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22375</xdr:rowOff>
    </xdr:from>
    <xdr:ext cx="469744" cy="259045"/>
    <xdr:sp macro="" textlink="">
      <xdr:nvSpPr>
        <xdr:cNvPr id="667" name="テキスト ボックス 666"/>
        <xdr:cNvSpPr txBox="1"/>
      </xdr:nvSpPr>
      <xdr:spPr>
        <a:xfrm>
          <a:off x="13468428" y="13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134105</xdr:rowOff>
    </xdr:from>
    <xdr:to>
      <xdr:col>67</xdr:col>
      <xdr:colOff>101600</xdr:colOff>
      <xdr:row>78</xdr:row>
      <xdr:rowOff>64255</xdr:rowOff>
    </xdr:to>
    <xdr:sp macro="" textlink="">
      <xdr:nvSpPr>
        <xdr:cNvPr id="668" name="楕円 667"/>
        <xdr:cNvSpPr/>
      </xdr:nvSpPr>
      <xdr:spPr>
        <a:xfrm>
          <a:off x="12763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55382</xdr:rowOff>
    </xdr:from>
    <xdr:ext cx="378565" cy="259045"/>
    <xdr:sp macro="" textlink="">
      <xdr:nvSpPr>
        <xdr:cNvPr id="669" name="テキスト ボックス 668"/>
        <xdr:cNvSpPr txBox="1"/>
      </xdr:nvSpPr>
      <xdr:spPr>
        <a:xfrm>
          <a:off x="12625017" y="1342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132156</xdr:rowOff>
    </xdr:from>
    <xdr:to>
      <xdr:col>85</xdr:col>
      <xdr:colOff>127000</xdr:colOff>
      <xdr:row>93</xdr:row>
      <xdr:rowOff>69193</xdr:rowOff>
    </xdr:to>
    <xdr:cxnSp macro="">
      <xdr:nvCxnSpPr>
        <xdr:cNvPr id="701" name="直線コネクタ 700"/>
        <xdr:cNvCxnSpPr/>
      </xdr:nvCxnSpPr>
      <xdr:spPr>
        <a:xfrm flipV="1">
          <a:off x="15481300" y="15905556"/>
          <a:ext cx="8382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2"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127977</xdr:rowOff>
    </xdr:from>
    <xdr:to>
      <xdr:col>81</xdr:col>
      <xdr:colOff>50800</xdr:colOff>
      <xdr:row>93</xdr:row>
      <xdr:rowOff>69193</xdr:rowOff>
    </xdr:to>
    <xdr:cxnSp macro="">
      <xdr:nvCxnSpPr>
        <xdr:cNvPr id="704" name="直線コネクタ 703"/>
        <xdr:cNvCxnSpPr/>
      </xdr:nvCxnSpPr>
      <xdr:spPr>
        <a:xfrm>
          <a:off x="14592300" y="15901377"/>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6" name="テキスト ボックス 705"/>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106356</xdr:rowOff>
    </xdr:from>
    <xdr:to>
      <xdr:col>76</xdr:col>
      <xdr:colOff>114300</xdr:colOff>
      <xdr:row>92</xdr:row>
      <xdr:rowOff>127977</xdr:rowOff>
    </xdr:to>
    <xdr:cxnSp macro="">
      <xdr:nvCxnSpPr>
        <xdr:cNvPr id="707" name="直線コネクタ 706"/>
        <xdr:cNvCxnSpPr/>
      </xdr:nvCxnSpPr>
      <xdr:spPr>
        <a:xfrm>
          <a:off x="13703300" y="15879756"/>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9" name="テキスト ボックス 708"/>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106356</xdr:rowOff>
    </xdr:from>
    <xdr:to>
      <xdr:col>71</xdr:col>
      <xdr:colOff>177800</xdr:colOff>
      <xdr:row>92</xdr:row>
      <xdr:rowOff>165630</xdr:rowOff>
    </xdr:to>
    <xdr:cxnSp macro="">
      <xdr:nvCxnSpPr>
        <xdr:cNvPr id="710" name="直線コネクタ 709"/>
        <xdr:cNvCxnSpPr/>
      </xdr:nvCxnSpPr>
      <xdr:spPr>
        <a:xfrm flipV="1">
          <a:off x="12814300" y="15879756"/>
          <a:ext cx="889000" cy="5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2" name="テキスト ボックス 711"/>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3" name="フローチャート: 判断 712"/>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4" name="テキスト ボックス 713"/>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81356</xdr:rowOff>
    </xdr:from>
    <xdr:to>
      <xdr:col>85</xdr:col>
      <xdr:colOff>177800</xdr:colOff>
      <xdr:row>93</xdr:row>
      <xdr:rowOff>11506</xdr:rowOff>
    </xdr:to>
    <xdr:sp macro="" textlink="">
      <xdr:nvSpPr>
        <xdr:cNvPr id="720" name="楕円 719"/>
        <xdr:cNvSpPr/>
      </xdr:nvSpPr>
      <xdr:spPr>
        <a:xfrm>
          <a:off x="16268700" y="158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104233</xdr:rowOff>
    </xdr:from>
    <xdr:ext cx="534377" cy="259045"/>
    <xdr:sp macro="" textlink="">
      <xdr:nvSpPr>
        <xdr:cNvPr id="721" name="公債費該当値テキスト"/>
        <xdr:cNvSpPr txBox="1"/>
      </xdr:nvSpPr>
      <xdr:spPr>
        <a:xfrm>
          <a:off x="16370300" y="1570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18393</xdr:rowOff>
    </xdr:from>
    <xdr:to>
      <xdr:col>81</xdr:col>
      <xdr:colOff>101600</xdr:colOff>
      <xdr:row>93</xdr:row>
      <xdr:rowOff>119993</xdr:rowOff>
    </xdr:to>
    <xdr:sp macro="" textlink="">
      <xdr:nvSpPr>
        <xdr:cNvPr id="722" name="楕円 721"/>
        <xdr:cNvSpPr/>
      </xdr:nvSpPr>
      <xdr:spPr>
        <a:xfrm>
          <a:off x="15430500" y="159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136520</xdr:rowOff>
    </xdr:from>
    <xdr:ext cx="534377" cy="259045"/>
    <xdr:sp macro="" textlink="">
      <xdr:nvSpPr>
        <xdr:cNvPr id="723" name="テキスト ボックス 722"/>
        <xdr:cNvSpPr txBox="1"/>
      </xdr:nvSpPr>
      <xdr:spPr>
        <a:xfrm>
          <a:off x="15214111" y="157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77177</xdr:rowOff>
    </xdr:from>
    <xdr:to>
      <xdr:col>76</xdr:col>
      <xdr:colOff>165100</xdr:colOff>
      <xdr:row>93</xdr:row>
      <xdr:rowOff>7327</xdr:rowOff>
    </xdr:to>
    <xdr:sp macro="" textlink="">
      <xdr:nvSpPr>
        <xdr:cNvPr id="724" name="楕円 723"/>
        <xdr:cNvSpPr/>
      </xdr:nvSpPr>
      <xdr:spPr>
        <a:xfrm>
          <a:off x="14541500" y="15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23854</xdr:rowOff>
    </xdr:from>
    <xdr:ext cx="534377" cy="259045"/>
    <xdr:sp macro="" textlink="">
      <xdr:nvSpPr>
        <xdr:cNvPr id="725" name="テキスト ボックス 724"/>
        <xdr:cNvSpPr txBox="1"/>
      </xdr:nvSpPr>
      <xdr:spPr>
        <a:xfrm>
          <a:off x="14325111" y="15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55556</xdr:rowOff>
    </xdr:from>
    <xdr:to>
      <xdr:col>72</xdr:col>
      <xdr:colOff>38100</xdr:colOff>
      <xdr:row>92</xdr:row>
      <xdr:rowOff>157156</xdr:rowOff>
    </xdr:to>
    <xdr:sp macro="" textlink="">
      <xdr:nvSpPr>
        <xdr:cNvPr id="726" name="楕円 725"/>
        <xdr:cNvSpPr/>
      </xdr:nvSpPr>
      <xdr:spPr>
        <a:xfrm>
          <a:off x="13652500" y="158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2233</xdr:rowOff>
    </xdr:from>
    <xdr:ext cx="534377" cy="259045"/>
    <xdr:sp macro="" textlink="">
      <xdr:nvSpPr>
        <xdr:cNvPr id="727" name="テキスト ボックス 726"/>
        <xdr:cNvSpPr txBox="1"/>
      </xdr:nvSpPr>
      <xdr:spPr>
        <a:xfrm>
          <a:off x="13436111" y="156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114830</xdr:rowOff>
    </xdr:from>
    <xdr:to>
      <xdr:col>67</xdr:col>
      <xdr:colOff>101600</xdr:colOff>
      <xdr:row>93</xdr:row>
      <xdr:rowOff>44980</xdr:rowOff>
    </xdr:to>
    <xdr:sp macro="" textlink="">
      <xdr:nvSpPr>
        <xdr:cNvPr id="728" name="楕円 727"/>
        <xdr:cNvSpPr/>
      </xdr:nvSpPr>
      <xdr:spPr>
        <a:xfrm>
          <a:off x="12763500" y="158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61507</xdr:rowOff>
    </xdr:from>
    <xdr:ext cx="534377" cy="259045"/>
    <xdr:sp macro="" textlink="">
      <xdr:nvSpPr>
        <xdr:cNvPr id="729" name="テキスト ボックス 728"/>
        <xdr:cNvSpPr txBox="1"/>
      </xdr:nvSpPr>
      <xdr:spPr>
        <a:xfrm>
          <a:off x="12547111" y="15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3" name="テキスト ボックス 762"/>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6" name="テキスト ボックス 765"/>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70" name="フローチャート: 判断 769"/>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71" name="テキスト ボックス 770"/>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主に、民生費、衛生費、公債費について、住民一人当たりの額が類似団体平均を大きく上回っている。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民生費については、住民一人当たり２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８千円となっており、増加傾向が続いている。これは、旧産炭地域の特徴でもある生活保護率が依然として高いことや障害者福祉施設が多いことなどにより生活保護費や障害者福祉サービス費等が大きな割合を占めていることが影響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伴い児童手当等の扶助費は減少していくものと見込まれるが、幼稚園等施設給付費については毎年増加傾向であり、子育て支援策の充実や高齢化の進展に伴う民生費全体の伸びについて、今後も継続することが予想さ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万円となっており、類似団体の平均を大きく上回っている。これは、公害補償にかかる補償給付費や大牟田・荒尾清掃施設組合への負担金が大きな割合を占めていることが影響している。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２２年度決算で</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１０年ぶりの実質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収支の黒字を達成して以降、国による地方交付税の臨時的な上乗せや、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２３年度に策定した財政構造強化指針による取組みにより、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年度決算まで</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年連続で黒字を確保している。しかし、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年度決算では財政調整基金からの取崩を行った上での黒字となっており、今後はより厳しい財政運営が見込まれる。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２３年度以降、毎年度積立を行っているものの、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年度決算での取崩により、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年度末時点で</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２４</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９０</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百万円と昨年度より減少し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類似団体や近隣都市と比べるとまだ少ない現状である。このようなことから、財政構造強化指針において、財政調整基金残高の目標を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２８年度決算時の類似団体の平均である４０億円とし、引き続き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残高の確保に努めて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いくこととしている。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国民健康保険特別会計は、国の負担金等が基準額に対し超過して交付されたことなどから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３億７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百万円の黒字となった。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介護保険特別会計は、国の負担金等が基準額に対し超過して交付されたこと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３億６１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百万円の黒字となった。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一般会計においては、財政健全化に向けた様々な取り組みにより実質収支は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百万円の黒字となり、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年連続の黒字決算となった。しかしながら、これは財政調整基金から１億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の取崩を行った結果であり、実質的には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次年度以降においても、人口流出と少子高齢化により生産年齢人口の減少傾向は続いていくと予測され、市税収入の大幅な増加は期待できず、歳出においては扶助費の増加や年々老朽化している公共施設の維持改修等に係る経費の増加が見込まれ、今後の財政見通しについては非常に厳しい状況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今後も全会計において、財政構造強化指針等に基づき収支均衡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のための取組み</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を継続していく。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・過疎対策事業債及び臨時財政対策債の償還額が増加している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ため、元利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償還金は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百万円（標財比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２１．３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（標財比（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Ｈ３０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Ｒ０１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・過疎対策事業債や臨時財政対策債の償還額が増加していることによる基準財政需要額への算入額が増加したため、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と比較すると２億４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平成３０年度と令和元年度を単年度で比較すると、実質公債費比率の分子は増加しているものの、３ヵ年平均で比較すると、公債費の実質的な負担は減少している。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・地方債現在高については、市債新規発行額を当該年度の元金償還額以内に抑える等の取組みを行ってきたため、後年度の公債費の減少につながってきている。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近年は、市債全体に対し交付税措置が行われる過疎対策事業債や臨時財政対策債以外の割合が低くなってきていることから、市の実質的な負担は減少してきている。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年度は地方債の残高が、既発債の償還終了などにより前年度より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百万円減少（標財比（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また、公営企業債等繰入見込額について、下水道事業会計のうち「準元金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元金（３ヵ年平均）」において、準元金の割合が減少したことにより、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百万円減少（標財比（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平成３０年度に比べて、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庁舎建設基金や廃棄物の埋立地取得及び処理工場建設積立基金への積立等により４億６６百万円増加するなど充当可能財源等は増加している。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福岡県大牟田市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・庁舎等建設積立基金は、今後の市庁舎の改修等に備え毎年積立を行ってきており、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年度と比較して１億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２億９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・廃棄物の埋立地取得及び処理工場建設積立基金は、今後の廃棄物の埋立地の取得及び処理工場の建設等に備え創設した基金であり、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増、２億円となった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以上のようなことから、基金全体として、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では、財政構造強化指針に基づいた取組みによって、計画的に基金の積立を行ってきている。しかし、経済状況の悪化に伴う市税の大幅な減収や不時の支出増加に対処し、中・長期的な視野にたった安定的な財政運営を行っていく上では、今後も引き続き積立を行っていく必要があることから、財政調整基金、退職手当積立基金、庁舎等建設基金の３つの基金を計画的に積み立てることとしている。また、これ以外の基金については、基金の内容に応じた残高の確保に努める一方で、更なる有効活用を図ること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・庁舎等建設積立基金：庁舎等の建設資金に充てるもの</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（増減理由）（今後の方針）</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・庁舎等建設積立基金は、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年度と比較して１億１百万円増の、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庁舎は、築８０年が経過し、耐震性についても倒壊の危険があるため、近い将来改修や建替え等について検討していかなければならない。特に東日本大震災及び熊本地震では防災及び復旧復興の拠点としての庁舎の役割がいかに重要であるかが再認識されたことから、安心・安全なまちづくりの推進のため庁舎等建設積立基金を計画的に積み立てることとしている。できるだけ有利な財源の検討は行っていくものの、いずれにしても多額の一般財源が必要な状況であることから、３０億円を目標に積立を行う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・退職手当積立基金：職員の退職手当に充てるもの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・退職手当積立基金は、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３０年度と比較して０．４百万円増の、７億５１百万円となった。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財政構造強化指針では、今後１０年間の退職手当見込額を参考に基準額を９億円と設定していたが、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年度以降の基準については、今後１０年間の退職手当見込額を勘案し、基準額を８億円に引き下げ、各年度においてその基準を超える場合は取崩を行うこととした。なお、職員の定年延長に関しては具体的な内容が決まっていないため、定年延長の内容が決まった後にこのルールを見直す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年度決算剰余金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百万円について積立を行ったが、決算において財源不足が見込まれたことから、１億円の取崩しを行ったため、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の２分の１の額を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２３年度以降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毎年度積立を行っており、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令和元年度は決算剰余金の全額について積立を行った。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財政構造強化指針で掲げた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標準財政規模の１０％程度の残高の確保</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という目標に対し、概ね計画どおりに取り組んできた。しかしながら、類似団体や近隣都市と比べるとまだ少ない現状であることから、財政構造強化指針において、財政調整基金残高の目標を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２８年度決算時の類似団体の平均である４０億円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とし、引き続き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残高の確保に努めてい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くこととしている。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113,587
112,813
81.45
54,397,538
54,242,966
72,898
27,535,926
46,007,859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年度に策定した大牟田市公共施設維持管理計画及び一般施設長寿命化計画に沿って延床面積の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縮減及び施設の長寿命化に取り組んでいる。また、インフラや学校施設、公営住宅については施設所管課により個別に長寿命化計画を策定、運用しており、老朽化した施設の集約化・複合化や除却を進めている。有形固定資産減価償却率については類似団体平均値を若干上回っており、今後も計画を推進し適切な取組み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121556</xdr:rowOff>
    </xdr:from>
    <xdr:ext cx="405111" cy="259045"/>
    <xdr:sp macro="" textlink="">
      <xdr:nvSpPr>
        <xdr:cNvPr id="80" name="有形固定資産減価償却率該当値テキスト"/>
        <xdr:cNvSpPr txBox="1"/>
      </xdr:nvSpPr>
      <xdr:spPr>
        <a:xfrm>
          <a:off x="4813300" y="586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81" name="楕円 80"/>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168021</xdr:rowOff>
    </xdr:from>
    <xdr:to>
      <xdr:col>23</xdr:col>
      <xdr:colOff>85725</xdr:colOff>
      <xdr:row>30</xdr:row>
      <xdr:rowOff>22479</xdr:rowOff>
    </xdr:to>
    <xdr:cxnSp macro="">
      <xdr:nvCxnSpPr>
        <xdr:cNvPr id="82" name="直線コネクタ 81"/>
        <xdr:cNvCxnSpPr/>
      </xdr:nvCxnSpPr>
      <xdr:spPr>
        <a:xfrm>
          <a:off x="4051300" y="591159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xdr:cNvSpPr/>
      </xdr:nvSpPr>
      <xdr:spPr>
        <a:xfrm>
          <a:off x="3238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168021</xdr:rowOff>
    </xdr:to>
    <xdr:cxnSp macro="">
      <xdr:nvCxnSpPr>
        <xdr:cNvPr id="84" name="直線コネクタ 83"/>
        <xdr:cNvCxnSpPr/>
      </xdr:nvCxnSpPr>
      <xdr:spPr>
        <a:xfrm>
          <a:off x="3289300" y="585114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5" name="楕円 84"/>
        <xdr:cNvSpPr/>
      </xdr:nvSpPr>
      <xdr:spPr>
        <a:xfrm>
          <a:off x="247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107569</xdr:rowOff>
    </xdr:to>
    <xdr:cxnSp macro="">
      <xdr:nvCxnSpPr>
        <xdr:cNvPr id="86" name="直線コネクタ 85"/>
        <xdr:cNvCxnSpPr/>
      </xdr:nvCxnSpPr>
      <xdr:spPr>
        <a:xfrm>
          <a:off x="2527300" y="582091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87" name="楕円 86"/>
        <xdr:cNvSpPr/>
      </xdr:nvSpPr>
      <xdr:spPr>
        <a:xfrm>
          <a:off x="1714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77343</xdr:rowOff>
    </xdr:to>
    <xdr:cxnSp macro="">
      <xdr:nvCxnSpPr>
        <xdr:cNvPr id="88" name="直線コネクタ 87"/>
        <xdr:cNvCxnSpPr/>
      </xdr:nvCxnSpPr>
      <xdr:spPr>
        <a:xfrm>
          <a:off x="1765300" y="57906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1"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38498</xdr:rowOff>
    </xdr:from>
    <xdr:ext cx="405111" cy="259045"/>
    <xdr:sp macro="" textlink="">
      <xdr:nvSpPr>
        <xdr:cNvPr id="93" name="n_1mainValue有形固定資産減価償却率"/>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3446</xdr:rowOff>
    </xdr:from>
    <xdr:ext cx="405111" cy="259045"/>
    <xdr:sp macro="" textlink="">
      <xdr:nvSpPr>
        <xdr:cNvPr id="94" name="n_2mainValue有形固定資産減価償却率"/>
        <xdr:cNvSpPr txBox="1"/>
      </xdr:nvSpPr>
      <xdr:spPr>
        <a:xfrm>
          <a:off x="3086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5" name="n_3main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89044</xdr:rowOff>
    </xdr:from>
    <xdr:ext cx="405111" cy="259045"/>
    <xdr:sp macro="" textlink="">
      <xdr:nvSpPr>
        <xdr:cNvPr id="96" name="n_4mainValue有形固定資産減価償却率"/>
        <xdr:cNvSpPr txBox="1"/>
      </xdr:nvSpPr>
      <xdr:spPr>
        <a:xfrm>
          <a:off x="1562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財政構造強化指針において地方債の新規発行額を当該年度の元金償還額以内に抑えるなどの取組みを行い、債務の縮減に努めている。一方で、財政調整基金や庁舎等建設積立基金などの基金への積立について計画的に行っており、充当可能基金が増加してきていることから、実質債務は年々減少してき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債務償還比率については、経常経費充当財源等が多いことから、類似団体平均値を上回っているため、今後も財政構造強化指針に基づき財政基盤の強化を図っていく必要がある。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31345</xdr:rowOff>
    </xdr:from>
    <xdr:to>
      <xdr:col>76</xdr:col>
      <xdr:colOff>73025</xdr:colOff>
      <xdr:row>31</xdr:row>
      <xdr:rowOff>132945</xdr:rowOff>
    </xdr:to>
    <xdr:sp macro="" textlink="">
      <xdr:nvSpPr>
        <xdr:cNvPr id="143" name="楕円 142"/>
        <xdr:cNvSpPr/>
      </xdr:nvSpPr>
      <xdr:spPr>
        <a:xfrm>
          <a:off x="14744700" y="6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9772</xdr:rowOff>
    </xdr:from>
    <xdr:ext cx="469744" cy="259045"/>
    <xdr:sp macro="" textlink="">
      <xdr:nvSpPr>
        <xdr:cNvPr id="144" name="債務償還比率該当値テキスト"/>
        <xdr:cNvSpPr txBox="1"/>
      </xdr:nvSpPr>
      <xdr:spPr>
        <a:xfrm>
          <a:off x="14846300" y="6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22848</xdr:rowOff>
    </xdr:from>
    <xdr:to>
      <xdr:col>72</xdr:col>
      <xdr:colOff>123825</xdr:colOff>
      <xdr:row>32</xdr:row>
      <xdr:rowOff>124448</xdr:rowOff>
    </xdr:to>
    <xdr:sp macro="" textlink="">
      <xdr:nvSpPr>
        <xdr:cNvPr id="145" name="楕円 144"/>
        <xdr:cNvSpPr/>
      </xdr:nvSpPr>
      <xdr:spPr>
        <a:xfrm>
          <a:off x="14033500" y="62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82145</xdr:rowOff>
    </xdr:from>
    <xdr:to>
      <xdr:col>76</xdr:col>
      <xdr:colOff>22225</xdr:colOff>
      <xdr:row>32</xdr:row>
      <xdr:rowOff>73648</xdr:rowOff>
    </xdr:to>
    <xdr:cxnSp macro="">
      <xdr:nvCxnSpPr>
        <xdr:cNvPr id="146" name="直線コネクタ 145"/>
        <xdr:cNvCxnSpPr/>
      </xdr:nvCxnSpPr>
      <xdr:spPr>
        <a:xfrm flipV="1">
          <a:off x="14084300" y="6168620"/>
          <a:ext cx="711200" cy="1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41112</xdr:rowOff>
    </xdr:from>
    <xdr:to>
      <xdr:col>68</xdr:col>
      <xdr:colOff>123825</xdr:colOff>
      <xdr:row>31</xdr:row>
      <xdr:rowOff>142712</xdr:rowOff>
    </xdr:to>
    <xdr:sp macro="" textlink="">
      <xdr:nvSpPr>
        <xdr:cNvPr id="147" name="楕円 146"/>
        <xdr:cNvSpPr/>
      </xdr:nvSpPr>
      <xdr:spPr>
        <a:xfrm>
          <a:off x="13271500" y="61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91912</xdr:rowOff>
    </xdr:from>
    <xdr:to>
      <xdr:col>72</xdr:col>
      <xdr:colOff>73025</xdr:colOff>
      <xdr:row>32</xdr:row>
      <xdr:rowOff>73648</xdr:rowOff>
    </xdr:to>
    <xdr:cxnSp macro="">
      <xdr:nvCxnSpPr>
        <xdr:cNvPr id="148" name="直線コネクタ 147"/>
        <xdr:cNvCxnSpPr/>
      </xdr:nvCxnSpPr>
      <xdr:spPr>
        <a:xfrm>
          <a:off x="13322300" y="6178387"/>
          <a:ext cx="762000" cy="1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36213</xdr:rowOff>
    </xdr:from>
    <xdr:to>
      <xdr:col>64</xdr:col>
      <xdr:colOff>123825</xdr:colOff>
      <xdr:row>32</xdr:row>
      <xdr:rowOff>137813</xdr:rowOff>
    </xdr:to>
    <xdr:sp macro="" textlink="">
      <xdr:nvSpPr>
        <xdr:cNvPr id="149" name="楕円 148"/>
        <xdr:cNvSpPr/>
      </xdr:nvSpPr>
      <xdr:spPr>
        <a:xfrm>
          <a:off x="12509500" y="62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91912</xdr:rowOff>
    </xdr:from>
    <xdr:to>
      <xdr:col>68</xdr:col>
      <xdr:colOff>73025</xdr:colOff>
      <xdr:row>32</xdr:row>
      <xdr:rowOff>87013</xdr:rowOff>
    </xdr:to>
    <xdr:cxnSp macro="">
      <xdr:nvCxnSpPr>
        <xdr:cNvPr id="150" name="直線コネクタ 149"/>
        <xdr:cNvCxnSpPr/>
      </xdr:nvCxnSpPr>
      <xdr:spPr>
        <a:xfrm flipV="1">
          <a:off x="12560300" y="6178387"/>
          <a:ext cx="762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40392</xdr:rowOff>
    </xdr:from>
    <xdr:to>
      <xdr:col>60</xdr:col>
      <xdr:colOff>123825</xdr:colOff>
      <xdr:row>31</xdr:row>
      <xdr:rowOff>141992</xdr:rowOff>
    </xdr:to>
    <xdr:sp macro="" textlink="">
      <xdr:nvSpPr>
        <xdr:cNvPr id="151" name="楕円 150"/>
        <xdr:cNvSpPr/>
      </xdr:nvSpPr>
      <xdr:spPr>
        <a:xfrm>
          <a:off x="11747500" y="61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91192</xdr:rowOff>
    </xdr:from>
    <xdr:to>
      <xdr:col>64</xdr:col>
      <xdr:colOff>73025</xdr:colOff>
      <xdr:row>32</xdr:row>
      <xdr:rowOff>87013</xdr:rowOff>
    </xdr:to>
    <xdr:cxnSp macro="">
      <xdr:nvCxnSpPr>
        <xdr:cNvPr id="152" name="直線コネクタ 151"/>
        <xdr:cNvCxnSpPr/>
      </xdr:nvCxnSpPr>
      <xdr:spPr>
        <a:xfrm>
          <a:off x="11798300" y="6177667"/>
          <a:ext cx="762000" cy="1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6"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115575</xdr:rowOff>
    </xdr:from>
    <xdr:ext cx="560923" cy="259045"/>
    <xdr:sp macro="" textlink="">
      <xdr:nvSpPr>
        <xdr:cNvPr id="157" name="n_1mainValue債務償還比率"/>
        <xdr:cNvSpPr txBox="1"/>
      </xdr:nvSpPr>
      <xdr:spPr>
        <a:xfrm>
          <a:off x="13791138" y="63735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133839</xdr:rowOff>
    </xdr:from>
    <xdr:ext cx="469744" cy="259045"/>
    <xdr:sp macro="" textlink="">
      <xdr:nvSpPr>
        <xdr:cNvPr id="158" name="n_2mainValue債務償還比率"/>
        <xdr:cNvSpPr txBox="1"/>
      </xdr:nvSpPr>
      <xdr:spPr>
        <a:xfrm>
          <a:off x="13087427" y="622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128940</xdr:rowOff>
    </xdr:from>
    <xdr:ext cx="560923" cy="259045"/>
    <xdr:sp macro="" textlink="">
      <xdr:nvSpPr>
        <xdr:cNvPr id="159" name="n_3mainValue債務償還比率"/>
        <xdr:cNvSpPr txBox="1"/>
      </xdr:nvSpPr>
      <xdr:spPr>
        <a:xfrm>
          <a:off x="12279838" y="63868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133119</xdr:rowOff>
    </xdr:from>
    <xdr:ext cx="469744" cy="259045"/>
    <xdr:sp macro="" textlink="">
      <xdr:nvSpPr>
        <xdr:cNvPr id="160" name="n_4mainValue債務償還比率"/>
        <xdr:cNvSpPr txBox="1"/>
      </xdr:nvSpPr>
      <xdr:spPr>
        <a:xfrm>
          <a:off x="11563427" y="62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113,587
112,813
81.45
54,397,538
54,242,966
72,898
27,535,926
46,007,859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道路】&#10;有形固定資産減価償却率該当値テキスト"/>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164846</xdr:rowOff>
    </xdr:from>
    <xdr:to>
      <xdr:col>20</xdr:col>
      <xdr:colOff>38100</xdr:colOff>
      <xdr:row>36</xdr:row>
      <xdr:rowOff>94996</xdr:rowOff>
    </xdr:to>
    <xdr:sp macro="" textlink="">
      <xdr:nvSpPr>
        <xdr:cNvPr id="73" name="楕円 72"/>
        <xdr:cNvSpPr/>
      </xdr:nvSpPr>
      <xdr:spPr>
        <a:xfrm>
          <a:off x="3746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44196</xdr:rowOff>
    </xdr:from>
    <xdr:to>
      <xdr:col>24</xdr:col>
      <xdr:colOff>63500</xdr:colOff>
      <xdr:row>36</xdr:row>
      <xdr:rowOff>67056</xdr:rowOff>
    </xdr:to>
    <xdr:cxnSp macro="">
      <xdr:nvCxnSpPr>
        <xdr:cNvPr id="74" name="直線コネクタ 73"/>
        <xdr:cNvCxnSpPr/>
      </xdr:nvCxnSpPr>
      <xdr:spPr>
        <a:xfrm>
          <a:off x="3797300" y="6216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132842</xdr:rowOff>
    </xdr:from>
    <xdr:to>
      <xdr:col>15</xdr:col>
      <xdr:colOff>101600</xdr:colOff>
      <xdr:row>36</xdr:row>
      <xdr:rowOff>62992</xdr:rowOff>
    </xdr:to>
    <xdr:sp macro="" textlink="">
      <xdr:nvSpPr>
        <xdr:cNvPr id="75" name="楕円 74"/>
        <xdr:cNvSpPr/>
      </xdr:nvSpPr>
      <xdr:spPr>
        <a:xfrm>
          <a:off x="2857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xdr:rowOff>
    </xdr:from>
    <xdr:to>
      <xdr:col>19</xdr:col>
      <xdr:colOff>177800</xdr:colOff>
      <xdr:row>36</xdr:row>
      <xdr:rowOff>44196</xdr:rowOff>
    </xdr:to>
    <xdr:cxnSp macro="">
      <xdr:nvCxnSpPr>
        <xdr:cNvPr id="76" name="直線コネクタ 75"/>
        <xdr:cNvCxnSpPr/>
      </xdr:nvCxnSpPr>
      <xdr:spPr>
        <a:xfrm>
          <a:off x="2908300" y="6184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77978</xdr:rowOff>
    </xdr:from>
    <xdr:to>
      <xdr:col>10</xdr:col>
      <xdr:colOff>165100</xdr:colOff>
      <xdr:row>36</xdr:row>
      <xdr:rowOff>8128</xdr:rowOff>
    </xdr:to>
    <xdr:sp macro="" textlink="">
      <xdr:nvSpPr>
        <xdr:cNvPr id="77" name="楕円 76"/>
        <xdr:cNvSpPr/>
      </xdr:nvSpPr>
      <xdr:spPr>
        <a:xfrm>
          <a:off x="1968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128778</xdr:rowOff>
    </xdr:from>
    <xdr:to>
      <xdr:col>15</xdr:col>
      <xdr:colOff>50800</xdr:colOff>
      <xdr:row>36</xdr:row>
      <xdr:rowOff>12192</xdr:rowOff>
    </xdr:to>
    <xdr:cxnSp macro="">
      <xdr:nvCxnSpPr>
        <xdr:cNvPr id="78" name="直線コネクタ 77"/>
        <xdr:cNvCxnSpPr/>
      </xdr:nvCxnSpPr>
      <xdr:spPr>
        <a:xfrm>
          <a:off x="2019300" y="61295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34544</xdr:rowOff>
    </xdr:from>
    <xdr:to>
      <xdr:col>6</xdr:col>
      <xdr:colOff>38100</xdr:colOff>
      <xdr:row>35</xdr:row>
      <xdr:rowOff>136144</xdr:rowOff>
    </xdr:to>
    <xdr:sp macro="" textlink="">
      <xdr:nvSpPr>
        <xdr:cNvPr id="79" name="楕円 78"/>
        <xdr:cNvSpPr/>
      </xdr:nvSpPr>
      <xdr:spPr>
        <a:xfrm>
          <a:off x="1079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85344</xdr:rowOff>
    </xdr:from>
    <xdr:to>
      <xdr:col>10</xdr:col>
      <xdr:colOff>114300</xdr:colOff>
      <xdr:row>35</xdr:row>
      <xdr:rowOff>128778</xdr:rowOff>
    </xdr:to>
    <xdr:cxnSp macro="">
      <xdr:nvCxnSpPr>
        <xdr:cNvPr id="80" name="直線コネクタ 79"/>
        <xdr:cNvCxnSpPr/>
      </xdr:nvCxnSpPr>
      <xdr:spPr>
        <a:xfrm>
          <a:off x="1130300" y="60860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111523</xdr:rowOff>
    </xdr:from>
    <xdr:ext cx="405111" cy="259045"/>
    <xdr:sp macro="" textlink="">
      <xdr:nvSpPr>
        <xdr:cNvPr id="85" name="n_1mainValue【道路】&#10;有形固定資産減価償却率"/>
        <xdr:cNvSpPr txBox="1"/>
      </xdr:nvSpPr>
      <xdr:spPr>
        <a:xfrm>
          <a:off x="35820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79519</xdr:rowOff>
    </xdr:from>
    <xdr:ext cx="405111" cy="259045"/>
    <xdr:sp macro="" textlink="">
      <xdr:nvSpPr>
        <xdr:cNvPr id="86" name="n_2mainValue【道路】&#10;有形固定資産減価償却率"/>
        <xdr:cNvSpPr txBox="1"/>
      </xdr:nvSpPr>
      <xdr:spPr>
        <a:xfrm>
          <a:off x="2705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7" name="n_3mainValue【道路】&#10;有形固定資産減価償却率"/>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152671</xdr:rowOff>
    </xdr:from>
    <xdr:ext cx="405111" cy="259045"/>
    <xdr:sp macro="" textlink="">
      <xdr:nvSpPr>
        <xdr:cNvPr id="88" name="n_4mainValue【道路】&#10;有形固定資産減価償却率"/>
        <xdr:cNvSpPr txBox="1"/>
      </xdr:nvSpPr>
      <xdr:spPr>
        <a:xfrm>
          <a:off x="927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103429</xdr:rowOff>
    </xdr:from>
    <xdr:to>
      <xdr:col>55</xdr:col>
      <xdr:colOff>50800</xdr:colOff>
      <xdr:row>40</xdr:row>
      <xdr:rowOff>33579</xdr:rowOff>
    </xdr:to>
    <xdr:sp macro="" textlink="">
      <xdr:nvSpPr>
        <xdr:cNvPr id="128" name="楕円 127"/>
        <xdr:cNvSpPr/>
      </xdr:nvSpPr>
      <xdr:spPr>
        <a:xfrm>
          <a:off x="104267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81856</xdr:rowOff>
    </xdr:from>
    <xdr:ext cx="469744" cy="259045"/>
    <xdr:sp macro="" textlink="">
      <xdr:nvSpPr>
        <xdr:cNvPr id="129" name="【道路】&#10;一人当たり延長該当値テキスト"/>
        <xdr:cNvSpPr txBox="1"/>
      </xdr:nvSpPr>
      <xdr:spPr>
        <a:xfrm>
          <a:off x="10515600" y="676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109372</xdr:rowOff>
    </xdr:from>
    <xdr:to>
      <xdr:col>50</xdr:col>
      <xdr:colOff>165100</xdr:colOff>
      <xdr:row>40</xdr:row>
      <xdr:rowOff>39522</xdr:rowOff>
    </xdr:to>
    <xdr:sp macro="" textlink="">
      <xdr:nvSpPr>
        <xdr:cNvPr id="130" name="楕円 129"/>
        <xdr:cNvSpPr/>
      </xdr:nvSpPr>
      <xdr:spPr>
        <a:xfrm>
          <a:off x="9588500" y="67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154229</xdr:rowOff>
    </xdr:from>
    <xdr:to>
      <xdr:col>55</xdr:col>
      <xdr:colOff>0</xdr:colOff>
      <xdr:row>39</xdr:row>
      <xdr:rowOff>160172</xdr:rowOff>
    </xdr:to>
    <xdr:cxnSp macro="">
      <xdr:nvCxnSpPr>
        <xdr:cNvPr id="131" name="直線コネクタ 130"/>
        <xdr:cNvCxnSpPr/>
      </xdr:nvCxnSpPr>
      <xdr:spPr>
        <a:xfrm flipV="1">
          <a:off x="9639300" y="6840779"/>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39345</xdr:rowOff>
    </xdr:from>
    <xdr:to>
      <xdr:col>46</xdr:col>
      <xdr:colOff>38100</xdr:colOff>
      <xdr:row>39</xdr:row>
      <xdr:rowOff>140945</xdr:rowOff>
    </xdr:to>
    <xdr:sp macro="" textlink="">
      <xdr:nvSpPr>
        <xdr:cNvPr id="132" name="楕円 131"/>
        <xdr:cNvSpPr/>
      </xdr:nvSpPr>
      <xdr:spPr>
        <a:xfrm>
          <a:off x="8699500" y="67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90145</xdr:rowOff>
    </xdr:from>
    <xdr:to>
      <xdr:col>50</xdr:col>
      <xdr:colOff>114300</xdr:colOff>
      <xdr:row>39</xdr:row>
      <xdr:rowOff>160172</xdr:rowOff>
    </xdr:to>
    <xdr:cxnSp macro="">
      <xdr:nvCxnSpPr>
        <xdr:cNvPr id="133" name="直線コネクタ 132"/>
        <xdr:cNvCxnSpPr/>
      </xdr:nvCxnSpPr>
      <xdr:spPr>
        <a:xfrm>
          <a:off x="8750300" y="6776695"/>
          <a:ext cx="889000" cy="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45669</xdr:rowOff>
    </xdr:from>
    <xdr:to>
      <xdr:col>41</xdr:col>
      <xdr:colOff>101600</xdr:colOff>
      <xdr:row>39</xdr:row>
      <xdr:rowOff>147269</xdr:rowOff>
    </xdr:to>
    <xdr:sp macro="" textlink="">
      <xdr:nvSpPr>
        <xdr:cNvPr id="134" name="楕円 133"/>
        <xdr:cNvSpPr/>
      </xdr:nvSpPr>
      <xdr:spPr>
        <a:xfrm>
          <a:off x="7810500" y="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90145</xdr:rowOff>
    </xdr:from>
    <xdr:to>
      <xdr:col>45</xdr:col>
      <xdr:colOff>177800</xdr:colOff>
      <xdr:row>39</xdr:row>
      <xdr:rowOff>96469</xdr:rowOff>
    </xdr:to>
    <xdr:cxnSp macro="">
      <xdr:nvCxnSpPr>
        <xdr:cNvPr id="135" name="直線コネクタ 134"/>
        <xdr:cNvCxnSpPr/>
      </xdr:nvCxnSpPr>
      <xdr:spPr>
        <a:xfrm flipV="1">
          <a:off x="7861300" y="6776695"/>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51003</xdr:rowOff>
    </xdr:from>
    <xdr:to>
      <xdr:col>36</xdr:col>
      <xdr:colOff>165100</xdr:colOff>
      <xdr:row>39</xdr:row>
      <xdr:rowOff>152603</xdr:rowOff>
    </xdr:to>
    <xdr:sp macro="" textlink="">
      <xdr:nvSpPr>
        <xdr:cNvPr id="136" name="楕円 135"/>
        <xdr:cNvSpPr/>
      </xdr:nvSpPr>
      <xdr:spPr>
        <a:xfrm>
          <a:off x="6921500" y="67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96469</xdr:rowOff>
    </xdr:from>
    <xdr:to>
      <xdr:col>41</xdr:col>
      <xdr:colOff>50800</xdr:colOff>
      <xdr:row>39</xdr:row>
      <xdr:rowOff>101803</xdr:rowOff>
    </xdr:to>
    <xdr:cxnSp macro="">
      <xdr:nvCxnSpPr>
        <xdr:cNvPr id="137" name="直線コネクタ 136"/>
        <xdr:cNvCxnSpPr/>
      </xdr:nvCxnSpPr>
      <xdr:spPr>
        <a:xfrm flipV="1">
          <a:off x="6972300" y="678301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30649</xdr:rowOff>
    </xdr:from>
    <xdr:ext cx="469744" cy="259045"/>
    <xdr:sp macro="" textlink="">
      <xdr:nvSpPr>
        <xdr:cNvPr id="142" name="n_1mainValue【道路】&#10;一人当たり延長"/>
        <xdr:cNvSpPr txBox="1"/>
      </xdr:nvSpPr>
      <xdr:spPr>
        <a:xfrm>
          <a:off x="9391727" y="688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157472</xdr:rowOff>
    </xdr:from>
    <xdr:ext cx="469744" cy="259045"/>
    <xdr:sp macro="" textlink="">
      <xdr:nvSpPr>
        <xdr:cNvPr id="143" name="n_2mainValue【道路】&#10;一人当たり延長"/>
        <xdr:cNvSpPr txBox="1"/>
      </xdr:nvSpPr>
      <xdr:spPr>
        <a:xfrm>
          <a:off x="8515427" y="65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163796</xdr:rowOff>
    </xdr:from>
    <xdr:ext cx="469744" cy="259045"/>
    <xdr:sp macro="" textlink="">
      <xdr:nvSpPr>
        <xdr:cNvPr id="144" name="n_3mainValue【道路】&#10;一人当たり延長"/>
        <xdr:cNvSpPr txBox="1"/>
      </xdr:nvSpPr>
      <xdr:spPr>
        <a:xfrm>
          <a:off x="7626427" y="65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143730</xdr:rowOff>
    </xdr:from>
    <xdr:ext cx="469744" cy="259045"/>
    <xdr:sp macro="" textlink="">
      <xdr:nvSpPr>
        <xdr:cNvPr id="145" name="n_4mainValue【道路】&#10;一人当たり延長"/>
        <xdr:cNvSpPr txBox="1"/>
      </xdr:nvSpPr>
      <xdr:spPr>
        <a:xfrm>
          <a:off x="6737427" y="683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148082</xdr:rowOff>
    </xdr:from>
    <xdr:to>
      <xdr:col>24</xdr:col>
      <xdr:colOff>114300</xdr:colOff>
      <xdr:row>60</xdr:row>
      <xdr:rowOff>78232</xdr:rowOff>
    </xdr:to>
    <xdr:sp macro="" textlink="">
      <xdr:nvSpPr>
        <xdr:cNvPr id="184" name="楕円 183"/>
        <xdr:cNvSpPr/>
      </xdr:nvSpPr>
      <xdr:spPr>
        <a:xfrm>
          <a:off x="4584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126509</xdr:rowOff>
    </xdr:from>
    <xdr:ext cx="405111" cy="259045"/>
    <xdr:sp macro="" textlink="">
      <xdr:nvSpPr>
        <xdr:cNvPr id="185" name="【橋りょう・トンネル】&#10;有形固定資産減価償却率該当値テキスト"/>
        <xdr:cNvSpPr txBox="1"/>
      </xdr:nvSpPr>
      <xdr:spPr>
        <a:xfrm>
          <a:off x="4673600"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xdr:rowOff>
    </xdr:from>
    <xdr:to>
      <xdr:col>20</xdr:col>
      <xdr:colOff>38100</xdr:colOff>
      <xdr:row>60</xdr:row>
      <xdr:rowOff>103378</xdr:rowOff>
    </xdr:to>
    <xdr:sp macro="" textlink="">
      <xdr:nvSpPr>
        <xdr:cNvPr id="186" name="楕円 185"/>
        <xdr:cNvSpPr/>
      </xdr:nvSpPr>
      <xdr:spPr>
        <a:xfrm>
          <a:off x="3746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27432</xdr:rowOff>
    </xdr:from>
    <xdr:to>
      <xdr:col>24</xdr:col>
      <xdr:colOff>63500</xdr:colOff>
      <xdr:row>60</xdr:row>
      <xdr:rowOff>52578</xdr:rowOff>
    </xdr:to>
    <xdr:cxnSp macro="">
      <xdr:nvCxnSpPr>
        <xdr:cNvPr id="187" name="直線コネクタ 186"/>
        <xdr:cNvCxnSpPr/>
      </xdr:nvCxnSpPr>
      <xdr:spPr>
        <a:xfrm flipV="1">
          <a:off x="3797300" y="1031443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88" name="楕円 187"/>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52578</xdr:rowOff>
    </xdr:to>
    <xdr:cxnSp macro="">
      <xdr:nvCxnSpPr>
        <xdr:cNvPr id="189" name="直線コネクタ 188"/>
        <xdr:cNvCxnSpPr/>
      </xdr:nvCxnSpPr>
      <xdr:spPr>
        <a:xfrm>
          <a:off x="2908300" y="103098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0" name="楕円 189"/>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22860</xdr:rowOff>
    </xdr:to>
    <xdr:cxnSp macro="">
      <xdr:nvCxnSpPr>
        <xdr:cNvPr id="191" name="直線コネクタ 190"/>
        <xdr:cNvCxnSpPr/>
      </xdr:nvCxnSpPr>
      <xdr:spPr>
        <a:xfrm>
          <a:off x="2019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2" name="楕円 191"/>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22860</xdr:rowOff>
    </xdr:to>
    <xdr:cxnSp macro="">
      <xdr:nvCxnSpPr>
        <xdr:cNvPr id="193" name="直線コネクタ 192"/>
        <xdr:cNvCxnSpPr/>
      </xdr:nvCxnSpPr>
      <xdr:spPr>
        <a:xfrm>
          <a:off x="1130300" y="1029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94505</xdr:rowOff>
    </xdr:from>
    <xdr:ext cx="405111" cy="259045"/>
    <xdr:sp macro="" textlink="">
      <xdr:nvSpPr>
        <xdr:cNvPr id="198" name="n_1mainValue【橋りょう・トンネル】&#10;有形固定資産減価償却率"/>
        <xdr:cNvSpPr txBox="1"/>
      </xdr:nvSpPr>
      <xdr:spPr>
        <a:xfrm>
          <a:off x="35820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199" name="n_2mainValue【橋りょう・トンネ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0" name="n_3mainValue【橋りょう・トンネル】&#10;有形固定資産減価償却率"/>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53357</xdr:rowOff>
    </xdr:from>
    <xdr:ext cx="405111" cy="259045"/>
    <xdr:sp macro="" textlink="">
      <xdr:nvSpPr>
        <xdr:cNvPr id="201" name="n_4mainValue【橋りょう・トンネル】&#10;有形固定資産減価償却率"/>
        <xdr:cNvSpPr txBox="1"/>
      </xdr:nvSpPr>
      <xdr:spPr>
        <a:xfrm>
          <a:off x="927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160918</xdr:rowOff>
    </xdr:from>
    <xdr:to>
      <xdr:col>55</xdr:col>
      <xdr:colOff>50800</xdr:colOff>
      <xdr:row>62</xdr:row>
      <xdr:rowOff>91068</xdr:rowOff>
    </xdr:to>
    <xdr:sp macro="" textlink="">
      <xdr:nvSpPr>
        <xdr:cNvPr id="241" name="楕円 240"/>
        <xdr:cNvSpPr/>
      </xdr:nvSpPr>
      <xdr:spPr>
        <a:xfrm>
          <a:off x="10426700" y="106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12345</xdr:rowOff>
    </xdr:from>
    <xdr:ext cx="534377" cy="259045"/>
    <xdr:sp macro="" textlink="">
      <xdr:nvSpPr>
        <xdr:cNvPr id="242" name="【橋りょう・トンネル】&#10;一人当たり有形固定資産（償却資産）額該当値テキスト"/>
        <xdr:cNvSpPr txBox="1"/>
      </xdr:nvSpPr>
      <xdr:spPr>
        <a:xfrm>
          <a:off x="10515600" y="104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7707</xdr:rowOff>
    </xdr:from>
    <xdr:to>
      <xdr:col>50</xdr:col>
      <xdr:colOff>165100</xdr:colOff>
      <xdr:row>62</xdr:row>
      <xdr:rowOff>109307</xdr:rowOff>
    </xdr:to>
    <xdr:sp macro="" textlink="">
      <xdr:nvSpPr>
        <xdr:cNvPr id="243" name="楕円 242"/>
        <xdr:cNvSpPr/>
      </xdr:nvSpPr>
      <xdr:spPr>
        <a:xfrm>
          <a:off x="9588500" y="1063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40268</xdr:rowOff>
    </xdr:from>
    <xdr:to>
      <xdr:col>55</xdr:col>
      <xdr:colOff>0</xdr:colOff>
      <xdr:row>62</xdr:row>
      <xdr:rowOff>58507</xdr:rowOff>
    </xdr:to>
    <xdr:cxnSp macro="">
      <xdr:nvCxnSpPr>
        <xdr:cNvPr id="244" name="直線コネクタ 243"/>
        <xdr:cNvCxnSpPr/>
      </xdr:nvCxnSpPr>
      <xdr:spPr>
        <a:xfrm flipV="1">
          <a:off x="9639300" y="10670168"/>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11627</xdr:rowOff>
    </xdr:from>
    <xdr:to>
      <xdr:col>46</xdr:col>
      <xdr:colOff>38100</xdr:colOff>
      <xdr:row>62</xdr:row>
      <xdr:rowOff>113227</xdr:rowOff>
    </xdr:to>
    <xdr:sp macro="" textlink="">
      <xdr:nvSpPr>
        <xdr:cNvPr id="245" name="楕円 244"/>
        <xdr:cNvSpPr/>
      </xdr:nvSpPr>
      <xdr:spPr>
        <a:xfrm>
          <a:off x="8699500" y="106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58507</xdr:rowOff>
    </xdr:from>
    <xdr:to>
      <xdr:col>50</xdr:col>
      <xdr:colOff>114300</xdr:colOff>
      <xdr:row>62</xdr:row>
      <xdr:rowOff>62427</xdr:rowOff>
    </xdr:to>
    <xdr:cxnSp macro="">
      <xdr:nvCxnSpPr>
        <xdr:cNvPr id="246" name="直線コネクタ 245"/>
        <xdr:cNvCxnSpPr/>
      </xdr:nvCxnSpPr>
      <xdr:spPr>
        <a:xfrm flipV="1">
          <a:off x="8750300" y="10688407"/>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21742</xdr:rowOff>
    </xdr:from>
    <xdr:to>
      <xdr:col>41</xdr:col>
      <xdr:colOff>101600</xdr:colOff>
      <xdr:row>62</xdr:row>
      <xdr:rowOff>123342</xdr:rowOff>
    </xdr:to>
    <xdr:sp macro="" textlink="">
      <xdr:nvSpPr>
        <xdr:cNvPr id="247" name="楕円 246"/>
        <xdr:cNvSpPr/>
      </xdr:nvSpPr>
      <xdr:spPr>
        <a:xfrm>
          <a:off x="7810500" y="106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62427</xdr:rowOff>
    </xdr:from>
    <xdr:to>
      <xdr:col>45</xdr:col>
      <xdr:colOff>177800</xdr:colOff>
      <xdr:row>62</xdr:row>
      <xdr:rowOff>72542</xdr:rowOff>
    </xdr:to>
    <xdr:cxnSp macro="">
      <xdr:nvCxnSpPr>
        <xdr:cNvPr id="248" name="直線コネクタ 247"/>
        <xdr:cNvCxnSpPr/>
      </xdr:nvCxnSpPr>
      <xdr:spPr>
        <a:xfrm flipV="1">
          <a:off x="7861300" y="10692327"/>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29252</xdr:rowOff>
    </xdr:from>
    <xdr:to>
      <xdr:col>36</xdr:col>
      <xdr:colOff>165100</xdr:colOff>
      <xdr:row>62</xdr:row>
      <xdr:rowOff>130852</xdr:rowOff>
    </xdr:to>
    <xdr:sp macro="" textlink="">
      <xdr:nvSpPr>
        <xdr:cNvPr id="249" name="楕円 248"/>
        <xdr:cNvSpPr/>
      </xdr:nvSpPr>
      <xdr:spPr>
        <a:xfrm>
          <a:off x="6921500" y="10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72542</xdr:rowOff>
    </xdr:from>
    <xdr:to>
      <xdr:col>41</xdr:col>
      <xdr:colOff>50800</xdr:colOff>
      <xdr:row>62</xdr:row>
      <xdr:rowOff>80052</xdr:rowOff>
    </xdr:to>
    <xdr:cxnSp macro="">
      <xdr:nvCxnSpPr>
        <xdr:cNvPr id="250" name="直線コネクタ 249"/>
        <xdr:cNvCxnSpPr/>
      </xdr:nvCxnSpPr>
      <xdr:spPr>
        <a:xfrm flipV="1">
          <a:off x="6972300" y="10702442"/>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125834</xdr:rowOff>
    </xdr:from>
    <xdr:ext cx="534377" cy="259045"/>
    <xdr:sp macro="" textlink="">
      <xdr:nvSpPr>
        <xdr:cNvPr id="255" name="n_1mainValue【橋りょう・トンネル】&#10;一人当たり有形固定資産（償却資産）額"/>
        <xdr:cNvSpPr txBox="1"/>
      </xdr:nvSpPr>
      <xdr:spPr>
        <a:xfrm>
          <a:off x="9359411" y="104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129754</xdr:rowOff>
    </xdr:from>
    <xdr:ext cx="534377" cy="259045"/>
    <xdr:sp macro="" textlink="">
      <xdr:nvSpPr>
        <xdr:cNvPr id="256" name="n_2mainValue【橋りょう・トンネル】&#10;一人当たり有形固定資産（償却資産）額"/>
        <xdr:cNvSpPr txBox="1"/>
      </xdr:nvSpPr>
      <xdr:spPr>
        <a:xfrm>
          <a:off x="8483111" y="1041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114469</xdr:rowOff>
    </xdr:from>
    <xdr:ext cx="534377" cy="259045"/>
    <xdr:sp macro="" textlink="">
      <xdr:nvSpPr>
        <xdr:cNvPr id="257" name="n_3mainValue【橋りょう・トンネル】&#10;一人当たり有形固定資産（償却資産）額"/>
        <xdr:cNvSpPr txBox="1"/>
      </xdr:nvSpPr>
      <xdr:spPr>
        <a:xfrm>
          <a:off x="7594111" y="107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147379</xdr:rowOff>
    </xdr:from>
    <xdr:ext cx="534377" cy="259045"/>
    <xdr:sp macro="" textlink="">
      <xdr:nvSpPr>
        <xdr:cNvPr id="258" name="n_4mainValue【橋りょう・トンネル】&#10;一人当たり有形固定資産（償却資産）額"/>
        <xdr:cNvSpPr txBox="1"/>
      </xdr:nvSpPr>
      <xdr:spPr>
        <a:xfrm>
          <a:off x="6705111" y="10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99" name="楕円 298"/>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300" name="【公営住宅】&#10;有形固定資産減価償却率該当値テキスト"/>
        <xdr:cNvSpPr txBox="1"/>
      </xdr:nvSpPr>
      <xdr:spPr>
        <a:xfrm>
          <a:off x="4673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1" name="楕円 300"/>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59055</xdr:rowOff>
    </xdr:to>
    <xdr:cxnSp macro="">
      <xdr:nvCxnSpPr>
        <xdr:cNvPr id="302" name="直線コネクタ 301"/>
        <xdr:cNvCxnSpPr/>
      </xdr:nvCxnSpPr>
      <xdr:spPr>
        <a:xfrm flipV="1">
          <a:off x="3797300" y="140722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03" name="楕円 302"/>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59055</xdr:rowOff>
    </xdr:to>
    <xdr:cxnSp macro="">
      <xdr:nvCxnSpPr>
        <xdr:cNvPr id="304" name="直線コネクタ 303"/>
        <xdr:cNvCxnSpPr/>
      </xdr:nvCxnSpPr>
      <xdr:spPr>
        <a:xfrm>
          <a:off x="2908300" y="14087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5" name="楕円 304"/>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38100</xdr:rowOff>
    </xdr:to>
    <xdr:cxnSp macro="">
      <xdr:nvCxnSpPr>
        <xdr:cNvPr id="306" name="直線コネクタ 305"/>
        <xdr:cNvCxnSpPr/>
      </xdr:nvCxnSpPr>
      <xdr:spPr>
        <a:xfrm flipV="1">
          <a:off x="2019300" y="14087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307" name="楕円 306"/>
        <xdr:cNvSpPr/>
      </xdr:nvSpPr>
      <xdr:spPr>
        <a:xfrm>
          <a:off x="1079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40005</xdr:rowOff>
    </xdr:to>
    <xdr:cxnSp macro="">
      <xdr:nvCxnSpPr>
        <xdr:cNvPr id="308" name="直線コネクタ 307"/>
        <xdr:cNvCxnSpPr/>
      </xdr:nvCxnSpPr>
      <xdr:spPr>
        <a:xfrm flipV="1">
          <a:off x="1130300" y="14097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313" name="n_1mainValue【公営住宅】&#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14" name="n_2main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5" name="n_3main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16" name="n_4mainValue【公営住宅】&#10;有形固定資産減価償却率"/>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20447</xdr:rowOff>
    </xdr:from>
    <xdr:to>
      <xdr:col>55</xdr:col>
      <xdr:colOff>50800</xdr:colOff>
      <xdr:row>80</xdr:row>
      <xdr:rowOff>122047</xdr:rowOff>
    </xdr:to>
    <xdr:sp macro="" textlink="">
      <xdr:nvSpPr>
        <xdr:cNvPr id="352" name="楕円 351"/>
        <xdr:cNvSpPr/>
      </xdr:nvSpPr>
      <xdr:spPr>
        <a:xfrm>
          <a:off x="10426700" y="137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43324</xdr:rowOff>
    </xdr:from>
    <xdr:ext cx="469744" cy="259045"/>
    <xdr:sp macro="" textlink="">
      <xdr:nvSpPr>
        <xdr:cNvPr id="353" name="【公営住宅】&#10;一人当たり面積該当値テキスト"/>
        <xdr:cNvSpPr txBox="1"/>
      </xdr:nvSpPr>
      <xdr:spPr>
        <a:xfrm>
          <a:off x="10515600"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64452</xdr:rowOff>
    </xdr:from>
    <xdr:to>
      <xdr:col>50</xdr:col>
      <xdr:colOff>165100</xdr:colOff>
      <xdr:row>80</xdr:row>
      <xdr:rowOff>166052</xdr:rowOff>
    </xdr:to>
    <xdr:sp macro="" textlink="">
      <xdr:nvSpPr>
        <xdr:cNvPr id="354" name="楕円 353"/>
        <xdr:cNvSpPr/>
      </xdr:nvSpPr>
      <xdr:spPr>
        <a:xfrm>
          <a:off x="9588500" y="137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71247</xdr:rowOff>
    </xdr:from>
    <xdr:to>
      <xdr:col>55</xdr:col>
      <xdr:colOff>0</xdr:colOff>
      <xdr:row>80</xdr:row>
      <xdr:rowOff>115252</xdr:rowOff>
    </xdr:to>
    <xdr:cxnSp macro="">
      <xdr:nvCxnSpPr>
        <xdr:cNvPr id="355" name="直線コネクタ 354"/>
        <xdr:cNvCxnSpPr/>
      </xdr:nvCxnSpPr>
      <xdr:spPr>
        <a:xfrm flipV="1">
          <a:off x="9639300" y="13787247"/>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74168</xdr:rowOff>
    </xdr:from>
    <xdr:to>
      <xdr:col>46</xdr:col>
      <xdr:colOff>38100</xdr:colOff>
      <xdr:row>81</xdr:row>
      <xdr:rowOff>4318</xdr:rowOff>
    </xdr:to>
    <xdr:sp macro="" textlink="">
      <xdr:nvSpPr>
        <xdr:cNvPr id="356" name="楕円 355"/>
        <xdr:cNvSpPr/>
      </xdr:nvSpPr>
      <xdr:spPr>
        <a:xfrm>
          <a:off x="8699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115252</xdr:rowOff>
    </xdr:from>
    <xdr:to>
      <xdr:col>50</xdr:col>
      <xdr:colOff>114300</xdr:colOff>
      <xdr:row>80</xdr:row>
      <xdr:rowOff>124968</xdr:rowOff>
    </xdr:to>
    <xdr:cxnSp macro="">
      <xdr:nvCxnSpPr>
        <xdr:cNvPr id="357" name="直線コネクタ 356"/>
        <xdr:cNvCxnSpPr/>
      </xdr:nvCxnSpPr>
      <xdr:spPr>
        <a:xfrm flipV="1">
          <a:off x="8750300" y="1383125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97028</xdr:rowOff>
    </xdr:from>
    <xdr:to>
      <xdr:col>41</xdr:col>
      <xdr:colOff>101600</xdr:colOff>
      <xdr:row>81</xdr:row>
      <xdr:rowOff>27178</xdr:rowOff>
    </xdr:to>
    <xdr:sp macro="" textlink="">
      <xdr:nvSpPr>
        <xdr:cNvPr id="358" name="楕円 357"/>
        <xdr:cNvSpPr/>
      </xdr:nvSpPr>
      <xdr:spPr>
        <a:xfrm>
          <a:off x="7810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124968</xdr:rowOff>
    </xdr:from>
    <xdr:to>
      <xdr:col>45</xdr:col>
      <xdr:colOff>177800</xdr:colOff>
      <xdr:row>80</xdr:row>
      <xdr:rowOff>147828</xdr:rowOff>
    </xdr:to>
    <xdr:cxnSp macro="">
      <xdr:nvCxnSpPr>
        <xdr:cNvPr id="359" name="直線コネクタ 358"/>
        <xdr:cNvCxnSpPr/>
      </xdr:nvCxnSpPr>
      <xdr:spPr>
        <a:xfrm flipV="1">
          <a:off x="7861300" y="13840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106744</xdr:rowOff>
    </xdr:from>
    <xdr:to>
      <xdr:col>36</xdr:col>
      <xdr:colOff>165100</xdr:colOff>
      <xdr:row>81</xdr:row>
      <xdr:rowOff>36894</xdr:rowOff>
    </xdr:to>
    <xdr:sp macro="" textlink="">
      <xdr:nvSpPr>
        <xdr:cNvPr id="360" name="楕円 359"/>
        <xdr:cNvSpPr/>
      </xdr:nvSpPr>
      <xdr:spPr>
        <a:xfrm>
          <a:off x="6921500" y="138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147828</xdr:rowOff>
    </xdr:from>
    <xdr:to>
      <xdr:col>41</xdr:col>
      <xdr:colOff>50800</xdr:colOff>
      <xdr:row>80</xdr:row>
      <xdr:rowOff>157544</xdr:rowOff>
    </xdr:to>
    <xdr:cxnSp macro="">
      <xdr:nvCxnSpPr>
        <xdr:cNvPr id="361" name="直線コネクタ 360"/>
        <xdr:cNvCxnSpPr/>
      </xdr:nvCxnSpPr>
      <xdr:spPr>
        <a:xfrm flipV="1">
          <a:off x="6972300" y="1386382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85171</xdr:rowOff>
    </xdr:from>
    <xdr:ext cx="469744" cy="259045"/>
    <xdr:sp macro="" textlink="">
      <xdr:nvSpPr>
        <xdr:cNvPr id="365" name="n_4aveValue【公営住宅】&#10;一人当たり面積"/>
        <xdr:cNvSpPr txBox="1"/>
      </xdr:nvSpPr>
      <xdr:spPr>
        <a:xfrm>
          <a:off x="6737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11129</xdr:rowOff>
    </xdr:from>
    <xdr:ext cx="469744" cy="259045"/>
    <xdr:sp macro="" textlink="">
      <xdr:nvSpPr>
        <xdr:cNvPr id="366" name="n_1mainValue【公営住宅】&#10;一人当たり面積"/>
        <xdr:cNvSpPr txBox="1"/>
      </xdr:nvSpPr>
      <xdr:spPr>
        <a:xfrm>
          <a:off x="9391727" y="135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20845</xdr:rowOff>
    </xdr:from>
    <xdr:ext cx="469744" cy="259045"/>
    <xdr:sp macro="" textlink="">
      <xdr:nvSpPr>
        <xdr:cNvPr id="367" name="n_2mainValue【公営住宅】&#10;一人当たり面積"/>
        <xdr:cNvSpPr txBox="1"/>
      </xdr:nvSpPr>
      <xdr:spPr>
        <a:xfrm>
          <a:off x="8515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43705</xdr:rowOff>
    </xdr:from>
    <xdr:ext cx="469744" cy="259045"/>
    <xdr:sp macro="" textlink="">
      <xdr:nvSpPr>
        <xdr:cNvPr id="368" name="n_3mainValue【公営住宅】&#10;一人当たり面積"/>
        <xdr:cNvSpPr txBox="1"/>
      </xdr:nvSpPr>
      <xdr:spPr>
        <a:xfrm>
          <a:off x="7626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53421</xdr:rowOff>
    </xdr:from>
    <xdr:ext cx="469744" cy="259045"/>
    <xdr:sp macro="" textlink="">
      <xdr:nvSpPr>
        <xdr:cNvPr id="369" name="n_4mainValue【公営住宅】&#10;一人当たり面積"/>
        <xdr:cNvSpPr txBox="1"/>
      </xdr:nvSpPr>
      <xdr:spPr>
        <a:xfrm>
          <a:off x="6737427" y="135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xdr:rowOff>
    </xdr:from>
    <xdr:to>
      <xdr:col>85</xdr:col>
      <xdr:colOff>177800</xdr:colOff>
      <xdr:row>36</xdr:row>
      <xdr:rowOff>102235</xdr:rowOff>
    </xdr:to>
    <xdr:sp macro="" textlink="">
      <xdr:nvSpPr>
        <xdr:cNvPr id="426" name="楕円 425"/>
        <xdr:cNvSpPr/>
      </xdr:nvSpPr>
      <xdr:spPr>
        <a:xfrm>
          <a:off x="16268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23512</xdr:rowOff>
    </xdr:from>
    <xdr:ext cx="405111" cy="259045"/>
    <xdr:sp macro="" textlink="">
      <xdr:nvSpPr>
        <xdr:cNvPr id="427" name="【認定こども園・幼稚園・保育所】&#10;有形固定資産減価償却率該当値テキスト"/>
        <xdr:cNvSpPr txBox="1"/>
      </xdr:nvSpPr>
      <xdr:spPr>
        <a:xfrm>
          <a:off x="16357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428" name="楕円 427"/>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51435</xdr:rowOff>
    </xdr:to>
    <xdr:cxnSp macro="">
      <xdr:nvCxnSpPr>
        <xdr:cNvPr id="429" name="直線コネクタ 428"/>
        <xdr:cNvCxnSpPr/>
      </xdr:nvCxnSpPr>
      <xdr:spPr>
        <a:xfrm>
          <a:off x="15481300" y="62007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430" name="楕円 429"/>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28575</xdr:rowOff>
    </xdr:to>
    <xdr:cxnSp macro="">
      <xdr:nvCxnSpPr>
        <xdr:cNvPr id="431" name="直線コネクタ 430"/>
        <xdr:cNvCxnSpPr/>
      </xdr:nvCxnSpPr>
      <xdr:spPr>
        <a:xfrm>
          <a:off x="14592300" y="61512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135890</xdr:rowOff>
    </xdr:from>
    <xdr:to>
      <xdr:col>72</xdr:col>
      <xdr:colOff>38100</xdr:colOff>
      <xdr:row>36</xdr:row>
      <xdr:rowOff>66040</xdr:rowOff>
    </xdr:to>
    <xdr:sp macro="" textlink="">
      <xdr:nvSpPr>
        <xdr:cNvPr id="432" name="楕円 431"/>
        <xdr:cNvSpPr/>
      </xdr:nvSpPr>
      <xdr:spPr>
        <a:xfrm>
          <a:off x="1365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15240</xdr:rowOff>
    </xdr:to>
    <xdr:cxnSp macro="">
      <xdr:nvCxnSpPr>
        <xdr:cNvPr id="433" name="直線コネクタ 432"/>
        <xdr:cNvCxnSpPr/>
      </xdr:nvCxnSpPr>
      <xdr:spPr>
        <a:xfrm flipV="1">
          <a:off x="13703300" y="6151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34" name="楕円 433"/>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15240</xdr:rowOff>
    </xdr:to>
    <xdr:cxnSp macro="">
      <xdr:nvCxnSpPr>
        <xdr:cNvPr id="435" name="直線コネクタ 434"/>
        <xdr:cNvCxnSpPr/>
      </xdr:nvCxnSpPr>
      <xdr:spPr>
        <a:xfrm>
          <a:off x="12814300" y="614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440" name="n_1mainValue【認定こども園・幼稚園・保育所】&#10;有形固定資産減価償却率"/>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441" name="n_2mainValue【認定こども園・幼稚園・保育所】&#10;有形固定資産減価償却率"/>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82567</xdr:rowOff>
    </xdr:from>
    <xdr:ext cx="405111" cy="259045"/>
    <xdr:sp macro="" textlink="">
      <xdr:nvSpPr>
        <xdr:cNvPr id="442" name="n_3mainValue【認定こども園・幼稚園・保育所】&#10;有形固定資産減価償却率"/>
        <xdr:cNvSpPr txBox="1"/>
      </xdr:nvSpPr>
      <xdr:spPr>
        <a:xfrm>
          <a:off x="13500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43" name="n_4mainValue【認定こども園・幼稚園・保育所】&#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83" name="楕円 482"/>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84" name="【認定こども園・幼稚園・保育所】&#10;一人当たり面積該当値テキスト"/>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85" name="楕円 484"/>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86" name="直線コネクタ 485"/>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87" name="楕円 486"/>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88" name="直線コネクタ 487"/>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489" name="楕円 488"/>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490" name="直線コネクタ 489"/>
        <xdr:cNvCxnSpPr/>
      </xdr:nvCxnSpPr>
      <xdr:spPr>
        <a:xfrm>
          <a:off x="19545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491" name="楕円 490"/>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492" name="直線コネクタ 491"/>
        <xdr:cNvCxnSpPr/>
      </xdr:nvCxnSpPr>
      <xdr:spPr>
        <a:xfrm>
          <a:off x="18656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497"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498" name="n_2mainValue【認定こども園・幼稚園・保育所】&#10;一人当たり面積"/>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499" name="n_3mainValue【認定こども園・幼稚園・保育所】&#10;一人当たり面積"/>
        <xdr:cNvSpPr txBox="1"/>
      </xdr:nvSpPr>
      <xdr:spPr>
        <a:xfrm>
          <a:off x="19310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49547</xdr:rowOff>
    </xdr:from>
    <xdr:ext cx="469744" cy="259045"/>
    <xdr:sp macro="" textlink="">
      <xdr:nvSpPr>
        <xdr:cNvPr id="500" name="n_4mainValue【認定こども園・幼稚園・保育所】&#10;一人当たり面積"/>
        <xdr:cNvSpPr txBox="1"/>
      </xdr:nvSpPr>
      <xdr:spPr>
        <a:xfrm>
          <a:off x="18421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41" name="楕円 540"/>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542"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543" name="楕円 542"/>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87630</xdr:rowOff>
    </xdr:to>
    <xdr:cxnSp macro="">
      <xdr:nvCxnSpPr>
        <xdr:cNvPr id="544" name="直線コネクタ 543"/>
        <xdr:cNvCxnSpPr/>
      </xdr:nvCxnSpPr>
      <xdr:spPr>
        <a:xfrm>
          <a:off x="15481300" y="10130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545" name="楕円 544"/>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15240</xdr:rowOff>
    </xdr:to>
    <xdr:cxnSp macro="">
      <xdr:nvCxnSpPr>
        <xdr:cNvPr id="546" name="直線コネクタ 545"/>
        <xdr:cNvCxnSpPr/>
      </xdr:nvCxnSpPr>
      <xdr:spPr>
        <a:xfrm>
          <a:off x="14592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547" name="楕円 546"/>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133350</xdr:rowOff>
    </xdr:to>
    <xdr:cxnSp macro="">
      <xdr:nvCxnSpPr>
        <xdr:cNvPr id="548" name="直線コネクタ 547"/>
        <xdr:cNvCxnSpPr/>
      </xdr:nvCxnSpPr>
      <xdr:spPr>
        <a:xfrm flipV="1">
          <a:off x="13703300" y="10088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49" name="楕円 548"/>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133350</xdr:rowOff>
    </xdr:to>
    <xdr:cxnSp macro="">
      <xdr:nvCxnSpPr>
        <xdr:cNvPr id="550" name="直線コネクタ 549"/>
        <xdr:cNvCxnSpPr/>
      </xdr:nvCxnSpPr>
      <xdr:spPr>
        <a:xfrm>
          <a:off x="12814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55" name="n_1main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56" name="n_2mainValue【学校施設】&#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3827</xdr:rowOff>
    </xdr:from>
    <xdr:ext cx="405111" cy="259045"/>
    <xdr:sp macro="" textlink="">
      <xdr:nvSpPr>
        <xdr:cNvPr id="557" name="n_3mainValue【学校施設】&#10;有形固定資産減価償却率"/>
        <xdr:cNvSpPr txBox="1"/>
      </xdr:nvSpPr>
      <xdr:spPr>
        <a:xfrm>
          <a:off x="13500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558" name="n_4mainValue【学校施設】&#10;有形固定資産減価償却率"/>
        <xdr:cNvSpPr txBox="1"/>
      </xdr:nvSpPr>
      <xdr:spPr>
        <a:xfrm>
          <a:off x="12611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130810</xdr:rowOff>
    </xdr:from>
    <xdr:to>
      <xdr:col>116</xdr:col>
      <xdr:colOff>114300</xdr:colOff>
      <xdr:row>60</xdr:row>
      <xdr:rowOff>60960</xdr:rowOff>
    </xdr:to>
    <xdr:sp macro="" textlink="">
      <xdr:nvSpPr>
        <xdr:cNvPr id="599" name="楕円 598"/>
        <xdr:cNvSpPr/>
      </xdr:nvSpPr>
      <xdr:spPr>
        <a:xfrm>
          <a:off x="2211070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153687</xdr:rowOff>
    </xdr:from>
    <xdr:ext cx="469744" cy="259045"/>
    <xdr:sp macro="" textlink="">
      <xdr:nvSpPr>
        <xdr:cNvPr id="600" name="【学校施設】&#10;一人当たり面積該当値テキスト"/>
        <xdr:cNvSpPr txBox="1"/>
      </xdr:nvSpPr>
      <xdr:spPr>
        <a:xfrm>
          <a:off x="22199600" y="100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163830</xdr:rowOff>
    </xdr:from>
    <xdr:to>
      <xdr:col>112</xdr:col>
      <xdr:colOff>38100</xdr:colOff>
      <xdr:row>60</xdr:row>
      <xdr:rowOff>93980</xdr:rowOff>
    </xdr:to>
    <xdr:sp macro="" textlink="">
      <xdr:nvSpPr>
        <xdr:cNvPr id="601" name="楕円 600"/>
        <xdr:cNvSpPr/>
      </xdr:nvSpPr>
      <xdr:spPr>
        <a:xfrm>
          <a:off x="21272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10160</xdr:rowOff>
    </xdr:from>
    <xdr:to>
      <xdr:col>116</xdr:col>
      <xdr:colOff>63500</xdr:colOff>
      <xdr:row>60</xdr:row>
      <xdr:rowOff>43180</xdr:rowOff>
    </xdr:to>
    <xdr:cxnSp macro="">
      <xdr:nvCxnSpPr>
        <xdr:cNvPr id="602" name="直線コネクタ 601"/>
        <xdr:cNvCxnSpPr/>
      </xdr:nvCxnSpPr>
      <xdr:spPr>
        <a:xfrm flipV="1">
          <a:off x="21323300" y="1029716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160020</xdr:rowOff>
    </xdr:from>
    <xdr:to>
      <xdr:col>107</xdr:col>
      <xdr:colOff>101600</xdr:colOff>
      <xdr:row>58</xdr:row>
      <xdr:rowOff>90170</xdr:rowOff>
    </xdr:to>
    <xdr:sp macro="" textlink="">
      <xdr:nvSpPr>
        <xdr:cNvPr id="603" name="楕円 602"/>
        <xdr:cNvSpPr/>
      </xdr:nvSpPr>
      <xdr:spPr>
        <a:xfrm>
          <a:off x="20383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39370</xdr:rowOff>
    </xdr:from>
    <xdr:to>
      <xdr:col>111</xdr:col>
      <xdr:colOff>177800</xdr:colOff>
      <xdr:row>60</xdr:row>
      <xdr:rowOff>43180</xdr:rowOff>
    </xdr:to>
    <xdr:cxnSp macro="">
      <xdr:nvCxnSpPr>
        <xdr:cNvPr id="604" name="直線コネクタ 603"/>
        <xdr:cNvCxnSpPr/>
      </xdr:nvCxnSpPr>
      <xdr:spPr>
        <a:xfrm>
          <a:off x="20434300" y="998347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109220</xdr:rowOff>
    </xdr:from>
    <xdr:to>
      <xdr:col>102</xdr:col>
      <xdr:colOff>165100</xdr:colOff>
      <xdr:row>59</xdr:row>
      <xdr:rowOff>39370</xdr:rowOff>
    </xdr:to>
    <xdr:sp macro="" textlink="">
      <xdr:nvSpPr>
        <xdr:cNvPr id="605" name="楕円 604"/>
        <xdr:cNvSpPr/>
      </xdr:nvSpPr>
      <xdr:spPr>
        <a:xfrm>
          <a:off x="19494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39370</xdr:rowOff>
    </xdr:from>
    <xdr:to>
      <xdr:col>107</xdr:col>
      <xdr:colOff>50800</xdr:colOff>
      <xdr:row>58</xdr:row>
      <xdr:rowOff>160020</xdr:rowOff>
    </xdr:to>
    <xdr:cxnSp macro="">
      <xdr:nvCxnSpPr>
        <xdr:cNvPr id="606" name="直線コネクタ 605"/>
        <xdr:cNvCxnSpPr/>
      </xdr:nvCxnSpPr>
      <xdr:spPr>
        <a:xfrm flipV="1">
          <a:off x="19545300" y="998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133350</xdr:rowOff>
    </xdr:from>
    <xdr:to>
      <xdr:col>98</xdr:col>
      <xdr:colOff>38100</xdr:colOff>
      <xdr:row>59</xdr:row>
      <xdr:rowOff>63500</xdr:rowOff>
    </xdr:to>
    <xdr:sp macro="" textlink="">
      <xdr:nvSpPr>
        <xdr:cNvPr id="607" name="楕円 606"/>
        <xdr:cNvSpPr/>
      </xdr:nvSpPr>
      <xdr:spPr>
        <a:xfrm>
          <a:off x="18605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160020</xdr:rowOff>
    </xdr:from>
    <xdr:to>
      <xdr:col>102</xdr:col>
      <xdr:colOff>114300</xdr:colOff>
      <xdr:row>59</xdr:row>
      <xdr:rowOff>12700</xdr:rowOff>
    </xdr:to>
    <xdr:cxnSp macro="">
      <xdr:nvCxnSpPr>
        <xdr:cNvPr id="608" name="直線コネクタ 607"/>
        <xdr:cNvCxnSpPr/>
      </xdr:nvCxnSpPr>
      <xdr:spPr>
        <a:xfrm flipV="1">
          <a:off x="18656300" y="1010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110507</xdr:rowOff>
    </xdr:from>
    <xdr:ext cx="469744" cy="259045"/>
    <xdr:sp macro="" textlink="">
      <xdr:nvSpPr>
        <xdr:cNvPr id="613" name="n_1mainValue【学校施設】&#10;一人当たり面積"/>
        <xdr:cNvSpPr txBox="1"/>
      </xdr:nvSpPr>
      <xdr:spPr>
        <a:xfrm>
          <a:off x="21075727"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106697</xdr:rowOff>
    </xdr:from>
    <xdr:ext cx="469744" cy="259045"/>
    <xdr:sp macro="" textlink="">
      <xdr:nvSpPr>
        <xdr:cNvPr id="614" name="n_2mainValue【学校施設】&#10;一人当たり面積"/>
        <xdr:cNvSpPr txBox="1"/>
      </xdr:nvSpPr>
      <xdr:spPr>
        <a:xfrm>
          <a:off x="20199427" y="970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55897</xdr:rowOff>
    </xdr:from>
    <xdr:ext cx="469744" cy="259045"/>
    <xdr:sp macro="" textlink="">
      <xdr:nvSpPr>
        <xdr:cNvPr id="615" name="n_3mainValue【学校施設】&#10;一人当たり面積"/>
        <xdr:cNvSpPr txBox="1"/>
      </xdr:nvSpPr>
      <xdr:spPr>
        <a:xfrm>
          <a:off x="19310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80027</xdr:rowOff>
    </xdr:from>
    <xdr:ext cx="469744" cy="259045"/>
    <xdr:sp macro="" textlink="">
      <xdr:nvSpPr>
        <xdr:cNvPr id="616" name="n_4mainValue【学校施設】&#10;一人当たり面積"/>
        <xdr:cNvSpPr txBox="1"/>
      </xdr:nvSpPr>
      <xdr:spPr>
        <a:xfrm>
          <a:off x="184214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58" name="直線コネクタ 65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5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60" name="直線コネクタ 65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6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62" name="直線コネクタ 66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63"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64" name="フローチャート: 判断 66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65" name="フローチャート: 判断 66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66" name="フローチャート: 判断 66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67" name="フローチャート: 判断 66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68" name="フローチャート: 判断 66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674" name="楕円 673"/>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113591</xdr:rowOff>
    </xdr:from>
    <xdr:ext cx="405111" cy="259045"/>
    <xdr:sp macro="" textlink="">
      <xdr:nvSpPr>
        <xdr:cNvPr id="675" name="【公民館】&#10;有形固定資産減価償却率該当値テキスト"/>
        <xdr:cNvSpPr txBox="1"/>
      </xdr:nvSpPr>
      <xdr:spPr>
        <a:xfrm>
          <a:off x="16357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676" name="楕円 675"/>
        <xdr:cNvSpPr/>
      </xdr:nvSpPr>
      <xdr:spPr>
        <a:xfrm>
          <a:off x="1543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104</xdr:row>
      <xdr:rowOff>141514</xdr:rowOff>
    </xdr:to>
    <xdr:cxnSp macro="">
      <xdr:nvCxnSpPr>
        <xdr:cNvPr id="677" name="直線コネクタ 676"/>
        <xdr:cNvCxnSpPr/>
      </xdr:nvCxnSpPr>
      <xdr:spPr>
        <a:xfrm>
          <a:off x="15481300" y="179576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678" name="楕円 677"/>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126819</xdr:rowOff>
    </xdr:to>
    <xdr:cxnSp macro="">
      <xdr:nvCxnSpPr>
        <xdr:cNvPr id="679" name="直線コネクタ 678"/>
        <xdr:cNvCxnSpPr/>
      </xdr:nvCxnSpPr>
      <xdr:spPr>
        <a:xfrm>
          <a:off x="14592300" y="179347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680" name="楕円 679"/>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103958</xdr:rowOff>
    </xdr:to>
    <xdr:cxnSp macro="">
      <xdr:nvCxnSpPr>
        <xdr:cNvPr id="681" name="直線コネクタ 680"/>
        <xdr:cNvCxnSpPr/>
      </xdr:nvCxnSpPr>
      <xdr:spPr>
        <a:xfrm>
          <a:off x="13703300" y="179135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682" name="楕円 681"/>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82731</xdr:rowOff>
    </xdr:to>
    <xdr:cxnSp macro="">
      <xdr:nvCxnSpPr>
        <xdr:cNvPr id="683" name="直線コネクタ 682"/>
        <xdr:cNvCxnSpPr/>
      </xdr:nvCxnSpPr>
      <xdr:spPr>
        <a:xfrm>
          <a:off x="12814300" y="178841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684"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85"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86"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687" name="n_4aveValue【公民館】&#10;有形固定資産減価償却率"/>
        <xdr:cNvSpPr txBox="1"/>
      </xdr:nvSpPr>
      <xdr:spPr>
        <a:xfrm>
          <a:off x="12611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22696</xdr:rowOff>
    </xdr:from>
    <xdr:ext cx="405111" cy="259045"/>
    <xdr:sp macro="" textlink="">
      <xdr:nvSpPr>
        <xdr:cNvPr id="688" name="n_1mainValue【公民館】&#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171285</xdr:rowOff>
    </xdr:from>
    <xdr:ext cx="405111" cy="259045"/>
    <xdr:sp macro="" textlink="">
      <xdr:nvSpPr>
        <xdr:cNvPr id="689" name="n_2mainValue【公民館】&#10;有形固定資産減価償却率"/>
        <xdr:cNvSpPr txBox="1"/>
      </xdr:nvSpPr>
      <xdr:spPr>
        <a:xfrm>
          <a:off x="14389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150058</xdr:rowOff>
    </xdr:from>
    <xdr:ext cx="405111" cy="259045"/>
    <xdr:sp macro="" textlink="">
      <xdr:nvSpPr>
        <xdr:cNvPr id="690" name="n_3mainValue【公民館】&#10;有形固定資産減価償却率"/>
        <xdr:cNvSpPr txBox="1"/>
      </xdr:nvSpPr>
      <xdr:spPr>
        <a:xfrm>
          <a:off x="13500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1" name="n_4main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15" name="直線コネクタ 714"/>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6"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7" name="直線コネクタ 7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8"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9" name="直線コネクタ 718"/>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2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21" name="フローチャート: 判断 72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2" name="フローチャート: 判断 72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3" name="フローチャート: 判断 72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4" name="フローチャート: 判断 72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25" name="フローチャート: 判断 724"/>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731" name="楕円 730"/>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732" name="【公民館】&#10;一人当たり面積該当値テキスト"/>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733" name="楕円 732"/>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34289</xdr:rowOff>
    </xdr:to>
    <xdr:cxnSp macro="">
      <xdr:nvCxnSpPr>
        <xdr:cNvPr id="734" name="直線コネクタ 733"/>
        <xdr:cNvCxnSpPr/>
      </xdr:nvCxnSpPr>
      <xdr:spPr>
        <a:xfrm>
          <a:off x="21323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735" name="楕円 734"/>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34289</xdr:rowOff>
    </xdr:from>
    <xdr:to>
      <xdr:col>111</xdr:col>
      <xdr:colOff>177800</xdr:colOff>
      <xdr:row>105</xdr:row>
      <xdr:rowOff>49530</xdr:rowOff>
    </xdr:to>
    <xdr:cxnSp macro="">
      <xdr:nvCxnSpPr>
        <xdr:cNvPr id="736" name="直線コネクタ 735"/>
        <xdr:cNvCxnSpPr/>
      </xdr:nvCxnSpPr>
      <xdr:spPr>
        <a:xfrm flipV="1">
          <a:off x="20434300" y="18036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37" name="楕円 736"/>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57150</xdr:rowOff>
    </xdr:to>
    <xdr:cxnSp macro="">
      <xdr:nvCxnSpPr>
        <xdr:cNvPr id="738" name="直線コネクタ 737"/>
        <xdr:cNvCxnSpPr/>
      </xdr:nvCxnSpPr>
      <xdr:spPr>
        <a:xfrm flipV="1">
          <a:off x="19545300" y="1805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39" name="楕円 738"/>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64770</xdr:rowOff>
    </xdr:to>
    <xdr:cxnSp macro="">
      <xdr:nvCxnSpPr>
        <xdr:cNvPr id="740" name="直線コネクタ 739"/>
        <xdr:cNvCxnSpPr/>
      </xdr:nvCxnSpPr>
      <xdr:spPr>
        <a:xfrm flipV="1">
          <a:off x="18656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741"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42"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43"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744" name="n_4ave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745" name="n_1mainValue【公民館】&#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746" name="n_2main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47" name="n_3main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748" name="n_4main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類似</a:t>
          </a:r>
          <a:r>
            <a:rPr kumimoji="1" lang="ja-JP" altLang="ja-JP" sz="1100" baseline="0">
              <a:solidFill>
                <a:sysClr val="windowText" lastClr="000000"/>
              </a:solidFill>
              <a:effectLst/>
              <a:latin typeface="+mn-lt"/>
              <a:ea typeface="+mn-ea"/>
              <a:cs typeface="+mn-cs"/>
            </a:rPr>
            <a:t>団体と比較して有形固定資産減価償却率が高くなっている施設は、庁舎、体育館・プール、保健センター・保健所、市民会館、図書館、橋りょう・トンネルである。特に体育館・プールは類似団体内で</a:t>
          </a:r>
          <a:r>
            <a:rPr kumimoji="1" lang="en-US" altLang="ja-JP" sz="1100" baseline="0">
              <a:solidFill>
                <a:sysClr val="windowText" lastClr="000000"/>
              </a:solidFill>
              <a:effectLst/>
              <a:latin typeface="+mn-lt"/>
              <a:ea typeface="+mn-ea"/>
              <a:cs typeface="+mn-cs"/>
            </a:rPr>
            <a:t>44</a:t>
          </a:r>
          <a:r>
            <a:rPr kumimoji="1" lang="ja-JP" altLang="ja-JP" sz="1100" baseline="0">
              <a:solidFill>
                <a:sysClr val="windowText" lastClr="000000"/>
              </a:solidFill>
              <a:effectLst/>
              <a:latin typeface="+mn-lt"/>
              <a:ea typeface="+mn-ea"/>
              <a:cs typeface="+mn-cs"/>
            </a:rPr>
            <a:t>団体中最下位、保健センター・保健所は類似団体内で</a:t>
          </a:r>
          <a:r>
            <a:rPr kumimoji="1" lang="en-US" altLang="ja-JP" sz="1100" baseline="0">
              <a:solidFill>
                <a:sysClr val="windowText" lastClr="000000"/>
              </a:solidFill>
              <a:effectLst/>
              <a:latin typeface="+mn-lt"/>
              <a:ea typeface="+mn-ea"/>
              <a:cs typeface="+mn-cs"/>
            </a:rPr>
            <a:t>38</a:t>
          </a:r>
          <a:r>
            <a:rPr kumimoji="1" lang="ja-JP" altLang="ja-JP" sz="1100" baseline="0">
              <a:solidFill>
                <a:sysClr val="windowText" lastClr="000000"/>
              </a:solidFill>
              <a:effectLst/>
              <a:latin typeface="+mn-lt"/>
              <a:ea typeface="+mn-ea"/>
              <a:cs typeface="+mn-cs"/>
            </a:rPr>
            <a:t>団体中</a:t>
          </a:r>
          <a:r>
            <a:rPr kumimoji="1" lang="en-US" altLang="ja-JP" sz="1100" baseline="0">
              <a:solidFill>
                <a:sysClr val="windowText" lastClr="000000"/>
              </a:solidFill>
              <a:effectLst/>
              <a:latin typeface="+mn-lt"/>
              <a:ea typeface="+mn-ea"/>
              <a:cs typeface="+mn-cs"/>
            </a:rPr>
            <a:t>37</a:t>
          </a:r>
          <a:r>
            <a:rPr kumimoji="1" lang="ja-JP" altLang="ja-JP" sz="1100" baseline="0">
              <a:solidFill>
                <a:sysClr val="windowText" lastClr="000000"/>
              </a:solidFill>
              <a:effectLst/>
              <a:latin typeface="+mn-lt"/>
              <a:ea typeface="+mn-ea"/>
              <a:cs typeface="+mn-cs"/>
            </a:rPr>
            <a:t>位、庁舎は類似団体内で</a:t>
          </a:r>
          <a:r>
            <a:rPr kumimoji="1" lang="en-US" altLang="ja-JP" sz="1100" baseline="0">
              <a:solidFill>
                <a:sysClr val="windowText" lastClr="000000"/>
              </a:solidFill>
              <a:effectLst/>
              <a:latin typeface="+mn-lt"/>
              <a:ea typeface="+mn-ea"/>
              <a:cs typeface="+mn-cs"/>
            </a:rPr>
            <a:t>44</a:t>
          </a:r>
          <a:r>
            <a:rPr kumimoji="1" lang="ja-JP" altLang="ja-JP" sz="1100" baseline="0">
              <a:solidFill>
                <a:sysClr val="windowText" lastClr="000000"/>
              </a:solidFill>
              <a:effectLst/>
              <a:latin typeface="+mn-lt"/>
              <a:ea typeface="+mn-ea"/>
              <a:cs typeface="+mn-cs"/>
            </a:rPr>
            <a:t>団体中</a:t>
          </a:r>
          <a:r>
            <a:rPr kumimoji="1" lang="en-US" altLang="ja-JP" sz="1100" baseline="0">
              <a:solidFill>
                <a:sysClr val="windowText" lastClr="000000"/>
              </a:solidFill>
              <a:effectLst/>
              <a:latin typeface="+mn-lt"/>
              <a:ea typeface="+mn-ea"/>
              <a:cs typeface="+mn-cs"/>
            </a:rPr>
            <a:t>42</a:t>
          </a:r>
          <a:r>
            <a:rPr kumimoji="1" lang="ja-JP" altLang="ja-JP" sz="1100" baseline="0">
              <a:solidFill>
                <a:sysClr val="windowText" lastClr="000000"/>
              </a:solidFill>
              <a:effectLst/>
              <a:latin typeface="+mn-lt"/>
              <a:ea typeface="+mn-ea"/>
              <a:cs typeface="+mn-cs"/>
            </a:rPr>
            <a:t>位で償却率は非常に高い値となっている。要因として考えられるのは、体育館、保健所は築</a:t>
          </a:r>
          <a:r>
            <a:rPr kumimoji="1" lang="en-US" altLang="ja-JP" sz="1100" baseline="0">
              <a:solidFill>
                <a:sysClr val="windowText" lastClr="000000"/>
              </a:solidFill>
              <a:effectLst/>
              <a:latin typeface="+mn-lt"/>
              <a:ea typeface="+mn-ea"/>
              <a:cs typeface="+mn-cs"/>
            </a:rPr>
            <a:t>40</a:t>
          </a:r>
          <a:r>
            <a:rPr kumimoji="1" lang="ja-JP" altLang="ja-JP" sz="1100" baseline="0">
              <a:solidFill>
                <a:sysClr val="windowText" lastClr="000000"/>
              </a:solidFill>
              <a:effectLst/>
              <a:latin typeface="+mn-lt"/>
              <a:ea typeface="+mn-ea"/>
              <a:cs typeface="+mn-cs"/>
            </a:rPr>
            <a:t>年を超え、耐用年数に近づいていること、庁舎については築年数が低い別館があるものの、本庁舎が築</a:t>
          </a:r>
          <a:r>
            <a:rPr kumimoji="1" lang="en-US" altLang="ja-JP" sz="1100" baseline="0">
              <a:solidFill>
                <a:sysClr val="windowText" lastClr="000000"/>
              </a:solidFill>
              <a:effectLst/>
              <a:latin typeface="+mn-lt"/>
              <a:ea typeface="+mn-ea"/>
              <a:cs typeface="+mn-cs"/>
            </a:rPr>
            <a:t>80</a:t>
          </a:r>
          <a:r>
            <a:rPr kumimoji="1" lang="ja-JP" altLang="ja-JP" sz="1100" baseline="0">
              <a:solidFill>
                <a:sysClr val="windowText" lastClr="000000"/>
              </a:solidFill>
              <a:effectLst/>
              <a:latin typeface="+mn-lt"/>
              <a:ea typeface="+mn-ea"/>
              <a:cs typeface="+mn-cs"/>
            </a:rPr>
            <a:t>年を超えていることが挙げられる。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現在、体育館については建替え手法のシミュレーションや民間資金の活用可能性など様々な調査を進めているところである。保健センター・保健所については大牟田市公共施設維持管理計画に基づき、改修を行い長寿命化を行っていく。また、学校施設については、再編により未使用のままとなっており、減価償却率を押し上げる要因と考えられる。一人当たりの面積についても空き施設の影響と考えられ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人口減に対応するため、今後は廃止や利活用を進めていくとともに、再編後も使用する施設については個別の長寿命化計画により適切に長寿命化を進めていく。</a:t>
          </a:r>
          <a:endParaRPr kumimoji="0" lang="en-US" altLang="ja-JP" sz="14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今後も引き続き大牟田市公共施設維持管理計画や個別の長寿命化計画を踏まえ、適切な補修、維持管理を行いながら、他施設の集約化や廃止を進めていく必要がある。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113,587
112,813
81.45
54,397,538
54,242,966
72,898
27,535,926
46,007,859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38</xdr:row>
      <xdr:rowOff>166007</xdr:rowOff>
    </xdr:to>
    <xdr:cxnSp macro="">
      <xdr:nvCxnSpPr>
        <xdr:cNvPr id="77" name="直線コネクタ 76"/>
        <xdr:cNvCxnSpPr/>
      </xdr:nvCxnSpPr>
      <xdr:spPr>
        <a:xfrm>
          <a:off x="3797300" y="66615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146413</xdr:rowOff>
    </xdr:to>
    <xdr:cxnSp macro="">
      <xdr:nvCxnSpPr>
        <xdr:cNvPr id="79" name="直線コネクタ 78"/>
        <xdr:cNvCxnSpPr/>
      </xdr:nvCxnSpPr>
      <xdr:spPr>
        <a:xfrm>
          <a:off x="2908300" y="66255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110490</xdr:rowOff>
    </xdr:to>
    <xdr:cxnSp macro="">
      <xdr:nvCxnSpPr>
        <xdr:cNvPr id="81" name="直線コネクタ 80"/>
        <xdr:cNvCxnSpPr/>
      </xdr:nvCxnSpPr>
      <xdr:spPr>
        <a:xfrm>
          <a:off x="2019300" y="65945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79466</xdr:rowOff>
    </xdr:to>
    <xdr:cxnSp macro="">
      <xdr:nvCxnSpPr>
        <xdr:cNvPr id="83" name="直線コネクタ 82"/>
        <xdr:cNvCxnSpPr/>
      </xdr:nvCxnSpPr>
      <xdr:spPr>
        <a:xfrm>
          <a:off x="1130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8" name="n_1mainValue【図書館】&#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図書館】&#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xdr:cNvSpPr txBox="1"/>
      </xdr:nvSpPr>
      <xdr:spPr>
        <a:xfrm>
          <a:off x="1816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2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1" name="楕円 13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149877</xdr:rowOff>
    </xdr:from>
    <xdr:ext cx="469744" cy="259045"/>
    <xdr:sp macro="" textlink="">
      <xdr:nvSpPr>
        <xdr:cNvPr id="132" name="【図書館】&#10;一人当たり面積該当値テキスト"/>
        <xdr:cNvSpPr txBox="1"/>
      </xdr:nvSpPr>
      <xdr:spPr>
        <a:xfrm>
          <a:off x="1051560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4" name="直線コネクタ 133"/>
        <xdr:cNvCxnSpPr/>
      </xdr:nvCxnSpPr>
      <xdr:spPr>
        <a:xfrm flipV="1">
          <a:off x="9639300" y="669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6" name="直線コネクタ 13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7" name="楕円 136"/>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31750</xdr:rowOff>
    </xdr:to>
    <xdr:cxnSp macro="">
      <xdr:nvCxnSpPr>
        <xdr:cNvPr id="138" name="直線コネクタ 137"/>
        <xdr:cNvCxnSpPr/>
      </xdr:nvCxnSpPr>
      <xdr:spPr>
        <a:xfrm flipV="1">
          <a:off x="7861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31750</xdr:rowOff>
    </xdr:to>
    <xdr:cxnSp macro="">
      <xdr:nvCxnSpPr>
        <xdr:cNvPr id="140" name="直線コネクタ 139"/>
        <xdr:cNvCxnSpPr/>
      </xdr:nvCxnSpPr>
      <xdr:spPr>
        <a:xfrm>
          <a:off x="6972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47" name="n_3mainValue【図書館】&#10;一人当たり面積"/>
        <xdr:cNvSpPr txBox="1"/>
      </xdr:nvSpPr>
      <xdr:spPr>
        <a:xfrm>
          <a:off x="7626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8" name="n_4main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89" name="楕円 188"/>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90" name="【体育館・プール】&#10;有形固定資産減価償却率該当値テキスト"/>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57785</xdr:rowOff>
    </xdr:from>
    <xdr:to>
      <xdr:col>20</xdr:col>
      <xdr:colOff>38100</xdr:colOff>
      <xdr:row>63</xdr:row>
      <xdr:rowOff>159385</xdr:rowOff>
    </xdr:to>
    <xdr:sp macro="" textlink="">
      <xdr:nvSpPr>
        <xdr:cNvPr id="191" name="楕円 190"/>
        <xdr:cNvSpPr/>
      </xdr:nvSpPr>
      <xdr:spPr>
        <a:xfrm>
          <a:off x="3746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108585</xdr:rowOff>
    </xdr:from>
    <xdr:to>
      <xdr:col>24</xdr:col>
      <xdr:colOff>63500</xdr:colOff>
      <xdr:row>63</xdr:row>
      <xdr:rowOff>148590</xdr:rowOff>
    </xdr:to>
    <xdr:cxnSp macro="">
      <xdr:nvCxnSpPr>
        <xdr:cNvPr id="192" name="直線コネクタ 191"/>
        <xdr:cNvCxnSpPr/>
      </xdr:nvCxnSpPr>
      <xdr:spPr>
        <a:xfrm>
          <a:off x="3797300" y="109099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93" name="楕円 192"/>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108585</xdr:rowOff>
    </xdr:to>
    <xdr:cxnSp macro="">
      <xdr:nvCxnSpPr>
        <xdr:cNvPr id="194" name="直線コネクタ 193"/>
        <xdr:cNvCxnSpPr/>
      </xdr:nvCxnSpPr>
      <xdr:spPr>
        <a:xfrm>
          <a:off x="2908300" y="10869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149225</xdr:rowOff>
    </xdr:from>
    <xdr:to>
      <xdr:col>10</xdr:col>
      <xdr:colOff>165100</xdr:colOff>
      <xdr:row>63</xdr:row>
      <xdr:rowOff>79375</xdr:rowOff>
    </xdr:to>
    <xdr:sp macro="" textlink="">
      <xdr:nvSpPr>
        <xdr:cNvPr id="195" name="楕円 194"/>
        <xdr:cNvSpPr/>
      </xdr:nvSpPr>
      <xdr:spPr>
        <a:xfrm>
          <a:off x="196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28575</xdr:rowOff>
    </xdr:from>
    <xdr:to>
      <xdr:col>15</xdr:col>
      <xdr:colOff>50800</xdr:colOff>
      <xdr:row>63</xdr:row>
      <xdr:rowOff>68580</xdr:rowOff>
    </xdr:to>
    <xdr:cxnSp macro="">
      <xdr:nvCxnSpPr>
        <xdr:cNvPr id="196" name="直線コネクタ 195"/>
        <xdr:cNvCxnSpPr/>
      </xdr:nvCxnSpPr>
      <xdr:spPr>
        <a:xfrm>
          <a:off x="2019300" y="1082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107315</xdr:rowOff>
    </xdr:from>
    <xdr:to>
      <xdr:col>6</xdr:col>
      <xdr:colOff>38100</xdr:colOff>
      <xdr:row>63</xdr:row>
      <xdr:rowOff>37465</xdr:rowOff>
    </xdr:to>
    <xdr:sp macro="" textlink="">
      <xdr:nvSpPr>
        <xdr:cNvPr id="197" name="楕円 196"/>
        <xdr:cNvSpPr/>
      </xdr:nvSpPr>
      <xdr:spPr>
        <a:xfrm>
          <a:off x="107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158115</xdr:rowOff>
    </xdr:from>
    <xdr:to>
      <xdr:col>10</xdr:col>
      <xdr:colOff>114300</xdr:colOff>
      <xdr:row>63</xdr:row>
      <xdr:rowOff>28575</xdr:rowOff>
    </xdr:to>
    <xdr:cxnSp macro="">
      <xdr:nvCxnSpPr>
        <xdr:cNvPr id="198" name="直線コネクタ 197"/>
        <xdr:cNvCxnSpPr/>
      </xdr:nvCxnSpPr>
      <xdr:spPr>
        <a:xfrm>
          <a:off x="1130300" y="107880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150512</xdr:rowOff>
    </xdr:from>
    <xdr:ext cx="405111" cy="259045"/>
    <xdr:sp macro="" textlink="">
      <xdr:nvSpPr>
        <xdr:cNvPr id="203" name="n_1mainValue【体育館・プール】&#10;有形固定資産減価償却率"/>
        <xdr:cNvSpPr txBox="1"/>
      </xdr:nvSpPr>
      <xdr:spPr>
        <a:xfrm>
          <a:off x="3582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4" name="n_2mainValue【体育館・プー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70502</xdr:rowOff>
    </xdr:from>
    <xdr:ext cx="405111" cy="259045"/>
    <xdr:sp macro="" textlink="">
      <xdr:nvSpPr>
        <xdr:cNvPr id="205" name="n_3mainValue【体育館・プール】&#10;有形固定資産減価償却率"/>
        <xdr:cNvSpPr txBox="1"/>
      </xdr:nvSpPr>
      <xdr:spPr>
        <a:xfrm>
          <a:off x="1816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28592</xdr:rowOff>
    </xdr:from>
    <xdr:ext cx="405111" cy="259045"/>
    <xdr:sp macro="" textlink="">
      <xdr:nvSpPr>
        <xdr:cNvPr id="206" name="n_4mainValue【体育館・プール】&#10;有形固定資産減価償却率"/>
        <xdr:cNvSpPr txBox="1"/>
      </xdr:nvSpPr>
      <xdr:spPr>
        <a:xfrm>
          <a:off x="927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6" name="楕円 245"/>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47" name="【体育館・プール】&#10;一人当たり面積該当値テキスト"/>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8" name="楕円 247"/>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102870</xdr:rowOff>
    </xdr:to>
    <xdr:cxnSp macro="">
      <xdr:nvCxnSpPr>
        <xdr:cNvPr id="249" name="直線コネクタ 248"/>
        <xdr:cNvCxnSpPr/>
      </xdr:nvCxnSpPr>
      <xdr:spPr>
        <a:xfrm flipV="1">
          <a:off x="9639300" y="10725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0" name="楕円 249"/>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118110</xdr:rowOff>
    </xdr:to>
    <xdr:cxnSp macro="">
      <xdr:nvCxnSpPr>
        <xdr:cNvPr id="251" name="直線コネクタ 250"/>
        <xdr:cNvCxnSpPr/>
      </xdr:nvCxnSpPr>
      <xdr:spPr>
        <a:xfrm flipV="1">
          <a:off x="8750300" y="10732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2" name="楕円 251"/>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121920</xdr:rowOff>
    </xdr:to>
    <xdr:cxnSp macro="">
      <xdr:nvCxnSpPr>
        <xdr:cNvPr id="253" name="直線コネクタ 252"/>
        <xdr:cNvCxnSpPr/>
      </xdr:nvCxnSpPr>
      <xdr:spPr>
        <a:xfrm flipV="1">
          <a:off x="7861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4" name="楕円 253"/>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125730</xdr:rowOff>
    </xdr:to>
    <xdr:cxnSp macro="">
      <xdr:nvCxnSpPr>
        <xdr:cNvPr id="255" name="直線コネクタ 254"/>
        <xdr:cNvCxnSpPr/>
      </xdr:nvCxnSpPr>
      <xdr:spPr>
        <a:xfrm flipV="1">
          <a:off x="6972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60"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1" name="n_2mainValue【体育館・プール】&#10;一人当たり面積"/>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2" name="n_3main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3" name="n_4mainValue【体育館・プール】&#10;一人当たり面積"/>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05" name="直線コネクタ 304"/>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06"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07" name="直線コネクタ 306"/>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8"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9" name="直線コネクタ 308"/>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10"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11" name="フローチャート: 判断 310"/>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12" name="フローチャート: 判断 311"/>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13" name="フローチャート: 判断 312"/>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14" name="フローチャート: 判断 313"/>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15" name="フローチャート: 判断 314"/>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170724</xdr:rowOff>
    </xdr:from>
    <xdr:to>
      <xdr:col>24</xdr:col>
      <xdr:colOff>114300</xdr:colOff>
      <xdr:row>106</xdr:row>
      <xdr:rowOff>100874</xdr:rowOff>
    </xdr:to>
    <xdr:sp macro="" textlink="">
      <xdr:nvSpPr>
        <xdr:cNvPr id="321" name="楕円 320"/>
        <xdr:cNvSpPr/>
      </xdr:nvSpPr>
      <xdr:spPr>
        <a:xfrm>
          <a:off x="4584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149151</xdr:rowOff>
    </xdr:from>
    <xdr:ext cx="405111" cy="259045"/>
    <xdr:sp macro="" textlink="">
      <xdr:nvSpPr>
        <xdr:cNvPr id="322" name="【市民会館】&#10;有形固定資産減価償却率該当値テキスト"/>
        <xdr:cNvSpPr txBox="1"/>
      </xdr:nvSpPr>
      <xdr:spPr>
        <a:xfrm>
          <a:off x="4673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23" name="楕円 322"/>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50074</xdr:rowOff>
    </xdr:to>
    <xdr:cxnSp macro="">
      <xdr:nvCxnSpPr>
        <xdr:cNvPr id="324" name="直線コネクタ 323"/>
        <xdr:cNvCxnSpPr/>
      </xdr:nvCxnSpPr>
      <xdr:spPr>
        <a:xfrm>
          <a:off x="3797300" y="181927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157662</xdr:rowOff>
    </xdr:from>
    <xdr:to>
      <xdr:col>15</xdr:col>
      <xdr:colOff>101600</xdr:colOff>
      <xdr:row>106</xdr:row>
      <xdr:rowOff>87812</xdr:rowOff>
    </xdr:to>
    <xdr:sp macro="" textlink="">
      <xdr:nvSpPr>
        <xdr:cNvPr id="325" name="楕円 324"/>
        <xdr:cNvSpPr/>
      </xdr:nvSpPr>
      <xdr:spPr>
        <a:xfrm>
          <a:off x="2857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37012</xdr:rowOff>
    </xdr:to>
    <xdr:cxnSp macro="">
      <xdr:nvCxnSpPr>
        <xdr:cNvPr id="326" name="直線コネクタ 325"/>
        <xdr:cNvCxnSpPr/>
      </xdr:nvCxnSpPr>
      <xdr:spPr>
        <a:xfrm flipV="1">
          <a:off x="2908300" y="181927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27" name="楕円 326"/>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37012</xdr:rowOff>
    </xdr:from>
    <xdr:to>
      <xdr:col>15</xdr:col>
      <xdr:colOff>50800</xdr:colOff>
      <xdr:row>106</xdr:row>
      <xdr:rowOff>87630</xdr:rowOff>
    </xdr:to>
    <xdr:cxnSp macro="">
      <xdr:nvCxnSpPr>
        <xdr:cNvPr id="328" name="直線コネクタ 327"/>
        <xdr:cNvCxnSpPr/>
      </xdr:nvCxnSpPr>
      <xdr:spPr>
        <a:xfrm flipV="1">
          <a:off x="2019300" y="1821071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xdr:rowOff>
    </xdr:from>
    <xdr:to>
      <xdr:col>6</xdr:col>
      <xdr:colOff>38100</xdr:colOff>
      <xdr:row>106</xdr:row>
      <xdr:rowOff>102507</xdr:rowOff>
    </xdr:to>
    <xdr:sp macro="" textlink="">
      <xdr:nvSpPr>
        <xdr:cNvPr id="329" name="楕円 328"/>
        <xdr:cNvSpPr/>
      </xdr:nvSpPr>
      <xdr:spPr>
        <a:xfrm>
          <a:off x="1079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51707</xdr:rowOff>
    </xdr:from>
    <xdr:to>
      <xdr:col>10</xdr:col>
      <xdr:colOff>114300</xdr:colOff>
      <xdr:row>106</xdr:row>
      <xdr:rowOff>87630</xdr:rowOff>
    </xdr:to>
    <xdr:cxnSp macro="">
      <xdr:nvCxnSpPr>
        <xdr:cNvPr id="330" name="直線コネクタ 329"/>
        <xdr:cNvCxnSpPr/>
      </xdr:nvCxnSpPr>
      <xdr:spPr>
        <a:xfrm>
          <a:off x="1130300" y="182254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31"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32"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33"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334"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335" name="n_1mainValue【市民会館】&#10;有形固定資産減価償却率"/>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78939</xdr:rowOff>
    </xdr:from>
    <xdr:ext cx="405111" cy="259045"/>
    <xdr:sp macro="" textlink="">
      <xdr:nvSpPr>
        <xdr:cNvPr id="336" name="n_2mainValue【市民会館】&#10;有形固定資産減価償却率"/>
        <xdr:cNvSpPr txBox="1"/>
      </xdr:nvSpPr>
      <xdr:spPr>
        <a:xfrm>
          <a:off x="2705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337" name="n_3mainValue【市民会館】&#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93634</xdr:rowOff>
    </xdr:from>
    <xdr:ext cx="405111" cy="259045"/>
    <xdr:sp macro="" textlink="">
      <xdr:nvSpPr>
        <xdr:cNvPr id="338" name="n_4mainValue【市民会館】&#10;有形固定資産減価償却率"/>
        <xdr:cNvSpPr txBox="1"/>
      </xdr:nvSpPr>
      <xdr:spPr>
        <a:xfrm>
          <a:off x="927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60" name="直線コネクタ 359"/>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2" name="直線コネクタ 3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63"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64" name="直線コネクタ 363"/>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365"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6" name="フローチャート: 判断 365"/>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7" name="フローチャート: 判断 366"/>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8" name="フローチャート: 判断 367"/>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9" name="フローチャート: 判断 368"/>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0" name="フローチャート: 判断 3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109982</xdr:rowOff>
    </xdr:from>
    <xdr:to>
      <xdr:col>55</xdr:col>
      <xdr:colOff>50800</xdr:colOff>
      <xdr:row>106</xdr:row>
      <xdr:rowOff>40132</xdr:rowOff>
    </xdr:to>
    <xdr:sp macro="" textlink="">
      <xdr:nvSpPr>
        <xdr:cNvPr id="376" name="楕円 375"/>
        <xdr:cNvSpPr/>
      </xdr:nvSpPr>
      <xdr:spPr>
        <a:xfrm>
          <a:off x="10426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88409</xdr:rowOff>
    </xdr:from>
    <xdr:ext cx="469744" cy="259045"/>
    <xdr:sp macro="" textlink="">
      <xdr:nvSpPr>
        <xdr:cNvPr id="377" name="【市民会館】&#10;一人当たり面積該当値テキスト"/>
        <xdr:cNvSpPr txBox="1"/>
      </xdr:nvSpPr>
      <xdr:spPr>
        <a:xfrm>
          <a:off x="10515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114554</xdr:rowOff>
    </xdr:from>
    <xdr:to>
      <xdr:col>50</xdr:col>
      <xdr:colOff>165100</xdr:colOff>
      <xdr:row>106</xdr:row>
      <xdr:rowOff>44704</xdr:rowOff>
    </xdr:to>
    <xdr:sp macro="" textlink="">
      <xdr:nvSpPr>
        <xdr:cNvPr id="378" name="楕円 377"/>
        <xdr:cNvSpPr/>
      </xdr:nvSpPr>
      <xdr:spPr>
        <a:xfrm>
          <a:off x="9588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160782</xdr:rowOff>
    </xdr:from>
    <xdr:to>
      <xdr:col>55</xdr:col>
      <xdr:colOff>0</xdr:colOff>
      <xdr:row>105</xdr:row>
      <xdr:rowOff>165354</xdr:rowOff>
    </xdr:to>
    <xdr:cxnSp macro="">
      <xdr:nvCxnSpPr>
        <xdr:cNvPr id="379" name="直線コネクタ 378"/>
        <xdr:cNvCxnSpPr/>
      </xdr:nvCxnSpPr>
      <xdr:spPr>
        <a:xfrm flipV="1">
          <a:off x="9639300" y="1816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380" name="楕円 379"/>
        <xdr:cNvSpPr/>
      </xdr:nvSpPr>
      <xdr:spPr>
        <a:xfrm>
          <a:off x="8699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165354</xdr:rowOff>
    </xdr:from>
    <xdr:to>
      <xdr:col>50</xdr:col>
      <xdr:colOff>114300</xdr:colOff>
      <xdr:row>106</xdr:row>
      <xdr:rowOff>3048</xdr:rowOff>
    </xdr:to>
    <xdr:cxnSp macro="">
      <xdr:nvCxnSpPr>
        <xdr:cNvPr id="381" name="直線コネクタ 380"/>
        <xdr:cNvCxnSpPr/>
      </xdr:nvCxnSpPr>
      <xdr:spPr>
        <a:xfrm flipV="1">
          <a:off x="8750300" y="1816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254</xdr:rowOff>
    </xdr:from>
    <xdr:to>
      <xdr:col>41</xdr:col>
      <xdr:colOff>101600</xdr:colOff>
      <xdr:row>105</xdr:row>
      <xdr:rowOff>101854</xdr:rowOff>
    </xdr:to>
    <xdr:sp macro="" textlink="">
      <xdr:nvSpPr>
        <xdr:cNvPr id="382" name="楕円 381"/>
        <xdr:cNvSpPr/>
      </xdr:nvSpPr>
      <xdr:spPr>
        <a:xfrm>
          <a:off x="7810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51054</xdr:rowOff>
    </xdr:from>
    <xdr:to>
      <xdr:col>45</xdr:col>
      <xdr:colOff>177800</xdr:colOff>
      <xdr:row>106</xdr:row>
      <xdr:rowOff>3048</xdr:rowOff>
    </xdr:to>
    <xdr:cxnSp macro="">
      <xdr:nvCxnSpPr>
        <xdr:cNvPr id="383" name="直線コネクタ 382"/>
        <xdr:cNvCxnSpPr/>
      </xdr:nvCxnSpPr>
      <xdr:spPr>
        <a:xfrm>
          <a:off x="7861300" y="180533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384" name="楕円 383"/>
        <xdr:cNvSpPr/>
      </xdr:nvSpPr>
      <xdr:spPr>
        <a:xfrm>
          <a:off x="692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51054</xdr:rowOff>
    </xdr:from>
    <xdr:to>
      <xdr:col>41</xdr:col>
      <xdr:colOff>50800</xdr:colOff>
      <xdr:row>105</xdr:row>
      <xdr:rowOff>55626</xdr:rowOff>
    </xdr:to>
    <xdr:cxnSp macro="">
      <xdr:nvCxnSpPr>
        <xdr:cNvPr id="385" name="直線コネクタ 384"/>
        <xdr:cNvCxnSpPr/>
      </xdr:nvCxnSpPr>
      <xdr:spPr>
        <a:xfrm flipV="1">
          <a:off x="6972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386"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87"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88"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35831</xdr:rowOff>
    </xdr:from>
    <xdr:ext cx="469744" cy="259045"/>
    <xdr:sp macro="" textlink="">
      <xdr:nvSpPr>
        <xdr:cNvPr id="390" name="n_1mainValue【市民会館】&#10;一人当たり面積"/>
        <xdr:cNvSpPr txBox="1"/>
      </xdr:nvSpPr>
      <xdr:spPr>
        <a:xfrm>
          <a:off x="9391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391" name="n_2mainValue【市民会館】&#10;一人当たり面積"/>
        <xdr:cNvSpPr txBox="1"/>
      </xdr:nvSpPr>
      <xdr:spPr>
        <a:xfrm>
          <a:off x="8515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118381</xdr:rowOff>
    </xdr:from>
    <xdr:ext cx="469744" cy="259045"/>
    <xdr:sp macro="" textlink="">
      <xdr:nvSpPr>
        <xdr:cNvPr id="392" name="n_3mainValue【市民会館】&#10;一人当たり面積"/>
        <xdr:cNvSpPr txBox="1"/>
      </xdr:nvSpPr>
      <xdr:spPr>
        <a:xfrm>
          <a:off x="7626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393" name="n_4main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9" name="直線コネクタ 418"/>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0"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1" name="直線コネクタ 420"/>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2"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3" name="直線コネクタ 422"/>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24"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5" name="フローチャート: 判断 424"/>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6" name="フローチャート: 判断 425"/>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7" name="フローチャート: 判断 426"/>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8" name="フローチャート: 判断 427"/>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9" name="フローチャート: 判断 428"/>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35" name="楕円 434"/>
        <xdr:cNvSpPr/>
      </xdr:nvSpPr>
      <xdr:spPr>
        <a:xfrm>
          <a:off x="16268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165843</xdr:rowOff>
    </xdr:from>
    <xdr:ext cx="405111" cy="259045"/>
    <xdr:sp macro="" textlink="">
      <xdr:nvSpPr>
        <xdr:cNvPr id="436" name="【一般廃棄物処理施設】&#10;有形固定資産減価償却率該当値テキスト"/>
        <xdr:cNvSpPr txBox="1"/>
      </xdr:nvSpPr>
      <xdr:spPr>
        <a:xfrm>
          <a:off x="16357600" y="650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437" name="楕円 436"/>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152944</xdr:rowOff>
    </xdr:from>
    <xdr:to>
      <xdr:col>85</xdr:col>
      <xdr:colOff>127000</xdr:colOff>
      <xdr:row>39</xdr:row>
      <xdr:rowOff>22316</xdr:rowOff>
    </xdr:to>
    <xdr:cxnSp macro="">
      <xdr:nvCxnSpPr>
        <xdr:cNvPr id="438" name="直線コネクタ 437"/>
        <xdr:cNvCxnSpPr/>
      </xdr:nvCxnSpPr>
      <xdr:spPr>
        <a:xfrm>
          <a:off x="15481300" y="66680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39" name="楕円 438"/>
        <xdr:cNvSpPr/>
      </xdr:nvSpPr>
      <xdr:spPr>
        <a:xfrm>
          <a:off x="1454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152944</xdr:rowOff>
    </xdr:to>
    <xdr:cxnSp macro="">
      <xdr:nvCxnSpPr>
        <xdr:cNvPr id="440" name="直線コネクタ 439"/>
        <xdr:cNvCxnSpPr/>
      </xdr:nvCxnSpPr>
      <xdr:spPr>
        <a:xfrm>
          <a:off x="14592300" y="66108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441" name="楕円 440"/>
        <xdr:cNvSpPr/>
      </xdr:nvSpPr>
      <xdr:spPr>
        <a:xfrm>
          <a:off x="1365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51707</xdr:rowOff>
    </xdr:from>
    <xdr:to>
      <xdr:col>76</xdr:col>
      <xdr:colOff>114300</xdr:colOff>
      <xdr:row>38</xdr:row>
      <xdr:rowOff>95794</xdr:rowOff>
    </xdr:to>
    <xdr:cxnSp macro="">
      <xdr:nvCxnSpPr>
        <xdr:cNvPr id="442" name="直線コネクタ 441"/>
        <xdr:cNvCxnSpPr/>
      </xdr:nvCxnSpPr>
      <xdr:spPr>
        <a:xfrm>
          <a:off x="13703300" y="65668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443"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44"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45"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48821</xdr:rowOff>
    </xdr:from>
    <xdr:ext cx="405111" cy="259045"/>
    <xdr:sp macro="" textlink="">
      <xdr:nvSpPr>
        <xdr:cNvPr id="447" name="n_1mainValue【一般廃棄物処理施設】&#10;有形固定資産減価償却率"/>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448" name="n_2mainValue【一般廃棄物処理施設】&#10;有形固定資産減価償却率"/>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119034</xdr:rowOff>
    </xdr:from>
    <xdr:ext cx="405111" cy="259045"/>
    <xdr:sp macro="" textlink="">
      <xdr:nvSpPr>
        <xdr:cNvPr id="449" name="n_3mainValue【一般廃棄物処理施設】&#10;有形固定資産減価償却率"/>
        <xdr:cNvSpPr txBox="1"/>
      </xdr:nvSpPr>
      <xdr:spPr>
        <a:xfrm>
          <a:off x="13500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1" name="直線コネクタ 4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3" name="直線コネクタ 4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5" name="直線コネクタ 4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476"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77" name="フローチャート: 判断 4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78" name="フローチャート: 判断 4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79" name="フローチャート: 判断 4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0" name="フローチャート: 判断 4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81" name="フローチャート: 判断 480"/>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132266</xdr:rowOff>
    </xdr:from>
    <xdr:to>
      <xdr:col>116</xdr:col>
      <xdr:colOff>114300</xdr:colOff>
      <xdr:row>39</xdr:row>
      <xdr:rowOff>62416</xdr:rowOff>
    </xdr:to>
    <xdr:sp macro="" textlink="">
      <xdr:nvSpPr>
        <xdr:cNvPr id="487" name="楕円 486"/>
        <xdr:cNvSpPr/>
      </xdr:nvSpPr>
      <xdr:spPr>
        <a:xfrm>
          <a:off x="22110700" y="66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155143</xdr:rowOff>
    </xdr:from>
    <xdr:ext cx="599010" cy="259045"/>
    <xdr:sp macro="" textlink="">
      <xdr:nvSpPr>
        <xdr:cNvPr id="488" name="【一般廃棄物処理施設】&#10;一人当たり有形固定資産（償却資産）額該当値テキスト"/>
        <xdr:cNvSpPr txBox="1"/>
      </xdr:nvSpPr>
      <xdr:spPr>
        <a:xfrm>
          <a:off x="22199600" y="64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138479</xdr:rowOff>
    </xdr:from>
    <xdr:to>
      <xdr:col>112</xdr:col>
      <xdr:colOff>38100</xdr:colOff>
      <xdr:row>39</xdr:row>
      <xdr:rowOff>68629</xdr:rowOff>
    </xdr:to>
    <xdr:sp macro="" textlink="">
      <xdr:nvSpPr>
        <xdr:cNvPr id="489" name="楕円 488"/>
        <xdr:cNvSpPr/>
      </xdr:nvSpPr>
      <xdr:spPr>
        <a:xfrm>
          <a:off x="21272500" y="66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11616</xdr:rowOff>
    </xdr:from>
    <xdr:to>
      <xdr:col>116</xdr:col>
      <xdr:colOff>63500</xdr:colOff>
      <xdr:row>39</xdr:row>
      <xdr:rowOff>17829</xdr:rowOff>
    </xdr:to>
    <xdr:cxnSp macro="">
      <xdr:nvCxnSpPr>
        <xdr:cNvPr id="490" name="直線コネクタ 489"/>
        <xdr:cNvCxnSpPr/>
      </xdr:nvCxnSpPr>
      <xdr:spPr>
        <a:xfrm flipV="1">
          <a:off x="21323300" y="6698166"/>
          <a:ext cx="8382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148465</xdr:rowOff>
    </xdr:from>
    <xdr:to>
      <xdr:col>107</xdr:col>
      <xdr:colOff>101600</xdr:colOff>
      <xdr:row>39</xdr:row>
      <xdr:rowOff>78615</xdr:rowOff>
    </xdr:to>
    <xdr:sp macro="" textlink="">
      <xdr:nvSpPr>
        <xdr:cNvPr id="491" name="楕円 490"/>
        <xdr:cNvSpPr/>
      </xdr:nvSpPr>
      <xdr:spPr>
        <a:xfrm>
          <a:off x="20383500" y="6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17829</xdr:rowOff>
    </xdr:from>
    <xdr:to>
      <xdr:col>111</xdr:col>
      <xdr:colOff>177800</xdr:colOff>
      <xdr:row>39</xdr:row>
      <xdr:rowOff>27815</xdr:rowOff>
    </xdr:to>
    <xdr:cxnSp macro="">
      <xdr:nvCxnSpPr>
        <xdr:cNvPr id="492" name="直線コネクタ 491"/>
        <xdr:cNvCxnSpPr/>
      </xdr:nvCxnSpPr>
      <xdr:spPr>
        <a:xfrm flipV="1">
          <a:off x="20434300" y="6704379"/>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155871</xdr:rowOff>
    </xdr:from>
    <xdr:to>
      <xdr:col>102</xdr:col>
      <xdr:colOff>165100</xdr:colOff>
      <xdr:row>39</xdr:row>
      <xdr:rowOff>86021</xdr:rowOff>
    </xdr:to>
    <xdr:sp macro="" textlink="">
      <xdr:nvSpPr>
        <xdr:cNvPr id="493" name="楕円 492"/>
        <xdr:cNvSpPr/>
      </xdr:nvSpPr>
      <xdr:spPr>
        <a:xfrm>
          <a:off x="19494500" y="66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27815</xdr:rowOff>
    </xdr:from>
    <xdr:to>
      <xdr:col>107</xdr:col>
      <xdr:colOff>50800</xdr:colOff>
      <xdr:row>39</xdr:row>
      <xdr:rowOff>35221</xdr:rowOff>
    </xdr:to>
    <xdr:cxnSp macro="">
      <xdr:nvCxnSpPr>
        <xdr:cNvPr id="494" name="直線コネクタ 493"/>
        <xdr:cNvCxnSpPr/>
      </xdr:nvCxnSpPr>
      <xdr:spPr>
        <a:xfrm flipV="1">
          <a:off x="19545300" y="6714365"/>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495" name="n_1aveValue【一般廃棄物処理施設】&#10;一人当たり有形固定資産（償却資産）額"/>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496"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497"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498"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85156</xdr:rowOff>
    </xdr:from>
    <xdr:ext cx="599010" cy="259045"/>
    <xdr:sp macro="" textlink="">
      <xdr:nvSpPr>
        <xdr:cNvPr id="499" name="n_1mainValue【一般廃棄物処理施設】&#10;一人当たり有形固定資産（償却資産）額"/>
        <xdr:cNvSpPr txBox="1"/>
      </xdr:nvSpPr>
      <xdr:spPr>
        <a:xfrm>
          <a:off x="21011095" y="64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95142</xdr:rowOff>
    </xdr:from>
    <xdr:ext cx="534377" cy="259045"/>
    <xdr:sp macro="" textlink="">
      <xdr:nvSpPr>
        <xdr:cNvPr id="500" name="n_2mainValue【一般廃棄物処理施設】&#10;一人当たり有形固定資産（償却資産）額"/>
        <xdr:cNvSpPr txBox="1"/>
      </xdr:nvSpPr>
      <xdr:spPr>
        <a:xfrm>
          <a:off x="20167111" y="6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102548</xdr:rowOff>
    </xdr:from>
    <xdr:ext cx="534377" cy="259045"/>
    <xdr:sp macro="" textlink="">
      <xdr:nvSpPr>
        <xdr:cNvPr id="501" name="n_3mainValue【一般廃棄物処理施設】&#10;一人当たり有形固定資産（償却資産）額"/>
        <xdr:cNvSpPr txBox="1"/>
      </xdr:nvSpPr>
      <xdr:spPr>
        <a:xfrm>
          <a:off x="19278111" y="64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63</xdr:row>
      <xdr:rowOff>21227</xdr:rowOff>
    </xdr:to>
    <xdr:cxnSp macro="">
      <xdr:nvCxnSpPr>
        <xdr:cNvPr id="527" name="直線コネクタ 526"/>
        <xdr:cNvCxnSpPr/>
      </xdr:nvCxnSpPr>
      <xdr:spPr>
        <a:xfrm flipV="1">
          <a:off x="16318864" y="9568543"/>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25054</xdr:rowOff>
    </xdr:from>
    <xdr:ext cx="405111" cy="259045"/>
    <xdr:sp macro="" textlink="">
      <xdr:nvSpPr>
        <xdr:cNvPr id="528" name="【保健センター・保健所】&#10;有形固定資産減価償却率最小値テキスト"/>
        <xdr:cNvSpPr txBox="1"/>
      </xdr:nvSpPr>
      <xdr:spPr>
        <a:xfrm>
          <a:off x="16357600" y="108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21227</xdr:rowOff>
    </xdr:from>
    <xdr:to>
      <xdr:col>86</xdr:col>
      <xdr:colOff>25400</xdr:colOff>
      <xdr:row>63</xdr:row>
      <xdr:rowOff>21227</xdr:rowOff>
    </xdr:to>
    <xdr:cxnSp macro="">
      <xdr:nvCxnSpPr>
        <xdr:cNvPr id="529" name="直線コネクタ 528"/>
        <xdr:cNvCxnSpPr/>
      </xdr:nvCxnSpPr>
      <xdr:spPr>
        <a:xfrm>
          <a:off x="16230600" y="1082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0"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31" name="直線コネクタ 530"/>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32" name="【保健センター・保健所】&#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33" name="フローチャート: 判断 532"/>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4" name="フローチャート: 判断 5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535" name="フローチャート: 判断 534"/>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36" name="フローチャート: 判断 535"/>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122283</xdr:rowOff>
    </xdr:from>
    <xdr:to>
      <xdr:col>67</xdr:col>
      <xdr:colOff>101600</xdr:colOff>
      <xdr:row>59</xdr:row>
      <xdr:rowOff>52433</xdr:rowOff>
    </xdr:to>
    <xdr:sp macro="" textlink="">
      <xdr:nvSpPr>
        <xdr:cNvPr id="537" name="フローチャート: 判断 536"/>
        <xdr:cNvSpPr/>
      </xdr:nvSpPr>
      <xdr:spPr>
        <a:xfrm>
          <a:off x="12763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110853</xdr:rowOff>
    </xdr:from>
    <xdr:to>
      <xdr:col>85</xdr:col>
      <xdr:colOff>177800</xdr:colOff>
      <xdr:row>63</xdr:row>
      <xdr:rowOff>41003</xdr:rowOff>
    </xdr:to>
    <xdr:sp macro="" textlink="">
      <xdr:nvSpPr>
        <xdr:cNvPr id="543" name="楕円 542"/>
        <xdr:cNvSpPr/>
      </xdr:nvSpPr>
      <xdr:spPr>
        <a:xfrm>
          <a:off x="16268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25780</xdr:rowOff>
    </xdr:from>
    <xdr:ext cx="405111" cy="259045"/>
    <xdr:sp macro="" textlink="">
      <xdr:nvSpPr>
        <xdr:cNvPr id="544" name="【保健センター・保健所】&#10;有形固定資産減価償却率該当値テキスト"/>
        <xdr:cNvSpPr txBox="1"/>
      </xdr:nvSpPr>
      <xdr:spPr>
        <a:xfrm>
          <a:off x="16357600" y="1065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5" name="楕円 544"/>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161653</xdr:rowOff>
    </xdr:to>
    <xdr:cxnSp macro="">
      <xdr:nvCxnSpPr>
        <xdr:cNvPr id="546" name="直線コネクタ 545"/>
        <xdr:cNvCxnSpPr/>
      </xdr:nvCxnSpPr>
      <xdr:spPr>
        <a:xfrm>
          <a:off x="15481300" y="1074420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99423</xdr:rowOff>
    </xdr:from>
    <xdr:to>
      <xdr:col>76</xdr:col>
      <xdr:colOff>165100</xdr:colOff>
      <xdr:row>64</xdr:row>
      <xdr:rowOff>29573</xdr:rowOff>
    </xdr:to>
    <xdr:sp macro="" textlink="">
      <xdr:nvSpPr>
        <xdr:cNvPr id="547" name="楕円 546"/>
        <xdr:cNvSpPr/>
      </xdr:nvSpPr>
      <xdr:spPr>
        <a:xfrm>
          <a:off x="14541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150223</xdr:rowOff>
    </xdr:to>
    <xdr:cxnSp macro="">
      <xdr:nvCxnSpPr>
        <xdr:cNvPr id="548" name="直線コネクタ 547"/>
        <xdr:cNvCxnSpPr/>
      </xdr:nvCxnSpPr>
      <xdr:spPr>
        <a:xfrm flipV="1">
          <a:off x="14592300" y="10744200"/>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55335</xdr:rowOff>
    </xdr:from>
    <xdr:to>
      <xdr:col>72</xdr:col>
      <xdr:colOff>38100</xdr:colOff>
      <xdr:row>63</xdr:row>
      <xdr:rowOff>156935</xdr:rowOff>
    </xdr:to>
    <xdr:sp macro="" textlink="">
      <xdr:nvSpPr>
        <xdr:cNvPr id="549" name="楕円 548"/>
        <xdr:cNvSpPr/>
      </xdr:nvSpPr>
      <xdr:spPr>
        <a:xfrm>
          <a:off x="1365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106135</xdr:rowOff>
    </xdr:from>
    <xdr:to>
      <xdr:col>76</xdr:col>
      <xdr:colOff>114300</xdr:colOff>
      <xdr:row>63</xdr:row>
      <xdr:rowOff>150223</xdr:rowOff>
    </xdr:to>
    <xdr:cxnSp macro="">
      <xdr:nvCxnSpPr>
        <xdr:cNvPr id="550" name="直線コネクタ 549"/>
        <xdr:cNvCxnSpPr/>
      </xdr:nvCxnSpPr>
      <xdr:spPr>
        <a:xfrm>
          <a:off x="13703300" y="109074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19413</xdr:rowOff>
    </xdr:from>
    <xdr:to>
      <xdr:col>67</xdr:col>
      <xdr:colOff>101600</xdr:colOff>
      <xdr:row>63</xdr:row>
      <xdr:rowOff>121013</xdr:rowOff>
    </xdr:to>
    <xdr:sp macro="" textlink="">
      <xdr:nvSpPr>
        <xdr:cNvPr id="551" name="楕円 550"/>
        <xdr:cNvSpPr/>
      </xdr:nvSpPr>
      <xdr:spPr>
        <a:xfrm>
          <a:off x="1276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70213</xdr:rowOff>
    </xdr:from>
    <xdr:to>
      <xdr:col>71</xdr:col>
      <xdr:colOff>177800</xdr:colOff>
      <xdr:row>63</xdr:row>
      <xdr:rowOff>106135</xdr:rowOff>
    </xdr:to>
    <xdr:cxnSp macro="">
      <xdr:nvCxnSpPr>
        <xdr:cNvPr id="552" name="直線コネクタ 551"/>
        <xdr:cNvCxnSpPr/>
      </xdr:nvCxnSpPr>
      <xdr:spPr>
        <a:xfrm>
          <a:off x="12814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554" name="n_2aveValue【保健センター・保健所】&#10;有形固定資産減価償却率"/>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55" name="n_3aveValue【保健センター・保健所】&#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556" name="n_4aveValue【保健センター・保健所】&#10;有形固定資産減価償却率"/>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57"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20700</xdr:rowOff>
    </xdr:from>
    <xdr:ext cx="405111" cy="259045"/>
    <xdr:sp macro="" textlink="">
      <xdr:nvSpPr>
        <xdr:cNvPr id="558" name="n_2mainValue【保健センター・保健所】&#10;有形固定資産減価償却率"/>
        <xdr:cNvSpPr txBox="1"/>
      </xdr:nvSpPr>
      <xdr:spPr>
        <a:xfrm>
          <a:off x="14389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148062</xdr:rowOff>
    </xdr:from>
    <xdr:ext cx="405111" cy="259045"/>
    <xdr:sp macro="" textlink="">
      <xdr:nvSpPr>
        <xdr:cNvPr id="559" name="n_3mainValue【保健センター・保健所】&#10;有形固定資産減価償却率"/>
        <xdr:cNvSpPr txBox="1"/>
      </xdr:nvSpPr>
      <xdr:spPr>
        <a:xfrm>
          <a:off x="13500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112140</xdr:rowOff>
    </xdr:from>
    <xdr:ext cx="405111" cy="259045"/>
    <xdr:sp macro="" textlink="">
      <xdr:nvSpPr>
        <xdr:cNvPr id="560" name="n_4mainValue【保健センター・保健所】&#10;有形固定資産減価償却率"/>
        <xdr:cNvSpPr txBox="1"/>
      </xdr:nvSpPr>
      <xdr:spPr>
        <a:xfrm>
          <a:off x="12611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4" name="直線コネクタ 583"/>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6" name="直線コネクタ 5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87"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88" name="直線コネクタ 587"/>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8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0" name="フローチャート: 判断 58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1" name="フローチャート: 判断 590"/>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92" name="フローチャート: 判断 591"/>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3" name="フローチャート: 判断 592"/>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4" name="フローチャート: 判断 593"/>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0" name="楕円 599"/>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01"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602" name="楕円 601"/>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19050</xdr:rowOff>
    </xdr:to>
    <xdr:cxnSp macro="">
      <xdr:nvCxnSpPr>
        <xdr:cNvPr id="603" name="直線コネクタ 602"/>
        <xdr:cNvCxnSpPr/>
      </xdr:nvCxnSpPr>
      <xdr:spPr>
        <a:xfrm flipV="1">
          <a:off x="21323300" y="10629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604" name="楕円 603"/>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605" name="直線コネクタ 604"/>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06" name="楕円 605"/>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607" name="直線コネクタ 606"/>
        <xdr:cNvCxnSpPr/>
      </xdr:nvCxnSpPr>
      <xdr:spPr>
        <a:xfrm>
          <a:off x="19545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08" name="楕円 607"/>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19050</xdr:rowOff>
    </xdr:to>
    <xdr:cxnSp macro="">
      <xdr:nvCxnSpPr>
        <xdr:cNvPr id="609" name="直線コネクタ 608"/>
        <xdr:cNvCxnSpPr/>
      </xdr:nvCxnSpPr>
      <xdr:spPr>
        <a:xfrm>
          <a:off x="18656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0"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1"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12"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13"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60977</xdr:rowOff>
    </xdr:from>
    <xdr:ext cx="469744" cy="259045"/>
    <xdr:sp macro="" textlink="">
      <xdr:nvSpPr>
        <xdr:cNvPr id="614" name="n_1mainValue【保健センター・保健所】&#10;一人当たり面積"/>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60977</xdr:rowOff>
    </xdr:from>
    <xdr:ext cx="469744" cy="259045"/>
    <xdr:sp macro="" textlink="">
      <xdr:nvSpPr>
        <xdr:cNvPr id="615" name="n_2mainValue【保健センター・保健所】&#10;一人当たり面積"/>
        <xdr:cNvSpPr txBox="1"/>
      </xdr:nvSpPr>
      <xdr:spPr>
        <a:xfrm>
          <a:off x="20199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60977</xdr:rowOff>
    </xdr:from>
    <xdr:ext cx="469744" cy="259045"/>
    <xdr:sp macro="" textlink="">
      <xdr:nvSpPr>
        <xdr:cNvPr id="616" name="n_3mainValue【保健センター・保健所】&#10;一人当たり面積"/>
        <xdr:cNvSpPr txBox="1"/>
      </xdr:nvSpPr>
      <xdr:spPr>
        <a:xfrm>
          <a:off x="19310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60977</xdr:rowOff>
    </xdr:from>
    <xdr:ext cx="469744" cy="259045"/>
    <xdr:sp macro="" textlink="">
      <xdr:nvSpPr>
        <xdr:cNvPr id="617" name="n_4mainValue【保健センター・保健所】&#10;一人当たり面積"/>
        <xdr:cNvSpPr txBox="1"/>
      </xdr:nvSpPr>
      <xdr:spPr>
        <a:xfrm>
          <a:off x="18421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42" name="直線コネクタ 641"/>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3"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4" name="直線コネクタ 643"/>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5"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46" name="直線コネクタ 645"/>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47"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48" name="フローチャート: 判断 647"/>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49" name="フローチャート: 判断 64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0" name="フローチャート: 判断 649"/>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51" name="フローチャート: 判断 650"/>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52" name="フローチャート: 判断 651"/>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99695</xdr:rowOff>
    </xdr:from>
    <xdr:to>
      <xdr:col>85</xdr:col>
      <xdr:colOff>177800</xdr:colOff>
      <xdr:row>80</xdr:row>
      <xdr:rowOff>29845</xdr:rowOff>
    </xdr:to>
    <xdr:sp macro="" textlink="">
      <xdr:nvSpPr>
        <xdr:cNvPr id="658" name="楕円 657"/>
        <xdr:cNvSpPr/>
      </xdr:nvSpPr>
      <xdr:spPr>
        <a:xfrm>
          <a:off x="16268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122572</xdr:rowOff>
    </xdr:from>
    <xdr:ext cx="405111" cy="259045"/>
    <xdr:sp macro="" textlink="">
      <xdr:nvSpPr>
        <xdr:cNvPr id="659" name="【消防施設】&#10;有形固定資産減価償却率該当値テキスト"/>
        <xdr:cNvSpPr txBox="1"/>
      </xdr:nvSpPr>
      <xdr:spPr>
        <a:xfrm>
          <a:off x="1635760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65405</xdr:rowOff>
    </xdr:from>
    <xdr:to>
      <xdr:col>81</xdr:col>
      <xdr:colOff>101600</xdr:colOff>
      <xdr:row>79</xdr:row>
      <xdr:rowOff>167005</xdr:rowOff>
    </xdr:to>
    <xdr:sp macro="" textlink="">
      <xdr:nvSpPr>
        <xdr:cNvPr id="660" name="楕円 659"/>
        <xdr:cNvSpPr/>
      </xdr:nvSpPr>
      <xdr:spPr>
        <a:xfrm>
          <a:off x="15430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116205</xdr:rowOff>
    </xdr:from>
    <xdr:to>
      <xdr:col>85</xdr:col>
      <xdr:colOff>127000</xdr:colOff>
      <xdr:row>79</xdr:row>
      <xdr:rowOff>150495</xdr:rowOff>
    </xdr:to>
    <xdr:cxnSp macro="">
      <xdr:nvCxnSpPr>
        <xdr:cNvPr id="661" name="直線コネクタ 660"/>
        <xdr:cNvCxnSpPr/>
      </xdr:nvCxnSpPr>
      <xdr:spPr>
        <a:xfrm>
          <a:off x="15481300" y="13660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38736</xdr:rowOff>
    </xdr:from>
    <xdr:to>
      <xdr:col>76</xdr:col>
      <xdr:colOff>165100</xdr:colOff>
      <xdr:row>79</xdr:row>
      <xdr:rowOff>140336</xdr:rowOff>
    </xdr:to>
    <xdr:sp macro="" textlink="">
      <xdr:nvSpPr>
        <xdr:cNvPr id="662" name="楕円 661"/>
        <xdr:cNvSpPr/>
      </xdr:nvSpPr>
      <xdr:spPr>
        <a:xfrm>
          <a:off x="14541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116205</xdr:rowOff>
    </xdr:to>
    <xdr:cxnSp macro="">
      <xdr:nvCxnSpPr>
        <xdr:cNvPr id="663" name="直線コネクタ 662"/>
        <xdr:cNvCxnSpPr/>
      </xdr:nvCxnSpPr>
      <xdr:spPr>
        <a:xfrm>
          <a:off x="14592300" y="136340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664" name="楕円 663"/>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89536</xdr:rowOff>
    </xdr:to>
    <xdr:cxnSp macro="">
      <xdr:nvCxnSpPr>
        <xdr:cNvPr id="665" name="直線コネクタ 664"/>
        <xdr:cNvCxnSpPr/>
      </xdr:nvCxnSpPr>
      <xdr:spPr>
        <a:xfrm>
          <a:off x="13703300" y="135140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42545</xdr:rowOff>
    </xdr:from>
    <xdr:to>
      <xdr:col>67</xdr:col>
      <xdr:colOff>101600</xdr:colOff>
      <xdr:row>78</xdr:row>
      <xdr:rowOff>144145</xdr:rowOff>
    </xdr:to>
    <xdr:sp macro="" textlink="">
      <xdr:nvSpPr>
        <xdr:cNvPr id="666" name="楕円 665"/>
        <xdr:cNvSpPr/>
      </xdr:nvSpPr>
      <xdr:spPr>
        <a:xfrm>
          <a:off x="12763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93345</xdr:rowOff>
    </xdr:from>
    <xdr:to>
      <xdr:col>71</xdr:col>
      <xdr:colOff>177800</xdr:colOff>
      <xdr:row>78</xdr:row>
      <xdr:rowOff>140970</xdr:rowOff>
    </xdr:to>
    <xdr:cxnSp macro="">
      <xdr:nvCxnSpPr>
        <xdr:cNvPr id="667" name="直線コネクタ 666"/>
        <xdr:cNvCxnSpPr/>
      </xdr:nvCxnSpPr>
      <xdr:spPr>
        <a:xfrm>
          <a:off x="12814300" y="134664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68"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669"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70"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671" name="n_4aveValue【消防施設】&#10;有形固定資産減価償却率"/>
        <xdr:cNvSpPr txBox="1"/>
      </xdr:nvSpPr>
      <xdr:spPr>
        <a:xfrm>
          <a:off x="12611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12082</xdr:rowOff>
    </xdr:from>
    <xdr:ext cx="405111" cy="259045"/>
    <xdr:sp macro="" textlink="">
      <xdr:nvSpPr>
        <xdr:cNvPr id="672" name="n_1mainValue【消防施設】&#10;有形固定資産減価償却率"/>
        <xdr:cNvSpPr txBox="1"/>
      </xdr:nvSpPr>
      <xdr:spPr>
        <a:xfrm>
          <a:off x="15266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156863</xdr:rowOff>
    </xdr:from>
    <xdr:ext cx="405111" cy="259045"/>
    <xdr:sp macro="" textlink="">
      <xdr:nvSpPr>
        <xdr:cNvPr id="673" name="n_2mainValue【消防施設】&#10;有形固定資産減価償却率"/>
        <xdr:cNvSpPr txBox="1"/>
      </xdr:nvSpPr>
      <xdr:spPr>
        <a:xfrm>
          <a:off x="14389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674" name="n_3mainValue【消防施設】&#10;有形固定資産減価償却率"/>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160672</xdr:rowOff>
    </xdr:from>
    <xdr:ext cx="405111" cy="259045"/>
    <xdr:sp macro="" textlink="">
      <xdr:nvSpPr>
        <xdr:cNvPr id="675" name="n_4mainValue【消防施設】&#10;有形固定資産減価償却率"/>
        <xdr:cNvSpPr txBox="1"/>
      </xdr:nvSpPr>
      <xdr:spPr>
        <a:xfrm>
          <a:off x="12611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99" name="直線コネクタ 698"/>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1" name="直線コネクタ 70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02"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3" name="直線コネクタ 702"/>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4"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5" name="フローチャート: 判断 704"/>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06" name="フローチャート: 判断 705"/>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07" name="フローチャート: 判断 706"/>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8" name="フローチャート: 判断 70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09" name="フローチャート: 判断 708"/>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15" name="楕円 714"/>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716" name="【消防施設】&#10;一人当たり面積該当値テキスト"/>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717" name="楕円 716"/>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53339</xdr:rowOff>
    </xdr:to>
    <xdr:cxnSp macro="">
      <xdr:nvCxnSpPr>
        <xdr:cNvPr id="718" name="直線コネクタ 717"/>
        <xdr:cNvCxnSpPr/>
      </xdr:nvCxnSpPr>
      <xdr:spPr>
        <a:xfrm>
          <a:off x="21323300" y="14626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19" name="楕円 718"/>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64770</xdr:rowOff>
    </xdr:to>
    <xdr:cxnSp macro="">
      <xdr:nvCxnSpPr>
        <xdr:cNvPr id="720" name="直線コネクタ 719"/>
        <xdr:cNvCxnSpPr/>
      </xdr:nvCxnSpPr>
      <xdr:spPr>
        <a:xfrm flipV="1">
          <a:off x="20434300" y="14626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21" name="楕円 720"/>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64770</xdr:rowOff>
    </xdr:to>
    <xdr:cxnSp macro="">
      <xdr:nvCxnSpPr>
        <xdr:cNvPr id="722" name="直線コネクタ 721"/>
        <xdr:cNvCxnSpPr/>
      </xdr:nvCxnSpPr>
      <xdr:spPr>
        <a:xfrm>
          <a:off x="19545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3" name="楕円 722"/>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64770</xdr:rowOff>
    </xdr:from>
    <xdr:to>
      <xdr:col>102</xdr:col>
      <xdr:colOff>114300</xdr:colOff>
      <xdr:row>85</xdr:row>
      <xdr:rowOff>64770</xdr:rowOff>
    </xdr:to>
    <xdr:cxnSp macro="">
      <xdr:nvCxnSpPr>
        <xdr:cNvPr id="724" name="直線コネクタ 723"/>
        <xdr:cNvCxnSpPr/>
      </xdr:nvCxnSpPr>
      <xdr:spPr>
        <a:xfrm>
          <a:off x="18656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725"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26"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27"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28"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120666</xdr:rowOff>
    </xdr:from>
    <xdr:ext cx="469744" cy="259045"/>
    <xdr:sp macro="" textlink="">
      <xdr:nvSpPr>
        <xdr:cNvPr id="729" name="n_1mainValue【消防施設】&#10;一人当たり面積"/>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0" name="n_2main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31" name="n_3main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2" name="n_4main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58" name="直線コネクタ 757"/>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1"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2" name="直線コネクタ 761"/>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3"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4" name="フローチャート: 判断 763"/>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5" name="フローチャート: 判断 764"/>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6" name="フローチャート: 判断 765"/>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67" name="フローチャート: 判断 766"/>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68" name="フローチャート: 判断 767"/>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157662</xdr:rowOff>
    </xdr:from>
    <xdr:to>
      <xdr:col>85</xdr:col>
      <xdr:colOff>177800</xdr:colOff>
      <xdr:row>107</xdr:row>
      <xdr:rowOff>87812</xdr:rowOff>
    </xdr:to>
    <xdr:sp macro="" textlink="">
      <xdr:nvSpPr>
        <xdr:cNvPr id="774" name="楕円 773"/>
        <xdr:cNvSpPr/>
      </xdr:nvSpPr>
      <xdr:spPr>
        <a:xfrm>
          <a:off x="16268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136089</xdr:rowOff>
    </xdr:from>
    <xdr:ext cx="405111" cy="259045"/>
    <xdr:sp macro="" textlink="">
      <xdr:nvSpPr>
        <xdr:cNvPr id="775" name="【庁舎】&#10;有形固定資産減価償却率該当値テキスト"/>
        <xdr:cNvSpPr txBox="1"/>
      </xdr:nvSpPr>
      <xdr:spPr>
        <a:xfrm>
          <a:off x="16357600"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776" name="楕円 775"/>
        <xdr:cNvSpPr/>
      </xdr:nvSpPr>
      <xdr:spPr>
        <a:xfrm>
          <a:off x="15430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40277</xdr:rowOff>
    </xdr:to>
    <xdr:cxnSp macro="">
      <xdr:nvCxnSpPr>
        <xdr:cNvPr id="777" name="直線コネクタ 776"/>
        <xdr:cNvCxnSpPr/>
      </xdr:nvCxnSpPr>
      <xdr:spPr>
        <a:xfrm flipV="1">
          <a:off x="15481300" y="183821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778" name="楕円 777"/>
        <xdr:cNvSpPr/>
      </xdr:nvSpPr>
      <xdr:spPr>
        <a:xfrm>
          <a:off x="14541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20682</xdr:rowOff>
    </xdr:from>
    <xdr:to>
      <xdr:col>81</xdr:col>
      <xdr:colOff>50800</xdr:colOff>
      <xdr:row>107</xdr:row>
      <xdr:rowOff>40277</xdr:rowOff>
    </xdr:to>
    <xdr:cxnSp macro="">
      <xdr:nvCxnSpPr>
        <xdr:cNvPr id="779" name="直線コネクタ 778"/>
        <xdr:cNvCxnSpPr/>
      </xdr:nvCxnSpPr>
      <xdr:spPr>
        <a:xfrm>
          <a:off x="14592300" y="183658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780" name="楕円 779"/>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30480</xdr:rowOff>
    </xdr:to>
    <xdr:cxnSp macro="">
      <xdr:nvCxnSpPr>
        <xdr:cNvPr id="781" name="直線コネクタ 780"/>
        <xdr:cNvCxnSpPr/>
      </xdr:nvCxnSpPr>
      <xdr:spPr>
        <a:xfrm flipV="1">
          <a:off x="13703300" y="183658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133169</xdr:rowOff>
    </xdr:from>
    <xdr:to>
      <xdr:col>67</xdr:col>
      <xdr:colOff>101600</xdr:colOff>
      <xdr:row>107</xdr:row>
      <xdr:rowOff>63319</xdr:rowOff>
    </xdr:to>
    <xdr:sp macro="" textlink="">
      <xdr:nvSpPr>
        <xdr:cNvPr id="782" name="楕円 781"/>
        <xdr:cNvSpPr/>
      </xdr:nvSpPr>
      <xdr:spPr>
        <a:xfrm>
          <a:off x="1276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12519</xdr:rowOff>
    </xdr:from>
    <xdr:to>
      <xdr:col>71</xdr:col>
      <xdr:colOff>177800</xdr:colOff>
      <xdr:row>107</xdr:row>
      <xdr:rowOff>30480</xdr:rowOff>
    </xdr:to>
    <xdr:cxnSp macro="">
      <xdr:nvCxnSpPr>
        <xdr:cNvPr id="783" name="直線コネクタ 782"/>
        <xdr:cNvCxnSpPr/>
      </xdr:nvCxnSpPr>
      <xdr:spPr>
        <a:xfrm>
          <a:off x="12814300" y="183576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4"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85"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86"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87"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788" name="n_1mainValue【庁舎】&#10;有形固定資産減価償却率"/>
        <xdr:cNvSpPr txBox="1"/>
      </xdr:nvSpPr>
      <xdr:spPr>
        <a:xfrm>
          <a:off x="15266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789" name="n_2mainValue【庁舎】&#10;有形固定資産減価償却率"/>
        <xdr:cNvSpPr txBox="1"/>
      </xdr:nvSpPr>
      <xdr:spPr>
        <a:xfrm>
          <a:off x="14389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790" name="n_3mainValue【庁舎】&#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54446</xdr:rowOff>
    </xdr:from>
    <xdr:ext cx="405111" cy="259045"/>
    <xdr:sp macro="" textlink="">
      <xdr:nvSpPr>
        <xdr:cNvPr id="791" name="n_4mainValue【庁舎】&#10;有形固定資産減価償却率"/>
        <xdr:cNvSpPr txBox="1"/>
      </xdr:nvSpPr>
      <xdr:spPr>
        <a:xfrm>
          <a:off x="12611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5" name="直線コネクタ 814"/>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1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17" name="直線コネクタ 81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1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19" name="直線コネクタ 81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0"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1" name="フローチャート: 判断 820"/>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2" name="フローチャート: 判断 821"/>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3" name="フローチャート: 判断 822"/>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4" name="フローチャート: 判断 823"/>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5" name="フローチャート: 判断 824"/>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31" name="楕円 830"/>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32" name="【庁舎】&#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833" name="楕円 832"/>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156211</xdr:rowOff>
    </xdr:to>
    <xdr:cxnSp macro="">
      <xdr:nvCxnSpPr>
        <xdr:cNvPr id="834" name="直線コネクタ 833"/>
        <xdr:cNvCxnSpPr/>
      </xdr:nvCxnSpPr>
      <xdr:spPr>
        <a:xfrm flipV="1">
          <a:off x="21323300" y="17975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835" name="楕円 834"/>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156211</xdr:rowOff>
    </xdr:from>
    <xdr:to>
      <xdr:col>111</xdr:col>
      <xdr:colOff>177800</xdr:colOff>
      <xdr:row>105</xdr:row>
      <xdr:rowOff>121920</xdr:rowOff>
    </xdr:to>
    <xdr:cxnSp macro="">
      <xdr:nvCxnSpPr>
        <xdr:cNvPr id="836" name="直線コネクタ 835"/>
        <xdr:cNvCxnSpPr/>
      </xdr:nvCxnSpPr>
      <xdr:spPr>
        <a:xfrm flipV="1">
          <a:off x="20434300" y="179870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55880</xdr:rowOff>
    </xdr:from>
    <xdr:to>
      <xdr:col>102</xdr:col>
      <xdr:colOff>165100</xdr:colOff>
      <xdr:row>105</xdr:row>
      <xdr:rowOff>157480</xdr:rowOff>
    </xdr:to>
    <xdr:sp macro="" textlink="">
      <xdr:nvSpPr>
        <xdr:cNvPr id="837" name="楕円 836"/>
        <xdr:cNvSpPr/>
      </xdr:nvSpPr>
      <xdr:spPr>
        <a:xfrm>
          <a:off x="19494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121920</xdr:rowOff>
    </xdr:to>
    <xdr:cxnSp macro="">
      <xdr:nvCxnSpPr>
        <xdr:cNvPr id="838" name="直線コネクタ 837"/>
        <xdr:cNvCxnSpPr/>
      </xdr:nvCxnSpPr>
      <xdr:spPr>
        <a:xfrm>
          <a:off x="19545300" y="18108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63500</xdr:rowOff>
    </xdr:from>
    <xdr:to>
      <xdr:col>98</xdr:col>
      <xdr:colOff>38100</xdr:colOff>
      <xdr:row>105</xdr:row>
      <xdr:rowOff>165100</xdr:rowOff>
    </xdr:to>
    <xdr:sp macro="" textlink="">
      <xdr:nvSpPr>
        <xdr:cNvPr id="839" name="楕円 838"/>
        <xdr:cNvSpPr/>
      </xdr:nvSpPr>
      <xdr:spPr>
        <a:xfrm>
          <a:off x="18605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106680</xdr:rowOff>
    </xdr:from>
    <xdr:to>
      <xdr:col>102</xdr:col>
      <xdr:colOff>114300</xdr:colOff>
      <xdr:row>105</xdr:row>
      <xdr:rowOff>114300</xdr:rowOff>
    </xdr:to>
    <xdr:cxnSp macro="">
      <xdr:nvCxnSpPr>
        <xdr:cNvPr id="840" name="直線コネクタ 839"/>
        <xdr:cNvCxnSpPr/>
      </xdr:nvCxnSpPr>
      <xdr:spPr>
        <a:xfrm flipV="1">
          <a:off x="18656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1"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42"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43"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44"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52088</xdr:rowOff>
    </xdr:from>
    <xdr:ext cx="469744" cy="259045"/>
    <xdr:sp macro="" textlink="">
      <xdr:nvSpPr>
        <xdr:cNvPr id="845" name="n_1mainValue【庁舎】&#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163847</xdr:rowOff>
    </xdr:from>
    <xdr:ext cx="469744" cy="259045"/>
    <xdr:sp macro="" textlink="">
      <xdr:nvSpPr>
        <xdr:cNvPr id="846" name="n_2mainValue【庁舎】&#10;一人当たり面積"/>
        <xdr:cNvSpPr txBox="1"/>
      </xdr:nvSpPr>
      <xdr:spPr>
        <a:xfrm>
          <a:off x="20199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148607</xdr:rowOff>
    </xdr:from>
    <xdr:ext cx="469744" cy="259045"/>
    <xdr:sp macro="" textlink="">
      <xdr:nvSpPr>
        <xdr:cNvPr id="847" name="n_3mainValue【庁舎】&#10;一人当たり面積"/>
        <xdr:cNvSpPr txBox="1"/>
      </xdr:nvSpPr>
      <xdr:spPr>
        <a:xfrm>
          <a:off x="19310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156227</xdr:rowOff>
    </xdr:from>
    <xdr:ext cx="469744" cy="259045"/>
    <xdr:sp macro="" textlink="">
      <xdr:nvSpPr>
        <xdr:cNvPr id="848" name="n_4mainValue【庁舎】&#10;一人当たり面積"/>
        <xdr:cNvSpPr txBox="1"/>
      </xdr:nvSpPr>
      <xdr:spPr>
        <a:xfrm>
          <a:off x="18421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類似団体と比較して有形固定資産減価償却率が高くなっている施設は、庁舎、体育館・プール、保健センター・保健所、市民会館、図書館、橋りょう・トンネルである。特に体育館・プールは類似団体内で</a:t>
          </a:r>
          <a:r>
            <a:rPr kumimoji="1" lang="en-US" altLang="ja-JP" sz="1100" baseline="0">
              <a:solidFill>
                <a:sysClr val="windowText" lastClr="000000"/>
              </a:solidFill>
              <a:effectLst/>
              <a:latin typeface="+mn-lt"/>
              <a:ea typeface="+mn-ea"/>
              <a:cs typeface="+mn-cs"/>
            </a:rPr>
            <a:t>44</a:t>
          </a:r>
          <a:r>
            <a:rPr kumimoji="1" lang="ja-JP" altLang="ja-JP" sz="1100" baseline="0">
              <a:solidFill>
                <a:sysClr val="windowText" lastClr="000000"/>
              </a:solidFill>
              <a:effectLst/>
              <a:latin typeface="+mn-lt"/>
              <a:ea typeface="+mn-ea"/>
              <a:cs typeface="+mn-cs"/>
            </a:rPr>
            <a:t>団体中最下位、保健センター・保健所は類似団体内で</a:t>
          </a:r>
          <a:r>
            <a:rPr kumimoji="1" lang="en-US" altLang="ja-JP" sz="1100" baseline="0">
              <a:solidFill>
                <a:sysClr val="windowText" lastClr="000000"/>
              </a:solidFill>
              <a:effectLst/>
              <a:latin typeface="+mn-lt"/>
              <a:ea typeface="+mn-ea"/>
              <a:cs typeface="+mn-cs"/>
            </a:rPr>
            <a:t>38</a:t>
          </a:r>
          <a:r>
            <a:rPr kumimoji="1" lang="ja-JP" altLang="ja-JP" sz="1100" baseline="0">
              <a:solidFill>
                <a:sysClr val="windowText" lastClr="000000"/>
              </a:solidFill>
              <a:effectLst/>
              <a:latin typeface="+mn-lt"/>
              <a:ea typeface="+mn-ea"/>
              <a:cs typeface="+mn-cs"/>
            </a:rPr>
            <a:t>団体中</a:t>
          </a:r>
          <a:r>
            <a:rPr kumimoji="1" lang="en-US" altLang="ja-JP" sz="1100" baseline="0">
              <a:solidFill>
                <a:sysClr val="windowText" lastClr="000000"/>
              </a:solidFill>
              <a:effectLst/>
              <a:latin typeface="+mn-lt"/>
              <a:ea typeface="+mn-ea"/>
              <a:cs typeface="+mn-cs"/>
            </a:rPr>
            <a:t>37</a:t>
          </a:r>
          <a:r>
            <a:rPr kumimoji="1" lang="ja-JP" altLang="ja-JP" sz="1100" baseline="0">
              <a:solidFill>
                <a:sysClr val="windowText" lastClr="000000"/>
              </a:solidFill>
              <a:effectLst/>
              <a:latin typeface="+mn-lt"/>
              <a:ea typeface="+mn-ea"/>
              <a:cs typeface="+mn-cs"/>
            </a:rPr>
            <a:t>位、庁舎は類似団体内で</a:t>
          </a:r>
          <a:r>
            <a:rPr kumimoji="1" lang="en-US" altLang="ja-JP" sz="1100" baseline="0">
              <a:solidFill>
                <a:sysClr val="windowText" lastClr="000000"/>
              </a:solidFill>
              <a:effectLst/>
              <a:latin typeface="+mn-lt"/>
              <a:ea typeface="+mn-ea"/>
              <a:cs typeface="+mn-cs"/>
            </a:rPr>
            <a:t>44</a:t>
          </a:r>
          <a:r>
            <a:rPr kumimoji="1" lang="ja-JP" altLang="ja-JP" sz="1100" baseline="0">
              <a:solidFill>
                <a:sysClr val="windowText" lastClr="000000"/>
              </a:solidFill>
              <a:effectLst/>
              <a:latin typeface="+mn-lt"/>
              <a:ea typeface="+mn-ea"/>
              <a:cs typeface="+mn-cs"/>
            </a:rPr>
            <a:t>団体中</a:t>
          </a:r>
          <a:r>
            <a:rPr kumimoji="1" lang="en-US" altLang="ja-JP" sz="1100" baseline="0">
              <a:solidFill>
                <a:sysClr val="windowText" lastClr="000000"/>
              </a:solidFill>
              <a:effectLst/>
              <a:latin typeface="+mn-lt"/>
              <a:ea typeface="+mn-ea"/>
              <a:cs typeface="+mn-cs"/>
            </a:rPr>
            <a:t>42</a:t>
          </a:r>
          <a:r>
            <a:rPr kumimoji="1" lang="ja-JP" altLang="ja-JP" sz="1100" baseline="0">
              <a:solidFill>
                <a:sysClr val="windowText" lastClr="000000"/>
              </a:solidFill>
              <a:effectLst/>
              <a:latin typeface="+mn-lt"/>
              <a:ea typeface="+mn-ea"/>
              <a:cs typeface="+mn-cs"/>
            </a:rPr>
            <a:t>位で償却率は非常に高い値となっている。要因として考えられるのは、体育館、保健所は築</a:t>
          </a:r>
          <a:r>
            <a:rPr kumimoji="1" lang="en-US" altLang="ja-JP" sz="1100" baseline="0">
              <a:solidFill>
                <a:sysClr val="windowText" lastClr="000000"/>
              </a:solidFill>
              <a:effectLst/>
              <a:latin typeface="+mn-lt"/>
              <a:ea typeface="+mn-ea"/>
              <a:cs typeface="+mn-cs"/>
            </a:rPr>
            <a:t>40</a:t>
          </a:r>
          <a:r>
            <a:rPr kumimoji="1" lang="ja-JP" altLang="ja-JP" sz="1100" baseline="0">
              <a:solidFill>
                <a:sysClr val="windowText" lastClr="000000"/>
              </a:solidFill>
              <a:effectLst/>
              <a:latin typeface="+mn-lt"/>
              <a:ea typeface="+mn-ea"/>
              <a:cs typeface="+mn-cs"/>
            </a:rPr>
            <a:t>年を超え、耐用年数に近づいていること、庁舎については築年数が低い別館があるものの、本庁舎が築</a:t>
          </a:r>
          <a:r>
            <a:rPr kumimoji="1" lang="en-US" altLang="ja-JP" sz="1100" baseline="0">
              <a:solidFill>
                <a:sysClr val="windowText" lastClr="000000"/>
              </a:solidFill>
              <a:effectLst/>
              <a:latin typeface="+mn-lt"/>
              <a:ea typeface="+mn-ea"/>
              <a:cs typeface="+mn-cs"/>
            </a:rPr>
            <a:t>80</a:t>
          </a:r>
          <a:r>
            <a:rPr kumimoji="1" lang="ja-JP" altLang="ja-JP" sz="1100" baseline="0">
              <a:solidFill>
                <a:sysClr val="windowText" lastClr="000000"/>
              </a:solidFill>
              <a:effectLst/>
              <a:latin typeface="+mn-lt"/>
              <a:ea typeface="+mn-ea"/>
              <a:cs typeface="+mn-cs"/>
            </a:rPr>
            <a:t>年を超えていることが挙げられる。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現在、体育館については建替え手法のシミュレーションや民間資金の活用可能性など様々な調査を進めているところである。保健センター・保健所については大牟田市公共施設維持管理計画に基づき、改修を行い長寿命化を行っていく。また、学校施設については、再編により未使用のままとなっており、減価償却率を押し上げる要因と考えられる。一人当たりの面積についても空き施設の影響と考えられ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人口減に対応するため、今後は廃止や利活用を進めていくとともに、再編後も使用する施設については個別の長寿命化計画により適切に長寿命化を進めていく。</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今後も引き続き大牟田市公共施設維持管理計画や個別の長寿命化計画を踏まえ、適切な補修、維持管理を行いながら、他施設の集約化や廃止を進めていく必要がある。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4" t="s">
        <v>82</v>
      </c>
      <c r="C3" s="645"/>
      <c r="D3" s="645"/>
      <c r="E3" s="646"/>
      <c r="F3" s="646"/>
      <c r="G3" s="646"/>
      <c r="H3" s="646"/>
      <c r="I3" s="646"/>
      <c r="J3" s="646"/>
      <c r="K3" s="646"/>
      <c r="L3" s="646" t="s">
        <v>83</v>
      </c>
      <c r="M3" s="646"/>
      <c r="N3" s="646"/>
      <c r="O3" s="646"/>
      <c r="P3" s="646"/>
      <c r="Q3" s="646"/>
      <c r="R3" s="649"/>
      <c r="S3" s="649"/>
      <c r="T3" s="649"/>
      <c r="U3" s="649"/>
      <c r="V3" s="650"/>
      <c r="W3" s="540" t="s">
        <v>84</v>
      </c>
      <c r="X3" s="541"/>
      <c r="Y3" s="541"/>
      <c r="Z3" s="541"/>
      <c r="AA3" s="541"/>
      <c r="AB3" s="645"/>
      <c r="AC3" s="649" t="s">
        <v>85</v>
      </c>
      <c r="AD3" s="541"/>
      <c r="AE3" s="541"/>
      <c r="AF3" s="541"/>
      <c r="AG3" s="541"/>
      <c r="AH3" s="541"/>
      <c r="AI3" s="541"/>
      <c r="AJ3" s="541"/>
      <c r="AK3" s="541"/>
      <c r="AL3" s="611"/>
      <c r="AM3" s="540" t="s">
        <v>86</v>
      </c>
      <c r="AN3" s="541"/>
      <c r="AO3" s="541"/>
      <c r="AP3" s="541"/>
      <c r="AQ3" s="541"/>
      <c r="AR3" s="541"/>
      <c r="AS3" s="541"/>
      <c r="AT3" s="541"/>
      <c r="AU3" s="541"/>
      <c r="AV3" s="541"/>
      <c r="AW3" s="541"/>
      <c r="AX3" s="611"/>
      <c r="AY3" s="603" t="s">
        <v>1</v>
      </c>
      <c r="AZ3" s="604"/>
      <c r="BA3" s="604"/>
      <c r="BB3" s="604"/>
      <c r="BC3" s="604"/>
      <c r="BD3" s="604"/>
      <c r="BE3" s="604"/>
      <c r="BF3" s="604"/>
      <c r="BG3" s="604"/>
      <c r="BH3" s="604"/>
      <c r="BI3" s="604"/>
      <c r="BJ3" s="604"/>
      <c r="BK3" s="604"/>
      <c r="BL3" s="604"/>
      <c r="BM3" s="653"/>
      <c r="BN3" s="540" t="s">
        <v>87</v>
      </c>
      <c r="BO3" s="541"/>
      <c r="BP3" s="541"/>
      <c r="BQ3" s="541"/>
      <c r="BR3" s="541"/>
      <c r="BS3" s="541"/>
      <c r="BT3" s="541"/>
      <c r="BU3" s="611"/>
      <c r="BV3" s="540" t="s">
        <v>88</v>
      </c>
      <c r="BW3" s="541"/>
      <c r="BX3" s="541"/>
      <c r="BY3" s="541"/>
      <c r="BZ3" s="541"/>
      <c r="CA3" s="541"/>
      <c r="CB3" s="541"/>
      <c r="CC3" s="611"/>
      <c r="CD3" s="603" t="s">
        <v>1</v>
      </c>
      <c r="CE3" s="604"/>
      <c r="CF3" s="604"/>
      <c r="CG3" s="604"/>
      <c r="CH3" s="604"/>
      <c r="CI3" s="604"/>
      <c r="CJ3" s="604"/>
      <c r="CK3" s="604"/>
      <c r="CL3" s="604"/>
      <c r="CM3" s="604"/>
      <c r="CN3" s="604"/>
      <c r="CO3" s="604"/>
      <c r="CP3" s="604"/>
      <c r="CQ3" s="604"/>
      <c r="CR3" s="604"/>
      <c r="CS3" s="653"/>
      <c r="CT3" s="540" t="s">
        <v>89</v>
      </c>
      <c r="CU3" s="541"/>
      <c r="CV3" s="541"/>
      <c r="CW3" s="541"/>
      <c r="CX3" s="541"/>
      <c r="CY3" s="541"/>
      <c r="CZ3" s="541"/>
      <c r="DA3" s="611"/>
      <c r="DB3" s="540" t="s">
        <v>90</v>
      </c>
      <c r="DC3" s="541"/>
      <c r="DD3" s="541"/>
      <c r="DE3" s="541"/>
      <c r="DF3" s="541"/>
      <c r="DG3" s="541"/>
      <c r="DH3" s="541"/>
      <c r="DI3" s="611"/>
      <c r="DJ3" s="180"/>
      <c r="DK3" s="180"/>
      <c r="DL3" s="180"/>
      <c r="DM3" s="180"/>
      <c r="DN3" s="180"/>
      <c r="DO3" s="180"/>
    </row>
    <row r="4" spans="1:119" ht="18.75" customHeight="1" x14ac:dyDescent="0.15">
      <c r="A4" s="181"/>
      <c r="B4" s="619"/>
      <c r="C4" s="620"/>
      <c r="D4" s="620"/>
      <c r="E4" s="621"/>
      <c r="F4" s="621"/>
      <c r="G4" s="621"/>
      <c r="H4" s="621"/>
      <c r="I4" s="621"/>
      <c r="J4" s="621"/>
      <c r="K4" s="621"/>
      <c r="L4" s="621"/>
      <c r="M4" s="621"/>
      <c r="N4" s="621"/>
      <c r="O4" s="621"/>
      <c r="P4" s="621"/>
      <c r="Q4" s="621"/>
      <c r="R4" s="625"/>
      <c r="S4" s="625"/>
      <c r="T4" s="625"/>
      <c r="U4" s="625"/>
      <c r="V4" s="626"/>
      <c r="W4" s="612"/>
      <c r="X4" s="423"/>
      <c r="Y4" s="423"/>
      <c r="Z4" s="423"/>
      <c r="AA4" s="423"/>
      <c r="AB4" s="620"/>
      <c r="AC4" s="625"/>
      <c r="AD4" s="423"/>
      <c r="AE4" s="423"/>
      <c r="AF4" s="423"/>
      <c r="AG4" s="423"/>
      <c r="AH4" s="423"/>
      <c r="AI4" s="423"/>
      <c r="AJ4" s="423"/>
      <c r="AK4" s="423"/>
      <c r="AL4" s="613"/>
      <c r="AM4" s="567"/>
      <c r="AN4" s="477"/>
      <c r="AO4" s="477"/>
      <c r="AP4" s="477"/>
      <c r="AQ4" s="477"/>
      <c r="AR4" s="477"/>
      <c r="AS4" s="477"/>
      <c r="AT4" s="477"/>
      <c r="AU4" s="477"/>
      <c r="AV4" s="477"/>
      <c r="AW4" s="477"/>
      <c r="AX4" s="652"/>
      <c r="AY4" s="453" t="s">
        <v>91</v>
      </c>
      <c r="AZ4" s="454"/>
      <c r="BA4" s="454"/>
      <c r="BB4" s="454"/>
      <c r="BC4" s="454"/>
      <c r="BD4" s="454"/>
      <c r="BE4" s="454"/>
      <c r="BF4" s="454"/>
      <c r="BG4" s="454"/>
      <c r="BH4" s="454"/>
      <c r="BI4" s="454"/>
      <c r="BJ4" s="454"/>
      <c r="BK4" s="454"/>
      <c r="BL4" s="454"/>
      <c r="BM4" s="455"/>
      <c r="BN4" s="456">
        <v>54397538</v>
      </c>
      <c r="BO4" s="457"/>
      <c r="BP4" s="457"/>
      <c r="BQ4" s="457"/>
      <c r="BR4" s="457"/>
      <c r="BS4" s="457"/>
      <c r="BT4" s="457"/>
      <c r="BU4" s="458"/>
      <c r="BV4" s="456">
        <v>53465606</v>
      </c>
      <c r="BW4" s="457"/>
      <c r="BX4" s="457"/>
      <c r="BY4" s="457"/>
      <c r="BZ4" s="457"/>
      <c r="CA4" s="457"/>
      <c r="CB4" s="457"/>
      <c r="CC4" s="458"/>
      <c r="CD4" s="637" t="s">
        <v>92</v>
      </c>
      <c r="CE4" s="638"/>
      <c r="CF4" s="638"/>
      <c r="CG4" s="638"/>
      <c r="CH4" s="638"/>
      <c r="CI4" s="638"/>
      <c r="CJ4" s="638"/>
      <c r="CK4" s="638"/>
      <c r="CL4" s="638"/>
      <c r="CM4" s="638"/>
      <c r="CN4" s="638"/>
      <c r="CO4" s="638"/>
      <c r="CP4" s="638"/>
      <c r="CQ4" s="638"/>
      <c r="CR4" s="638"/>
      <c r="CS4" s="639"/>
      <c r="CT4" s="640">
        <v>0.3</v>
      </c>
      <c r="CU4" s="641"/>
      <c r="CV4" s="641"/>
      <c r="CW4" s="641"/>
      <c r="CX4" s="641"/>
      <c r="CY4" s="641"/>
      <c r="CZ4" s="641"/>
      <c r="DA4" s="642"/>
      <c r="DB4" s="640">
        <v>0.2</v>
      </c>
      <c r="DC4" s="641"/>
      <c r="DD4" s="641"/>
      <c r="DE4" s="641"/>
      <c r="DF4" s="641"/>
      <c r="DG4" s="641"/>
      <c r="DH4" s="641"/>
      <c r="DI4" s="642"/>
      <c r="DJ4" s="180"/>
      <c r="DK4" s="180"/>
      <c r="DL4" s="180"/>
      <c r="DM4" s="180"/>
      <c r="DN4" s="180"/>
      <c r="DO4" s="180"/>
    </row>
    <row r="5" spans="1:119" ht="18.75" customHeight="1" x14ac:dyDescent="0.15">
      <c r="A5" s="181"/>
      <c r="B5" s="647"/>
      <c r="C5" s="478"/>
      <c r="D5" s="478"/>
      <c r="E5" s="648"/>
      <c r="F5" s="648"/>
      <c r="G5" s="648"/>
      <c r="H5" s="648"/>
      <c r="I5" s="648"/>
      <c r="J5" s="648"/>
      <c r="K5" s="648"/>
      <c r="L5" s="648"/>
      <c r="M5" s="648"/>
      <c r="N5" s="648"/>
      <c r="O5" s="648"/>
      <c r="P5" s="648"/>
      <c r="Q5" s="648"/>
      <c r="R5" s="476"/>
      <c r="S5" s="476"/>
      <c r="T5" s="476"/>
      <c r="U5" s="476"/>
      <c r="V5" s="651"/>
      <c r="W5" s="567"/>
      <c r="X5" s="477"/>
      <c r="Y5" s="477"/>
      <c r="Z5" s="477"/>
      <c r="AA5" s="477"/>
      <c r="AB5" s="478"/>
      <c r="AC5" s="476"/>
      <c r="AD5" s="477"/>
      <c r="AE5" s="477"/>
      <c r="AF5" s="477"/>
      <c r="AG5" s="477"/>
      <c r="AH5" s="477"/>
      <c r="AI5" s="477"/>
      <c r="AJ5" s="477"/>
      <c r="AK5" s="477"/>
      <c r="AL5" s="652"/>
      <c r="AM5" s="530" t="s">
        <v>93</v>
      </c>
      <c r="AN5" s="435"/>
      <c r="AO5" s="435"/>
      <c r="AP5" s="435"/>
      <c r="AQ5" s="435"/>
      <c r="AR5" s="435"/>
      <c r="AS5" s="435"/>
      <c r="AT5" s="436"/>
      <c r="AU5" s="518" t="s">
        <v>94</v>
      </c>
      <c r="AV5" s="519"/>
      <c r="AW5" s="519"/>
      <c r="AX5" s="519"/>
      <c r="AY5" s="441" t="s">
        <v>95</v>
      </c>
      <c r="AZ5" s="442"/>
      <c r="BA5" s="442"/>
      <c r="BB5" s="442"/>
      <c r="BC5" s="442"/>
      <c r="BD5" s="442"/>
      <c r="BE5" s="442"/>
      <c r="BF5" s="442"/>
      <c r="BG5" s="442"/>
      <c r="BH5" s="442"/>
      <c r="BI5" s="442"/>
      <c r="BJ5" s="442"/>
      <c r="BK5" s="442"/>
      <c r="BL5" s="442"/>
      <c r="BM5" s="443"/>
      <c r="BN5" s="461">
        <v>54242966</v>
      </c>
      <c r="BO5" s="462"/>
      <c r="BP5" s="462"/>
      <c r="BQ5" s="462"/>
      <c r="BR5" s="462"/>
      <c r="BS5" s="462"/>
      <c r="BT5" s="462"/>
      <c r="BU5" s="463"/>
      <c r="BV5" s="461">
        <v>53356568</v>
      </c>
      <c r="BW5" s="462"/>
      <c r="BX5" s="462"/>
      <c r="BY5" s="462"/>
      <c r="BZ5" s="462"/>
      <c r="CA5" s="462"/>
      <c r="CB5" s="462"/>
      <c r="CC5" s="463"/>
      <c r="CD5" s="470" t="s">
        <v>96</v>
      </c>
      <c r="CE5" s="471"/>
      <c r="CF5" s="471"/>
      <c r="CG5" s="471"/>
      <c r="CH5" s="471"/>
      <c r="CI5" s="471"/>
      <c r="CJ5" s="471"/>
      <c r="CK5" s="471"/>
      <c r="CL5" s="471"/>
      <c r="CM5" s="471"/>
      <c r="CN5" s="471"/>
      <c r="CO5" s="471"/>
      <c r="CP5" s="471"/>
      <c r="CQ5" s="471"/>
      <c r="CR5" s="471"/>
      <c r="CS5" s="472"/>
      <c r="CT5" s="431">
        <v>96.9</v>
      </c>
      <c r="CU5" s="432"/>
      <c r="CV5" s="432"/>
      <c r="CW5" s="432"/>
      <c r="CX5" s="432"/>
      <c r="CY5" s="432"/>
      <c r="CZ5" s="432"/>
      <c r="DA5" s="433"/>
      <c r="DB5" s="431">
        <v>98.2</v>
      </c>
      <c r="DC5" s="432"/>
      <c r="DD5" s="432"/>
      <c r="DE5" s="432"/>
      <c r="DF5" s="432"/>
      <c r="DG5" s="432"/>
      <c r="DH5" s="432"/>
      <c r="DI5" s="433"/>
      <c r="DJ5" s="180"/>
      <c r="DK5" s="180"/>
      <c r="DL5" s="180"/>
      <c r="DM5" s="180"/>
      <c r="DN5" s="180"/>
      <c r="DO5" s="180"/>
    </row>
    <row r="6" spans="1:119" ht="18.75" customHeight="1" x14ac:dyDescent="0.15">
      <c r="A6" s="181"/>
      <c r="B6" s="617" t="s">
        <v>97</v>
      </c>
      <c r="C6" s="475"/>
      <c r="D6" s="475"/>
      <c r="E6" s="618"/>
      <c r="F6" s="618"/>
      <c r="G6" s="618"/>
      <c r="H6" s="618"/>
      <c r="I6" s="618"/>
      <c r="J6" s="618"/>
      <c r="K6" s="618"/>
      <c r="L6" s="618" t="s">
        <v>98</v>
      </c>
      <c r="M6" s="618"/>
      <c r="N6" s="618"/>
      <c r="O6" s="618"/>
      <c r="P6" s="618"/>
      <c r="Q6" s="618"/>
      <c r="R6" s="499"/>
      <c r="S6" s="499"/>
      <c r="T6" s="499"/>
      <c r="U6" s="499"/>
      <c r="V6" s="624"/>
      <c r="W6" s="552" t="s">
        <v>99</v>
      </c>
      <c r="X6" s="474"/>
      <c r="Y6" s="474"/>
      <c r="Z6" s="474"/>
      <c r="AA6" s="474"/>
      <c r="AB6" s="475"/>
      <c r="AC6" s="629" t="s">
        <v>100</v>
      </c>
      <c r="AD6" s="630"/>
      <c r="AE6" s="630"/>
      <c r="AF6" s="630"/>
      <c r="AG6" s="630"/>
      <c r="AH6" s="630"/>
      <c r="AI6" s="630"/>
      <c r="AJ6" s="630"/>
      <c r="AK6" s="630"/>
      <c r="AL6" s="631"/>
      <c r="AM6" s="530" t="s">
        <v>101</v>
      </c>
      <c r="AN6" s="435"/>
      <c r="AO6" s="435"/>
      <c r="AP6" s="435"/>
      <c r="AQ6" s="435"/>
      <c r="AR6" s="435"/>
      <c r="AS6" s="435"/>
      <c r="AT6" s="436"/>
      <c r="AU6" s="518" t="s">
        <v>94</v>
      </c>
      <c r="AV6" s="519"/>
      <c r="AW6" s="519"/>
      <c r="AX6" s="519"/>
      <c r="AY6" s="441" t="s">
        <v>102</v>
      </c>
      <c r="AZ6" s="442"/>
      <c r="BA6" s="442"/>
      <c r="BB6" s="442"/>
      <c r="BC6" s="442"/>
      <c r="BD6" s="442"/>
      <c r="BE6" s="442"/>
      <c r="BF6" s="442"/>
      <c r="BG6" s="442"/>
      <c r="BH6" s="442"/>
      <c r="BI6" s="442"/>
      <c r="BJ6" s="442"/>
      <c r="BK6" s="442"/>
      <c r="BL6" s="442"/>
      <c r="BM6" s="443"/>
      <c r="BN6" s="461">
        <v>154572</v>
      </c>
      <c r="BO6" s="462"/>
      <c r="BP6" s="462"/>
      <c r="BQ6" s="462"/>
      <c r="BR6" s="462"/>
      <c r="BS6" s="462"/>
      <c r="BT6" s="462"/>
      <c r="BU6" s="463"/>
      <c r="BV6" s="461">
        <v>109038</v>
      </c>
      <c r="BW6" s="462"/>
      <c r="BX6" s="462"/>
      <c r="BY6" s="462"/>
      <c r="BZ6" s="462"/>
      <c r="CA6" s="462"/>
      <c r="CB6" s="462"/>
      <c r="CC6" s="463"/>
      <c r="CD6" s="470" t="s">
        <v>103</v>
      </c>
      <c r="CE6" s="471"/>
      <c r="CF6" s="471"/>
      <c r="CG6" s="471"/>
      <c r="CH6" s="471"/>
      <c r="CI6" s="471"/>
      <c r="CJ6" s="471"/>
      <c r="CK6" s="471"/>
      <c r="CL6" s="471"/>
      <c r="CM6" s="471"/>
      <c r="CN6" s="471"/>
      <c r="CO6" s="471"/>
      <c r="CP6" s="471"/>
      <c r="CQ6" s="471"/>
      <c r="CR6" s="471"/>
      <c r="CS6" s="472"/>
      <c r="CT6" s="614">
        <v>101.4</v>
      </c>
      <c r="CU6" s="615"/>
      <c r="CV6" s="615"/>
      <c r="CW6" s="615"/>
      <c r="CX6" s="615"/>
      <c r="CY6" s="615"/>
      <c r="CZ6" s="615"/>
      <c r="DA6" s="616"/>
      <c r="DB6" s="614">
        <v>103.5</v>
      </c>
      <c r="DC6" s="615"/>
      <c r="DD6" s="615"/>
      <c r="DE6" s="615"/>
      <c r="DF6" s="615"/>
      <c r="DG6" s="615"/>
      <c r="DH6" s="615"/>
      <c r="DI6" s="616"/>
      <c r="DJ6" s="180"/>
      <c r="DK6" s="180"/>
      <c r="DL6" s="180"/>
      <c r="DM6" s="180"/>
      <c r="DN6" s="180"/>
      <c r="DO6" s="180"/>
    </row>
    <row r="7" spans="1:119" ht="18.75" customHeight="1" x14ac:dyDescent="0.15">
      <c r="A7" s="181"/>
      <c r="B7" s="619"/>
      <c r="C7" s="620"/>
      <c r="D7" s="620"/>
      <c r="E7" s="621"/>
      <c r="F7" s="621"/>
      <c r="G7" s="621"/>
      <c r="H7" s="621"/>
      <c r="I7" s="621"/>
      <c r="J7" s="621"/>
      <c r="K7" s="621"/>
      <c r="L7" s="621"/>
      <c r="M7" s="621"/>
      <c r="N7" s="621"/>
      <c r="O7" s="621"/>
      <c r="P7" s="621"/>
      <c r="Q7" s="621"/>
      <c r="R7" s="625"/>
      <c r="S7" s="625"/>
      <c r="T7" s="625"/>
      <c r="U7" s="625"/>
      <c r="V7" s="626"/>
      <c r="W7" s="612"/>
      <c r="X7" s="423"/>
      <c r="Y7" s="423"/>
      <c r="Z7" s="423"/>
      <c r="AA7" s="423"/>
      <c r="AB7" s="620"/>
      <c r="AC7" s="632"/>
      <c r="AD7" s="424"/>
      <c r="AE7" s="424"/>
      <c r="AF7" s="424"/>
      <c r="AG7" s="424"/>
      <c r="AH7" s="424"/>
      <c r="AI7" s="424"/>
      <c r="AJ7" s="424"/>
      <c r="AK7" s="424"/>
      <c r="AL7" s="633"/>
      <c r="AM7" s="530" t="s">
        <v>104</v>
      </c>
      <c r="AN7" s="435"/>
      <c r="AO7" s="435"/>
      <c r="AP7" s="435"/>
      <c r="AQ7" s="435"/>
      <c r="AR7" s="435"/>
      <c r="AS7" s="435"/>
      <c r="AT7" s="436"/>
      <c r="AU7" s="518" t="s">
        <v>105</v>
      </c>
      <c r="AV7" s="519"/>
      <c r="AW7" s="519"/>
      <c r="AX7" s="519"/>
      <c r="AY7" s="441" t="s">
        <v>106</v>
      </c>
      <c r="AZ7" s="442"/>
      <c r="BA7" s="442"/>
      <c r="BB7" s="442"/>
      <c r="BC7" s="442"/>
      <c r="BD7" s="442"/>
      <c r="BE7" s="442"/>
      <c r="BF7" s="442"/>
      <c r="BG7" s="442"/>
      <c r="BH7" s="442"/>
      <c r="BI7" s="442"/>
      <c r="BJ7" s="442"/>
      <c r="BK7" s="442"/>
      <c r="BL7" s="442"/>
      <c r="BM7" s="443"/>
      <c r="BN7" s="461">
        <v>81674</v>
      </c>
      <c r="BO7" s="462"/>
      <c r="BP7" s="462"/>
      <c r="BQ7" s="462"/>
      <c r="BR7" s="462"/>
      <c r="BS7" s="462"/>
      <c r="BT7" s="462"/>
      <c r="BU7" s="463"/>
      <c r="BV7" s="461">
        <v>66556</v>
      </c>
      <c r="BW7" s="462"/>
      <c r="BX7" s="462"/>
      <c r="BY7" s="462"/>
      <c r="BZ7" s="462"/>
      <c r="CA7" s="462"/>
      <c r="CB7" s="462"/>
      <c r="CC7" s="463"/>
      <c r="CD7" s="470" t="s">
        <v>107</v>
      </c>
      <c r="CE7" s="471"/>
      <c r="CF7" s="471"/>
      <c r="CG7" s="471"/>
      <c r="CH7" s="471"/>
      <c r="CI7" s="471"/>
      <c r="CJ7" s="471"/>
      <c r="CK7" s="471"/>
      <c r="CL7" s="471"/>
      <c r="CM7" s="471"/>
      <c r="CN7" s="471"/>
      <c r="CO7" s="471"/>
      <c r="CP7" s="471"/>
      <c r="CQ7" s="471"/>
      <c r="CR7" s="471"/>
      <c r="CS7" s="472"/>
      <c r="CT7" s="461">
        <v>27535926</v>
      </c>
      <c r="CU7" s="462"/>
      <c r="CV7" s="462"/>
      <c r="CW7" s="462"/>
      <c r="CX7" s="462"/>
      <c r="CY7" s="462"/>
      <c r="CZ7" s="462"/>
      <c r="DA7" s="463"/>
      <c r="DB7" s="461">
        <v>27574457</v>
      </c>
      <c r="DC7" s="462"/>
      <c r="DD7" s="462"/>
      <c r="DE7" s="462"/>
      <c r="DF7" s="462"/>
      <c r="DG7" s="462"/>
      <c r="DH7" s="462"/>
      <c r="DI7" s="463"/>
      <c r="DJ7" s="180"/>
      <c r="DK7" s="180"/>
      <c r="DL7" s="180"/>
      <c r="DM7" s="180"/>
      <c r="DN7" s="180"/>
      <c r="DO7" s="180"/>
    </row>
    <row r="8" spans="1:119" ht="18.75" customHeight="1" thickBot="1" x14ac:dyDescent="0.2">
      <c r="A8" s="181"/>
      <c r="B8" s="622"/>
      <c r="C8" s="553"/>
      <c r="D8" s="553"/>
      <c r="E8" s="623"/>
      <c r="F8" s="623"/>
      <c r="G8" s="623"/>
      <c r="H8" s="623"/>
      <c r="I8" s="623"/>
      <c r="J8" s="623"/>
      <c r="K8" s="623"/>
      <c r="L8" s="623"/>
      <c r="M8" s="623"/>
      <c r="N8" s="623"/>
      <c r="O8" s="623"/>
      <c r="P8" s="623"/>
      <c r="Q8" s="623"/>
      <c r="R8" s="627"/>
      <c r="S8" s="627"/>
      <c r="T8" s="627"/>
      <c r="U8" s="627"/>
      <c r="V8" s="628"/>
      <c r="W8" s="542"/>
      <c r="X8" s="543"/>
      <c r="Y8" s="543"/>
      <c r="Z8" s="543"/>
      <c r="AA8" s="543"/>
      <c r="AB8" s="553"/>
      <c r="AC8" s="634"/>
      <c r="AD8" s="635"/>
      <c r="AE8" s="635"/>
      <c r="AF8" s="635"/>
      <c r="AG8" s="635"/>
      <c r="AH8" s="635"/>
      <c r="AI8" s="635"/>
      <c r="AJ8" s="635"/>
      <c r="AK8" s="635"/>
      <c r="AL8" s="636"/>
      <c r="AM8" s="530" t="s">
        <v>108</v>
      </c>
      <c r="AN8" s="435"/>
      <c r="AO8" s="435"/>
      <c r="AP8" s="435"/>
      <c r="AQ8" s="435"/>
      <c r="AR8" s="435"/>
      <c r="AS8" s="435"/>
      <c r="AT8" s="436"/>
      <c r="AU8" s="518" t="s">
        <v>94</v>
      </c>
      <c r="AV8" s="519"/>
      <c r="AW8" s="519"/>
      <c r="AX8" s="519"/>
      <c r="AY8" s="441" t="s">
        <v>109</v>
      </c>
      <c r="AZ8" s="442"/>
      <c r="BA8" s="442"/>
      <c r="BB8" s="442"/>
      <c r="BC8" s="442"/>
      <c r="BD8" s="442"/>
      <c r="BE8" s="442"/>
      <c r="BF8" s="442"/>
      <c r="BG8" s="442"/>
      <c r="BH8" s="442"/>
      <c r="BI8" s="442"/>
      <c r="BJ8" s="442"/>
      <c r="BK8" s="442"/>
      <c r="BL8" s="442"/>
      <c r="BM8" s="443"/>
      <c r="BN8" s="461">
        <v>72898</v>
      </c>
      <c r="BO8" s="462"/>
      <c r="BP8" s="462"/>
      <c r="BQ8" s="462"/>
      <c r="BR8" s="462"/>
      <c r="BS8" s="462"/>
      <c r="BT8" s="462"/>
      <c r="BU8" s="463"/>
      <c r="BV8" s="461">
        <v>42482</v>
      </c>
      <c r="BW8" s="462"/>
      <c r="BX8" s="462"/>
      <c r="BY8" s="462"/>
      <c r="BZ8" s="462"/>
      <c r="CA8" s="462"/>
      <c r="CB8" s="462"/>
      <c r="CC8" s="463"/>
      <c r="CD8" s="470" t="s">
        <v>110</v>
      </c>
      <c r="CE8" s="471"/>
      <c r="CF8" s="471"/>
      <c r="CG8" s="471"/>
      <c r="CH8" s="471"/>
      <c r="CI8" s="471"/>
      <c r="CJ8" s="471"/>
      <c r="CK8" s="471"/>
      <c r="CL8" s="471"/>
      <c r="CM8" s="471"/>
      <c r="CN8" s="471"/>
      <c r="CO8" s="471"/>
      <c r="CP8" s="471"/>
      <c r="CQ8" s="471"/>
      <c r="CR8" s="471"/>
      <c r="CS8" s="472"/>
      <c r="CT8" s="574">
        <v>0.53</v>
      </c>
      <c r="CU8" s="575"/>
      <c r="CV8" s="575"/>
      <c r="CW8" s="575"/>
      <c r="CX8" s="575"/>
      <c r="CY8" s="575"/>
      <c r="CZ8" s="575"/>
      <c r="DA8" s="576"/>
      <c r="DB8" s="574">
        <v>0.53</v>
      </c>
      <c r="DC8" s="575"/>
      <c r="DD8" s="575"/>
      <c r="DE8" s="575"/>
      <c r="DF8" s="575"/>
      <c r="DG8" s="575"/>
      <c r="DH8" s="575"/>
      <c r="DI8" s="576"/>
      <c r="DJ8" s="180"/>
      <c r="DK8" s="180"/>
      <c r="DL8" s="180"/>
      <c r="DM8" s="180"/>
      <c r="DN8" s="180"/>
      <c r="DO8" s="180"/>
    </row>
    <row r="9" spans="1:119" ht="18.75" customHeight="1" thickBot="1" x14ac:dyDescent="0.2">
      <c r="A9" s="181"/>
      <c r="B9" s="603" t="s">
        <v>111</v>
      </c>
      <c r="C9" s="604"/>
      <c r="D9" s="604"/>
      <c r="E9" s="604"/>
      <c r="F9" s="604"/>
      <c r="G9" s="604"/>
      <c r="H9" s="604"/>
      <c r="I9" s="604"/>
      <c r="J9" s="604"/>
      <c r="K9" s="524"/>
      <c r="L9" s="605" t="s">
        <v>112</v>
      </c>
      <c r="M9" s="606"/>
      <c r="N9" s="606"/>
      <c r="O9" s="606"/>
      <c r="P9" s="606"/>
      <c r="Q9" s="607"/>
      <c r="R9" s="608">
        <v>117360</v>
      </c>
      <c r="S9" s="609"/>
      <c r="T9" s="609"/>
      <c r="U9" s="609"/>
      <c r="V9" s="610"/>
      <c r="W9" s="540" t="s">
        <v>113</v>
      </c>
      <c r="X9" s="541"/>
      <c r="Y9" s="541"/>
      <c r="Z9" s="541"/>
      <c r="AA9" s="541"/>
      <c r="AB9" s="541"/>
      <c r="AC9" s="541"/>
      <c r="AD9" s="541"/>
      <c r="AE9" s="541"/>
      <c r="AF9" s="541"/>
      <c r="AG9" s="541"/>
      <c r="AH9" s="541"/>
      <c r="AI9" s="541"/>
      <c r="AJ9" s="541"/>
      <c r="AK9" s="541"/>
      <c r="AL9" s="611"/>
      <c r="AM9" s="530" t="s">
        <v>114</v>
      </c>
      <c r="AN9" s="435"/>
      <c r="AO9" s="435"/>
      <c r="AP9" s="435"/>
      <c r="AQ9" s="435"/>
      <c r="AR9" s="435"/>
      <c r="AS9" s="435"/>
      <c r="AT9" s="436"/>
      <c r="AU9" s="518" t="s">
        <v>115</v>
      </c>
      <c r="AV9" s="519"/>
      <c r="AW9" s="519"/>
      <c r="AX9" s="519"/>
      <c r="AY9" s="441" t="s">
        <v>116</v>
      </c>
      <c r="AZ9" s="442"/>
      <c r="BA9" s="442"/>
      <c r="BB9" s="442"/>
      <c r="BC9" s="442"/>
      <c r="BD9" s="442"/>
      <c r="BE9" s="442"/>
      <c r="BF9" s="442"/>
      <c r="BG9" s="442"/>
      <c r="BH9" s="442"/>
      <c r="BI9" s="442"/>
      <c r="BJ9" s="442"/>
      <c r="BK9" s="442"/>
      <c r="BL9" s="442"/>
      <c r="BM9" s="443"/>
      <c r="BN9" s="461">
        <v>30416</v>
      </c>
      <c r="BO9" s="462"/>
      <c r="BP9" s="462"/>
      <c r="BQ9" s="462"/>
      <c r="BR9" s="462"/>
      <c r="BS9" s="462"/>
      <c r="BT9" s="462"/>
      <c r="BU9" s="463"/>
      <c r="BV9" s="461">
        <v>-167723</v>
      </c>
      <c r="BW9" s="462"/>
      <c r="BX9" s="462"/>
      <c r="BY9" s="462"/>
      <c r="BZ9" s="462"/>
      <c r="CA9" s="462"/>
      <c r="CB9" s="462"/>
      <c r="CC9" s="463"/>
      <c r="CD9" s="470" t="s">
        <v>117</v>
      </c>
      <c r="CE9" s="471"/>
      <c r="CF9" s="471"/>
      <c r="CG9" s="471"/>
      <c r="CH9" s="471"/>
      <c r="CI9" s="471"/>
      <c r="CJ9" s="471"/>
      <c r="CK9" s="471"/>
      <c r="CL9" s="471"/>
      <c r="CM9" s="471"/>
      <c r="CN9" s="471"/>
      <c r="CO9" s="471"/>
      <c r="CP9" s="471"/>
      <c r="CQ9" s="471"/>
      <c r="CR9" s="471"/>
      <c r="CS9" s="472"/>
      <c r="CT9" s="431">
        <v>14.4</v>
      </c>
      <c r="CU9" s="432"/>
      <c r="CV9" s="432"/>
      <c r="CW9" s="432"/>
      <c r="CX9" s="432"/>
      <c r="CY9" s="432"/>
      <c r="CZ9" s="432"/>
      <c r="DA9" s="433"/>
      <c r="DB9" s="431">
        <v>13.9</v>
      </c>
      <c r="DC9" s="432"/>
      <c r="DD9" s="432"/>
      <c r="DE9" s="432"/>
      <c r="DF9" s="432"/>
      <c r="DG9" s="432"/>
      <c r="DH9" s="432"/>
      <c r="DI9" s="433"/>
      <c r="DJ9" s="180"/>
      <c r="DK9" s="180"/>
      <c r="DL9" s="180"/>
      <c r="DM9" s="180"/>
      <c r="DN9" s="180"/>
      <c r="DO9" s="180"/>
    </row>
    <row r="10" spans="1:119" ht="18.75" customHeight="1" thickBot="1" x14ac:dyDescent="0.2">
      <c r="A10" s="181"/>
      <c r="B10" s="603"/>
      <c r="C10" s="604"/>
      <c r="D10" s="604"/>
      <c r="E10" s="604"/>
      <c r="F10" s="604"/>
      <c r="G10" s="604"/>
      <c r="H10" s="604"/>
      <c r="I10" s="604"/>
      <c r="J10" s="604"/>
      <c r="K10" s="524"/>
      <c r="L10" s="434" t="s">
        <v>118</v>
      </c>
      <c r="M10" s="435"/>
      <c r="N10" s="435"/>
      <c r="O10" s="435"/>
      <c r="P10" s="435"/>
      <c r="Q10" s="436"/>
      <c r="R10" s="437">
        <v>123638</v>
      </c>
      <c r="S10" s="438"/>
      <c r="T10" s="438"/>
      <c r="U10" s="438"/>
      <c r="V10" s="440"/>
      <c r="W10" s="612"/>
      <c r="X10" s="423"/>
      <c r="Y10" s="423"/>
      <c r="Z10" s="423"/>
      <c r="AA10" s="423"/>
      <c r="AB10" s="423"/>
      <c r="AC10" s="423"/>
      <c r="AD10" s="423"/>
      <c r="AE10" s="423"/>
      <c r="AF10" s="423"/>
      <c r="AG10" s="423"/>
      <c r="AH10" s="423"/>
      <c r="AI10" s="423"/>
      <c r="AJ10" s="423"/>
      <c r="AK10" s="423"/>
      <c r="AL10" s="613"/>
      <c r="AM10" s="530" t="s">
        <v>119</v>
      </c>
      <c r="AN10" s="435"/>
      <c r="AO10" s="435"/>
      <c r="AP10" s="435"/>
      <c r="AQ10" s="435"/>
      <c r="AR10" s="435"/>
      <c r="AS10" s="435"/>
      <c r="AT10" s="436"/>
      <c r="AU10" s="518" t="s">
        <v>120</v>
      </c>
      <c r="AV10" s="519"/>
      <c r="AW10" s="519"/>
      <c r="AX10" s="519"/>
      <c r="AY10" s="441" t="s">
        <v>121</v>
      </c>
      <c r="AZ10" s="442"/>
      <c r="BA10" s="442"/>
      <c r="BB10" s="442"/>
      <c r="BC10" s="442"/>
      <c r="BD10" s="442"/>
      <c r="BE10" s="442"/>
      <c r="BF10" s="442"/>
      <c r="BG10" s="442"/>
      <c r="BH10" s="442"/>
      <c r="BI10" s="442"/>
      <c r="BJ10" s="442"/>
      <c r="BK10" s="442"/>
      <c r="BL10" s="442"/>
      <c r="BM10" s="443"/>
      <c r="BN10" s="461">
        <v>42564</v>
      </c>
      <c r="BO10" s="462"/>
      <c r="BP10" s="462"/>
      <c r="BQ10" s="462"/>
      <c r="BR10" s="462"/>
      <c r="BS10" s="462"/>
      <c r="BT10" s="462"/>
      <c r="BU10" s="463"/>
      <c r="BV10" s="461">
        <v>105186</v>
      </c>
      <c r="BW10" s="462"/>
      <c r="BX10" s="462"/>
      <c r="BY10" s="462"/>
      <c r="BZ10" s="462"/>
      <c r="CA10" s="462"/>
      <c r="CB10" s="462"/>
      <c r="CC10" s="463"/>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3"/>
      <c r="C11" s="604"/>
      <c r="D11" s="604"/>
      <c r="E11" s="604"/>
      <c r="F11" s="604"/>
      <c r="G11" s="604"/>
      <c r="H11" s="604"/>
      <c r="I11" s="604"/>
      <c r="J11" s="604"/>
      <c r="K11" s="524"/>
      <c r="L11" s="507" t="s">
        <v>123</v>
      </c>
      <c r="M11" s="508"/>
      <c r="N11" s="508"/>
      <c r="O11" s="508"/>
      <c r="P11" s="508"/>
      <c r="Q11" s="509"/>
      <c r="R11" s="600" t="s">
        <v>124</v>
      </c>
      <c r="S11" s="601"/>
      <c r="T11" s="601"/>
      <c r="U11" s="601"/>
      <c r="V11" s="602"/>
      <c r="W11" s="612"/>
      <c r="X11" s="423"/>
      <c r="Y11" s="423"/>
      <c r="Z11" s="423"/>
      <c r="AA11" s="423"/>
      <c r="AB11" s="423"/>
      <c r="AC11" s="423"/>
      <c r="AD11" s="423"/>
      <c r="AE11" s="423"/>
      <c r="AF11" s="423"/>
      <c r="AG11" s="423"/>
      <c r="AH11" s="423"/>
      <c r="AI11" s="423"/>
      <c r="AJ11" s="423"/>
      <c r="AK11" s="423"/>
      <c r="AL11" s="613"/>
      <c r="AM11" s="530" t="s">
        <v>125</v>
      </c>
      <c r="AN11" s="435"/>
      <c r="AO11" s="435"/>
      <c r="AP11" s="435"/>
      <c r="AQ11" s="435"/>
      <c r="AR11" s="435"/>
      <c r="AS11" s="435"/>
      <c r="AT11" s="436"/>
      <c r="AU11" s="518" t="s">
        <v>94</v>
      </c>
      <c r="AV11" s="519"/>
      <c r="AW11" s="519"/>
      <c r="AX11" s="519"/>
      <c r="AY11" s="441" t="s">
        <v>126</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127</v>
      </c>
      <c r="CE11" s="471"/>
      <c r="CF11" s="471"/>
      <c r="CG11" s="471"/>
      <c r="CH11" s="471"/>
      <c r="CI11" s="471"/>
      <c r="CJ11" s="471"/>
      <c r="CK11" s="471"/>
      <c r="CL11" s="471"/>
      <c r="CM11" s="471"/>
      <c r="CN11" s="471"/>
      <c r="CO11" s="471"/>
      <c r="CP11" s="471"/>
      <c r="CQ11" s="471"/>
      <c r="CR11" s="471"/>
      <c r="CS11" s="472"/>
      <c r="CT11" s="574" t="s">
        <v>128</v>
      </c>
      <c r="CU11" s="575"/>
      <c r="CV11" s="575"/>
      <c r="CW11" s="575"/>
      <c r="CX11" s="575"/>
      <c r="CY11" s="575"/>
      <c r="CZ11" s="575"/>
      <c r="DA11" s="576"/>
      <c r="DB11" s="574" t="s">
        <v>128</v>
      </c>
      <c r="DC11" s="575"/>
      <c r="DD11" s="575"/>
      <c r="DE11" s="575"/>
      <c r="DF11" s="575"/>
      <c r="DG11" s="575"/>
      <c r="DH11" s="575"/>
      <c r="DI11" s="576"/>
      <c r="DJ11" s="180"/>
      <c r="DK11" s="180"/>
      <c r="DL11" s="180"/>
      <c r="DM11" s="180"/>
      <c r="DN11" s="180"/>
      <c r="DO11" s="180"/>
    </row>
    <row r="12" spans="1:119" ht="18.75" customHeight="1" x14ac:dyDescent="0.15">
      <c r="A12" s="181"/>
      <c r="B12" s="577" t="s">
        <v>129</v>
      </c>
      <c r="C12" s="578"/>
      <c r="D12" s="578"/>
      <c r="E12" s="578"/>
      <c r="F12" s="578"/>
      <c r="G12" s="578"/>
      <c r="H12" s="578"/>
      <c r="I12" s="578"/>
      <c r="J12" s="578"/>
      <c r="K12" s="579"/>
      <c r="L12" s="586" t="s">
        <v>130</v>
      </c>
      <c r="M12" s="587"/>
      <c r="N12" s="587"/>
      <c r="O12" s="587"/>
      <c r="P12" s="587"/>
      <c r="Q12" s="588"/>
      <c r="R12" s="589">
        <v>113587</v>
      </c>
      <c r="S12" s="590"/>
      <c r="T12" s="590"/>
      <c r="U12" s="590"/>
      <c r="V12" s="591"/>
      <c r="W12" s="592" t="s">
        <v>1</v>
      </c>
      <c r="X12" s="519"/>
      <c r="Y12" s="519"/>
      <c r="Z12" s="519"/>
      <c r="AA12" s="519"/>
      <c r="AB12" s="593"/>
      <c r="AC12" s="594" t="s">
        <v>131</v>
      </c>
      <c r="AD12" s="595"/>
      <c r="AE12" s="595"/>
      <c r="AF12" s="595"/>
      <c r="AG12" s="596"/>
      <c r="AH12" s="594" t="s">
        <v>132</v>
      </c>
      <c r="AI12" s="595"/>
      <c r="AJ12" s="595"/>
      <c r="AK12" s="595"/>
      <c r="AL12" s="597"/>
      <c r="AM12" s="530" t="s">
        <v>133</v>
      </c>
      <c r="AN12" s="435"/>
      <c r="AO12" s="435"/>
      <c r="AP12" s="435"/>
      <c r="AQ12" s="435"/>
      <c r="AR12" s="435"/>
      <c r="AS12" s="435"/>
      <c r="AT12" s="436"/>
      <c r="AU12" s="518" t="s">
        <v>94</v>
      </c>
      <c r="AV12" s="519"/>
      <c r="AW12" s="519"/>
      <c r="AX12" s="519"/>
      <c r="AY12" s="441" t="s">
        <v>134</v>
      </c>
      <c r="AZ12" s="442"/>
      <c r="BA12" s="442"/>
      <c r="BB12" s="442"/>
      <c r="BC12" s="442"/>
      <c r="BD12" s="442"/>
      <c r="BE12" s="442"/>
      <c r="BF12" s="442"/>
      <c r="BG12" s="442"/>
      <c r="BH12" s="442"/>
      <c r="BI12" s="442"/>
      <c r="BJ12" s="442"/>
      <c r="BK12" s="442"/>
      <c r="BL12" s="442"/>
      <c r="BM12" s="443"/>
      <c r="BN12" s="461">
        <v>100000</v>
      </c>
      <c r="BO12" s="462"/>
      <c r="BP12" s="462"/>
      <c r="BQ12" s="462"/>
      <c r="BR12" s="462"/>
      <c r="BS12" s="462"/>
      <c r="BT12" s="462"/>
      <c r="BU12" s="463"/>
      <c r="BV12" s="461">
        <v>170000</v>
      </c>
      <c r="BW12" s="462"/>
      <c r="BX12" s="462"/>
      <c r="BY12" s="462"/>
      <c r="BZ12" s="462"/>
      <c r="CA12" s="462"/>
      <c r="CB12" s="462"/>
      <c r="CC12" s="463"/>
      <c r="CD12" s="470" t="s">
        <v>135</v>
      </c>
      <c r="CE12" s="471"/>
      <c r="CF12" s="471"/>
      <c r="CG12" s="471"/>
      <c r="CH12" s="471"/>
      <c r="CI12" s="471"/>
      <c r="CJ12" s="471"/>
      <c r="CK12" s="471"/>
      <c r="CL12" s="471"/>
      <c r="CM12" s="471"/>
      <c r="CN12" s="471"/>
      <c r="CO12" s="471"/>
      <c r="CP12" s="471"/>
      <c r="CQ12" s="471"/>
      <c r="CR12" s="471"/>
      <c r="CS12" s="472"/>
      <c r="CT12" s="574" t="s">
        <v>136</v>
      </c>
      <c r="CU12" s="575"/>
      <c r="CV12" s="575"/>
      <c r="CW12" s="575"/>
      <c r="CX12" s="575"/>
      <c r="CY12" s="575"/>
      <c r="CZ12" s="575"/>
      <c r="DA12" s="576"/>
      <c r="DB12" s="574" t="s">
        <v>136</v>
      </c>
      <c r="DC12" s="575"/>
      <c r="DD12" s="575"/>
      <c r="DE12" s="575"/>
      <c r="DF12" s="575"/>
      <c r="DG12" s="575"/>
      <c r="DH12" s="575"/>
      <c r="DI12" s="576"/>
      <c r="DJ12" s="180"/>
      <c r="DK12" s="180"/>
      <c r="DL12" s="180"/>
      <c r="DM12" s="180"/>
      <c r="DN12" s="180"/>
      <c r="DO12" s="180"/>
    </row>
    <row r="13" spans="1:119" ht="18.75" customHeight="1" x14ac:dyDescent="0.15">
      <c r="A13" s="181"/>
      <c r="B13" s="580"/>
      <c r="C13" s="581"/>
      <c r="D13" s="581"/>
      <c r="E13" s="581"/>
      <c r="F13" s="581"/>
      <c r="G13" s="581"/>
      <c r="H13" s="581"/>
      <c r="I13" s="581"/>
      <c r="J13" s="581"/>
      <c r="K13" s="582"/>
      <c r="L13" s="191"/>
      <c r="M13" s="561" t="s">
        <v>137</v>
      </c>
      <c r="N13" s="562"/>
      <c r="O13" s="562"/>
      <c r="P13" s="562"/>
      <c r="Q13" s="563"/>
      <c r="R13" s="564">
        <v>112813</v>
      </c>
      <c r="S13" s="565"/>
      <c r="T13" s="565"/>
      <c r="U13" s="565"/>
      <c r="V13" s="566"/>
      <c r="W13" s="552" t="s">
        <v>138</v>
      </c>
      <c r="X13" s="474"/>
      <c r="Y13" s="474"/>
      <c r="Z13" s="474"/>
      <c r="AA13" s="474"/>
      <c r="AB13" s="475"/>
      <c r="AC13" s="437">
        <v>987</v>
      </c>
      <c r="AD13" s="438"/>
      <c r="AE13" s="438"/>
      <c r="AF13" s="438"/>
      <c r="AG13" s="439"/>
      <c r="AH13" s="437">
        <v>1021</v>
      </c>
      <c r="AI13" s="438"/>
      <c r="AJ13" s="438"/>
      <c r="AK13" s="438"/>
      <c r="AL13" s="440"/>
      <c r="AM13" s="530" t="s">
        <v>139</v>
      </c>
      <c r="AN13" s="435"/>
      <c r="AO13" s="435"/>
      <c r="AP13" s="435"/>
      <c r="AQ13" s="435"/>
      <c r="AR13" s="435"/>
      <c r="AS13" s="435"/>
      <c r="AT13" s="436"/>
      <c r="AU13" s="518" t="s">
        <v>140</v>
      </c>
      <c r="AV13" s="519"/>
      <c r="AW13" s="519"/>
      <c r="AX13" s="519"/>
      <c r="AY13" s="441" t="s">
        <v>141</v>
      </c>
      <c r="AZ13" s="442"/>
      <c r="BA13" s="442"/>
      <c r="BB13" s="442"/>
      <c r="BC13" s="442"/>
      <c r="BD13" s="442"/>
      <c r="BE13" s="442"/>
      <c r="BF13" s="442"/>
      <c r="BG13" s="442"/>
      <c r="BH13" s="442"/>
      <c r="BI13" s="442"/>
      <c r="BJ13" s="442"/>
      <c r="BK13" s="442"/>
      <c r="BL13" s="442"/>
      <c r="BM13" s="443"/>
      <c r="BN13" s="461">
        <v>-27020</v>
      </c>
      <c r="BO13" s="462"/>
      <c r="BP13" s="462"/>
      <c r="BQ13" s="462"/>
      <c r="BR13" s="462"/>
      <c r="BS13" s="462"/>
      <c r="BT13" s="462"/>
      <c r="BU13" s="463"/>
      <c r="BV13" s="461">
        <v>-232537</v>
      </c>
      <c r="BW13" s="462"/>
      <c r="BX13" s="462"/>
      <c r="BY13" s="462"/>
      <c r="BZ13" s="462"/>
      <c r="CA13" s="462"/>
      <c r="CB13" s="462"/>
      <c r="CC13" s="463"/>
      <c r="CD13" s="470" t="s">
        <v>142</v>
      </c>
      <c r="CE13" s="471"/>
      <c r="CF13" s="471"/>
      <c r="CG13" s="471"/>
      <c r="CH13" s="471"/>
      <c r="CI13" s="471"/>
      <c r="CJ13" s="471"/>
      <c r="CK13" s="471"/>
      <c r="CL13" s="471"/>
      <c r="CM13" s="471"/>
      <c r="CN13" s="471"/>
      <c r="CO13" s="471"/>
      <c r="CP13" s="471"/>
      <c r="CQ13" s="471"/>
      <c r="CR13" s="471"/>
      <c r="CS13" s="472"/>
      <c r="CT13" s="431">
        <v>7.7</v>
      </c>
      <c r="CU13" s="432"/>
      <c r="CV13" s="432"/>
      <c r="CW13" s="432"/>
      <c r="CX13" s="432"/>
      <c r="CY13" s="432"/>
      <c r="CZ13" s="432"/>
      <c r="DA13" s="433"/>
      <c r="DB13" s="431">
        <v>8.4</v>
      </c>
      <c r="DC13" s="432"/>
      <c r="DD13" s="432"/>
      <c r="DE13" s="432"/>
      <c r="DF13" s="432"/>
      <c r="DG13" s="432"/>
      <c r="DH13" s="432"/>
      <c r="DI13" s="433"/>
      <c r="DJ13" s="180"/>
      <c r="DK13" s="180"/>
      <c r="DL13" s="180"/>
      <c r="DM13" s="180"/>
      <c r="DN13" s="180"/>
      <c r="DO13" s="180"/>
    </row>
    <row r="14" spans="1:119" ht="18.75" customHeight="1" thickBot="1" x14ac:dyDescent="0.2">
      <c r="A14" s="181"/>
      <c r="B14" s="580"/>
      <c r="C14" s="581"/>
      <c r="D14" s="581"/>
      <c r="E14" s="581"/>
      <c r="F14" s="581"/>
      <c r="G14" s="581"/>
      <c r="H14" s="581"/>
      <c r="I14" s="581"/>
      <c r="J14" s="581"/>
      <c r="K14" s="582"/>
      <c r="L14" s="554" t="s">
        <v>143</v>
      </c>
      <c r="M14" s="598"/>
      <c r="N14" s="598"/>
      <c r="O14" s="598"/>
      <c r="P14" s="598"/>
      <c r="Q14" s="599"/>
      <c r="R14" s="564">
        <v>115310</v>
      </c>
      <c r="S14" s="565"/>
      <c r="T14" s="565"/>
      <c r="U14" s="565"/>
      <c r="V14" s="566"/>
      <c r="W14" s="567"/>
      <c r="X14" s="477"/>
      <c r="Y14" s="477"/>
      <c r="Z14" s="477"/>
      <c r="AA14" s="477"/>
      <c r="AB14" s="478"/>
      <c r="AC14" s="557">
        <v>2.1</v>
      </c>
      <c r="AD14" s="558"/>
      <c r="AE14" s="558"/>
      <c r="AF14" s="558"/>
      <c r="AG14" s="559"/>
      <c r="AH14" s="557">
        <v>2.1</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144</v>
      </c>
      <c r="CE14" s="468"/>
      <c r="CF14" s="468"/>
      <c r="CG14" s="468"/>
      <c r="CH14" s="468"/>
      <c r="CI14" s="468"/>
      <c r="CJ14" s="468"/>
      <c r="CK14" s="468"/>
      <c r="CL14" s="468"/>
      <c r="CM14" s="468"/>
      <c r="CN14" s="468"/>
      <c r="CO14" s="468"/>
      <c r="CP14" s="468"/>
      <c r="CQ14" s="468"/>
      <c r="CR14" s="468"/>
      <c r="CS14" s="469"/>
      <c r="CT14" s="568">
        <v>37.200000000000003</v>
      </c>
      <c r="CU14" s="569"/>
      <c r="CV14" s="569"/>
      <c r="CW14" s="569"/>
      <c r="CX14" s="569"/>
      <c r="CY14" s="569"/>
      <c r="CZ14" s="569"/>
      <c r="DA14" s="570"/>
      <c r="DB14" s="568">
        <v>48</v>
      </c>
      <c r="DC14" s="569"/>
      <c r="DD14" s="569"/>
      <c r="DE14" s="569"/>
      <c r="DF14" s="569"/>
      <c r="DG14" s="569"/>
      <c r="DH14" s="569"/>
      <c r="DI14" s="570"/>
      <c r="DJ14" s="180"/>
      <c r="DK14" s="180"/>
      <c r="DL14" s="180"/>
      <c r="DM14" s="180"/>
      <c r="DN14" s="180"/>
      <c r="DO14" s="180"/>
    </row>
    <row r="15" spans="1:119" ht="18.75" customHeight="1" x14ac:dyDescent="0.15">
      <c r="A15" s="181"/>
      <c r="B15" s="580"/>
      <c r="C15" s="581"/>
      <c r="D15" s="581"/>
      <c r="E15" s="581"/>
      <c r="F15" s="581"/>
      <c r="G15" s="581"/>
      <c r="H15" s="581"/>
      <c r="I15" s="581"/>
      <c r="J15" s="581"/>
      <c r="K15" s="582"/>
      <c r="L15" s="191"/>
      <c r="M15" s="561" t="s">
        <v>145</v>
      </c>
      <c r="N15" s="562"/>
      <c r="O15" s="562"/>
      <c r="P15" s="562"/>
      <c r="Q15" s="563"/>
      <c r="R15" s="564">
        <v>114640</v>
      </c>
      <c r="S15" s="565"/>
      <c r="T15" s="565"/>
      <c r="U15" s="565"/>
      <c r="V15" s="566"/>
      <c r="W15" s="552" t="s">
        <v>146</v>
      </c>
      <c r="X15" s="474"/>
      <c r="Y15" s="474"/>
      <c r="Z15" s="474"/>
      <c r="AA15" s="474"/>
      <c r="AB15" s="475"/>
      <c r="AC15" s="437">
        <v>11858</v>
      </c>
      <c r="AD15" s="438"/>
      <c r="AE15" s="438"/>
      <c r="AF15" s="438"/>
      <c r="AG15" s="439"/>
      <c r="AH15" s="437">
        <v>12274</v>
      </c>
      <c r="AI15" s="438"/>
      <c r="AJ15" s="438"/>
      <c r="AK15" s="438"/>
      <c r="AL15" s="440"/>
      <c r="AM15" s="530"/>
      <c r="AN15" s="435"/>
      <c r="AO15" s="435"/>
      <c r="AP15" s="435"/>
      <c r="AQ15" s="435"/>
      <c r="AR15" s="435"/>
      <c r="AS15" s="435"/>
      <c r="AT15" s="436"/>
      <c r="AU15" s="518"/>
      <c r="AV15" s="519"/>
      <c r="AW15" s="519"/>
      <c r="AX15" s="519"/>
      <c r="AY15" s="453" t="s">
        <v>147</v>
      </c>
      <c r="AZ15" s="454"/>
      <c r="BA15" s="454"/>
      <c r="BB15" s="454"/>
      <c r="BC15" s="454"/>
      <c r="BD15" s="454"/>
      <c r="BE15" s="454"/>
      <c r="BF15" s="454"/>
      <c r="BG15" s="454"/>
      <c r="BH15" s="454"/>
      <c r="BI15" s="454"/>
      <c r="BJ15" s="454"/>
      <c r="BK15" s="454"/>
      <c r="BL15" s="454"/>
      <c r="BM15" s="455"/>
      <c r="BN15" s="456">
        <v>12062530</v>
      </c>
      <c r="BO15" s="457"/>
      <c r="BP15" s="457"/>
      <c r="BQ15" s="457"/>
      <c r="BR15" s="457"/>
      <c r="BS15" s="457"/>
      <c r="BT15" s="457"/>
      <c r="BU15" s="458"/>
      <c r="BV15" s="456">
        <v>12447009</v>
      </c>
      <c r="BW15" s="457"/>
      <c r="BX15" s="457"/>
      <c r="BY15" s="457"/>
      <c r="BZ15" s="457"/>
      <c r="CA15" s="457"/>
      <c r="CB15" s="457"/>
      <c r="CC15" s="458"/>
      <c r="CD15" s="571" t="s">
        <v>148</v>
      </c>
      <c r="CE15" s="572"/>
      <c r="CF15" s="572"/>
      <c r="CG15" s="572"/>
      <c r="CH15" s="572"/>
      <c r="CI15" s="572"/>
      <c r="CJ15" s="572"/>
      <c r="CK15" s="572"/>
      <c r="CL15" s="572"/>
      <c r="CM15" s="572"/>
      <c r="CN15" s="572"/>
      <c r="CO15" s="572"/>
      <c r="CP15" s="572"/>
      <c r="CQ15" s="572"/>
      <c r="CR15" s="572"/>
      <c r="CS15" s="573"/>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0"/>
      <c r="C16" s="581"/>
      <c r="D16" s="581"/>
      <c r="E16" s="581"/>
      <c r="F16" s="581"/>
      <c r="G16" s="581"/>
      <c r="H16" s="581"/>
      <c r="I16" s="581"/>
      <c r="J16" s="581"/>
      <c r="K16" s="582"/>
      <c r="L16" s="554" t="s">
        <v>149</v>
      </c>
      <c r="M16" s="555"/>
      <c r="N16" s="555"/>
      <c r="O16" s="555"/>
      <c r="P16" s="555"/>
      <c r="Q16" s="556"/>
      <c r="R16" s="549" t="s">
        <v>150</v>
      </c>
      <c r="S16" s="550"/>
      <c r="T16" s="550"/>
      <c r="U16" s="550"/>
      <c r="V16" s="551"/>
      <c r="W16" s="567"/>
      <c r="X16" s="477"/>
      <c r="Y16" s="477"/>
      <c r="Z16" s="477"/>
      <c r="AA16" s="477"/>
      <c r="AB16" s="478"/>
      <c r="AC16" s="557">
        <v>25.8</v>
      </c>
      <c r="AD16" s="558"/>
      <c r="AE16" s="558"/>
      <c r="AF16" s="558"/>
      <c r="AG16" s="559"/>
      <c r="AH16" s="557">
        <v>25.8</v>
      </c>
      <c r="AI16" s="558"/>
      <c r="AJ16" s="558"/>
      <c r="AK16" s="558"/>
      <c r="AL16" s="560"/>
      <c r="AM16" s="530"/>
      <c r="AN16" s="435"/>
      <c r="AO16" s="435"/>
      <c r="AP16" s="435"/>
      <c r="AQ16" s="435"/>
      <c r="AR16" s="435"/>
      <c r="AS16" s="435"/>
      <c r="AT16" s="436"/>
      <c r="AU16" s="518"/>
      <c r="AV16" s="519"/>
      <c r="AW16" s="519"/>
      <c r="AX16" s="519"/>
      <c r="AY16" s="441" t="s">
        <v>151</v>
      </c>
      <c r="AZ16" s="442"/>
      <c r="BA16" s="442"/>
      <c r="BB16" s="442"/>
      <c r="BC16" s="442"/>
      <c r="BD16" s="442"/>
      <c r="BE16" s="442"/>
      <c r="BF16" s="442"/>
      <c r="BG16" s="442"/>
      <c r="BH16" s="442"/>
      <c r="BI16" s="442"/>
      <c r="BJ16" s="442"/>
      <c r="BK16" s="442"/>
      <c r="BL16" s="442"/>
      <c r="BM16" s="443"/>
      <c r="BN16" s="461">
        <v>22904978</v>
      </c>
      <c r="BO16" s="462"/>
      <c r="BP16" s="462"/>
      <c r="BQ16" s="462"/>
      <c r="BR16" s="462"/>
      <c r="BS16" s="462"/>
      <c r="BT16" s="462"/>
      <c r="BU16" s="463"/>
      <c r="BV16" s="461">
        <v>22640660</v>
      </c>
      <c r="BW16" s="462"/>
      <c r="BX16" s="462"/>
      <c r="BY16" s="462"/>
      <c r="BZ16" s="462"/>
      <c r="CA16" s="462"/>
      <c r="CB16" s="462"/>
      <c r="CC16" s="463"/>
      <c r="CD16" s="195"/>
      <c r="CE16" s="459"/>
      <c r="CF16" s="459"/>
      <c r="CG16" s="459"/>
      <c r="CH16" s="459"/>
      <c r="CI16" s="459"/>
      <c r="CJ16" s="459"/>
      <c r="CK16" s="459"/>
      <c r="CL16" s="459"/>
      <c r="CM16" s="459"/>
      <c r="CN16" s="459"/>
      <c r="CO16" s="459"/>
      <c r="CP16" s="459"/>
      <c r="CQ16" s="459"/>
      <c r="CR16" s="459"/>
      <c r="CS16" s="460"/>
      <c r="CT16" s="431"/>
      <c r="CU16" s="432"/>
      <c r="CV16" s="432"/>
      <c r="CW16" s="432"/>
      <c r="CX16" s="432"/>
      <c r="CY16" s="432"/>
      <c r="CZ16" s="432"/>
      <c r="DA16" s="433"/>
      <c r="DB16" s="431"/>
      <c r="DC16" s="432"/>
      <c r="DD16" s="432"/>
      <c r="DE16" s="432"/>
      <c r="DF16" s="432"/>
      <c r="DG16" s="432"/>
      <c r="DH16" s="432"/>
      <c r="DI16" s="433"/>
      <c r="DJ16" s="180"/>
      <c r="DK16" s="180"/>
      <c r="DL16" s="180"/>
      <c r="DM16" s="180"/>
      <c r="DN16" s="180"/>
      <c r="DO16" s="180"/>
    </row>
    <row r="17" spans="1:119" ht="18.75" customHeight="1" thickBot="1" x14ac:dyDescent="0.2">
      <c r="A17" s="181"/>
      <c r="B17" s="583"/>
      <c r="C17" s="584"/>
      <c r="D17" s="584"/>
      <c r="E17" s="584"/>
      <c r="F17" s="584"/>
      <c r="G17" s="584"/>
      <c r="H17" s="584"/>
      <c r="I17" s="584"/>
      <c r="J17" s="584"/>
      <c r="K17" s="585"/>
      <c r="L17" s="196"/>
      <c r="M17" s="546" t="s">
        <v>152</v>
      </c>
      <c r="N17" s="547"/>
      <c r="O17" s="547"/>
      <c r="P17" s="547"/>
      <c r="Q17" s="548"/>
      <c r="R17" s="549" t="s">
        <v>153</v>
      </c>
      <c r="S17" s="550"/>
      <c r="T17" s="550"/>
      <c r="U17" s="550"/>
      <c r="V17" s="551"/>
      <c r="W17" s="552" t="s">
        <v>154</v>
      </c>
      <c r="X17" s="474"/>
      <c r="Y17" s="474"/>
      <c r="Z17" s="474"/>
      <c r="AA17" s="474"/>
      <c r="AB17" s="475"/>
      <c r="AC17" s="437">
        <v>33080</v>
      </c>
      <c r="AD17" s="438"/>
      <c r="AE17" s="438"/>
      <c r="AF17" s="438"/>
      <c r="AG17" s="439"/>
      <c r="AH17" s="437">
        <v>34216</v>
      </c>
      <c r="AI17" s="438"/>
      <c r="AJ17" s="438"/>
      <c r="AK17" s="438"/>
      <c r="AL17" s="440"/>
      <c r="AM17" s="530"/>
      <c r="AN17" s="435"/>
      <c r="AO17" s="435"/>
      <c r="AP17" s="435"/>
      <c r="AQ17" s="435"/>
      <c r="AR17" s="435"/>
      <c r="AS17" s="435"/>
      <c r="AT17" s="436"/>
      <c r="AU17" s="518"/>
      <c r="AV17" s="519"/>
      <c r="AW17" s="519"/>
      <c r="AX17" s="519"/>
      <c r="AY17" s="441" t="s">
        <v>155</v>
      </c>
      <c r="AZ17" s="442"/>
      <c r="BA17" s="442"/>
      <c r="BB17" s="442"/>
      <c r="BC17" s="442"/>
      <c r="BD17" s="442"/>
      <c r="BE17" s="442"/>
      <c r="BF17" s="442"/>
      <c r="BG17" s="442"/>
      <c r="BH17" s="442"/>
      <c r="BI17" s="442"/>
      <c r="BJ17" s="442"/>
      <c r="BK17" s="442"/>
      <c r="BL17" s="442"/>
      <c r="BM17" s="443"/>
      <c r="BN17" s="461">
        <v>15426199</v>
      </c>
      <c r="BO17" s="462"/>
      <c r="BP17" s="462"/>
      <c r="BQ17" s="462"/>
      <c r="BR17" s="462"/>
      <c r="BS17" s="462"/>
      <c r="BT17" s="462"/>
      <c r="BU17" s="463"/>
      <c r="BV17" s="461">
        <v>15915998</v>
      </c>
      <c r="BW17" s="462"/>
      <c r="BX17" s="462"/>
      <c r="BY17" s="462"/>
      <c r="BZ17" s="462"/>
      <c r="CA17" s="462"/>
      <c r="CB17" s="462"/>
      <c r="CC17" s="463"/>
      <c r="CD17" s="195"/>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0"/>
      <c r="DK17" s="180"/>
      <c r="DL17" s="180"/>
      <c r="DM17" s="180"/>
      <c r="DN17" s="180"/>
      <c r="DO17" s="180"/>
    </row>
    <row r="18" spans="1:119" ht="18.75" customHeight="1" thickBot="1" x14ac:dyDescent="0.2">
      <c r="A18" s="181"/>
      <c r="B18" s="523" t="s">
        <v>156</v>
      </c>
      <c r="C18" s="524"/>
      <c r="D18" s="524"/>
      <c r="E18" s="525"/>
      <c r="F18" s="525"/>
      <c r="G18" s="525"/>
      <c r="H18" s="525"/>
      <c r="I18" s="525"/>
      <c r="J18" s="525"/>
      <c r="K18" s="525"/>
      <c r="L18" s="526">
        <v>81.45</v>
      </c>
      <c r="M18" s="526"/>
      <c r="N18" s="526"/>
      <c r="O18" s="526"/>
      <c r="P18" s="526"/>
      <c r="Q18" s="526"/>
      <c r="R18" s="527"/>
      <c r="S18" s="527"/>
      <c r="T18" s="527"/>
      <c r="U18" s="527"/>
      <c r="V18" s="528"/>
      <c r="W18" s="542"/>
      <c r="X18" s="543"/>
      <c r="Y18" s="543"/>
      <c r="Z18" s="543"/>
      <c r="AA18" s="543"/>
      <c r="AB18" s="553"/>
      <c r="AC18" s="425">
        <v>72</v>
      </c>
      <c r="AD18" s="426"/>
      <c r="AE18" s="426"/>
      <c r="AF18" s="426"/>
      <c r="AG18" s="529"/>
      <c r="AH18" s="425">
        <v>72</v>
      </c>
      <c r="AI18" s="426"/>
      <c r="AJ18" s="426"/>
      <c r="AK18" s="426"/>
      <c r="AL18" s="427"/>
      <c r="AM18" s="530"/>
      <c r="AN18" s="435"/>
      <c r="AO18" s="435"/>
      <c r="AP18" s="435"/>
      <c r="AQ18" s="435"/>
      <c r="AR18" s="435"/>
      <c r="AS18" s="435"/>
      <c r="AT18" s="436"/>
      <c r="AU18" s="518"/>
      <c r="AV18" s="519"/>
      <c r="AW18" s="519"/>
      <c r="AX18" s="519"/>
      <c r="AY18" s="441" t="s">
        <v>157</v>
      </c>
      <c r="AZ18" s="442"/>
      <c r="BA18" s="442"/>
      <c r="BB18" s="442"/>
      <c r="BC18" s="442"/>
      <c r="BD18" s="442"/>
      <c r="BE18" s="442"/>
      <c r="BF18" s="442"/>
      <c r="BG18" s="442"/>
      <c r="BH18" s="442"/>
      <c r="BI18" s="442"/>
      <c r="BJ18" s="442"/>
      <c r="BK18" s="442"/>
      <c r="BL18" s="442"/>
      <c r="BM18" s="443"/>
      <c r="BN18" s="461">
        <v>28157233</v>
      </c>
      <c r="BO18" s="462"/>
      <c r="BP18" s="462"/>
      <c r="BQ18" s="462"/>
      <c r="BR18" s="462"/>
      <c r="BS18" s="462"/>
      <c r="BT18" s="462"/>
      <c r="BU18" s="463"/>
      <c r="BV18" s="461">
        <v>27988329</v>
      </c>
      <c r="BW18" s="462"/>
      <c r="BX18" s="462"/>
      <c r="BY18" s="462"/>
      <c r="BZ18" s="462"/>
      <c r="CA18" s="462"/>
      <c r="CB18" s="462"/>
      <c r="CC18" s="463"/>
      <c r="CD18" s="195"/>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0"/>
      <c r="DK18" s="180"/>
      <c r="DL18" s="180"/>
      <c r="DM18" s="180"/>
      <c r="DN18" s="180"/>
      <c r="DO18" s="180"/>
    </row>
    <row r="19" spans="1:119" ht="18.75" customHeight="1" thickBot="1" x14ac:dyDescent="0.2">
      <c r="A19" s="181"/>
      <c r="B19" s="523" t="s">
        <v>158</v>
      </c>
      <c r="C19" s="524"/>
      <c r="D19" s="524"/>
      <c r="E19" s="525"/>
      <c r="F19" s="525"/>
      <c r="G19" s="525"/>
      <c r="H19" s="525"/>
      <c r="I19" s="525"/>
      <c r="J19" s="525"/>
      <c r="K19" s="525"/>
      <c r="L19" s="531">
        <v>1441</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159</v>
      </c>
      <c r="AZ19" s="442"/>
      <c r="BA19" s="442"/>
      <c r="BB19" s="442"/>
      <c r="BC19" s="442"/>
      <c r="BD19" s="442"/>
      <c r="BE19" s="442"/>
      <c r="BF19" s="442"/>
      <c r="BG19" s="442"/>
      <c r="BH19" s="442"/>
      <c r="BI19" s="442"/>
      <c r="BJ19" s="442"/>
      <c r="BK19" s="442"/>
      <c r="BL19" s="442"/>
      <c r="BM19" s="443"/>
      <c r="BN19" s="461">
        <v>31200615</v>
      </c>
      <c r="BO19" s="462"/>
      <c r="BP19" s="462"/>
      <c r="BQ19" s="462"/>
      <c r="BR19" s="462"/>
      <c r="BS19" s="462"/>
      <c r="BT19" s="462"/>
      <c r="BU19" s="463"/>
      <c r="BV19" s="461">
        <v>30865300</v>
      </c>
      <c r="BW19" s="462"/>
      <c r="BX19" s="462"/>
      <c r="BY19" s="462"/>
      <c r="BZ19" s="462"/>
      <c r="CA19" s="462"/>
      <c r="CB19" s="462"/>
      <c r="CC19" s="463"/>
      <c r="CD19" s="195"/>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0"/>
      <c r="DK19" s="180"/>
      <c r="DL19" s="180"/>
      <c r="DM19" s="180"/>
      <c r="DN19" s="180"/>
      <c r="DO19" s="180"/>
    </row>
    <row r="20" spans="1:119" ht="18.75" customHeight="1" thickBot="1" x14ac:dyDescent="0.2">
      <c r="A20" s="181"/>
      <c r="B20" s="523" t="s">
        <v>160</v>
      </c>
      <c r="C20" s="524"/>
      <c r="D20" s="524"/>
      <c r="E20" s="525"/>
      <c r="F20" s="525"/>
      <c r="G20" s="525"/>
      <c r="H20" s="525"/>
      <c r="I20" s="525"/>
      <c r="J20" s="525"/>
      <c r="K20" s="525"/>
      <c r="L20" s="531">
        <v>49398</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5"/>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0"/>
      <c r="DK20" s="180"/>
      <c r="DL20" s="180"/>
      <c r="DM20" s="180"/>
      <c r="DN20" s="180"/>
      <c r="DO20" s="180"/>
    </row>
    <row r="21" spans="1:119" ht="18.75" customHeight="1" x14ac:dyDescent="0.15">
      <c r="A21" s="181"/>
      <c r="B21" s="520" t="s">
        <v>161</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5"/>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0"/>
      <c r="DK21" s="180"/>
      <c r="DL21" s="180"/>
      <c r="DM21" s="180"/>
      <c r="DN21" s="180"/>
      <c r="DO21" s="180"/>
    </row>
    <row r="22" spans="1:119" ht="18.75" customHeight="1" thickBot="1" x14ac:dyDescent="0.2">
      <c r="A22" s="181"/>
      <c r="B22" s="490" t="s">
        <v>162</v>
      </c>
      <c r="C22" s="491"/>
      <c r="D22" s="492"/>
      <c r="E22" s="499" t="s">
        <v>1</v>
      </c>
      <c r="F22" s="474"/>
      <c r="G22" s="474"/>
      <c r="H22" s="474"/>
      <c r="I22" s="474"/>
      <c r="J22" s="474"/>
      <c r="K22" s="475"/>
      <c r="L22" s="499" t="s">
        <v>163</v>
      </c>
      <c r="M22" s="474"/>
      <c r="N22" s="474"/>
      <c r="O22" s="474"/>
      <c r="P22" s="475"/>
      <c r="Q22" s="484" t="s">
        <v>164</v>
      </c>
      <c r="R22" s="485"/>
      <c r="S22" s="485"/>
      <c r="T22" s="485"/>
      <c r="U22" s="485"/>
      <c r="V22" s="500"/>
      <c r="W22" s="502" t="s">
        <v>165</v>
      </c>
      <c r="X22" s="491"/>
      <c r="Y22" s="492"/>
      <c r="Z22" s="499" t="s">
        <v>1</v>
      </c>
      <c r="AA22" s="474"/>
      <c r="AB22" s="474"/>
      <c r="AC22" s="474"/>
      <c r="AD22" s="474"/>
      <c r="AE22" s="474"/>
      <c r="AF22" s="474"/>
      <c r="AG22" s="475"/>
      <c r="AH22" s="473" t="s">
        <v>166</v>
      </c>
      <c r="AI22" s="474"/>
      <c r="AJ22" s="474"/>
      <c r="AK22" s="474"/>
      <c r="AL22" s="475"/>
      <c r="AM22" s="473" t="s">
        <v>167</v>
      </c>
      <c r="AN22" s="479"/>
      <c r="AO22" s="479"/>
      <c r="AP22" s="479"/>
      <c r="AQ22" s="479"/>
      <c r="AR22" s="480"/>
      <c r="AS22" s="484" t="s">
        <v>164</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5"/>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0"/>
      <c r="DK22" s="180"/>
      <c r="DL22" s="180"/>
      <c r="DM22" s="180"/>
      <c r="DN22" s="180"/>
      <c r="DO22" s="180"/>
    </row>
    <row r="23" spans="1:119" ht="18.75" customHeight="1" x14ac:dyDescent="0.15">
      <c r="A23" s="181"/>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168</v>
      </c>
      <c r="AZ23" s="454"/>
      <c r="BA23" s="454"/>
      <c r="BB23" s="454"/>
      <c r="BC23" s="454"/>
      <c r="BD23" s="454"/>
      <c r="BE23" s="454"/>
      <c r="BF23" s="454"/>
      <c r="BG23" s="454"/>
      <c r="BH23" s="454"/>
      <c r="BI23" s="454"/>
      <c r="BJ23" s="454"/>
      <c r="BK23" s="454"/>
      <c r="BL23" s="454"/>
      <c r="BM23" s="455"/>
      <c r="BN23" s="461">
        <v>46007859</v>
      </c>
      <c r="BO23" s="462"/>
      <c r="BP23" s="462"/>
      <c r="BQ23" s="462"/>
      <c r="BR23" s="462"/>
      <c r="BS23" s="462"/>
      <c r="BT23" s="462"/>
      <c r="BU23" s="463"/>
      <c r="BV23" s="461">
        <v>46883995</v>
      </c>
      <c r="BW23" s="462"/>
      <c r="BX23" s="462"/>
      <c r="BY23" s="462"/>
      <c r="BZ23" s="462"/>
      <c r="CA23" s="462"/>
      <c r="CB23" s="462"/>
      <c r="CC23" s="463"/>
      <c r="CD23" s="195"/>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0"/>
      <c r="DK23" s="180"/>
      <c r="DL23" s="180"/>
      <c r="DM23" s="180"/>
      <c r="DN23" s="180"/>
      <c r="DO23" s="180"/>
    </row>
    <row r="24" spans="1:119" ht="18.75" customHeight="1" thickBot="1" x14ac:dyDescent="0.2">
      <c r="A24" s="181"/>
      <c r="B24" s="493"/>
      <c r="C24" s="494"/>
      <c r="D24" s="495"/>
      <c r="E24" s="434" t="s">
        <v>169</v>
      </c>
      <c r="F24" s="435"/>
      <c r="G24" s="435"/>
      <c r="H24" s="435"/>
      <c r="I24" s="435"/>
      <c r="J24" s="435"/>
      <c r="K24" s="436"/>
      <c r="L24" s="437">
        <v>1</v>
      </c>
      <c r="M24" s="438"/>
      <c r="N24" s="438"/>
      <c r="O24" s="438"/>
      <c r="P24" s="439"/>
      <c r="Q24" s="437">
        <v>9060</v>
      </c>
      <c r="R24" s="438"/>
      <c r="S24" s="438"/>
      <c r="T24" s="438"/>
      <c r="U24" s="438"/>
      <c r="V24" s="439"/>
      <c r="W24" s="503"/>
      <c r="X24" s="494"/>
      <c r="Y24" s="495"/>
      <c r="Z24" s="434" t="s">
        <v>170</v>
      </c>
      <c r="AA24" s="435"/>
      <c r="AB24" s="435"/>
      <c r="AC24" s="435"/>
      <c r="AD24" s="435"/>
      <c r="AE24" s="435"/>
      <c r="AF24" s="435"/>
      <c r="AG24" s="436"/>
      <c r="AH24" s="437">
        <v>806</v>
      </c>
      <c r="AI24" s="438"/>
      <c r="AJ24" s="438"/>
      <c r="AK24" s="438"/>
      <c r="AL24" s="439"/>
      <c r="AM24" s="437">
        <v>2728310</v>
      </c>
      <c r="AN24" s="438"/>
      <c r="AO24" s="438"/>
      <c r="AP24" s="438"/>
      <c r="AQ24" s="438"/>
      <c r="AR24" s="439"/>
      <c r="AS24" s="437">
        <v>3385</v>
      </c>
      <c r="AT24" s="438"/>
      <c r="AU24" s="438"/>
      <c r="AV24" s="438"/>
      <c r="AW24" s="438"/>
      <c r="AX24" s="440"/>
      <c r="AY24" s="428" t="s">
        <v>171</v>
      </c>
      <c r="AZ24" s="429"/>
      <c r="BA24" s="429"/>
      <c r="BB24" s="429"/>
      <c r="BC24" s="429"/>
      <c r="BD24" s="429"/>
      <c r="BE24" s="429"/>
      <c r="BF24" s="429"/>
      <c r="BG24" s="429"/>
      <c r="BH24" s="429"/>
      <c r="BI24" s="429"/>
      <c r="BJ24" s="429"/>
      <c r="BK24" s="429"/>
      <c r="BL24" s="429"/>
      <c r="BM24" s="430"/>
      <c r="BN24" s="461">
        <v>42401907</v>
      </c>
      <c r="BO24" s="462"/>
      <c r="BP24" s="462"/>
      <c r="BQ24" s="462"/>
      <c r="BR24" s="462"/>
      <c r="BS24" s="462"/>
      <c r="BT24" s="462"/>
      <c r="BU24" s="463"/>
      <c r="BV24" s="461">
        <v>42674213</v>
      </c>
      <c r="BW24" s="462"/>
      <c r="BX24" s="462"/>
      <c r="BY24" s="462"/>
      <c r="BZ24" s="462"/>
      <c r="CA24" s="462"/>
      <c r="CB24" s="462"/>
      <c r="CC24" s="463"/>
      <c r="CD24" s="195"/>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0"/>
      <c r="DK24" s="180"/>
      <c r="DL24" s="180"/>
      <c r="DM24" s="180"/>
      <c r="DN24" s="180"/>
      <c r="DO24" s="180"/>
    </row>
    <row r="25" spans="1:119" s="180" customFormat="1" ht="18.75" customHeight="1" x14ac:dyDescent="0.15">
      <c r="A25" s="181"/>
      <c r="B25" s="493"/>
      <c r="C25" s="494"/>
      <c r="D25" s="495"/>
      <c r="E25" s="434" t="s">
        <v>172</v>
      </c>
      <c r="F25" s="435"/>
      <c r="G25" s="435"/>
      <c r="H25" s="435"/>
      <c r="I25" s="435"/>
      <c r="J25" s="435"/>
      <c r="K25" s="436"/>
      <c r="L25" s="437">
        <v>2</v>
      </c>
      <c r="M25" s="438"/>
      <c r="N25" s="438"/>
      <c r="O25" s="438"/>
      <c r="P25" s="439"/>
      <c r="Q25" s="437">
        <v>7250</v>
      </c>
      <c r="R25" s="438"/>
      <c r="S25" s="438"/>
      <c r="T25" s="438"/>
      <c r="U25" s="438"/>
      <c r="V25" s="439"/>
      <c r="W25" s="503"/>
      <c r="X25" s="494"/>
      <c r="Y25" s="495"/>
      <c r="Z25" s="434" t="s">
        <v>173</v>
      </c>
      <c r="AA25" s="435"/>
      <c r="AB25" s="435"/>
      <c r="AC25" s="435"/>
      <c r="AD25" s="435"/>
      <c r="AE25" s="435"/>
      <c r="AF25" s="435"/>
      <c r="AG25" s="436"/>
      <c r="AH25" s="437">
        <v>129</v>
      </c>
      <c r="AI25" s="438"/>
      <c r="AJ25" s="438"/>
      <c r="AK25" s="438"/>
      <c r="AL25" s="439"/>
      <c r="AM25" s="437">
        <v>392676</v>
      </c>
      <c r="AN25" s="438"/>
      <c r="AO25" s="438"/>
      <c r="AP25" s="438"/>
      <c r="AQ25" s="438"/>
      <c r="AR25" s="439"/>
      <c r="AS25" s="437">
        <v>3044</v>
      </c>
      <c r="AT25" s="438"/>
      <c r="AU25" s="438"/>
      <c r="AV25" s="438"/>
      <c r="AW25" s="438"/>
      <c r="AX25" s="440"/>
      <c r="AY25" s="453" t="s">
        <v>174</v>
      </c>
      <c r="AZ25" s="454"/>
      <c r="BA25" s="454"/>
      <c r="BB25" s="454"/>
      <c r="BC25" s="454"/>
      <c r="BD25" s="454"/>
      <c r="BE25" s="454"/>
      <c r="BF25" s="454"/>
      <c r="BG25" s="454"/>
      <c r="BH25" s="454"/>
      <c r="BI25" s="454"/>
      <c r="BJ25" s="454"/>
      <c r="BK25" s="454"/>
      <c r="BL25" s="454"/>
      <c r="BM25" s="455"/>
      <c r="BN25" s="456">
        <v>3799134</v>
      </c>
      <c r="BO25" s="457"/>
      <c r="BP25" s="457"/>
      <c r="BQ25" s="457"/>
      <c r="BR25" s="457"/>
      <c r="BS25" s="457"/>
      <c r="BT25" s="457"/>
      <c r="BU25" s="458"/>
      <c r="BV25" s="456">
        <v>4419758</v>
      </c>
      <c r="BW25" s="457"/>
      <c r="BX25" s="457"/>
      <c r="BY25" s="457"/>
      <c r="BZ25" s="457"/>
      <c r="CA25" s="457"/>
      <c r="CB25" s="457"/>
      <c r="CC25" s="458"/>
      <c r="CD25" s="195"/>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0" customFormat="1" ht="18.75" customHeight="1" x14ac:dyDescent="0.15">
      <c r="A26" s="181"/>
      <c r="B26" s="493"/>
      <c r="C26" s="494"/>
      <c r="D26" s="495"/>
      <c r="E26" s="434" t="s">
        <v>175</v>
      </c>
      <c r="F26" s="435"/>
      <c r="G26" s="435"/>
      <c r="H26" s="435"/>
      <c r="I26" s="435"/>
      <c r="J26" s="435"/>
      <c r="K26" s="436"/>
      <c r="L26" s="437">
        <v>1</v>
      </c>
      <c r="M26" s="438"/>
      <c r="N26" s="438"/>
      <c r="O26" s="438"/>
      <c r="P26" s="439"/>
      <c r="Q26" s="437">
        <v>6610</v>
      </c>
      <c r="R26" s="438"/>
      <c r="S26" s="438"/>
      <c r="T26" s="438"/>
      <c r="U26" s="438"/>
      <c r="V26" s="439"/>
      <c r="W26" s="503"/>
      <c r="X26" s="494"/>
      <c r="Y26" s="495"/>
      <c r="Z26" s="434" t="s">
        <v>176</v>
      </c>
      <c r="AA26" s="516"/>
      <c r="AB26" s="516"/>
      <c r="AC26" s="516"/>
      <c r="AD26" s="516"/>
      <c r="AE26" s="516"/>
      <c r="AF26" s="516"/>
      <c r="AG26" s="517"/>
      <c r="AH26" s="437">
        <v>64</v>
      </c>
      <c r="AI26" s="438"/>
      <c r="AJ26" s="438"/>
      <c r="AK26" s="438"/>
      <c r="AL26" s="439"/>
      <c r="AM26" s="437">
        <v>213248</v>
      </c>
      <c r="AN26" s="438"/>
      <c r="AO26" s="438"/>
      <c r="AP26" s="438"/>
      <c r="AQ26" s="438"/>
      <c r="AR26" s="439"/>
      <c r="AS26" s="437">
        <v>3332</v>
      </c>
      <c r="AT26" s="438"/>
      <c r="AU26" s="438"/>
      <c r="AV26" s="438"/>
      <c r="AW26" s="438"/>
      <c r="AX26" s="440"/>
      <c r="AY26" s="470" t="s">
        <v>177</v>
      </c>
      <c r="AZ26" s="471"/>
      <c r="BA26" s="471"/>
      <c r="BB26" s="471"/>
      <c r="BC26" s="471"/>
      <c r="BD26" s="471"/>
      <c r="BE26" s="471"/>
      <c r="BF26" s="471"/>
      <c r="BG26" s="471"/>
      <c r="BH26" s="471"/>
      <c r="BI26" s="471"/>
      <c r="BJ26" s="471"/>
      <c r="BK26" s="471"/>
      <c r="BL26" s="471"/>
      <c r="BM26" s="472"/>
      <c r="BN26" s="461" t="s">
        <v>136</v>
      </c>
      <c r="BO26" s="462"/>
      <c r="BP26" s="462"/>
      <c r="BQ26" s="462"/>
      <c r="BR26" s="462"/>
      <c r="BS26" s="462"/>
      <c r="BT26" s="462"/>
      <c r="BU26" s="463"/>
      <c r="BV26" s="461" t="s">
        <v>178</v>
      </c>
      <c r="BW26" s="462"/>
      <c r="BX26" s="462"/>
      <c r="BY26" s="462"/>
      <c r="BZ26" s="462"/>
      <c r="CA26" s="462"/>
      <c r="CB26" s="462"/>
      <c r="CC26" s="463"/>
      <c r="CD26" s="195"/>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1"/>
      <c r="B27" s="493"/>
      <c r="C27" s="494"/>
      <c r="D27" s="495"/>
      <c r="E27" s="434" t="s">
        <v>179</v>
      </c>
      <c r="F27" s="435"/>
      <c r="G27" s="435"/>
      <c r="H27" s="435"/>
      <c r="I27" s="435"/>
      <c r="J27" s="435"/>
      <c r="K27" s="436"/>
      <c r="L27" s="437">
        <v>1</v>
      </c>
      <c r="M27" s="438"/>
      <c r="N27" s="438"/>
      <c r="O27" s="438"/>
      <c r="P27" s="439"/>
      <c r="Q27" s="437">
        <v>5660</v>
      </c>
      <c r="R27" s="438"/>
      <c r="S27" s="438"/>
      <c r="T27" s="438"/>
      <c r="U27" s="438"/>
      <c r="V27" s="439"/>
      <c r="W27" s="503"/>
      <c r="X27" s="494"/>
      <c r="Y27" s="495"/>
      <c r="Z27" s="434" t="s">
        <v>180</v>
      </c>
      <c r="AA27" s="435"/>
      <c r="AB27" s="435"/>
      <c r="AC27" s="435"/>
      <c r="AD27" s="435"/>
      <c r="AE27" s="435"/>
      <c r="AF27" s="435"/>
      <c r="AG27" s="436"/>
      <c r="AH27" s="437">
        <v>5</v>
      </c>
      <c r="AI27" s="438"/>
      <c r="AJ27" s="438"/>
      <c r="AK27" s="438"/>
      <c r="AL27" s="439"/>
      <c r="AM27" s="437">
        <v>20990</v>
      </c>
      <c r="AN27" s="438"/>
      <c r="AO27" s="438"/>
      <c r="AP27" s="438"/>
      <c r="AQ27" s="438"/>
      <c r="AR27" s="439"/>
      <c r="AS27" s="437">
        <v>4198</v>
      </c>
      <c r="AT27" s="438"/>
      <c r="AU27" s="438"/>
      <c r="AV27" s="438"/>
      <c r="AW27" s="438"/>
      <c r="AX27" s="440"/>
      <c r="AY27" s="467" t="s">
        <v>181</v>
      </c>
      <c r="AZ27" s="468"/>
      <c r="BA27" s="468"/>
      <c r="BB27" s="468"/>
      <c r="BC27" s="468"/>
      <c r="BD27" s="468"/>
      <c r="BE27" s="468"/>
      <c r="BF27" s="468"/>
      <c r="BG27" s="468"/>
      <c r="BH27" s="468"/>
      <c r="BI27" s="468"/>
      <c r="BJ27" s="468"/>
      <c r="BK27" s="468"/>
      <c r="BL27" s="468"/>
      <c r="BM27" s="469"/>
      <c r="BN27" s="464">
        <v>471648</v>
      </c>
      <c r="BO27" s="465"/>
      <c r="BP27" s="465"/>
      <c r="BQ27" s="465"/>
      <c r="BR27" s="465"/>
      <c r="BS27" s="465"/>
      <c r="BT27" s="465"/>
      <c r="BU27" s="466"/>
      <c r="BV27" s="464">
        <v>326502</v>
      </c>
      <c r="BW27" s="465"/>
      <c r="BX27" s="465"/>
      <c r="BY27" s="465"/>
      <c r="BZ27" s="465"/>
      <c r="CA27" s="465"/>
      <c r="CB27" s="465"/>
      <c r="CC27" s="466"/>
      <c r="CD27" s="197"/>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0"/>
      <c r="DK27" s="180"/>
      <c r="DL27" s="180"/>
      <c r="DM27" s="180"/>
      <c r="DN27" s="180"/>
      <c r="DO27" s="180"/>
    </row>
    <row r="28" spans="1:119" ht="18.75" customHeight="1" x14ac:dyDescent="0.15">
      <c r="A28" s="181"/>
      <c r="B28" s="493"/>
      <c r="C28" s="494"/>
      <c r="D28" s="495"/>
      <c r="E28" s="434" t="s">
        <v>182</v>
      </c>
      <c r="F28" s="435"/>
      <c r="G28" s="435"/>
      <c r="H28" s="435"/>
      <c r="I28" s="435"/>
      <c r="J28" s="435"/>
      <c r="K28" s="436"/>
      <c r="L28" s="437">
        <v>1</v>
      </c>
      <c r="M28" s="438"/>
      <c r="N28" s="438"/>
      <c r="O28" s="438"/>
      <c r="P28" s="439"/>
      <c r="Q28" s="437">
        <v>4980</v>
      </c>
      <c r="R28" s="438"/>
      <c r="S28" s="438"/>
      <c r="T28" s="438"/>
      <c r="U28" s="438"/>
      <c r="V28" s="439"/>
      <c r="W28" s="503"/>
      <c r="X28" s="494"/>
      <c r="Y28" s="495"/>
      <c r="Z28" s="434" t="s">
        <v>183</v>
      </c>
      <c r="AA28" s="435"/>
      <c r="AB28" s="435"/>
      <c r="AC28" s="435"/>
      <c r="AD28" s="435"/>
      <c r="AE28" s="435"/>
      <c r="AF28" s="435"/>
      <c r="AG28" s="436"/>
      <c r="AH28" s="437" t="s">
        <v>136</v>
      </c>
      <c r="AI28" s="438"/>
      <c r="AJ28" s="438"/>
      <c r="AK28" s="438"/>
      <c r="AL28" s="439"/>
      <c r="AM28" s="437" t="s">
        <v>128</v>
      </c>
      <c r="AN28" s="438"/>
      <c r="AO28" s="438"/>
      <c r="AP28" s="438"/>
      <c r="AQ28" s="438"/>
      <c r="AR28" s="439"/>
      <c r="AS28" s="437" t="s">
        <v>184</v>
      </c>
      <c r="AT28" s="438"/>
      <c r="AU28" s="438"/>
      <c r="AV28" s="438"/>
      <c r="AW28" s="438"/>
      <c r="AX28" s="440"/>
      <c r="AY28" s="444" t="s">
        <v>185</v>
      </c>
      <c r="AZ28" s="445"/>
      <c r="BA28" s="445"/>
      <c r="BB28" s="446"/>
      <c r="BC28" s="453" t="s">
        <v>48</v>
      </c>
      <c r="BD28" s="454"/>
      <c r="BE28" s="454"/>
      <c r="BF28" s="454"/>
      <c r="BG28" s="454"/>
      <c r="BH28" s="454"/>
      <c r="BI28" s="454"/>
      <c r="BJ28" s="454"/>
      <c r="BK28" s="454"/>
      <c r="BL28" s="454"/>
      <c r="BM28" s="455"/>
      <c r="BN28" s="456">
        <v>2490053</v>
      </c>
      <c r="BO28" s="457"/>
      <c r="BP28" s="457"/>
      <c r="BQ28" s="457"/>
      <c r="BR28" s="457"/>
      <c r="BS28" s="457"/>
      <c r="BT28" s="457"/>
      <c r="BU28" s="458"/>
      <c r="BV28" s="456">
        <v>2547489</v>
      </c>
      <c r="BW28" s="457"/>
      <c r="BX28" s="457"/>
      <c r="BY28" s="457"/>
      <c r="BZ28" s="457"/>
      <c r="CA28" s="457"/>
      <c r="CB28" s="457"/>
      <c r="CC28" s="458"/>
      <c r="CD28" s="195"/>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0"/>
      <c r="DK28" s="180"/>
      <c r="DL28" s="180"/>
      <c r="DM28" s="180"/>
      <c r="DN28" s="180"/>
      <c r="DO28" s="180"/>
    </row>
    <row r="29" spans="1:119" ht="18.75" customHeight="1" x14ac:dyDescent="0.15">
      <c r="A29" s="181"/>
      <c r="B29" s="493"/>
      <c r="C29" s="494"/>
      <c r="D29" s="495"/>
      <c r="E29" s="434" t="s">
        <v>186</v>
      </c>
      <c r="F29" s="435"/>
      <c r="G29" s="435"/>
      <c r="H29" s="435"/>
      <c r="I29" s="435"/>
      <c r="J29" s="435"/>
      <c r="K29" s="436"/>
      <c r="L29" s="437">
        <v>22</v>
      </c>
      <c r="M29" s="438"/>
      <c r="N29" s="438"/>
      <c r="O29" s="438"/>
      <c r="P29" s="439"/>
      <c r="Q29" s="437">
        <v>4530</v>
      </c>
      <c r="R29" s="438"/>
      <c r="S29" s="438"/>
      <c r="T29" s="438"/>
      <c r="U29" s="438"/>
      <c r="V29" s="439"/>
      <c r="W29" s="504"/>
      <c r="X29" s="505"/>
      <c r="Y29" s="506"/>
      <c r="Z29" s="434" t="s">
        <v>187</v>
      </c>
      <c r="AA29" s="435"/>
      <c r="AB29" s="435"/>
      <c r="AC29" s="435"/>
      <c r="AD29" s="435"/>
      <c r="AE29" s="435"/>
      <c r="AF29" s="435"/>
      <c r="AG29" s="436"/>
      <c r="AH29" s="437">
        <v>811</v>
      </c>
      <c r="AI29" s="438"/>
      <c r="AJ29" s="438"/>
      <c r="AK29" s="438"/>
      <c r="AL29" s="439"/>
      <c r="AM29" s="437">
        <v>2749300</v>
      </c>
      <c r="AN29" s="438"/>
      <c r="AO29" s="438"/>
      <c r="AP29" s="438"/>
      <c r="AQ29" s="438"/>
      <c r="AR29" s="439"/>
      <c r="AS29" s="437">
        <v>3390</v>
      </c>
      <c r="AT29" s="438"/>
      <c r="AU29" s="438"/>
      <c r="AV29" s="438"/>
      <c r="AW29" s="438"/>
      <c r="AX29" s="440"/>
      <c r="AY29" s="447"/>
      <c r="AZ29" s="448"/>
      <c r="BA29" s="448"/>
      <c r="BB29" s="449"/>
      <c r="BC29" s="441" t="s">
        <v>188</v>
      </c>
      <c r="BD29" s="442"/>
      <c r="BE29" s="442"/>
      <c r="BF29" s="442"/>
      <c r="BG29" s="442"/>
      <c r="BH29" s="442"/>
      <c r="BI29" s="442"/>
      <c r="BJ29" s="442"/>
      <c r="BK29" s="442"/>
      <c r="BL29" s="442"/>
      <c r="BM29" s="443"/>
      <c r="BN29" s="461" t="s">
        <v>128</v>
      </c>
      <c r="BO29" s="462"/>
      <c r="BP29" s="462"/>
      <c r="BQ29" s="462"/>
      <c r="BR29" s="462"/>
      <c r="BS29" s="462"/>
      <c r="BT29" s="462"/>
      <c r="BU29" s="463"/>
      <c r="BV29" s="461" t="s">
        <v>178</v>
      </c>
      <c r="BW29" s="462"/>
      <c r="BX29" s="462"/>
      <c r="BY29" s="462"/>
      <c r="BZ29" s="462"/>
      <c r="CA29" s="462"/>
      <c r="CB29" s="462"/>
      <c r="CC29" s="463"/>
      <c r="CD29" s="197"/>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0"/>
      <c r="DK29" s="180"/>
      <c r="DL29" s="180"/>
      <c r="DM29" s="180"/>
      <c r="DN29" s="180"/>
      <c r="DO29" s="180"/>
    </row>
    <row r="30" spans="1:119" ht="18.75" customHeight="1" thickBot="1" x14ac:dyDescent="0.2">
      <c r="A30" s="181"/>
      <c r="B30" s="496"/>
      <c r="C30" s="497"/>
      <c r="D30" s="498"/>
      <c r="E30" s="507"/>
      <c r="F30" s="508"/>
      <c r="G30" s="508"/>
      <c r="H30" s="508"/>
      <c r="I30" s="508"/>
      <c r="J30" s="508"/>
      <c r="K30" s="509"/>
      <c r="L30" s="510"/>
      <c r="M30" s="511"/>
      <c r="N30" s="511"/>
      <c r="O30" s="511"/>
      <c r="P30" s="512"/>
      <c r="Q30" s="510"/>
      <c r="R30" s="511"/>
      <c r="S30" s="511"/>
      <c r="T30" s="511"/>
      <c r="U30" s="511"/>
      <c r="V30" s="512"/>
      <c r="W30" s="513" t="s">
        <v>189</v>
      </c>
      <c r="X30" s="514"/>
      <c r="Y30" s="514"/>
      <c r="Z30" s="514"/>
      <c r="AA30" s="514"/>
      <c r="AB30" s="514"/>
      <c r="AC30" s="514"/>
      <c r="AD30" s="514"/>
      <c r="AE30" s="514"/>
      <c r="AF30" s="514"/>
      <c r="AG30" s="515"/>
      <c r="AH30" s="425">
        <v>98.8</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50</v>
      </c>
      <c r="BD30" s="429"/>
      <c r="BE30" s="429"/>
      <c r="BF30" s="429"/>
      <c r="BG30" s="429"/>
      <c r="BH30" s="429"/>
      <c r="BI30" s="429"/>
      <c r="BJ30" s="429"/>
      <c r="BK30" s="429"/>
      <c r="BL30" s="429"/>
      <c r="BM30" s="430"/>
      <c r="BN30" s="464">
        <v>5011592</v>
      </c>
      <c r="BO30" s="465"/>
      <c r="BP30" s="465"/>
      <c r="BQ30" s="465"/>
      <c r="BR30" s="465"/>
      <c r="BS30" s="465"/>
      <c r="BT30" s="465"/>
      <c r="BU30" s="466"/>
      <c r="BV30" s="464">
        <v>4866946</v>
      </c>
      <c r="BW30" s="465"/>
      <c r="BX30" s="465"/>
      <c r="BY30" s="465"/>
      <c r="BZ30" s="465"/>
      <c r="CA30" s="465"/>
      <c r="CB30" s="465"/>
      <c r="CC30" s="46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4" t="s">
        <v>196</v>
      </c>
      <c r="D33" s="424"/>
      <c r="E33" s="423" t="s">
        <v>197</v>
      </c>
      <c r="F33" s="423"/>
      <c r="G33" s="423"/>
      <c r="H33" s="423"/>
      <c r="I33" s="423"/>
      <c r="J33" s="423"/>
      <c r="K33" s="423"/>
      <c r="L33" s="423"/>
      <c r="M33" s="423"/>
      <c r="N33" s="423"/>
      <c r="O33" s="423"/>
      <c r="P33" s="423"/>
      <c r="Q33" s="423"/>
      <c r="R33" s="423"/>
      <c r="S33" s="423"/>
      <c r="T33" s="210"/>
      <c r="U33" s="424" t="s">
        <v>196</v>
      </c>
      <c r="V33" s="424"/>
      <c r="W33" s="423" t="s">
        <v>198</v>
      </c>
      <c r="X33" s="423"/>
      <c r="Y33" s="423"/>
      <c r="Z33" s="423"/>
      <c r="AA33" s="423"/>
      <c r="AB33" s="423"/>
      <c r="AC33" s="423"/>
      <c r="AD33" s="423"/>
      <c r="AE33" s="423"/>
      <c r="AF33" s="423"/>
      <c r="AG33" s="423"/>
      <c r="AH33" s="423"/>
      <c r="AI33" s="423"/>
      <c r="AJ33" s="423"/>
      <c r="AK33" s="423"/>
      <c r="AL33" s="210"/>
      <c r="AM33" s="424" t="s">
        <v>199</v>
      </c>
      <c r="AN33" s="424"/>
      <c r="AO33" s="423" t="s">
        <v>197</v>
      </c>
      <c r="AP33" s="423"/>
      <c r="AQ33" s="423"/>
      <c r="AR33" s="423"/>
      <c r="AS33" s="423"/>
      <c r="AT33" s="423"/>
      <c r="AU33" s="423"/>
      <c r="AV33" s="423"/>
      <c r="AW33" s="423"/>
      <c r="AX33" s="423"/>
      <c r="AY33" s="423"/>
      <c r="AZ33" s="423"/>
      <c r="BA33" s="423"/>
      <c r="BB33" s="423"/>
      <c r="BC33" s="423"/>
      <c r="BD33" s="211"/>
      <c r="BE33" s="423" t="s">
        <v>200</v>
      </c>
      <c r="BF33" s="423"/>
      <c r="BG33" s="423" t="s">
        <v>201</v>
      </c>
      <c r="BH33" s="423"/>
      <c r="BI33" s="423"/>
      <c r="BJ33" s="423"/>
      <c r="BK33" s="423"/>
      <c r="BL33" s="423"/>
      <c r="BM33" s="423"/>
      <c r="BN33" s="423"/>
      <c r="BO33" s="423"/>
      <c r="BP33" s="423"/>
      <c r="BQ33" s="423"/>
      <c r="BR33" s="423"/>
      <c r="BS33" s="423"/>
      <c r="BT33" s="423"/>
      <c r="BU33" s="423"/>
      <c r="BV33" s="211"/>
      <c r="BW33" s="424" t="s">
        <v>200</v>
      </c>
      <c r="BX33" s="424"/>
      <c r="BY33" s="423" t="s">
        <v>202</v>
      </c>
      <c r="BZ33" s="423"/>
      <c r="CA33" s="423"/>
      <c r="CB33" s="423"/>
      <c r="CC33" s="423"/>
      <c r="CD33" s="423"/>
      <c r="CE33" s="423"/>
      <c r="CF33" s="423"/>
      <c r="CG33" s="423"/>
      <c r="CH33" s="423"/>
      <c r="CI33" s="423"/>
      <c r="CJ33" s="423"/>
      <c r="CK33" s="423"/>
      <c r="CL33" s="423"/>
      <c r="CM33" s="423"/>
      <c r="CN33" s="210"/>
      <c r="CO33" s="424" t="s">
        <v>199</v>
      </c>
      <c r="CP33" s="424"/>
      <c r="CQ33" s="423" t="s">
        <v>203</v>
      </c>
      <c r="CR33" s="423"/>
      <c r="CS33" s="423"/>
      <c r="CT33" s="423"/>
      <c r="CU33" s="423"/>
      <c r="CV33" s="423"/>
      <c r="CW33" s="423"/>
      <c r="CX33" s="423"/>
      <c r="CY33" s="423"/>
      <c r="CZ33" s="423"/>
      <c r="DA33" s="423"/>
      <c r="DB33" s="423"/>
      <c r="DC33" s="423"/>
      <c r="DD33" s="423"/>
      <c r="DE33" s="423"/>
      <c r="DF33" s="210"/>
      <c r="DG33" s="422" t="s">
        <v>204</v>
      </c>
      <c r="DH33" s="422"/>
      <c r="DI33" s="212"/>
      <c r="DJ33" s="180"/>
      <c r="DK33" s="180"/>
      <c r="DL33" s="180"/>
      <c r="DM33" s="180"/>
      <c r="DN33" s="180"/>
      <c r="DO33" s="180"/>
    </row>
    <row r="34" spans="1:119" ht="32.25" customHeight="1" x14ac:dyDescent="0.15">
      <c r="A34" s="181"/>
      <c r="B34" s="207"/>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8"/>
      <c r="U34" s="420">
        <f>IF(W34="","",MAX(C34:D43)+1)</f>
        <v>3</v>
      </c>
      <c r="V34" s="420"/>
      <c r="W34" s="419" t="str">
        <f>IF('各会計、関係団体の財政状況及び健全化判断比率'!B28="","",'各会計、関係団体の財政状況及び健全化判断比率'!B28)</f>
        <v>国民健康保険事業</v>
      </c>
      <c r="X34" s="419"/>
      <c r="Y34" s="419"/>
      <c r="Z34" s="419"/>
      <c r="AA34" s="419"/>
      <c r="AB34" s="419"/>
      <c r="AC34" s="419"/>
      <c r="AD34" s="419"/>
      <c r="AE34" s="419"/>
      <c r="AF34" s="419"/>
      <c r="AG34" s="419"/>
      <c r="AH34" s="419"/>
      <c r="AI34" s="419"/>
      <c r="AJ34" s="419"/>
      <c r="AK34" s="419"/>
      <c r="AL34" s="208"/>
      <c r="AM34" s="420">
        <f>IF(AO34="","",MAX(C34:D43,U34:V43)+1)</f>
        <v>6</v>
      </c>
      <c r="AN34" s="420"/>
      <c r="AO34" s="419" t="str">
        <f>IF('各会計、関係団体の財政状況及び健全化判断比率'!B31="","",'各会計、関係団体の財政状況及び健全化判断比率'!B31)</f>
        <v>水道事業会計</v>
      </c>
      <c r="AP34" s="419"/>
      <c r="AQ34" s="419"/>
      <c r="AR34" s="419"/>
      <c r="AS34" s="419"/>
      <c r="AT34" s="419"/>
      <c r="AU34" s="419"/>
      <c r="AV34" s="419"/>
      <c r="AW34" s="419"/>
      <c r="AX34" s="419"/>
      <c r="AY34" s="419"/>
      <c r="AZ34" s="419"/>
      <c r="BA34" s="419"/>
      <c r="BB34" s="419"/>
      <c r="BC34" s="419"/>
      <c r="BD34" s="208"/>
      <c r="BE34" s="420" t="str">
        <f>IF(BG34="","",MAX(C34:D43,U34:V43,AM34:AN43)+1)</f>
        <v/>
      </c>
      <c r="BF34" s="420"/>
      <c r="BG34" s="419"/>
      <c r="BH34" s="419"/>
      <c r="BI34" s="419"/>
      <c r="BJ34" s="419"/>
      <c r="BK34" s="419"/>
      <c r="BL34" s="419"/>
      <c r="BM34" s="419"/>
      <c r="BN34" s="419"/>
      <c r="BO34" s="419"/>
      <c r="BP34" s="419"/>
      <c r="BQ34" s="419"/>
      <c r="BR34" s="419"/>
      <c r="BS34" s="419"/>
      <c r="BT34" s="419"/>
      <c r="BU34" s="419"/>
      <c r="BV34" s="208"/>
      <c r="BW34" s="420">
        <f>IF(BY34="","",MAX(C34:D43,U34:V43,AM34:AN43,BE34:BF43)+1)</f>
        <v>8</v>
      </c>
      <c r="BX34" s="420"/>
      <c r="BY34" s="419" t="str">
        <f>IF('各会計、関係団体の財政状況及び健全化判断比率'!B68="","",'各会計、関係団体の財政状況及び健全化判断比率'!B68)</f>
        <v>福岡県自治振興組合（一般会計）</v>
      </c>
      <c r="BZ34" s="419"/>
      <c r="CA34" s="419"/>
      <c r="CB34" s="419"/>
      <c r="CC34" s="419"/>
      <c r="CD34" s="419"/>
      <c r="CE34" s="419"/>
      <c r="CF34" s="419"/>
      <c r="CG34" s="419"/>
      <c r="CH34" s="419"/>
      <c r="CI34" s="419"/>
      <c r="CJ34" s="419"/>
      <c r="CK34" s="419"/>
      <c r="CL34" s="419"/>
      <c r="CM34" s="419"/>
      <c r="CN34" s="208"/>
      <c r="CO34" s="420">
        <f>IF(CQ34="","",MAX(C34:D43,U34:V43,AM34:AN43,BE34:BF43,BW34:BX43)+1)</f>
        <v>14</v>
      </c>
      <c r="CP34" s="420"/>
      <c r="CQ34" s="419" t="str">
        <f>IF('各会計、関係団体の財政状況及び健全化判断比率'!BS7="","",'各会計、関係団体の財政状況及び健全化判断比率'!BS7)</f>
        <v>一般財団法人　有明環境整備公社</v>
      </c>
      <c r="CR34" s="419"/>
      <c r="CS34" s="419"/>
      <c r="CT34" s="419"/>
      <c r="CU34" s="419"/>
      <c r="CV34" s="419"/>
      <c r="CW34" s="419"/>
      <c r="CX34" s="419"/>
      <c r="CY34" s="419"/>
      <c r="CZ34" s="419"/>
      <c r="DA34" s="419"/>
      <c r="DB34" s="419"/>
      <c r="DC34" s="419"/>
      <c r="DD34" s="419"/>
      <c r="DE34" s="419"/>
      <c r="DF34" s="205"/>
      <c r="DG34" s="421" t="str">
        <f>IF('各会計、関係団体の財政状況及び健全化判断比率'!BR7="","",'各会計、関係団体の財政状況及び健全化判断比率'!BR7)</f>
        <v/>
      </c>
      <c r="DH34" s="421"/>
      <c r="DI34" s="212"/>
      <c r="DJ34" s="180"/>
      <c r="DK34" s="180"/>
      <c r="DL34" s="180"/>
      <c r="DM34" s="180"/>
      <c r="DN34" s="180"/>
      <c r="DO34" s="180"/>
    </row>
    <row r="35" spans="1:119" ht="32.25" customHeight="1" x14ac:dyDescent="0.15">
      <c r="A35" s="181"/>
      <c r="B35" s="207"/>
      <c r="C35" s="420">
        <f>IF(E35="","",C34+1)</f>
        <v>2</v>
      </c>
      <c r="D35" s="420"/>
      <c r="E35" s="419" t="str">
        <f>IF('各会計、関係団体の財政状況及び健全化判断比率'!B8="","",'各会計、関係団体の財政状況及び健全化判断比率'!B8)</f>
        <v>病院事業債管理特別会計</v>
      </c>
      <c r="F35" s="419"/>
      <c r="G35" s="419"/>
      <c r="H35" s="419"/>
      <c r="I35" s="419"/>
      <c r="J35" s="419"/>
      <c r="K35" s="419"/>
      <c r="L35" s="419"/>
      <c r="M35" s="419"/>
      <c r="N35" s="419"/>
      <c r="O35" s="419"/>
      <c r="P35" s="419"/>
      <c r="Q35" s="419"/>
      <c r="R35" s="419"/>
      <c r="S35" s="419"/>
      <c r="T35" s="208"/>
      <c r="U35" s="420">
        <f>IF(W35="","",U34+1)</f>
        <v>4</v>
      </c>
      <c r="V35" s="420"/>
      <c r="W35" s="419" t="str">
        <f>IF('各会計、関係団体の財政状況及び健全化判断比率'!B29="","",'各会計、関係団体の財政状況及び健全化判断比率'!B29)</f>
        <v>介護保険事業</v>
      </c>
      <c r="X35" s="419"/>
      <c r="Y35" s="419"/>
      <c r="Z35" s="419"/>
      <c r="AA35" s="419"/>
      <c r="AB35" s="419"/>
      <c r="AC35" s="419"/>
      <c r="AD35" s="419"/>
      <c r="AE35" s="419"/>
      <c r="AF35" s="419"/>
      <c r="AG35" s="419"/>
      <c r="AH35" s="419"/>
      <c r="AI35" s="419"/>
      <c r="AJ35" s="419"/>
      <c r="AK35" s="419"/>
      <c r="AL35" s="208"/>
      <c r="AM35" s="420">
        <f t="shared" ref="AM35:AM43" si="0">IF(AO35="","",AM34+1)</f>
        <v>7</v>
      </c>
      <c r="AN35" s="420"/>
      <c r="AO35" s="419" t="str">
        <f>IF('各会計、関係団体の財政状況及び健全化判断比率'!B32="","",'各会計、関係団体の財政状況及び健全化判断比率'!B32)</f>
        <v>下水道事業会計</v>
      </c>
      <c r="AP35" s="419"/>
      <c r="AQ35" s="419"/>
      <c r="AR35" s="419"/>
      <c r="AS35" s="419"/>
      <c r="AT35" s="419"/>
      <c r="AU35" s="419"/>
      <c r="AV35" s="419"/>
      <c r="AW35" s="419"/>
      <c r="AX35" s="419"/>
      <c r="AY35" s="419"/>
      <c r="AZ35" s="419"/>
      <c r="BA35" s="419"/>
      <c r="BB35" s="419"/>
      <c r="BC35" s="419"/>
      <c r="BD35" s="208"/>
      <c r="BE35" s="420" t="str">
        <f t="shared" ref="BE35:BE43" si="1">IF(BG35="","",BE34+1)</f>
        <v/>
      </c>
      <c r="BF35" s="420"/>
      <c r="BG35" s="419"/>
      <c r="BH35" s="419"/>
      <c r="BI35" s="419"/>
      <c r="BJ35" s="419"/>
      <c r="BK35" s="419"/>
      <c r="BL35" s="419"/>
      <c r="BM35" s="419"/>
      <c r="BN35" s="419"/>
      <c r="BO35" s="419"/>
      <c r="BP35" s="419"/>
      <c r="BQ35" s="419"/>
      <c r="BR35" s="419"/>
      <c r="BS35" s="419"/>
      <c r="BT35" s="419"/>
      <c r="BU35" s="419"/>
      <c r="BV35" s="208"/>
      <c r="BW35" s="420">
        <f t="shared" ref="BW35:BW43" si="2">IF(BY35="","",BW34+1)</f>
        <v>9</v>
      </c>
      <c r="BX35" s="420"/>
      <c r="BY35" s="419" t="str">
        <f>IF('各会計、関係団体の財政状況及び健全化判断比率'!B69="","",'各会計、関係団体の財政状況及び健全化判断比率'!B69)</f>
        <v>福岡県自治振興組合（公文書館事業特別会計）</v>
      </c>
      <c r="BZ35" s="419"/>
      <c r="CA35" s="419"/>
      <c r="CB35" s="419"/>
      <c r="CC35" s="419"/>
      <c r="CD35" s="419"/>
      <c r="CE35" s="419"/>
      <c r="CF35" s="419"/>
      <c r="CG35" s="419"/>
      <c r="CH35" s="419"/>
      <c r="CI35" s="419"/>
      <c r="CJ35" s="419"/>
      <c r="CK35" s="419"/>
      <c r="CL35" s="419"/>
      <c r="CM35" s="419"/>
      <c r="CN35" s="208"/>
      <c r="CO35" s="420">
        <f t="shared" ref="CO35:CO43" si="3">IF(CQ35="","",CO34+1)</f>
        <v>15</v>
      </c>
      <c r="CP35" s="420"/>
      <c r="CQ35" s="419" t="str">
        <f>IF('各会計、関係団体の財政状況及び健全化判断比率'!BS8="","",'各会計、関係団体の財政状況及び健全化判断比率'!BS8)</f>
        <v>公益財団法人　大牟田市文化振興財団</v>
      </c>
      <c r="CR35" s="419"/>
      <c r="CS35" s="419"/>
      <c r="CT35" s="419"/>
      <c r="CU35" s="419"/>
      <c r="CV35" s="419"/>
      <c r="CW35" s="419"/>
      <c r="CX35" s="419"/>
      <c r="CY35" s="419"/>
      <c r="CZ35" s="419"/>
      <c r="DA35" s="419"/>
      <c r="DB35" s="419"/>
      <c r="DC35" s="419"/>
      <c r="DD35" s="419"/>
      <c r="DE35" s="419"/>
      <c r="DF35" s="205"/>
      <c r="DG35" s="421" t="str">
        <f>IF('各会計、関係団体の財政状況及び健全化判断比率'!BR8="","",'各会計、関係団体の財政状況及び健全化判断比率'!BR8)</f>
        <v/>
      </c>
      <c r="DH35" s="421"/>
      <c r="DI35" s="212"/>
      <c r="DJ35" s="180"/>
      <c r="DK35" s="180"/>
      <c r="DL35" s="180"/>
      <c r="DM35" s="180"/>
      <c r="DN35" s="180"/>
      <c r="DO35" s="180"/>
    </row>
    <row r="36" spans="1:119" ht="32.25" customHeight="1" x14ac:dyDescent="0.15">
      <c r="A36" s="181"/>
      <c r="B36" s="207"/>
      <c r="C36" s="420" t="str">
        <f>IF(E36="","",C35+1)</f>
        <v/>
      </c>
      <c r="D36" s="420"/>
      <c r="E36" s="419" t="str">
        <f>IF('各会計、関係団体の財政状況及び健全化判断比率'!B9="","",'各会計、関係団体の財政状況及び健全化判断比率'!B9)</f>
        <v/>
      </c>
      <c r="F36" s="419"/>
      <c r="G36" s="419"/>
      <c r="H36" s="419"/>
      <c r="I36" s="419"/>
      <c r="J36" s="419"/>
      <c r="K36" s="419"/>
      <c r="L36" s="419"/>
      <c r="M36" s="419"/>
      <c r="N36" s="419"/>
      <c r="O36" s="419"/>
      <c r="P36" s="419"/>
      <c r="Q36" s="419"/>
      <c r="R36" s="419"/>
      <c r="S36" s="419"/>
      <c r="T36" s="208"/>
      <c r="U36" s="420">
        <f t="shared" ref="U36:U43" si="4">IF(W36="","",U35+1)</f>
        <v>5</v>
      </c>
      <c r="V36" s="420"/>
      <c r="W36" s="419" t="str">
        <f>IF('各会計、関係団体の財政状況及び健全化判断比率'!B30="","",'各会計、関係団体の財政状況及び健全化判断比率'!B30)</f>
        <v>後期高齢者医療事業</v>
      </c>
      <c r="X36" s="419"/>
      <c r="Y36" s="419"/>
      <c r="Z36" s="419"/>
      <c r="AA36" s="419"/>
      <c r="AB36" s="419"/>
      <c r="AC36" s="419"/>
      <c r="AD36" s="419"/>
      <c r="AE36" s="419"/>
      <c r="AF36" s="419"/>
      <c r="AG36" s="419"/>
      <c r="AH36" s="419"/>
      <c r="AI36" s="419"/>
      <c r="AJ36" s="419"/>
      <c r="AK36" s="419"/>
      <c r="AL36" s="208"/>
      <c r="AM36" s="420" t="str">
        <f t="shared" si="0"/>
        <v/>
      </c>
      <c r="AN36" s="420"/>
      <c r="AO36" s="419"/>
      <c r="AP36" s="419"/>
      <c r="AQ36" s="419"/>
      <c r="AR36" s="419"/>
      <c r="AS36" s="419"/>
      <c r="AT36" s="419"/>
      <c r="AU36" s="419"/>
      <c r="AV36" s="419"/>
      <c r="AW36" s="419"/>
      <c r="AX36" s="419"/>
      <c r="AY36" s="419"/>
      <c r="AZ36" s="419"/>
      <c r="BA36" s="419"/>
      <c r="BB36" s="419"/>
      <c r="BC36" s="419"/>
      <c r="BD36" s="208"/>
      <c r="BE36" s="420" t="str">
        <f t="shared" si="1"/>
        <v/>
      </c>
      <c r="BF36" s="420"/>
      <c r="BG36" s="419"/>
      <c r="BH36" s="419"/>
      <c r="BI36" s="419"/>
      <c r="BJ36" s="419"/>
      <c r="BK36" s="419"/>
      <c r="BL36" s="419"/>
      <c r="BM36" s="419"/>
      <c r="BN36" s="419"/>
      <c r="BO36" s="419"/>
      <c r="BP36" s="419"/>
      <c r="BQ36" s="419"/>
      <c r="BR36" s="419"/>
      <c r="BS36" s="419"/>
      <c r="BT36" s="419"/>
      <c r="BU36" s="419"/>
      <c r="BV36" s="208"/>
      <c r="BW36" s="420">
        <f t="shared" si="2"/>
        <v>10</v>
      </c>
      <c r="BX36" s="420"/>
      <c r="BY36" s="419" t="str">
        <f>IF('各会計、関係団体の財政状況及び健全化判断比率'!B70="","",'各会計、関係団体の財政状況及び健全化判断比率'!B70)</f>
        <v>大牟田・荒尾清掃施設組合（一般会計）</v>
      </c>
      <c r="BZ36" s="419"/>
      <c r="CA36" s="419"/>
      <c r="CB36" s="419"/>
      <c r="CC36" s="419"/>
      <c r="CD36" s="419"/>
      <c r="CE36" s="419"/>
      <c r="CF36" s="419"/>
      <c r="CG36" s="419"/>
      <c r="CH36" s="419"/>
      <c r="CI36" s="419"/>
      <c r="CJ36" s="419"/>
      <c r="CK36" s="419"/>
      <c r="CL36" s="419"/>
      <c r="CM36" s="419"/>
      <c r="CN36" s="208"/>
      <c r="CO36" s="420">
        <f t="shared" si="3"/>
        <v>16</v>
      </c>
      <c r="CP36" s="420"/>
      <c r="CQ36" s="419" t="str">
        <f>IF('各会計、関係団体の財政状況及び健全化判断比率'!BS9="","",'各会計、関係団体の財政状況及び健全化判断比率'!BS9)</f>
        <v>公益財団法人　大牟田市地域活性化センター</v>
      </c>
      <c r="CR36" s="419"/>
      <c r="CS36" s="419"/>
      <c r="CT36" s="419"/>
      <c r="CU36" s="419"/>
      <c r="CV36" s="419"/>
      <c r="CW36" s="419"/>
      <c r="CX36" s="419"/>
      <c r="CY36" s="419"/>
      <c r="CZ36" s="419"/>
      <c r="DA36" s="419"/>
      <c r="DB36" s="419"/>
      <c r="DC36" s="419"/>
      <c r="DD36" s="419"/>
      <c r="DE36" s="419"/>
      <c r="DF36" s="205"/>
      <c r="DG36" s="421" t="str">
        <f>IF('各会計、関係団体の財政状況及び健全化判断比率'!BR9="","",'各会計、関係団体の財政状況及び健全化判断比率'!BR9)</f>
        <v/>
      </c>
      <c r="DH36" s="421"/>
      <c r="DI36" s="212"/>
      <c r="DJ36" s="180"/>
      <c r="DK36" s="180"/>
      <c r="DL36" s="180"/>
      <c r="DM36" s="180"/>
      <c r="DN36" s="180"/>
      <c r="DO36" s="180"/>
    </row>
    <row r="37" spans="1:119" ht="32.25" customHeight="1" x14ac:dyDescent="0.15">
      <c r="A37" s="181"/>
      <c r="B37" s="207"/>
      <c r="C37" s="420" t="str">
        <f>IF(E37="","",C36+1)</f>
        <v/>
      </c>
      <c r="D37" s="420"/>
      <c r="E37" s="419" t="str">
        <f>IF('各会計、関係団体の財政状況及び健全化判断比率'!B10="","",'各会計、関係団体の財政状況及び健全化判断比率'!B10)</f>
        <v/>
      </c>
      <c r="F37" s="419"/>
      <c r="G37" s="419"/>
      <c r="H37" s="419"/>
      <c r="I37" s="419"/>
      <c r="J37" s="419"/>
      <c r="K37" s="419"/>
      <c r="L37" s="419"/>
      <c r="M37" s="419"/>
      <c r="N37" s="419"/>
      <c r="O37" s="419"/>
      <c r="P37" s="419"/>
      <c r="Q37" s="419"/>
      <c r="R37" s="419"/>
      <c r="S37" s="419"/>
      <c r="T37" s="208"/>
      <c r="U37" s="420" t="str">
        <f t="shared" si="4"/>
        <v/>
      </c>
      <c r="V37" s="420"/>
      <c r="W37" s="419"/>
      <c r="X37" s="419"/>
      <c r="Y37" s="419"/>
      <c r="Z37" s="419"/>
      <c r="AA37" s="419"/>
      <c r="AB37" s="419"/>
      <c r="AC37" s="419"/>
      <c r="AD37" s="419"/>
      <c r="AE37" s="419"/>
      <c r="AF37" s="419"/>
      <c r="AG37" s="419"/>
      <c r="AH37" s="419"/>
      <c r="AI37" s="419"/>
      <c r="AJ37" s="419"/>
      <c r="AK37" s="419"/>
      <c r="AL37" s="208"/>
      <c r="AM37" s="420" t="str">
        <f t="shared" si="0"/>
        <v/>
      </c>
      <c r="AN37" s="420"/>
      <c r="AO37" s="419"/>
      <c r="AP37" s="419"/>
      <c r="AQ37" s="419"/>
      <c r="AR37" s="419"/>
      <c r="AS37" s="419"/>
      <c r="AT37" s="419"/>
      <c r="AU37" s="419"/>
      <c r="AV37" s="419"/>
      <c r="AW37" s="419"/>
      <c r="AX37" s="419"/>
      <c r="AY37" s="419"/>
      <c r="AZ37" s="419"/>
      <c r="BA37" s="419"/>
      <c r="BB37" s="419"/>
      <c r="BC37" s="419"/>
      <c r="BD37" s="208"/>
      <c r="BE37" s="420" t="str">
        <f t="shared" si="1"/>
        <v/>
      </c>
      <c r="BF37" s="420"/>
      <c r="BG37" s="419"/>
      <c r="BH37" s="419"/>
      <c r="BI37" s="419"/>
      <c r="BJ37" s="419"/>
      <c r="BK37" s="419"/>
      <c r="BL37" s="419"/>
      <c r="BM37" s="419"/>
      <c r="BN37" s="419"/>
      <c r="BO37" s="419"/>
      <c r="BP37" s="419"/>
      <c r="BQ37" s="419"/>
      <c r="BR37" s="419"/>
      <c r="BS37" s="419"/>
      <c r="BT37" s="419"/>
      <c r="BU37" s="419"/>
      <c r="BV37" s="208"/>
      <c r="BW37" s="420">
        <f t="shared" si="2"/>
        <v>11</v>
      </c>
      <c r="BX37" s="420"/>
      <c r="BY37" s="419" t="str">
        <f>IF('各会計、関係団体の財政状況及び健全化判断比率'!B71="","",'各会計、関係団体の財政状況及び健全化判断比率'!B71)</f>
        <v>福岡県後期高齢者医療広域連合（一般会計）</v>
      </c>
      <c r="BZ37" s="419"/>
      <c r="CA37" s="419"/>
      <c r="CB37" s="419"/>
      <c r="CC37" s="419"/>
      <c r="CD37" s="419"/>
      <c r="CE37" s="419"/>
      <c r="CF37" s="419"/>
      <c r="CG37" s="419"/>
      <c r="CH37" s="419"/>
      <c r="CI37" s="419"/>
      <c r="CJ37" s="419"/>
      <c r="CK37" s="419"/>
      <c r="CL37" s="419"/>
      <c r="CM37" s="419"/>
      <c r="CN37" s="208"/>
      <c r="CO37" s="420">
        <f t="shared" si="3"/>
        <v>17</v>
      </c>
      <c r="CP37" s="420"/>
      <c r="CQ37" s="419" t="str">
        <f>IF('各会計、関係団体の財政状況及び健全化判断比率'!BS10="","",'各会計、関係団体の財政状況及び健全化判断比率'!BS10)</f>
        <v>土地開発公社</v>
      </c>
      <c r="CR37" s="419"/>
      <c r="CS37" s="419"/>
      <c r="CT37" s="419"/>
      <c r="CU37" s="419"/>
      <c r="CV37" s="419"/>
      <c r="CW37" s="419"/>
      <c r="CX37" s="419"/>
      <c r="CY37" s="419"/>
      <c r="CZ37" s="419"/>
      <c r="DA37" s="419"/>
      <c r="DB37" s="419"/>
      <c r="DC37" s="419"/>
      <c r="DD37" s="419"/>
      <c r="DE37" s="419"/>
      <c r="DF37" s="205"/>
      <c r="DG37" s="421" t="str">
        <f>IF('各会計、関係団体の財政状況及び健全化判断比率'!BR10="","",'各会計、関係団体の財政状況及び健全化判断比率'!BR10)</f>
        <v>○</v>
      </c>
      <c r="DH37" s="421"/>
      <c r="DI37" s="212"/>
      <c r="DJ37" s="180"/>
      <c r="DK37" s="180"/>
      <c r="DL37" s="180"/>
      <c r="DM37" s="180"/>
      <c r="DN37" s="180"/>
      <c r="DO37" s="180"/>
    </row>
    <row r="38" spans="1:119" ht="32.25" customHeight="1" x14ac:dyDescent="0.15">
      <c r="A38" s="181"/>
      <c r="B38" s="207"/>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8"/>
      <c r="U38" s="420" t="str">
        <f t="shared" si="4"/>
        <v/>
      </c>
      <c r="V38" s="420"/>
      <c r="W38" s="419"/>
      <c r="X38" s="419"/>
      <c r="Y38" s="419"/>
      <c r="Z38" s="419"/>
      <c r="AA38" s="419"/>
      <c r="AB38" s="419"/>
      <c r="AC38" s="419"/>
      <c r="AD38" s="419"/>
      <c r="AE38" s="419"/>
      <c r="AF38" s="419"/>
      <c r="AG38" s="419"/>
      <c r="AH38" s="419"/>
      <c r="AI38" s="419"/>
      <c r="AJ38" s="419"/>
      <c r="AK38" s="419"/>
      <c r="AL38" s="208"/>
      <c r="AM38" s="420" t="str">
        <f t="shared" si="0"/>
        <v/>
      </c>
      <c r="AN38" s="420"/>
      <c r="AO38" s="419"/>
      <c r="AP38" s="419"/>
      <c r="AQ38" s="419"/>
      <c r="AR38" s="419"/>
      <c r="AS38" s="419"/>
      <c r="AT38" s="419"/>
      <c r="AU38" s="419"/>
      <c r="AV38" s="419"/>
      <c r="AW38" s="419"/>
      <c r="AX38" s="419"/>
      <c r="AY38" s="419"/>
      <c r="AZ38" s="419"/>
      <c r="BA38" s="419"/>
      <c r="BB38" s="419"/>
      <c r="BC38" s="419"/>
      <c r="BD38" s="208"/>
      <c r="BE38" s="420" t="str">
        <f t="shared" si="1"/>
        <v/>
      </c>
      <c r="BF38" s="420"/>
      <c r="BG38" s="419"/>
      <c r="BH38" s="419"/>
      <c r="BI38" s="419"/>
      <c r="BJ38" s="419"/>
      <c r="BK38" s="419"/>
      <c r="BL38" s="419"/>
      <c r="BM38" s="419"/>
      <c r="BN38" s="419"/>
      <c r="BO38" s="419"/>
      <c r="BP38" s="419"/>
      <c r="BQ38" s="419"/>
      <c r="BR38" s="419"/>
      <c r="BS38" s="419"/>
      <c r="BT38" s="419"/>
      <c r="BU38" s="419"/>
      <c r="BV38" s="208"/>
      <c r="BW38" s="420">
        <f t="shared" si="2"/>
        <v>12</v>
      </c>
      <c r="BX38" s="420"/>
      <c r="BY38" s="419" t="str">
        <f>IF('各会計、関係団体の財政状況及び健全化判断比率'!B72="","",'各会計、関係団体の財政状況及び健全化判断比率'!B72)</f>
        <v>福岡県後期高齢者医療広域連合（後期高齢者医療特別会計）</v>
      </c>
      <c r="BZ38" s="419"/>
      <c r="CA38" s="419"/>
      <c r="CB38" s="419"/>
      <c r="CC38" s="419"/>
      <c r="CD38" s="419"/>
      <c r="CE38" s="419"/>
      <c r="CF38" s="419"/>
      <c r="CG38" s="419"/>
      <c r="CH38" s="419"/>
      <c r="CI38" s="419"/>
      <c r="CJ38" s="419"/>
      <c r="CK38" s="419"/>
      <c r="CL38" s="419"/>
      <c r="CM38" s="419"/>
      <c r="CN38" s="208"/>
      <c r="CO38" s="420">
        <f t="shared" si="3"/>
        <v>18</v>
      </c>
      <c r="CP38" s="420"/>
      <c r="CQ38" s="419" t="str">
        <f>IF('各会計、関係団体の財政状況及び健全化判断比率'!BS11="","",'各会計、関係団体の財政状況及び健全化判断比率'!BS11)</f>
        <v>地方独立行政法人　大牟田市立病院</v>
      </c>
      <c r="CR38" s="419"/>
      <c r="CS38" s="419"/>
      <c r="CT38" s="419"/>
      <c r="CU38" s="419"/>
      <c r="CV38" s="419"/>
      <c r="CW38" s="419"/>
      <c r="CX38" s="419"/>
      <c r="CY38" s="419"/>
      <c r="CZ38" s="419"/>
      <c r="DA38" s="419"/>
      <c r="DB38" s="419"/>
      <c r="DC38" s="419"/>
      <c r="DD38" s="419"/>
      <c r="DE38" s="419"/>
      <c r="DF38" s="205"/>
      <c r="DG38" s="421" t="str">
        <f>IF('各会計、関係団体の財政状況及び健全化判断比率'!BR11="","",'各会計、関係団体の財政状況及び健全化判断比率'!BR11)</f>
        <v>○</v>
      </c>
      <c r="DH38" s="421"/>
      <c r="DI38" s="212"/>
      <c r="DJ38" s="180"/>
      <c r="DK38" s="180"/>
      <c r="DL38" s="180"/>
      <c r="DM38" s="180"/>
      <c r="DN38" s="180"/>
      <c r="DO38" s="180"/>
    </row>
    <row r="39" spans="1:119" ht="32.25" customHeight="1" x14ac:dyDescent="0.15">
      <c r="A39" s="181"/>
      <c r="B39" s="207"/>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8"/>
      <c r="U39" s="420" t="str">
        <f t="shared" si="4"/>
        <v/>
      </c>
      <c r="V39" s="420"/>
      <c r="W39" s="419"/>
      <c r="X39" s="419"/>
      <c r="Y39" s="419"/>
      <c r="Z39" s="419"/>
      <c r="AA39" s="419"/>
      <c r="AB39" s="419"/>
      <c r="AC39" s="419"/>
      <c r="AD39" s="419"/>
      <c r="AE39" s="419"/>
      <c r="AF39" s="419"/>
      <c r="AG39" s="419"/>
      <c r="AH39" s="419"/>
      <c r="AI39" s="419"/>
      <c r="AJ39" s="419"/>
      <c r="AK39" s="419"/>
      <c r="AL39" s="208"/>
      <c r="AM39" s="420" t="str">
        <f t="shared" si="0"/>
        <v/>
      </c>
      <c r="AN39" s="420"/>
      <c r="AO39" s="419"/>
      <c r="AP39" s="419"/>
      <c r="AQ39" s="419"/>
      <c r="AR39" s="419"/>
      <c r="AS39" s="419"/>
      <c r="AT39" s="419"/>
      <c r="AU39" s="419"/>
      <c r="AV39" s="419"/>
      <c r="AW39" s="419"/>
      <c r="AX39" s="419"/>
      <c r="AY39" s="419"/>
      <c r="AZ39" s="419"/>
      <c r="BA39" s="419"/>
      <c r="BB39" s="419"/>
      <c r="BC39" s="419"/>
      <c r="BD39" s="208"/>
      <c r="BE39" s="420" t="str">
        <f t="shared" si="1"/>
        <v/>
      </c>
      <c r="BF39" s="420"/>
      <c r="BG39" s="419"/>
      <c r="BH39" s="419"/>
      <c r="BI39" s="419"/>
      <c r="BJ39" s="419"/>
      <c r="BK39" s="419"/>
      <c r="BL39" s="419"/>
      <c r="BM39" s="419"/>
      <c r="BN39" s="419"/>
      <c r="BO39" s="419"/>
      <c r="BP39" s="419"/>
      <c r="BQ39" s="419"/>
      <c r="BR39" s="419"/>
      <c r="BS39" s="419"/>
      <c r="BT39" s="419"/>
      <c r="BU39" s="419"/>
      <c r="BV39" s="208"/>
      <c r="BW39" s="420">
        <f t="shared" si="2"/>
        <v>13</v>
      </c>
      <c r="BX39" s="420"/>
      <c r="BY39" s="419" t="str">
        <f>IF('各会計、関係団体の財政状況及び健全化判断比率'!B73="","",'各会計、関係団体の財政状況及び健全化判断比率'!B73)</f>
        <v>福岡県南広域水道企業団</v>
      </c>
      <c r="BZ39" s="419"/>
      <c r="CA39" s="419"/>
      <c r="CB39" s="419"/>
      <c r="CC39" s="419"/>
      <c r="CD39" s="419"/>
      <c r="CE39" s="419"/>
      <c r="CF39" s="419"/>
      <c r="CG39" s="419"/>
      <c r="CH39" s="419"/>
      <c r="CI39" s="419"/>
      <c r="CJ39" s="419"/>
      <c r="CK39" s="419"/>
      <c r="CL39" s="419"/>
      <c r="CM39" s="419"/>
      <c r="CN39" s="208"/>
      <c r="CO39" s="420" t="str">
        <f t="shared" si="3"/>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205"/>
      <c r="DG39" s="421" t="str">
        <f>IF('各会計、関係団体の財政状況及び健全化判断比率'!BR12="","",'各会計、関係団体の財政状況及び健全化判断比率'!BR12)</f>
        <v/>
      </c>
      <c r="DH39" s="421"/>
      <c r="DI39" s="212"/>
      <c r="DJ39" s="180"/>
      <c r="DK39" s="180"/>
      <c r="DL39" s="180"/>
      <c r="DM39" s="180"/>
      <c r="DN39" s="180"/>
      <c r="DO39" s="180"/>
    </row>
    <row r="40" spans="1:119" ht="32.25" customHeight="1" x14ac:dyDescent="0.15">
      <c r="A40" s="181"/>
      <c r="B40" s="207"/>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8"/>
      <c r="U40" s="420" t="str">
        <f t="shared" si="4"/>
        <v/>
      </c>
      <c r="V40" s="420"/>
      <c r="W40" s="419"/>
      <c r="X40" s="419"/>
      <c r="Y40" s="419"/>
      <c r="Z40" s="419"/>
      <c r="AA40" s="419"/>
      <c r="AB40" s="419"/>
      <c r="AC40" s="419"/>
      <c r="AD40" s="419"/>
      <c r="AE40" s="419"/>
      <c r="AF40" s="419"/>
      <c r="AG40" s="419"/>
      <c r="AH40" s="419"/>
      <c r="AI40" s="419"/>
      <c r="AJ40" s="419"/>
      <c r="AK40" s="419"/>
      <c r="AL40" s="208"/>
      <c r="AM40" s="420" t="str">
        <f t="shared" si="0"/>
        <v/>
      </c>
      <c r="AN40" s="420"/>
      <c r="AO40" s="419"/>
      <c r="AP40" s="419"/>
      <c r="AQ40" s="419"/>
      <c r="AR40" s="419"/>
      <c r="AS40" s="419"/>
      <c r="AT40" s="419"/>
      <c r="AU40" s="419"/>
      <c r="AV40" s="419"/>
      <c r="AW40" s="419"/>
      <c r="AX40" s="419"/>
      <c r="AY40" s="419"/>
      <c r="AZ40" s="419"/>
      <c r="BA40" s="419"/>
      <c r="BB40" s="419"/>
      <c r="BC40" s="419"/>
      <c r="BD40" s="208"/>
      <c r="BE40" s="420" t="str">
        <f t="shared" si="1"/>
        <v/>
      </c>
      <c r="BF40" s="420"/>
      <c r="BG40" s="419"/>
      <c r="BH40" s="419"/>
      <c r="BI40" s="419"/>
      <c r="BJ40" s="419"/>
      <c r="BK40" s="419"/>
      <c r="BL40" s="419"/>
      <c r="BM40" s="419"/>
      <c r="BN40" s="419"/>
      <c r="BO40" s="419"/>
      <c r="BP40" s="419"/>
      <c r="BQ40" s="419"/>
      <c r="BR40" s="419"/>
      <c r="BS40" s="419"/>
      <c r="BT40" s="419"/>
      <c r="BU40" s="419"/>
      <c r="BV40" s="208"/>
      <c r="BW40" s="420" t="str">
        <f t="shared" si="2"/>
        <v/>
      </c>
      <c r="BX40" s="420"/>
      <c r="BY40" s="419" t="str">
        <f>IF('各会計、関係団体の財政状況及び健全化判断比率'!B74="","",'各会計、関係団体の財政状況及び健全化判断比率'!B74)</f>
        <v/>
      </c>
      <c r="BZ40" s="419"/>
      <c r="CA40" s="419"/>
      <c r="CB40" s="419"/>
      <c r="CC40" s="419"/>
      <c r="CD40" s="419"/>
      <c r="CE40" s="419"/>
      <c r="CF40" s="419"/>
      <c r="CG40" s="419"/>
      <c r="CH40" s="419"/>
      <c r="CI40" s="419"/>
      <c r="CJ40" s="419"/>
      <c r="CK40" s="419"/>
      <c r="CL40" s="419"/>
      <c r="CM40" s="419"/>
      <c r="CN40" s="208"/>
      <c r="CO40" s="420" t="str">
        <f t="shared" si="3"/>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205"/>
      <c r="DG40" s="421" t="str">
        <f>IF('各会計、関係団体の財政状況及び健全化判断比率'!BR13="","",'各会計、関係団体の財政状況及び健全化判断比率'!BR13)</f>
        <v/>
      </c>
      <c r="DH40" s="421"/>
      <c r="DI40" s="212"/>
      <c r="DJ40" s="180"/>
      <c r="DK40" s="180"/>
      <c r="DL40" s="180"/>
      <c r="DM40" s="180"/>
      <c r="DN40" s="180"/>
      <c r="DO40" s="180"/>
    </row>
    <row r="41" spans="1:119" ht="32.25" customHeight="1" x14ac:dyDescent="0.15">
      <c r="A41" s="181"/>
      <c r="B41" s="207"/>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8"/>
      <c r="U41" s="420" t="str">
        <f t="shared" si="4"/>
        <v/>
      </c>
      <c r="V41" s="420"/>
      <c r="W41" s="419"/>
      <c r="X41" s="419"/>
      <c r="Y41" s="419"/>
      <c r="Z41" s="419"/>
      <c r="AA41" s="419"/>
      <c r="AB41" s="419"/>
      <c r="AC41" s="419"/>
      <c r="AD41" s="419"/>
      <c r="AE41" s="419"/>
      <c r="AF41" s="419"/>
      <c r="AG41" s="419"/>
      <c r="AH41" s="419"/>
      <c r="AI41" s="419"/>
      <c r="AJ41" s="419"/>
      <c r="AK41" s="419"/>
      <c r="AL41" s="208"/>
      <c r="AM41" s="420" t="str">
        <f t="shared" si="0"/>
        <v/>
      </c>
      <c r="AN41" s="420"/>
      <c r="AO41" s="419"/>
      <c r="AP41" s="419"/>
      <c r="AQ41" s="419"/>
      <c r="AR41" s="419"/>
      <c r="AS41" s="419"/>
      <c r="AT41" s="419"/>
      <c r="AU41" s="419"/>
      <c r="AV41" s="419"/>
      <c r="AW41" s="419"/>
      <c r="AX41" s="419"/>
      <c r="AY41" s="419"/>
      <c r="AZ41" s="419"/>
      <c r="BA41" s="419"/>
      <c r="BB41" s="419"/>
      <c r="BC41" s="419"/>
      <c r="BD41" s="208"/>
      <c r="BE41" s="420" t="str">
        <f t="shared" si="1"/>
        <v/>
      </c>
      <c r="BF41" s="420"/>
      <c r="BG41" s="419"/>
      <c r="BH41" s="419"/>
      <c r="BI41" s="419"/>
      <c r="BJ41" s="419"/>
      <c r="BK41" s="419"/>
      <c r="BL41" s="419"/>
      <c r="BM41" s="419"/>
      <c r="BN41" s="419"/>
      <c r="BO41" s="419"/>
      <c r="BP41" s="419"/>
      <c r="BQ41" s="419"/>
      <c r="BR41" s="419"/>
      <c r="BS41" s="419"/>
      <c r="BT41" s="419"/>
      <c r="BU41" s="419"/>
      <c r="BV41" s="208"/>
      <c r="BW41" s="420" t="str">
        <f t="shared" si="2"/>
        <v/>
      </c>
      <c r="BX41" s="420"/>
      <c r="BY41" s="419" t="str">
        <f>IF('各会計、関係団体の財政状況及び健全化判断比率'!B75="","",'各会計、関係団体の財政状況及び健全化判断比率'!B75)</f>
        <v/>
      </c>
      <c r="BZ41" s="419"/>
      <c r="CA41" s="419"/>
      <c r="CB41" s="419"/>
      <c r="CC41" s="419"/>
      <c r="CD41" s="419"/>
      <c r="CE41" s="419"/>
      <c r="CF41" s="419"/>
      <c r="CG41" s="419"/>
      <c r="CH41" s="419"/>
      <c r="CI41" s="419"/>
      <c r="CJ41" s="419"/>
      <c r="CK41" s="419"/>
      <c r="CL41" s="419"/>
      <c r="CM41" s="419"/>
      <c r="CN41" s="208"/>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5"/>
      <c r="DG41" s="421" t="str">
        <f>IF('各会計、関係団体の財政状況及び健全化判断比率'!BR14="","",'各会計、関係団体の財政状況及び健全化判断比率'!BR14)</f>
        <v/>
      </c>
      <c r="DH41" s="421"/>
      <c r="DI41" s="212"/>
      <c r="DJ41" s="180"/>
      <c r="DK41" s="180"/>
      <c r="DL41" s="180"/>
      <c r="DM41" s="180"/>
      <c r="DN41" s="180"/>
      <c r="DO41" s="180"/>
    </row>
    <row r="42" spans="1:119" ht="32.25" customHeight="1" x14ac:dyDescent="0.15">
      <c r="A42" s="180"/>
      <c r="B42" s="207"/>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8"/>
      <c r="U42" s="420" t="str">
        <f t="shared" si="4"/>
        <v/>
      </c>
      <c r="V42" s="420"/>
      <c r="W42" s="419"/>
      <c r="X42" s="419"/>
      <c r="Y42" s="419"/>
      <c r="Z42" s="419"/>
      <c r="AA42" s="419"/>
      <c r="AB42" s="419"/>
      <c r="AC42" s="419"/>
      <c r="AD42" s="419"/>
      <c r="AE42" s="419"/>
      <c r="AF42" s="419"/>
      <c r="AG42" s="419"/>
      <c r="AH42" s="419"/>
      <c r="AI42" s="419"/>
      <c r="AJ42" s="419"/>
      <c r="AK42" s="419"/>
      <c r="AL42" s="208"/>
      <c r="AM42" s="420" t="str">
        <f t="shared" si="0"/>
        <v/>
      </c>
      <c r="AN42" s="420"/>
      <c r="AO42" s="419"/>
      <c r="AP42" s="419"/>
      <c r="AQ42" s="419"/>
      <c r="AR42" s="419"/>
      <c r="AS42" s="419"/>
      <c r="AT42" s="419"/>
      <c r="AU42" s="419"/>
      <c r="AV42" s="419"/>
      <c r="AW42" s="419"/>
      <c r="AX42" s="419"/>
      <c r="AY42" s="419"/>
      <c r="AZ42" s="419"/>
      <c r="BA42" s="419"/>
      <c r="BB42" s="419"/>
      <c r="BC42" s="419"/>
      <c r="BD42" s="208"/>
      <c r="BE42" s="420" t="str">
        <f t="shared" si="1"/>
        <v/>
      </c>
      <c r="BF42" s="420"/>
      <c r="BG42" s="419"/>
      <c r="BH42" s="419"/>
      <c r="BI42" s="419"/>
      <c r="BJ42" s="419"/>
      <c r="BK42" s="419"/>
      <c r="BL42" s="419"/>
      <c r="BM42" s="419"/>
      <c r="BN42" s="419"/>
      <c r="BO42" s="419"/>
      <c r="BP42" s="419"/>
      <c r="BQ42" s="419"/>
      <c r="BR42" s="419"/>
      <c r="BS42" s="419"/>
      <c r="BT42" s="419"/>
      <c r="BU42" s="419"/>
      <c r="BV42" s="208"/>
      <c r="BW42" s="420" t="str">
        <f t="shared" si="2"/>
        <v/>
      </c>
      <c r="BX42" s="420"/>
      <c r="BY42" s="419" t="str">
        <f>IF('各会計、関係団体の財政状況及び健全化判断比率'!B76="","",'各会計、関係団体の財政状況及び健全化判断比率'!B76)</f>
        <v/>
      </c>
      <c r="BZ42" s="419"/>
      <c r="CA42" s="419"/>
      <c r="CB42" s="419"/>
      <c r="CC42" s="419"/>
      <c r="CD42" s="419"/>
      <c r="CE42" s="419"/>
      <c r="CF42" s="419"/>
      <c r="CG42" s="419"/>
      <c r="CH42" s="419"/>
      <c r="CI42" s="419"/>
      <c r="CJ42" s="419"/>
      <c r="CK42" s="419"/>
      <c r="CL42" s="419"/>
      <c r="CM42" s="419"/>
      <c r="CN42" s="208"/>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5"/>
      <c r="DG42" s="421" t="str">
        <f>IF('各会計、関係団体の財政状況及び健全化判断比率'!BR15="","",'各会計、関係団体の財政状況及び健全化判断比率'!BR15)</f>
        <v/>
      </c>
      <c r="DH42" s="421"/>
      <c r="DI42" s="212"/>
      <c r="DJ42" s="180"/>
      <c r="DK42" s="180"/>
      <c r="DL42" s="180"/>
      <c r="DM42" s="180"/>
      <c r="DN42" s="180"/>
      <c r="DO42" s="180"/>
    </row>
    <row r="43" spans="1:119" ht="32.25" customHeight="1" x14ac:dyDescent="0.15">
      <c r="A43" s="180"/>
      <c r="B43" s="207"/>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8"/>
      <c r="U43" s="420" t="str">
        <f t="shared" si="4"/>
        <v/>
      </c>
      <c r="V43" s="420"/>
      <c r="W43" s="419"/>
      <c r="X43" s="419"/>
      <c r="Y43" s="419"/>
      <c r="Z43" s="419"/>
      <c r="AA43" s="419"/>
      <c r="AB43" s="419"/>
      <c r="AC43" s="419"/>
      <c r="AD43" s="419"/>
      <c r="AE43" s="419"/>
      <c r="AF43" s="419"/>
      <c r="AG43" s="419"/>
      <c r="AH43" s="419"/>
      <c r="AI43" s="419"/>
      <c r="AJ43" s="419"/>
      <c r="AK43" s="419"/>
      <c r="AL43" s="208"/>
      <c r="AM43" s="420" t="str">
        <f t="shared" si="0"/>
        <v/>
      </c>
      <c r="AN43" s="420"/>
      <c r="AO43" s="419"/>
      <c r="AP43" s="419"/>
      <c r="AQ43" s="419"/>
      <c r="AR43" s="419"/>
      <c r="AS43" s="419"/>
      <c r="AT43" s="419"/>
      <c r="AU43" s="419"/>
      <c r="AV43" s="419"/>
      <c r="AW43" s="419"/>
      <c r="AX43" s="419"/>
      <c r="AY43" s="419"/>
      <c r="AZ43" s="419"/>
      <c r="BA43" s="419"/>
      <c r="BB43" s="419"/>
      <c r="BC43" s="419"/>
      <c r="BD43" s="208"/>
      <c r="BE43" s="420" t="str">
        <f t="shared" si="1"/>
        <v/>
      </c>
      <c r="BF43" s="420"/>
      <c r="BG43" s="419"/>
      <c r="BH43" s="419"/>
      <c r="BI43" s="419"/>
      <c r="BJ43" s="419"/>
      <c r="BK43" s="419"/>
      <c r="BL43" s="419"/>
      <c r="BM43" s="419"/>
      <c r="BN43" s="419"/>
      <c r="BO43" s="419"/>
      <c r="BP43" s="419"/>
      <c r="BQ43" s="419"/>
      <c r="BR43" s="419"/>
      <c r="BS43" s="419"/>
      <c r="BT43" s="419"/>
      <c r="BU43" s="419"/>
      <c r="BV43" s="208"/>
      <c r="BW43" s="420" t="str">
        <f t="shared" si="2"/>
        <v/>
      </c>
      <c r="BX43" s="420"/>
      <c r="BY43" s="419" t="str">
        <f>IF('各会計、関係団体の財政状況及び健全化判断比率'!B77="","",'各会計、関係団体の財政状況及び健全化判断比率'!B77)</f>
        <v/>
      </c>
      <c r="BZ43" s="419"/>
      <c r="CA43" s="419"/>
      <c r="CB43" s="419"/>
      <c r="CC43" s="419"/>
      <c r="CD43" s="419"/>
      <c r="CE43" s="419"/>
      <c r="CF43" s="419"/>
      <c r="CG43" s="419"/>
      <c r="CH43" s="419"/>
      <c r="CI43" s="419"/>
      <c r="CJ43" s="419"/>
      <c r="CK43" s="419"/>
      <c r="CL43" s="419"/>
      <c r="CM43" s="419"/>
      <c r="CN43" s="208"/>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5"/>
      <c r="DG43" s="421" t="str">
        <f>IF('各会計、関係団体の財政状況及び健全化判断比率'!BR16="","",'各会計、関係団体の財政状況及び健全化判断比率'!BR16)</f>
        <v/>
      </c>
      <c r="DH43" s="421"/>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205</v>
      </c>
      <c r="C46" s="180"/>
      <c r="D46" s="180"/>
      <c r="E46" s="180" t="s">
        <v>206</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207</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208</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209</v>
      </c>
    </row>
    <row r="50" spans="5:5" x14ac:dyDescent="0.15">
      <c r="E50" s="182" t="s">
        <v>210</v>
      </c>
    </row>
    <row r="51" spans="5:5" x14ac:dyDescent="0.15">
      <c r="E51" s="182" t="s">
        <v>211</v>
      </c>
    </row>
    <row r="52" spans="5:5" x14ac:dyDescent="0.15">
      <c r="E52" s="182" t="s">
        <v>212</v>
      </c>
    </row>
    <row r="53" spans="5:5" x14ac:dyDescent="0.15"/>
    <row r="54" spans="5:5" x14ac:dyDescent="0.15"/>
    <row r="55" spans="5:5" x14ac:dyDescent="0.15"/>
    <row r="56" spans="5:5" x14ac:dyDescent="0.15"/>
  </sheetData>
  <sheetProtection algorithmName="SHA-512" hashValue="w+8MZAOHmgHmwG3zHPIbj3u54KsV+YGfOKBmcG4Etx2+Uyvx148UVUD5X+icS1UmfgqbQES5uRAl8l3aqWMW0g==" saltValue="IaPQxmXU5i8SH5EkUkEH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2" t="s">
        <v>213</v>
      </c>
      <c r="DI1" s="793"/>
      <c r="DJ1" s="793"/>
      <c r="DK1" s="793"/>
      <c r="DL1" s="793"/>
      <c r="DM1" s="793"/>
      <c r="DN1" s="794"/>
      <c r="DO1" s="220"/>
      <c r="DP1" s="792" t="s">
        <v>214</v>
      </c>
      <c r="DQ1" s="793"/>
      <c r="DR1" s="793"/>
      <c r="DS1" s="793"/>
      <c r="DT1" s="793"/>
      <c r="DU1" s="793"/>
      <c r="DV1" s="793"/>
      <c r="DW1" s="793"/>
      <c r="DX1" s="793"/>
      <c r="DY1" s="793"/>
      <c r="DZ1" s="793"/>
      <c r="EA1" s="793"/>
      <c r="EB1" s="793"/>
      <c r="EC1" s="794"/>
      <c r="ED1" s="218"/>
      <c r="EE1" s="218"/>
      <c r="EF1" s="218"/>
      <c r="EG1" s="218"/>
      <c r="EH1" s="218"/>
      <c r="EI1" s="218"/>
      <c r="EJ1" s="218"/>
      <c r="EK1" s="218"/>
      <c r="EL1" s="218"/>
      <c r="EM1" s="218"/>
    </row>
    <row r="2" spans="2:143" ht="22.5" customHeight="1" x14ac:dyDescent="0.15">
      <c r="B2" s="221" t="s">
        <v>215</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4" t="s">
        <v>216</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217</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218</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x14ac:dyDescent="0.15">
      <c r="B4" s="734" t="s">
        <v>1</v>
      </c>
      <c r="C4" s="735"/>
      <c r="D4" s="735"/>
      <c r="E4" s="735"/>
      <c r="F4" s="735"/>
      <c r="G4" s="735"/>
      <c r="H4" s="735"/>
      <c r="I4" s="735"/>
      <c r="J4" s="735"/>
      <c r="K4" s="735"/>
      <c r="L4" s="735"/>
      <c r="M4" s="735"/>
      <c r="N4" s="735"/>
      <c r="O4" s="735"/>
      <c r="P4" s="735"/>
      <c r="Q4" s="736"/>
      <c r="R4" s="734" t="s">
        <v>219</v>
      </c>
      <c r="S4" s="735"/>
      <c r="T4" s="735"/>
      <c r="U4" s="735"/>
      <c r="V4" s="735"/>
      <c r="W4" s="735"/>
      <c r="X4" s="735"/>
      <c r="Y4" s="736"/>
      <c r="Z4" s="734" t="s">
        <v>220</v>
      </c>
      <c r="AA4" s="735"/>
      <c r="AB4" s="735"/>
      <c r="AC4" s="736"/>
      <c r="AD4" s="734" t="s">
        <v>221</v>
      </c>
      <c r="AE4" s="735"/>
      <c r="AF4" s="735"/>
      <c r="AG4" s="735"/>
      <c r="AH4" s="735"/>
      <c r="AI4" s="735"/>
      <c r="AJ4" s="735"/>
      <c r="AK4" s="736"/>
      <c r="AL4" s="734" t="s">
        <v>220</v>
      </c>
      <c r="AM4" s="735"/>
      <c r="AN4" s="735"/>
      <c r="AO4" s="736"/>
      <c r="AP4" s="795" t="s">
        <v>222</v>
      </c>
      <c r="AQ4" s="795"/>
      <c r="AR4" s="795"/>
      <c r="AS4" s="795"/>
      <c r="AT4" s="795"/>
      <c r="AU4" s="795"/>
      <c r="AV4" s="795"/>
      <c r="AW4" s="795"/>
      <c r="AX4" s="795"/>
      <c r="AY4" s="795"/>
      <c r="AZ4" s="795"/>
      <c r="BA4" s="795"/>
      <c r="BB4" s="795"/>
      <c r="BC4" s="795"/>
      <c r="BD4" s="795"/>
      <c r="BE4" s="795"/>
      <c r="BF4" s="795"/>
      <c r="BG4" s="795" t="s">
        <v>223</v>
      </c>
      <c r="BH4" s="795"/>
      <c r="BI4" s="795"/>
      <c r="BJ4" s="795"/>
      <c r="BK4" s="795"/>
      <c r="BL4" s="795"/>
      <c r="BM4" s="795"/>
      <c r="BN4" s="795"/>
      <c r="BO4" s="795" t="s">
        <v>220</v>
      </c>
      <c r="BP4" s="795"/>
      <c r="BQ4" s="795"/>
      <c r="BR4" s="795"/>
      <c r="BS4" s="795" t="s">
        <v>224</v>
      </c>
      <c r="BT4" s="795"/>
      <c r="BU4" s="795"/>
      <c r="BV4" s="795"/>
      <c r="BW4" s="795"/>
      <c r="BX4" s="795"/>
      <c r="BY4" s="795"/>
      <c r="BZ4" s="795"/>
      <c r="CA4" s="795"/>
      <c r="CB4" s="795"/>
      <c r="CD4" s="777" t="s">
        <v>225</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4" customFormat="1" ht="11.25" customHeight="1" x14ac:dyDescent="0.15">
      <c r="B5" s="739" t="s">
        <v>226</v>
      </c>
      <c r="C5" s="740"/>
      <c r="D5" s="740"/>
      <c r="E5" s="740"/>
      <c r="F5" s="740"/>
      <c r="G5" s="740"/>
      <c r="H5" s="740"/>
      <c r="I5" s="740"/>
      <c r="J5" s="740"/>
      <c r="K5" s="740"/>
      <c r="L5" s="740"/>
      <c r="M5" s="740"/>
      <c r="N5" s="740"/>
      <c r="O5" s="740"/>
      <c r="P5" s="740"/>
      <c r="Q5" s="741"/>
      <c r="R5" s="728">
        <v>14299307</v>
      </c>
      <c r="S5" s="729"/>
      <c r="T5" s="729"/>
      <c r="U5" s="729"/>
      <c r="V5" s="729"/>
      <c r="W5" s="729"/>
      <c r="X5" s="729"/>
      <c r="Y5" s="772"/>
      <c r="Z5" s="790">
        <v>26.3</v>
      </c>
      <c r="AA5" s="790"/>
      <c r="AB5" s="790"/>
      <c r="AC5" s="790"/>
      <c r="AD5" s="791">
        <v>13958287</v>
      </c>
      <c r="AE5" s="791"/>
      <c r="AF5" s="791"/>
      <c r="AG5" s="791"/>
      <c r="AH5" s="791"/>
      <c r="AI5" s="791"/>
      <c r="AJ5" s="791"/>
      <c r="AK5" s="791"/>
      <c r="AL5" s="773">
        <v>50.3</v>
      </c>
      <c r="AM5" s="744"/>
      <c r="AN5" s="744"/>
      <c r="AO5" s="774"/>
      <c r="AP5" s="739" t="s">
        <v>227</v>
      </c>
      <c r="AQ5" s="740"/>
      <c r="AR5" s="740"/>
      <c r="AS5" s="740"/>
      <c r="AT5" s="740"/>
      <c r="AU5" s="740"/>
      <c r="AV5" s="740"/>
      <c r="AW5" s="740"/>
      <c r="AX5" s="740"/>
      <c r="AY5" s="740"/>
      <c r="AZ5" s="740"/>
      <c r="BA5" s="740"/>
      <c r="BB5" s="740"/>
      <c r="BC5" s="740"/>
      <c r="BD5" s="740"/>
      <c r="BE5" s="740"/>
      <c r="BF5" s="741"/>
      <c r="BG5" s="673">
        <v>13957360</v>
      </c>
      <c r="BH5" s="674"/>
      <c r="BI5" s="674"/>
      <c r="BJ5" s="674"/>
      <c r="BK5" s="674"/>
      <c r="BL5" s="674"/>
      <c r="BM5" s="674"/>
      <c r="BN5" s="675"/>
      <c r="BO5" s="710">
        <v>97.6</v>
      </c>
      <c r="BP5" s="710"/>
      <c r="BQ5" s="710"/>
      <c r="BR5" s="710"/>
      <c r="BS5" s="711">
        <v>1104897</v>
      </c>
      <c r="BT5" s="711"/>
      <c r="BU5" s="711"/>
      <c r="BV5" s="711"/>
      <c r="BW5" s="711"/>
      <c r="BX5" s="711"/>
      <c r="BY5" s="711"/>
      <c r="BZ5" s="711"/>
      <c r="CA5" s="711"/>
      <c r="CB5" s="770"/>
      <c r="CD5" s="777" t="s">
        <v>222</v>
      </c>
      <c r="CE5" s="778"/>
      <c r="CF5" s="778"/>
      <c r="CG5" s="778"/>
      <c r="CH5" s="778"/>
      <c r="CI5" s="778"/>
      <c r="CJ5" s="778"/>
      <c r="CK5" s="778"/>
      <c r="CL5" s="778"/>
      <c r="CM5" s="778"/>
      <c r="CN5" s="778"/>
      <c r="CO5" s="778"/>
      <c r="CP5" s="778"/>
      <c r="CQ5" s="779"/>
      <c r="CR5" s="777" t="s">
        <v>228</v>
      </c>
      <c r="CS5" s="778"/>
      <c r="CT5" s="778"/>
      <c r="CU5" s="778"/>
      <c r="CV5" s="778"/>
      <c r="CW5" s="778"/>
      <c r="CX5" s="778"/>
      <c r="CY5" s="779"/>
      <c r="CZ5" s="777" t="s">
        <v>220</v>
      </c>
      <c r="DA5" s="778"/>
      <c r="DB5" s="778"/>
      <c r="DC5" s="779"/>
      <c r="DD5" s="777" t="s">
        <v>229</v>
      </c>
      <c r="DE5" s="778"/>
      <c r="DF5" s="778"/>
      <c r="DG5" s="778"/>
      <c r="DH5" s="778"/>
      <c r="DI5" s="778"/>
      <c r="DJ5" s="778"/>
      <c r="DK5" s="778"/>
      <c r="DL5" s="778"/>
      <c r="DM5" s="778"/>
      <c r="DN5" s="778"/>
      <c r="DO5" s="778"/>
      <c r="DP5" s="779"/>
      <c r="DQ5" s="777" t="s">
        <v>230</v>
      </c>
      <c r="DR5" s="778"/>
      <c r="DS5" s="778"/>
      <c r="DT5" s="778"/>
      <c r="DU5" s="778"/>
      <c r="DV5" s="778"/>
      <c r="DW5" s="778"/>
      <c r="DX5" s="778"/>
      <c r="DY5" s="778"/>
      <c r="DZ5" s="778"/>
      <c r="EA5" s="778"/>
      <c r="EB5" s="778"/>
      <c r="EC5" s="779"/>
    </row>
    <row r="6" spans="2:143" ht="11.25" customHeight="1" x14ac:dyDescent="0.15">
      <c r="B6" s="670" t="s">
        <v>231</v>
      </c>
      <c r="C6" s="671"/>
      <c r="D6" s="671"/>
      <c r="E6" s="671"/>
      <c r="F6" s="671"/>
      <c r="G6" s="671"/>
      <c r="H6" s="671"/>
      <c r="I6" s="671"/>
      <c r="J6" s="671"/>
      <c r="K6" s="671"/>
      <c r="L6" s="671"/>
      <c r="M6" s="671"/>
      <c r="N6" s="671"/>
      <c r="O6" s="671"/>
      <c r="P6" s="671"/>
      <c r="Q6" s="672"/>
      <c r="R6" s="673">
        <v>300164</v>
      </c>
      <c r="S6" s="674"/>
      <c r="T6" s="674"/>
      <c r="U6" s="674"/>
      <c r="V6" s="674"/>
      <c r="W6" s="674"/>
      <c r="X6" s="674"/>
      <c r="Y6" s="675"/>
      <c r="Z6" s="710">
        <v>0.6</v>
      </c>
      <c r="AA6" s="710"/>
      <c r="AB6" s="710"/>
      <c r="AC6" s="710"/>
      <c r="AD6" s="711">
        <v>300164</v>
      </c>
      <c r="AE6" s="711"/>
      <c r="AF6" s="711"/>
      <c r="AG6" s="711"/>
      <c r="AH6" s="711"/>
      <c r="AI6" s="711"/>
      <c r="AJ6" s="711"/>
      <c r="AK6" s="711"/>
      <c r="AL6" s="676">
        <v>1.1000000000000001</v>
      </c>
      <c r="AM6" s="677"/>
      <c r="AN6" s="677"/>
      <c r="AO6" s="712"/>
      <c r="AP6" s="670" t="s">
        <v>232</v>
      </c>
      <c r="AQ6" s="671"/>
      <c r="AR6" s="671"/>
      <c r="AS6" s="671"/>
      <c r="AT6" s="671"/>
      <c r="AU6" s="671"/>
      <c r="AV6" s="671"/>
      <c r="AW6" s="671"/>
      <c r="AX6" s="671"/>
      <c r="AY6" s="671"/>
      <c r="AZ6" s="671"/>
      <c r="BA6" s="671"/>
      <c r="BB6" s="671"/>
      <c r="BC6" s="671"/>
      <c r="BD6" s="671"/>
      <c r="BE6" s="671"/>
      <c r="BF6" s="672"/>
      <c r="BG6" s="673">
        <v>13957360</v>
      </c>
      <c r="BH6" s="674"/>
      <c r="BI6" s="674"/>
      <c r="BJ6" s="674"/>
      <c r="BK6" s="674"/>
      <c r="BL6" s="674"/>
      <c r="BM6" s="674"/>
      <c r="BN6" s="675"/>
      <c r="BO6" s="710">
        <v>97.6</v>
      </c>
      <c r="BP6" s="710"/>
      <c r="BQ6" s="710"/>
      <c r="BR6" s="710"/>
      <c r="BS6" s="711">
        <v>1104897</v>
      </c>
      <c r="BT6" s="711"/>
      <c r="BU6" s="711"/>
      <c r="BV6" s="711"/>
      <c r="BW6" s="711"/>
      <c r="BX6" s="711"/>
      <c r="BY6" s="711"/>
      <c r="BZ6" s="711"/>
      <c r="CA6" s="711"/>
      <c r="CB6" s="770"/>
      <c r="CD6" s="731" t="s">
        <v>233</v>
      </c>
      <c r="CE6" s="732"/>
      <c r="CF6" s="732"/>
      <c r="CG6" s="732"/>
      <c r="CH6" s="732"/>
      <c r="CI6" s="732"/>
      <c r="CJ6" s="732"/>
      <c r="CK6" s="732"/>
      <c r="CL6" s="732"/>
      <c r="CM6" s="732"/>
      <c r="CN6" s="732"/>
      <c r="CO6" s="732"/>
      <c r="CP6" s="732"/>
      <c r="CQ6" s="733"/>
      <c r="CR6" s="673">
        <v>318040</v>
      </c>
      <c r="CS6" s="674"/>
      <c r="CT6" s="674"/>
      <c r="CU6" s="674"/>
      <c r="CV6" s="674"/>
      <c r="CW6" s="674"/>
      <c r="CX6" s="674"/>
      <c r="CY6" s="675"/>
      <c r="CZ6" s="773">
        <v>0.6</v>
      </c>
      <c r="DA6" s="744"/>
      <c r="DB6" s="744"/>
      <c r="DC6" s="776"/>
      <c r="DD6" s="679" t="s">
        <v>234</v>
      </c>
      <c r="DE6" s="674"/>
      <c r="DF6" s="674"/>
      <c r="DG6" s="674"/>
      <c r="DH6" s="674"/>
      <c r="DI6" s="674"/>
      <c r="DJ6" s="674"/>
      <c r="DK6" s="674"/>
      <c r="DL6" s="674"/>
      <c r="DM6" s="674"/>
      <c r="DN6" s="674"/>
      <c r="DO6" s="674"/>
      <c r="DP6" s="675"/>
      <c r="DQ6" s="679">
        <v>318032</v>
      </c>
      <c r="DR6" s="674"/>
      <c r="DS6" s="674"/>
      <c r="DT6" s="674"/>
      <c r="DU6" s="674"/>
      <c r="DV6" s="674"/>
      <c r="DW6" s="674"/>
      <c r="DX6" s="674"/>
      <c r="DY6" s="674"/>
      <c r="DZ6" s="674"/>
      <c r="EA6" s="674"/>
      <c r="EB6" s="674"/>
      <c r="EC6" s="717"/>
    </row>
    <row r="7" spans="2:143" ht="11.25" customHeight="1" x14ac:dyDescent="0.15">
      <c r="B7" s="670" t="s">
        <v>235</v>
      </c>
      <c r="C7" s="671"/>
      <c r="D7" s="671"/>
      <c r="E7" s="671"/>
      <c r="F7" s="671"/>
      <c r="G7" s="671"/>
      <c r="H7" s="671"/>
      <c r="I7" s="671"/>
      <c r="J7" s="671"/>
      <c r="K7" s="671"/>
      <c r="L7" s="671"/>
      <c r="M7" s="671"/>
      <c r="N7" s="671"/>
      <c r="O7" s="671"/>
      <c r="P7" s="671"/>
      <c r="Q7" s="672"/>
      <c r="R7" s="673">
        <v>7291</v>
      </c>
      <c r="S7" s="674"/>
      <c r="T7" s="674"/>
      <c r="U7" s="674"/>
      <c r="V7" s="674"/>
      <c r="W7" s="674"/>
      <c r="X7" s="674"/>
      <c r="Y7" s="675"/>
      <c r="Z7" s="710">
        <v>0</v>
      </c>
      <c r="AA7" s="710"/>
      <c r="AB7" s="710"/>
      <c r="AC7" s="710"/>
      <c r="AD7" s="711">
        <v>7291</v>
      </c>
      <c r="AE7" s="711"/>
      <c r="AF7" s="711"/>
      <c r="AG7" s="711"/>
      <c r="AH7" s="711"/>
      <c r="AI7" s="711"/>
      <c r="AJ7" s="711"/>
      <c r="AK7" s="711"/>
      <c r="AL7" s="676">
        <v>0</v>
      </c>
      <c r="AM7" s="677"/>
      <c r="AN7" s="677"/>
      <c r="AO7" s="712"/>
      <c r="AP7" s="670" t="s">
        <v>236</v>
      </c>
      <c r="AQ7" s="671"/>
      <c r="AR7" s="671"/>
      <c r="AS7" s="671"/>
      <c r="AT7" s="671"/>
      <c r="AU7" s="671"/>
      <c r="AV7" s="671"/>
      <c r="AW7" s="671"/>
      <c r="AX7" s="671"/>
      <c r="AY7" s="671"/>
      <c r="AZ7" s="671"/>
      <c r="BA7" s="671"/>
      <c r="BB7" s="671"/>
      <c r="BC7" s="671"/>
      <c r="BD7" s="671"/>
      <c r="BE7" s="671"/>
      <c r="BF7" s="672"/>
      <c r="BG7" s="673">
        <v>5430529</v>
      </c>
      <c r="BH7" s="674"/>
      <c r="BI7" s="674"/>
      <c r="BJ7" s="674"/>
      <c r="BK7" s="674"/>
      <c r="BL7" s="674"/>
      <c r="BM7" s="674"/>
      <c r="BN7" s="675"/>
      <c r="BO7" s="710">
        <v>38</v>
      </c>
      <c r="BP7" s="710"/>
      <c r="BQ7" s="710"/>
      <c r="BR7" s="710"/>
      <c r="BS7" s="711">
        <v>196033</v>
      </c>
      <c r="BT7" s="711"/>
      <c r="BU7" s="711"/>
      <c r="BV7" s="711"/>
      <c r="BW7" s="711"/>
      <c r="BX7" s="711"/>
      <c r="BY7" s="711"/>
      <c r="BZ7" s="711"/>
      <c r="CA7" s="711"/>
      <c r="CB7" s="770"/>
      <c r="CD7" s="706" t="s">
        <v>237</v>
      </c>
      <c r="CE7" s="707"/>
      <c r="CF7" s="707"/>
      <c r="CG7" s="707"/>
      <c r="CH7" s="707"/>
      <c r="CI7" s="707"/>
      <c r="CJ7" s="707"/>
      <c r="CK7" s="707"/>
      <c r="CL7" s="707"/>
      <c r="CM7" s="707"/>
      <c r="CN7" s="707"/>
      <c r="CO7" s="707"/>
      <c r="CP7" s="707"/>
      <c r="CQ7" s="708"/>
      <c r="CR7" s="673">
        <v>4340395</v>
      </c>
      <c r="CS7" s="674"/>
      <c r="CT7" s="674"/>
      <c r="CU7" s="674"/>
      <c r="CV7" s="674"/>
      <c r="CW7" s="674"/>
      <c r="CX7" s="674"/>
      <c r="CY7" s="675"/>
      <c r="CZ7" s="710">
        <v>8</v>
      </c>
      <c r="DA7" s="710"/>
      <c r="DB7" s="710"/>
      <c r="DC7" s="710"/>
      <c r="DD7" s="679">
        <v>159795</v>
      </c>
      <c r="DE7" s="674"/>
      <c r="DF7" s="674"/>
      <c r="DG7" s="674"/>
      <c r="DH7" s="674"/>
      <c r="DI7" s="674"/>
      <c r="DJ7" s="674"/>
      <c r="DK7" s="674"/>
      <c r="DL7" s="674"/>
      <c r="DM7" s="674"/>
      <c r="DN7" s="674"/>
      <c r="DO7" s="674"/>
      <c r="DP7" s="675"/>
      <c r="DQ7" s="679">
        <v>3757549</v>
      </c>
      <c r="DR7" s="674"/>
      <c r="DS7" s="674"/>
      <c r="DT7" s="674"/>
      <c r="DU7" s="674"/>
      <c r="DV7" s="674"/>
      <c r="DW7" s="674"/>
      <c r="DX7" s="674"/>
      <c r="DY7" s="674"/>
      <c r="DZ7" s="674"/>
      <c r="EA7" s="674"/>
      <c r="EB7" s="674"/>
      <c r="EC7" s="717"/>
    </row>
    <row r="8" spans="2:143" ht="11.25" customHeight="1" x14ac:dyDescent="0.15">
      <c r="B8" s="670" t="s">
        <v>238</v>
      </c>
      <c r="C8" s="671"/>
      <c r="D8" s="671"/>
      <c r="E8" s="671"/>
      <c r="F8" s="671"/>
      <c r="G8" s="671"/>
      <c r="H8" s="671"/>
      <c r="I8" s="671"/>
      <c r="J8" s="671"/>
      <c r="K8" s="671"/>
      <c r="L8" s="671"/>
      <c r="M8" s="671"/>
      <c r="N8" s="671"/>
      <c r="O8" s="671"/>
      <c r="P8" s="671"/>
      <c r="Q8" s="672"/>
      <c r="R8" s="673">
        <v>41732</v>
      </c>
      <c r="S8" s="674"/>
      <c r="T8" s="674"/>
      <c r="U8" s="674"/>
      <c r="V8" s="674"/>
      <c r="W8" s="674"/>
      <c r="X8" s="674"/>
      <c r="Y8" s="675"/>
      <c r="Z8" s="710">
        <v>0.1</v>
      </c>
      <c r="AA8" s="710"/>
      <c r="AB8" s="710"/>
      <c r="AC8" s="710"/>
      <c r="AD8" s="711">
        <v>41732</v>
      </c>
      <c r="AE8" s="711"/>
      <c r="AF8" s="711"/>
      <c r="AG8" s="711"/>
      <c r="AH8" s="711"/>
      <c r="AI8" s="711"/>
      <c r="AJ8" s="711"/>
      <c r="AK8" s="711"/>
      <c r="AL8" s="676">
        <v>0.2</v>
      </c>
      <c r="AM8" s="677"/>
      <c r="AN8" s="677"/>
      <c r="AO8" s="712"/>
      <c r="AP8" s="670" t="s">
        <v>239</v>
      </c>
      <c r="AQ8" s="671"/>
      <c r="AR8" s="671"/>
      <c r="AS8" s="671"/>
      <c r="AT8" s="671"/>
      <c r="AU8" s="671"/>
      <c r="AV8" s="671"/>
      <c r="AW8" s="671"/>
      <c r="AX8" s="671"/>
      <c r="AY8" s="671"/>
      <c r="AZ8" s="671"/>
      <c r="BA8" s="671"/>
      <c r="BB8" s="671"/>
      <c r="BC8" s="671"/>
      <c r="BD8" s="671"/>
      <c r="BE8" s="671"/>
      <c r="BF8" s="672"/>
      <c r="BG8" s="673">
        <v>171970</v>
      </c>
      <c r="BH8" s="674"/>
      <c r="BI8" s="674"/>
      <c r="BJ8" s="674"/>
      <c r="BK8" s="674"/>
      <c r="BL8" s="674"/>
      <c r="BM8" s="674"/>
      <c r="BN8" s="675"/>
      <c r="BO8" s="710">
        <v>1.2</v>
      </c>
      <c r="BP8" s="710"/>
      <c r="BQ8" s="710"/>
      <c r="BR8" s="710"/>
      <c r="BS8" s="679" t="s">
        <v>136</v>
      </c>
      <c r="BT8" s="674"/>
      <c r="BU8" s="674"/>
      <c r="BV8" s="674"/>
      <c r="BW8" s="674"/>
      <c r="BX8" s="674"/>
      <c r="BY8" s="674"/>
      <c r="BZ8" s="674"/>
      <c r="CA8" s="674"/>
      <c r="CB8" s="717"/>
      <c r="CD8" s="706" t="s">
        <v>240</v>
      </c>
      <c r="CE8" s="707"/>
      <c r="CF8" s="707"/>
      <c r="CG8" s="707"/>
      <c r="CH8" s="707"/>
      <c r="CI8" s="707"/>
      <c r="CJ8" s="707"/>
      <c r="CK8" s="707"/>
      <c r="CL8" s="707"/>
      <c r="CM8" s="707"/>
      <c r="CN8" s="707"/>
      <c r="CO8" s="707"/>
      <c r="CP8" s="707"/>
      <c r="CQ8" s="708"/>
      <c r="CR8" s="673">
        <v>25929328</v>
      </c>
      <c r="CS8" s="674"/>
      <c r="CT8" s="674"/>
      <c r="CU8" s="674"/>
      <c r="CV8" s="674"/>
      <c r="CW8" s="674"/>
      <c r="CX8" s="674"/>
      <c r="CY8" s="675"/>
      <c r="CZ8" s="710">
        <v>47.8</v>
      </c>
      <c r="DA8" s="710"/>
      <c r="DB8" s="710"/>
      <c r="DC8" s="710"/>
      <c r="DD8" s="679">
        <v>209965</v>
      </c>
      <c r="DE8" s="674"/>
      <c r="DF8" s="674"/>
      <c r="DG8" s="674"/>
      <c r="DH8" s="674"/>
      <c r="DI8" s="674"/>
      <c r="DJ8" s="674"/>
      <c r="DK8" s="674"/>
      <c r="DL8" s="674"/>
      <c r="DM8" s="674"/>
      <c r="DN8" s="674"/>
      <c r="DO8" s="674"/>
      <c r="DP8" s="675"/>
      <c r="DQ8" s="679">
        <v>11112982</v>
      </c>
      <c r="DR8" s="674"/>
      <c r="DS8" s="674"/>
      <c r="DT8" s="674"/>
      <c r="DU8" s="674"/>
      <c r="DV8" s="674"/>
      <c r="DW8" s="674"/>
      <c r="DX8" s="674"/>
      <c r="DY8" s="674"/>
      <c r="DZ8" s="674"/>
      <c r="EA8" s="674"/>
      <c r="EB8" s="674"/>
      <c r="EC8" s="717"/>
    </row>
    <row r="9" spans="2:143" ht="11.25" customHeight="1" x14ac:dyDescent="0.15">
      <c r="B9" s="670" t="s">
        <v>241</v>
      </c>
      <c r="C9" s="671"/>
      <c r="D9" s="671"/>
      <c r="E9" s="671"/>
      <c r="F9" s="671"/>
      <c r="G9" s="671"/>
      <c r="H9" s="671"/>
      <c r="I9" s="671"/>
      <c r="J9" s="671"/>
      <c r="K9" s="671"/>
      <c r="L9" s="671"/>
      <c r="M9" s="671"/>
      <c r="N9" s="671"/>
      <c r="O9" s="671"/>
      <c r="P9" s="671"/>
      <c r="Q9" s="672"/>
      <c r="R9" s="673">
        <v>25424</v>
      </c>
      <c r="S9" s="674"/>
      <c r="T9" s="674"/>
      <c r="U9" s="674"/>
      <c r="V9" s="674"/>
      <c r="W9" s="674"/>
      <c r="X9" s="674"/>
      <c r="Y9" s="675"/>
      <c r="Z9" s="710">
        <v>0</v>
      </c>
      <c r="AA9" s="710"/>
      <c r="AB9" s="710"/>
      <c r="AC9" s="710"/>
      <c r="AD9" s="711">
        <v>25424</v>
      </c>
      <c r="AE9" s="711"/>
      <c r="AF9" s="711"/>
      <c r="AG9" s="711"/>
      <c r="AH9" s="711"/>
      <c r="AI9" s="711"/>
      <c r="AJ9" s="711"/>
      <c r="AK9" s="711"/>
      <c r="AL9" s="676">
        <v>0.1</v>
      </c>
      <c r="AM9" s="677"/>
      <c r="AN9" s="677"/>
      <c r="AO9" s="712"/>
      <c r="AP9" s="670" t="s">
        <v>242</v>
      </c>
      <c r="AQ9" s="671"/>
      <c r="AR9" s="671"/>
      <c r="AS9" s="671"/>
      <c r="AT9" s="671"/>
      <c r="AU9" s="671"/>
      <c r="AV9" s="671"/>
      <c r="AW9" s="671"/>
      <c r="AX9" s="671"/>
      <c r="AY9" s="671"/>
      <c r="AZ9" s="671"/>
      <c r="BA9" s="671"/>
      <c r="BB9" s="671"/>
      <c r="BC9" s="671"/>
      <c r="BD9" s="671"/>
      <c r="BE9" s="671"/>
      <c r="BF9" s="672"/>
      <c r="BG9" s="673">
        <v>4144736</v>
      </c>
      <c r="BH9" s="674"/>
      <c r="BI9" s="674"/>
      <c r="BJ9" s="674"/>
      <c r="BK9" s="674"/>
      <c r="BL9" s="674"/>
      <c r="BM9" s="674"/>
      <c r="BN9" s="675"/>
      <c r="BO9" s="710">
        <v>29</v>
      </c>
      <c r="BP9" s="710"/>
      <c r="BQ9" s="710"/>
      <c r="BR9" s="710"/>
      <c r="BS9" s="679" t="s">
        <v>136</v>
      </c>
      <c r="BT9" s="674"/>
      <c r="BU9" s="674"/>
      <c r="BV9" s="674"/>
      <c r="BW9" s="674"/>
      <c r="BX9" s="674"/>
      <c r="BY9" s="674"/>
      <c r="BZ9" s="674"/>
      <c r="CA9" s="674"/>
      <c r="CB9" s="717"/>
      <c r="CD9" s="706" t="s">
        <v>243</v>
      </c>
      <c r="CE9" s="707"/>
      <c r="CF9" s="707"/>
      <c r="CG9" s="707"/>
      <c r="CH9" s="707"/>
      <c r="CI9" s="707"/>
      <c r="CJ9" s="707"/>
      <c r="CK9" s="707"/>
      <c r="CL9" s="707"/>
      <c r="CM9" s="707"/>
      <c r="CN9" s="707"/>
      <c r="CO9" s="707"/>
      <c r="CP9" s="707"/>
      <c r="CQ9" s="708"/>
      <c r="CR9" s="673">
        <v>6776104</v>
      </c>
      <c r="CS9" s="674"/>
      <c r="CT9" s="674"/>
      <c r="CU9" s="674"/>
      <c r="CV9" s="674"/>
      <c r="CW9" s="674"/>
      <c r="CX9" s="674"/>
      <c r="CY9" s="675"/>
      <c r="CZ9" s="710">
        <v>12.5</v>
      </c>
      <c r="DA9" s="710"/>
      <c r="DB9" s="710"/>
      <c r="DC9" s="710"/>
      <c r="DD9" s="679">
        <v>186155</v>
      </c>
      <c r="DE9" s="674"/>
      <c r="DF9" s="674"/>
      <c r="DG9" s="674"/>
      <c r="DH9" s="674"/>
      <c r="DI9" s="674"/>
      <c r="DJ9" s="674"/>
      <c r="DK9" s="674"/>
      <c r="DL9" s="674"/>
      <c r="DM9" s="674"/>
      <c r="DN9" s="674"/>
      <c r="DO9" s="674"/>
      <c r="DP9" s="675"/>
      <c r="DQ9" s="679">
        <v>4142490</v>
      </c>
      <c r="DR9" s="674"/>
      <c r="DS9" s="674"/>
      <c r="DT9" s="674"/>
      <c r="DU9" s="674"/>
      <c r="DV9" s="674"/>
      <c r="DW9" s="674"/>
      <c r="DX9" s="674"/>
      <c r="DY9" s="674"/>
      <c r="DZ9" s="674"/>
      <c r="EA9" s="674"/>
      <c r="EB9" s="674"/>
      <c r="EC9" s="717"/>
    </row>
    <row r="10" spans="2:143" ht="11.25" customHeight="1" x14ac:dyDescent="0.15">
      <c r="B10" s="670" t="s">
        <v>244</v>
      </c>
      <c r="C10" s="671"/>
      <c r="D10" s="671"/>
      <c r="E10" s="671"/>
      <c r="F10" s="671"/>
      <c r="G10" s="671"/>
      <c r="H10" s="671"/>
      <c r="I10" s="671"/>
      <c r="J10" s="671"/>
      <c r="K10" s="671"/>
      <c r="L10" s="671"/>
      <c r="M10" s="671"/>
      <c r="N10" s="671"/>
      <c r="O10" s="671"/>
      <c r="P10" s="671"/>
      <c r="Q10" s="672"/>
      <c r="R10" s="673" t="s">
        <v>136</v>
      </c>
      <c r="S10" s="674"/>
      <c r="T10" s="674"/>
      <c r="U10" s="674"/>
      <c r="V10" s="674"/>
      <c r="W10" s="674"/>
      <c r="X10" s="674"/>
      <c r="Y10" s="675"/>
      <c r="Z10" s="710" t="s">
        <v>234</v>
      </c>
      <c r="AA10" s="710"/>
      <c r="AB10" s="710"/>
      <c r="AC10" s="710"/>
      <c r="AD10" s="711" t="s">
        <v>136</v>
      </c>
      <c r="AE10" s="711"/>
      <c r="AF10" s="711"/>
      <c r="AG10" s="711"/>
      <c r="AH10" s="711"/>
      <c r="AI10" s="711"/>
      <c r="AJ10" s="711"/>
      <c r="AK10" s="711"/>
      <c r="AL10" s="676" t="s">
        <v>234</v>
      </c>
      <c r="AM10" s="677"/>
      <c r="AN10" s="677"/>
      <c r="AO10" s="712"/>
      <c r="AP10" s="670" t="s">
        <v>245</v>
      </c>
      <c r="AQ10" s="671"/>
      <c r="AR10" s="671"/>
      <c r="AS10" s="671"/>
      <c r="AT10" s="671"/>
      <c r="AU10" s="671"/>
      <c r="AV10" s="671"/>
      <c r="AW10" s="671"/>
      <c r="AX10" s="671"/>
      <c r="AY10" s="671"/>
      <c r="AZ10" s="671"/>
      <c r="BA10" s="671"/>
      <c r="BB10" s="671"/>
      <c r="BC10" s="671"/>
      <c r="BD10" s="671"/>
      <c r="BE10" s="671"/>
      <c r="BF10" s="672"/>
      <c r="BG10" s="673">
        <v>345398</v>
      </c>
      <c r="BH10" s="674"/>
      <c r="BI10" s="674"/>
      <c r="BJ10" s="674"/>
      <c r="BK10" s="674"/>
      <c r="BL10" s="674"/>
      <c r="BM10" s="674"/>
      <c r="BN10" s="675"/>
      <c r="BO10" s="710">
        <v>2.4</v>
      </c>
      <c r="BP10" s="710"/>
      <c r="BQ10" s="710"/>
      <c r="BR10" s="710"/>
      <c r="BS10" s="679">
        <v>43951</v>
      </c>
      <c r="BT10" s="674"/>
      <c r="BU10" s="674"/>
      <c r="BV10" s="674"/>
      <c r="BW10" s="674"/>
      <c r="BX10" s="674"/>
      <c r="BY10" s="674"/>
      <c r="BZ10" s="674"/>
      <c r="CA10" s="674"/>
      <c r="CB10" s="717"/>
      <c r="CD10" s="706" t="s">
        <v>246</v>
      </c>
      <c r="CE10" s="707"/>
      <c r="CF10" s="707"/>
      <c r="CG10" s="707"/>
      <c r="CH10" s="707"/>
      <c r="CI10" s="707"/>
      <c r="CJ10" s="707"/>
      <c r="CK10" s="707"/>
      <c r="CL10" s="707"/>
      <c r="CM10" s="707"/>
      <c r="CN10" s="707"/>
      <c r="CO10" s="707"/>
      <c r="CP10" s="707"/>
      <c r="CQ10" s="708"/>
      <c r="CR10" s="673">
        <v>29988</v>
      </c>
      <c r="CS10" s="674"/>
      <c r="CT10" s="674"/>
      <c r="CU10" s="674"/>
      <c r="CV10" s="674"/>
      <c r="CW10" s="674"/>
      <c r="CX10" s="674"/>
      <c r="CY10" s="675"/>
      <c r="CZ10" s="710">
        <v>0.1</v>
      </c>
      <c r="DA10" s="710"/>
      <c r="DB10" s="710"/>
      <c r="DC10" s="710"/>
      <c r="DD10" s="679">
        <v>1469</v>
      </c>
      <c r="DE10" s="674"/>
      <c r="DF10" s="674"/>
      <c r="DG10" s="674"/>
      <c r="DH10" s="674"/>
      <c r="DI10" s="674"/>
      <c r="DJ10" s="674"/>
      <c r="DK10" s="674"/>
      <c r="DL10" s="674"/>
      <c r="DM10" s="674"/>
      <c r="DN10" s="674"/>
      <c r="DO10" s="674"/>
      <c r="DP10" s="675"/>
      <c r="DQ10" s="679">
        <v>29980</v>
      </c>
      <c r="DR10" s="674"/>
      <c r="DS10" s="674"/>
      <c r="DT10" s="674"/>
      <c r="DU10" s="674"/>
      <c r="DV10" s="674"/>
      <c r="DW10" s="674"/>
      <c r="DX10" s="674"/>
      <c r="DY10" s="674"/>
      <c r="DZ10" s="674"/>
      <c r="EA10" s="674"/>
      <c r="EB10" s="674"/>
      <c r="EC10" s="717"/>
    </row>
    <row r="11" spans="2:143" ht="11.25" customHeight="1" x14ac:dyDescent="0.15">
      <c r="B11" s="670" t="s">
        <v>247</v>
      </c>
      <c r="C11" s="671"/>
      <c r="D11" s="671"/>
      <c r="E11" s="671"/>
      <c r="F11" s="671"/>
      <c r="G11" s="671"/>
      <c r="H11" s="671"/>
      <c r="I11" s="671"/>
      <c r="J11" s="671"/>
      <c r="K11" s="671"/>
      <c r="L11" s="671"/>
      <c r="M11" s="671"/>
      <c r="N11" s="671"/>
      <c r="O11" s="671"/>
      <c r="P11" s="671"/>
      <c r="Q11" s="672"/>
      <c r="R11" s="673">
        <v>2080349</v>
      </c>
      <c r="S11" s="674"/>
      <c r="T11" s="674"/>
      <c r="U11" s="674"/>
      <c r="V11" s="674"/>
      <c r="W11" s="674"/>
      <c r="X11" s="674"/>
      <c r="Y11" s="675"/>
      <c r="Z11" s="676">
        <v>3.8</v>
      </c>
      <c r="AA11" s="677"/>
      <c r="AB11" s="677"/>
      <c r="AC11" s="678"/>
      <c r="AD11" s="679">
        <v>2080349</v>
      </c>
      <c r="AE11" s="674"/>
      <c r="AF11" s="674"/>
      <c r="AG11" s="674"/>
      <c r="AH11" s="674"/>
      <c r="AI11" s="674"/>
      <c r="AJ11" s="674"/>
      <c r="AK11" s="675"/>
      <c r="AL11" s="676">
        <v>7.5</v>
      </c>
      <c r="AM11" s="677"/>
      <c r="AN11" s="677"/>
      <c r="AO11" s="712"/>
      <c r="AP11" s="670" t="s">
        <v>248</v>
      </c>
      <c r="AQ11" s="671"/>
      <c r="AR11" s="671"/>
      <c r="AS11" s="671"/>
      <c r="AT11" s="671"/>
      <c r="AU11" s="671"/>
      <c r="AV11" s="671"/>
      <c r="AW11" s="671"/>
      <c r="AX11" s="671"/>
      <c r="AY11" s="671"/>
      <c r="AZ11" s="671"/>
      <c r="BA11" s="671"/>
      <c r="BB11" s="671"/>
      <c r="BC11" s="671"/>
      <c r="BD11" s="671"/>
      <c r="BE11" s="671"/>
      <c r="BF11" s="672"/>
      <c r="BG11" s="673">
        <v>768425</v>
      </c>
      <c r="BH11" s="674"/>
      <c r="BI11" s="674"/>
      <c r="BJ11" s="674"/>
      <c r="BK11" s="674"/>
      <c r="BL11" s="674"/>
      <c r="BM11" s="674"/>
      <c r="BN11" s="675"/>
      <c r="BO11" s="710">
        <v>5.4</v>
      </c>
      <c r="BP11" s="710"/>
      <c r="BQ11" s="710"/>
      <c r="BR11" s="710"/>
      <c r="BS11" s="679">
        <v>152082</v>
      </c>
      <c r="BT11" s="674"/>
      <c r="BU11" s="674"/>
      <c r="BV11" s="674"/>
      <c r="BW11" s="674"/>
      <c r="BX11" s="674"/>
      <c r="BY11" s="674"/>
      <c r="BZ11" s="674"/>
      <c r="CA11" s="674"/>
      <c r="CB11" s="717"/>
      <c r="CD11" s="706" t="s">
        <v>249</v>
      </c>
      <c r="CE11" s="707"/>
      <c r="CF11" s="707"/>
      <c r="CG11" s="707"/>
      <c r="CH11" s="707"/>
      <c r="CI11" s="707"/>
      <c r="CJ11" s="707"/>
      <c r="CK11" s="707"/>
      <c r="CL11" s="707"/>
      <c r="CM11" s="707"/>
      <c r="CN11" s="707"/>
      <c r="CO11" s="707"/>
      <c r="CP11" s="707"/>
      <c r="CQ11" s="708"/>
      <c r="CR11" s="673">
        <v>443606</v>
      </c>
      <c r="CS11" s="674"/>
      <c r="CT11" s="674"/>
      <c r="CU11" s="674"/>
      <c r="CV11" s="674"/>
      <c r="CW11" s="674"/>
      <c r="CX11" s="674"/>
      <c r="CY11" s="675"/>
      <c r="CZ11" s="710">
        <v>0.8</v>
      </c>
      <c r="DA11" s="710"/>
      <c r="DB11" s="710"/>
      <c r="DC11" s="710"/>
      <c r="DD11" s="679">
        <v>109370</v>
      </c>
      <c r="DE11" s="674"/>
      <c r="DF11" s="674"/>
      <c r="DG11" s="674"/>
      <c r="DH11" s="674"/>
      <c r="DI11" s="674"/>
      <c r="DJ11" s="674"/>
      <c r="DK11" s="674"/>
      <c r="DL11" s="674"/>
      <c r="DM11" s="674"/>
      <c r="DN11" s="674"/>
      <c r="DO11" s="674"/>
      <c r="DP11" s="675"/>
      <c r="DQ11" s="679">
        <v>255382</v>
      </c>
      <c r="DR11" s="674"/>
      <c r="DS11" s="674"/>
      <c r="DT11" s="674"/>
      <c r="DU11" s="674"/>
      <c r="DV11" s="674"/>
      <c r="DW11" s="674"/>
      <c r="DX11" s="674"/>
      <c r="DY11" s="674"/>
      <c r="DZ11" s="674"/>
      <c r="EA11" s="674"/>
      <c r="EB11" s="674"/>
      <c r="EC11" s="717"/>
    </row>
    <row r="12" spans="2:143" ht="11.25" customHeight="1" x14ac:dyDescent="0.15">
      <c r="B12" s="670" t="s">
        <v>250</v>
      </c>
      <c r="C12" s="671"/>
      <c r="D12" s="671"/>
      <c r="E12" s="671"/>
      <c r="F12" s="671"/>
      <c r="G12" s="671"/>
      <c r="H12" s="671"/>
      <c r="I12" s="671"/>
      <c r="J12" s="671"/>
      <c r="K12" s="671"/>
      <c r="L12" s="671"/>
      <c r="M12" s="671"/>
      <c r="N12" s="671"/>
      <c r="O12" s="671"/>
      <c r="P12" s="671"/>
      <c r="Q12" s="672"/>
      <c r="R12" s="673">
        <v>9998</v>
      </c>
      <c r="S12" s="674"/>
      <c r="T12" s="674"/>
      <c r="U12" s="674"/>
      <c r="V12" s="674"/>
      <c r="W12" s="674"/>
      <c r="X12" s="674"/>
      <c r="Y12" s="675"/>
      <c r="Z12" s="710">
        <v>0</v>
      </c>
      <c r="AA12" s="710"/>
      <c r="AB12" s="710"/>
      <c r="AC12" s="710"/>
      <c r="AD12" s="711">
        <v>9998</v>
      </c>
      <c r="AE12" s="711"/>
      <c r="AF12" s="711"/>
      <c r="AG12" s="711"/>
      <c r="AH12" s="711"/>
      <c r="AI12" s="711"/>
      <c r="AJ12" s="711"/>
      <c r="AK12" s="711"/>
      <c r="AL12" s="676">
        <v>0</v>
      </c>
      <c r="AM12" s="677"/>
      <c r="AN12" s="677"/>
      <c r="AO12" s="712"/>
      <c r="AP12" s="670" t="s">
        <v>251</v>
      </c>
      <c r="AQ12" s="671"/>
      <c r="AR12" s="671"/>
      <c r="AS12" s="671"/>
      <c r="AT12" s="671"/>
      <c r="AU12" s="671"/>
      <c r="AV12" s="671"/>
      <c r="AW12" s="671"/>
      <c r="AX12" s="671"/>
      <c r="AY12" s="671"/>
      <c r="AZ12" s="671"/>
      <c r="BA12" s="671"/>
      <c r="BB12" s="671"/>
      <c r="BC12" s="671"/>
      <c r="BD12" s="671"/>
      <c r="BE12" s="671"/>
      <c r="BF12" s="672"/>
      <c r="BG12" s="673">
        <v>7379909</v>
      </c>
      <c r="BH12" s="674"/>
      <c r="BI12" s="674"/>
      <c r="BJ12" s="674"/>
      <c r="BK12" s="674"/>
      <c r="BL12" s="674"/>
      <c r="BM12" s="674"/>
      <c r="BN12" s="675"/>
      <c r="BO12" s="710">
        <v>51.6</v>
      </c>
      <c r="BP12" s="710"/>
      <c r="BQ12" s="710"/>
      <c r="BR12" s="710"/>
      <c r="BS12" s="679">
        <v>908864</v>
      </c>
      <c r="BT12" s="674"/>
      <c r="BU12" s="674"/>
      <c r="BV12" s="674"/>
      <c r="BW12" s="674"/>
      <c r="BX12" s="674"/>
      <c r="BY12" s="674"/>
      <c r="BZ12" s="674"/>
      <c r="CA12" s="674"/>
      <c r="CB12" s="717"/>
      <c r="CD12" s="706" t="s">
        <v>252</v>
      </c>
      <c r="CE12" s="707"/>
      <c r="CF12" s="707"/>
      <c r="CG12" s="707"/>
      <c r="CH12" s="707"/>
      <c r="CI12" s="707"/>
      <c r="CJ12" s="707"/>
      <c r="CK12" s="707"/>
      <c r="CL12" s="707"/>
      <c r="CM12" s="707"/>
      <c r="CN12" s="707"/>
      <c r="CO12" s="707"/>
      <c r="CP12" s="707"/>
      <c r="CQ12" s="708"/>
      <c r="CR12" s="673">
        <v>1233904</v>
      </c>
      <c r="CS12" s="674"/>
      <c r="CT12" s="674"/>
      <c r="CU12" s="674"/>
      <c r="CV12" s="674"/>
      <c r="CW12" s="674"/>
      <c r="CX12" s="674"/>
      <c r="CY12" s="675"/>
      <c r="CZ12" s="710">
        <v>2.2999999999999998</v>
      </c>
      <c r="DA12" s="710"/>
      <c r="DB12" s="710"/>
      <c r="DC12" s="710"/>
      <c r="DD12" s="679">
        <v>185465</v>
      </c>
      <c r="DE12" s="674"/>
      <c r="DF12" s="674"/>
      <c r="DG12" s="674"/>
      <c r="DH12" s="674"/>
      <c r="DI12" s="674"/>
      <c r="DJ12" s="674"/>
      <c r="DK12" s="674"/>
      <c r="DL12" s="674"/>
      <c r="DM12" s="674"/>
      <c r="DN12" s="674"/>
      <c r="DO12" s="674"/>
      <c r="DP12" s="675"/>
      <c r="DQ12" s="679">
        <v>579973</v>
      </c>
      <c r="DR12" s="674"/>
      <c r="DS12" s="674"/>
      <c r="DT12" s="674"/>
      <c r="DU12" s="674"/>
      <c r="DV12" s="674"/>
      <c r="DW12" s="674"/>
      <c r="DX12" s="674"/>
      <c r="DY12" s="674"/>
      <c r="DZ12" s="674"/>
      <c r="EA12" s="674"/>
      <c r="EB12" s="674"/>
      <c r="EC12" s="717"/>
    </row>
    <row r="13" spans="2:143" ht="11.25" customHeight="1" x14ac:dyDescent="0.15">
      <c r="B13" s="670" t="s">
        <v>253</v>
      </c>
      <c r="C13" s="671"/>
      <c r="D13" s="671"/>
      <c r="E13" s="671"/>
      <c r="F13" s="671"/>
      <c r="G13" s="671"/>
      <c r="H13" s="671"/>
      <c r="I13" s="671"/>
      <c r="J13" s="671"/>
      <c r="K13" s="671"/>
      <c r="L13" s="671"/>
      <c r="M13" s="671"/>
      <c r="N13" s="671"/>
      <c r="O13" s="671"/>
      <c r="P13" s="671"/>
      <c r="Q13" s="672"/>
      <c r="R13" s="673" t="s">
        <v>136</v>
      </c>
      <c r="S13" s="674"/>
      <c r="T13" s="674"/>
      <c r="U13" s="674"/>
      <c r="V13" s="674"/>
      <c r="W13" s="674"/>
      <c r="X13" s="674"/>
      <c r="Y13" s="675"/>
      <c r="Z13" s="710" t="s">
        <v>136</v>
      </c>
      <c r="AA13" s="710"/>
      <c r="AB13" s="710"/>
      <c r="AC13" s="710"/>
      <c r="AD13" s="711" t="s">
        <v>234</v>
      </c>
      <c r="AE13" s="711"/>
      <c r="AF13" s="711"/>
      <c r="AG13" s="711"/>
      <c r="AH13" s="711"/>
      <c r="AI13" s="711"/>
      <c r="AJ13" s="711"/>
      <c r="AK13" s="711"/>
      <c r="AL13" s="676" t="s">
        <v>136</v>
      </c>
      <c r="AM13" s="677"/>
      <c r="AN13" s="677"/>
      <c r="AO13" s="712"/>
      <c r="AP13" s="670" t="s">
        <v>254</v>
      </c>
      <c r="AQ13" s="671"/>
      <c r="AR13" s="671"/>
      <c r="AS13" s="671"/>
      <c r="AT13" s="671"/>
      <c r="AU13" s="671"/>
      <c r="AV13" s="671"/>
      <c r="AW13" s="671"/>
      <c r="AX13" s="671"/>
      <c r="AY13" s="671"/>
      <c r="AZ13" s="671"/>
      <c r="BA13" s="671"/>
      <c r="BB13" s="671"/>
      <c r="BC13" s="671"/>
      <c r="BD13" s="671"/>
      <c r="BE13" s="671"/>
      <c r="BF13" s="672"/>
      <c r="BG13" s="673">
        <v>7320955</v>
      </c>
      <c r="BH13" s="674"/>
      <c r="BI13" s="674"/>
      <c r="BJ13" s="674"/>
      <c r="BK13" s="674"/>
      <c r="BL13" s="674"/>
      <c r="BM13" s="674"/>
      <c r="BN13" s="675"/>
      <c r="BO13" s="710">
        <v>51.2</v>
      </c>
      <c r="BP13" s="710"/>
      <c r="BQ13" s="710"/>
      <c r="BR13" s="710"/>
      <c r="BS13" s="679">
        <v>908864</v>
      </c>
      <c r="BT13" s="674"/>
      <c r="BU13" s="674"/>
      <c r="BV13" s="674"/>
      <c r="BW13" s="674"/>
      <c r="BX13" s="674"/>
      <c r="BY13" s="674"/>
      <c r="BZ13" s="674"/>
      <c r="CA13" s="674"/>
      <c r="CB13" s="717"/>
      <c r="CD13" s="706" t="s">
        <v>255</v>
      </c>
      <c r="CE13" s="707"/>
      <c r="CF13" s="707"/>
      <c r="CG13" s="707"/>
      <c r="CH13" s="707"/>
      <c r="CI13" s="707"/>
      <c r="CJ13" s="707"/>
      <c r="CK13" s="707"/>
      <c r="CL13" s="707"/>
      <c r="CM13" s="707"/>
      <c r="CN13" s="707"/>
      <c r="CO13" s="707"/>
      <c r="CP13" s="707"/>
      <c r="CQ13" s="708"/>
      <c r="CR13" s="673">
        <v>5028991</v>
      </c>
      <c r="CS13" s="674"/>
      <c r="CT13" s="674"/>
      <c r="CU13" s="674"/>
      <c r="CV13" s="674"/>
      <c r="CW13" s="674"/>
      <c r="CX13" s="674"/>
      <c r="CY13" s="675"/>
      <c r="CZ13" s="710">
        <v>9.3000000000000007</v>
      </c>
      <c r="DA13" s="710"/>
      <c r="DB13" s="710"/>
      <c r="DC13" s="710"/>
      <c r="DD13" s="679">
        <v>2237271</v>
      </c>
      <c r="DE13" s="674"/>
      <c r="DF13" s="674"/>
      <c r="DG13" s="674"/>
      <c r="DH13" s="674"/>
      <c r="DI13" s="674"/>
      <c r="DJ13" s="674"/>
      <c r="DK13" s="674"/>
      <c r="DL13" s="674"/>
      <c r="DM13" s="674"/>
      <c r="DN13" s="674"/>
      <c r="DO13" s="674"/>
      <c r="DP13" s="675"/>
      <c r="DQ13" s="679">
        <v>2556652</v>
      </c>
      <c r="DR13" s="674"/>
      <c r="DS13" s="674"/>
      <c r="DT13" s="674"/>
      <c r="DU13" s="674"/>
      <c r="DV13" s="674"/>
      <c r="DW13" s="674"/>
      <c r="DX13" s="674"/>
      <c r="DY13" s="674"/>
      <c r="DZ13" s="674"/>
      <c r="EA13" s="674"/>
      <c r="EB13" s="674"/>
      <c r="EC13" s="717"/>
    </row>
    <row r="14" spans="2:143" ht="11.25" customHeight="1" x14ac:dyDescent="0.15">
      <c r="B14" s="670" t="s">
        <v>256</v>
      </c>
      <c r="C14" s="671"/>
      <c r="D14" s="671"/>
      <c r="E14" s="671"/>
      <c r="F14" s="671"/>
      <c r="G14" s="671"/>
      <c r="H14" s="671"/>
      <c r="I14" s="671"/>
      <c r="J14" s="671"/>
      <c r="K14" s="671"/>
      <c r="L14" s="671"/>
      <c r="M14" s="671"/>
      <c r="N14" s="671"/>
      <c r="O14" s="671"/>
      <c r="P14" s="671"/>
      <c r="Q14" s="672"/>
      <c r="R14" s="673">
        <v>55825</v>
      </c>
      <c r="S14" s="674"/>
      <c r="T14" s="674"/>
      <c r="U14" s="674"/>
      <c r="V14" s="674"/>
      <c r="W14" s="674"/>
      <c r="X14" s="674"/>
      <c r="Y14" s="675"/>
      <c r="Z14" s="710">
        <v>0.1</v>
      </c>
      <c r="AA14" s="710"/>
      <c r="AB14" s="710"/>
      <c r="AC14" s="710"/>
      <c r="AD14" s="711">
        <v>55825</v>
      </c>
      <c r="AE14" s="711"/>
      <c r="AF14" s="711"/>
      <c r="AG14" s="711"/>
      <c r="AH14" s="711"/>
      <c r="AI14" s="711"/>
      <c r="AJ14" s="711"/>
      <c r="AK14" s="711"/>
      <c r="AL14" s="676">
        <v>0.2</v>
      </c>
      <c r="AM14" s="677"/>
      <c r="AN14" s="677"/>
      <c r="AO14" s="712"/>
      <c r="AP14" s="670" t="s">
        <v>257</v>
      </c>
      <c r="AQ14" s="671"/>
      <c r="AR14" s="671"/>
      <c r="AS14" s="671"/>
      <c r="AT14" s="671"/>
      <c r="AU14" s="671"/>
      <c r="AV14" s="671"/>
      <c r="AW14" s="671"/>
      <c r="AX14" s="671"/>
      <c r="AY14" s="671"/>
      <c r="AZ14" s="671"/>
      <c r="BA14" s="671"/>
      <c r="BB14" s="671"/>
      <c r="BC14" s="671"/>
      <c r="BD14" s="671"/>
      <c r="BE14" s="671"/>
      <c r="BF14" s="672"/>
      <c r="BG14" s="673">
        <v>326790</v>
      </c>
      <c r="BH14" s="674"/>
      <c r="BI14" s="674"/>
      <c r="BJ14" s="674"/>
      <c r="BK14" s="674"/>
      <c r="BL14" s="674"/>
      <c r="BM14" s="674"/>
      <c r="BN14" s="675"/>
      <c r="BO14" s="710">
        <v>2.2999999999999998</v>
      </c>
      <c r="BP14" s="710"/>
      <c r="BQ14" s="710"/>
      <c r="BR14" s="710"/>
      <c r="BS14" s="679" t="s">
        <v>136</v>
      </c>
      <c r="BT14" s="674"/>
      <c r="BU14" s="674"/>
      <c r="BV14" s="674"/>
      <c r="BW14" s="674"/>
      <c r="BX14" s="674"/>
      <c r="BY14" s="674"/>
      <c r="BZ14" s="674"/>
      <c r="CA14" s="674"/>
      <c r="CB14" s="717"/>
      <c r="CD14" s="706" t="s">
        <v>258</v>
      </c>
      <c r="CE14" s="707"/>
      <c r="CF14" s="707"/>
      <c r="CG14" s="707"/>
      <c r="CH14" s="707"/>
      <c r="CI14" s="707"/>
      <c r="CJ14" s="707"/>
      <c r="CK14" s="707"/>
      <c r="CL14" s="707"/>
      <c r="CM14" s="707"/>
      <c r="CN14" s="707"/>
      <c r="CO14" s="707"/>
      <c r="CP14" s="707"/>
      <c r="CQ14" s="708"/>
      <c r="CR14" s="673">
        <v>1389479</v>
      </c>
      <c r="CS14" s="674"/>
      <c r="CT14" s="674"/>
      <c r="CU14" s="674"/>
      <c r="CV14" s="674"/>
      <c r="CW14" s="674"/>
      <c r="CX14" s="674"/>
      <c r="CY14" s="675"/>
      <c r="CZ14" s="710">
        <v>2.6</v>
      </c>
      <c r="DA14" s="710"/>
      <c r="DB14" s="710"/>
      <c r="DC14" s="710"/>
      <c r="DD14" s="679">
        <v>160214</v>
      </c>
      <c r="DE14" s="674"/>
      <c r="DF14" s="674"/>
      <c r="DG14" s="674"/>
      <c r="DH14" s="674"/>
      <c r="DI14" s="674"/>
      <c r="DJ14" s="674"/>
      <c r="DK14" s="674"/>
      <c r="DL14" s="674"/>
      <c r="DM14" s="674"/>
      <c r="DN14" s="674"/>
      <c r="DO14" s="674"/>
      <c r="DP14" s="675"/>
      <c r="DQ14" s="679">
        <v>1208433</v>
      </c>
      <c r="DR14" s="674"/>
      <c r="DS14" s="674"/>
      <c r="DT14" s="674"/>
      <c r="DU14" s="674"/>
      <c r="DV14" s="674"/>
      <c r="DW14" s="674"/>
      <c r="DX14" s="674"/>
      <c r="DY14" s="674"/>
      <c r="DZ14" s="674"/>
      <c r="EA14" s="674"/>
      <c r="EB14" s="674"/>
      <c r="EC14" s="717"/>
    </row>
    <row r="15" spans="2:143" ht="11.25" customHeight="1" x14ac:dyDescent="0.15">
      <c r="B15" s="670" t="s">
        <v>259</v>
      </c>
      <c r="C15" s="671"/>
      <c r="D15" s="671"/>
      <c r="E15" s="671"/>
      <c r="F15" s="671"/>
      <c r="G15" s="671"/>
      <c r="H15" s="671"/>
      <c r="I15" s="671"/>
      <c r="J15" s="671"/>
      <c r="K15" s="671"/>
      <c r="L15" s="671"/>
      <c r="M15" s="671"/>
      <c r="N15" s="671"/>
      <c r="O15" s="671"/>
      <c r="P15" s="671"/>
      <c r="Q15" s="672"/>
      <c r="R15" s="673" t="s">
        <v>136</v>
      </c>
      <c r="S15" s="674"/>
      <c r="T15" s="674"/>
      <c r="U15" s="674"/>
      <c r="V15" s="674"/>
      <c r="W15" s="674"/>
      <c r="X15" s="674"/>
      <c r="Y15" s="675"/>
      <c r="Z15" s="710" t="s">
        <v>234</v>
      </c>
      <c r="AA15" s="710"/>
      <c r="AB15" s="710"/>
      <c r="AC15" s="710"/>
      <c r="AD15" s="711" t="s">
        <v>136</v>
      </c>
      <c r="AE15" s="711"/>
      <c r="AF15" s="711"/>
      <c r="AG15" s="711"/>
      <c r="AH15" s="711"/>
      <c r="AI15" s="711"/>
      <c r="AJ15" s="711"/>
      <c r="AK15" s="711"/>
      <c r="AL15" s="676" t="s">
        <v>234</v>
      </c>
      <c r="AM15" s="677"/>
      <c r="AN15" s="677"/>
      <c r="AO15" s="712"/>
      <c r="AP15" s="670" t="s">
        <v>260</v>
      </c>
      <c r="AQ15" s="671"/>
      <c r="AR15" s="671"/>
      <c r="AS15" s="671"/>
      <c r="AT15" s="671"/>
      <c r="AU15" s="671"/>
      <c r="AV15" s="671"/>
      <c r="AW15" s="671"/>
      <c r="AX15" s="671"/>
      <c r="AY15" s="671"/>
      <c r="AZ15" s="671"/>
      <c r="BA15" s="671"/>
      <c r="BB15" s="671"/>
      <c r="BC15" s="671"/>
      <c r="BD15" s="671"/>
      <c r="BE15" s="671"/>
      <c r="BF15" s="672"/>
      <c r="BG15" s="673">
        <v>820132</v>
      </c>
      <c r="BH15" s="674"/>
      <c r="BI15" s="674"/>
      <c r="BJ15" s="674"/>
      <c r="BK15" s="674"/>
      <c r="BL15" s="674"/>
      <c r="BM15" s="674"/>
      <c r="BN15" s="675"/>
      <c r="BO15" s="710">
        <v>5.7</v>
      </c>
      <c r="BP15" s="710"/>
      <c r="BQ15" s="710"/>
      <c r="BR15" s="710"/>
      <c r="BS15" s="679" t="s">
        <v>136</v>
      </c>
      <c r="BT15" s="674"/>
      <c r="BU15" s="674"/>
      <c r="BV15" s="674"/>
      <c r="BW15" s="674"/>
      <c r="BX15" s="674"/>
      <c r="BY15" s="674"/>
      <c r="BZ15" s="674"/>
      <c r="CA15" s="674"/>
      <c r="CB15" s="717"/>
      <c r="CD15" s="706" t="s">
        <v>261</v>
      </c>
      <c r="CE15" s="707"/>
      <c r="CF15" s="707"/>
      <c r="CG15" s="707"/>
      <c r="CH15" s="707"/>
      <c r="CI15" s="707"/>
      <c r="CJ15" s="707"/>
      <c r="CK15" s="707"/>
      <c r="CL15" s="707"/>
      <c r="CM15" s="707"/>
      <c r="CN15" s="707"/>
      <c r="CO15" s="707"/>
      <c r="CP15" s="707"/>
      <c r="CQ15" s="708"/>
      <c r="CR15" s="673">
        <v>3501931</v>
      </c>
      <c r="CS15" s="674"/>
      <c r="CT15" s="674"/>
      <c r="CU15" s="674"/>
      <c r="CV15" s="674"/>
      <c r="CW15" s="674"/>
      <c r="CX15" s="674"/>
      <c r="CY15" s="675"/>
      <c r="CZ15" s="710">
        <v>6.5</v>
      </c>
      <c r="DA15" s="710"/>
      <c r="DB15" s="710"/>
      <c r="DC15" s="710"/>
      <c r="DD15" s="679">
        <v>360620</v>
      </c>
      <c r="DE15" s="674"/>
      <c r="DF15" s="674"/>
      <c r="DG15" s="674"/>
      <c r="DH15" s="674"/>
      <c r="DI15" s="674"/>
      <c r="DJ15" s="674"/>
      <c r="DK15" s="674"/>
      <c r="DL15" s="674"/>
      <c r="DM15" s="674"/>
      <c r="DN15" s="674"/>
      <c r="DO15" s="674"/>
      <c r="DP15" s="675"/>
      <c r="DQ15" s="679">
        <v>2593806</v>
      </c>
      <c r="DR15" s="674"/>
      <c r="DS15" s="674"/>
      <c r="DT15" s="674"/>
      <c r="DU15" s="674"/>
      <c r="DV15" s="674"/>
      <c r="DW15" s="674"/>
      <c r="DX15" s="674"/>
      <c r="DY15" s="674"/>
      <c r="DZ15" s="674"/>
      <c r="EA15" s="674"/>
      <c r="EB15" s="674"/>
      <c r="EC15" s="717"/>
    </row>
    <row r="16" spans="2:143" ht="11.25" customHeight="1" x14ac:dyDescent="0.15">
      <c r="B16" s="670" t="s">
        <v>262</v>
      </c>
      <c r="C16" s="671"/>
      <c r="D16" s="671"/>
      <c r="E16" s="671"/>
      <c r="F16" s="671"/>
      <c r="G16" s="671"/>
      <c r="H16" s="671"/>
      <c r="I16" s="671"/>
      <c r="J16" s="671"/>
      <c r="K16" s="671"/>
      <c r="L16" s="671"/>
      <c r="M16" s="671"/>
      <c r="N16" s="671"/>
      <c r="O16" s="671"/>
      <c r="P16" s="671"/>
      <c r="Q16" s="672"/>
      <c r="R16" s="673">
        <v>17142</v>
      </c>
      <c r="S16" s="674"/>
      <c r="T16" s="674"/>
      <c r="U16" s="674"/>
      <c r="V16" s="674"/>
      <c r="W16" s="674"/>
      <c r="X16" s="674"/>
      <c r="Y16" s="675"/>
      <c r="Z16" s="710">
        <v>0</v>
      </c>
      <c r="AA16" s="710"/>
      <c r="AB16" s="710"/>
      <c r="AC16" s="710"/>
      <c r="AD16" s="711">
        <v>17142</v>
      </c>
      <c r="AE16" s="711"/>
      <c r="AF16" s="711"/>
      <c r="AG16" s="711"/>
      <c r="AH16" s="711"/>
      <c r="AI16" s="711"/>
      <c r="AJ16" s="711"/>
      <c r="AK16" s="711"/>
      <c r="AL16" s="676">
        <v>0.1</v>
      </c>
      <c r="AM16" s="677"/>
      <c r="AN16" s="677"/>
      <c r="AO16" s="712"/>
      <c r="AP16" s="670" t="s">
        <v>263</v>
      </c>
      <c r="AQ16" s="671"/>
      <c r="AR16" s="671"/>
      <c r="AS16" s="671"/>
      <c r="AT16" s="671"/>
      <c r="AU16" s="671"/>
      <c r="AV16" s="671"/>
      <c r="AW16" s="671"/>
      <c r="AX16" s="671"/>
      <c r="AY16" s="671"/>
      <c r="AZ16" s="671"/>
      <c r="BA16" s="671"/>
      <c r="BB16" s="671"/>
      <c r="BC16" s="671"/>
      <c r="BD16" s="671"/>
      <c r="BE16" s="671"/>
      <c r="BF16" s="672"/>
      <c r="BG16" s="673" t="s">
        <v>136</v>
      </c>
      <c r="BH16" s="674"/>
      <c r="BI16" s="674"/>
      <c r="BJ16" s="674"/>
      <c r="BK16" s="674"/>
      <c r="BL16" s="674"/>
      <c r="BM16" s="674"/>
      <c r="BN16" s="675"/>
      <c r="BO16" s="710" t="s">
        <v>136</v>
      </c>
      <c r="BP16" s="710"/>
      <c r="BQ16" s="710"/>
      <c r="BR16" s="710"/>
      <c r="BS16" s="679" t="s">
        <v>234</v>
      </c>
      <c r="BT16" s="674"/>
      <c r="BU16" s="674"/>
      <c r="BV16" s="674"/>
      <c r="BW16" s="674"/>
      <c r="BX16" s="674"/>
      <c r="BY16" s="674"/>
      <c r="BZ16" s="674"/>
      <c r="CA16" s="674"/>
      <c r="CB16" s="717"/>
      <c r="CD16" s="706" t="s">
        <v>264</v>
      </c>
      <c r="CE16" s="707"/>
      <c r="CF16" s="707"/>
      <c r="CG16" s="707"/>
      <c r="CH16" s="707"/>
      <c r="CI16" s="707"/>
      <c r="CJ16" s="707"/>
      <c r="CK16" s="707"/>
      <c r="CL16" s="707"/>
      <c r="CM16" s="707"/>
      <c r="CN16" s="707"/>
      <c r="CO16" s="707"/>
      <c r="CP16" s="707"/>
      <c r="CQ16" s="708"/>
      <c r="CR16" s="673">
        <v>56708</v>
      </c>
      <c r="CS16" s="674"/>
      <c r="CT16" s="674"/>
      <c r="CU16" s="674"/>
      <c r="CV16" s="674"/>
      <c r="CW16" s="674"/>
      <c r="CX16" s="674"/>
      <c r="CY16" s="675"/>
      <c r="CZ16" s="710">
        <v>0.1</v>
      </c>
      <c r="DA16" s="710"/>
      <c r="DB16" s="710"/>
      <c r="DC16" s="710"/>
      <c r="DD16" s="679" t="s">
        <v>136</v>
      </c>
      <c r="DE16" s="674"/>
      <c r="DF16" s="674"/>
      <c r="DG16" s="674"/>
      <c r="DH16" s="674"/>
      <c r="DI16" s="674"/>
      <c r="DJ16" s="674"/>
      <c r="DK16" s="674"/>
      <c r="DL16" s="674"/>
      <c r="DM16" s="674"/>
      <c r="DN16" s="674"/>
      <c r="DO16" s="674"/>
      <c r="DP16" s="675"/>
      <c r="DQ16" s="679">
        <v>2941</v>
      </c>
      <c r="DR16" s="674"/>
      <c r="DS16" s="674"/>
      <c r="DT16" s="674"/>
      <c r="DU16" s="674"/>
      <c r="DV16" s="674"/>
      <c r="DW16" s="674"/>
      <c r="DX16" s="674"/>
      <c r="DY16" s="674"/>
      <c r="DZ16" s="674"/>
      <c r="EA16" s="674"/>
      <c r="EB16" s="674"/>
      <c r="EC16" s="717"/>
    </row>
    <row r="17" spans="2:133" ht="11.25" customHeight="1" x14ac:dyDescent="0.15">
      <c r="B17" s="670" t="s">
        <v>265</v>
      </c>
      <c r="C17" s="671"/>
      <c r="D17" s="671"/>
      <c r="E17" s="671"/>
      <c r="F17" s="671"/>
      <c r="G17" s="671"/>
      <c r="H17" s="671"/>
      <c r="I17" s="671"/>
      <c r="J17" s="671"/>
      <c r="K17" s="671"/>
      <c r="L17" s="671"/>
      <c r="M17" s="671"/>
      <c r="N17" s="671"/>
      <c r="O17" s="671"/>
      <c r="P17" s="671"/>
      <c r="Q17" s="672"/>
      <c r="R17" s="673">
        <v>155235</v>
      </c>
      <c r="S17" s="674"/>
      <c r="T17" s="674"/>
      <c r="U17" s="674"/>
      <c r="V17" s="674"/>
      <c r="W17" s="674"/>
      <c r="X17" s="674"/>
      <c r="Y17" s="675"/>
      <c r="Z17" s="710">
        <v>0.3</v>
      </c>
      <c r="AA17" s="710"/>
      <c r="AB17" s="710"/>
      <c r="AC17" s="710"/>
      <c r="AD17" s="711">
        <v>155235</v>
      </c>
      <c r="AE17" s="711"/>
      <c r="AF17" s="711"/>
      <c r="AG17" s="711"/>
      <c r="AH17" s="711"/>
      <c r="AI17" s="711"/>
      <c r="AJ17" s="711"/>
      <c r="AK17" s="711"/>
      <c r="AL17" s="676">
        <v>0.6</v>
      </c>
      <c r="AM17" s="677"/>
      <c r="AN17" s="677"/>
      <c r="AO17" s="712"/>
      <c r="AP17" s="670" t="s">
        <v>266</v>
      </c>
      <c r="AQ17" s="671"/>
      <c r="AR17" s="671"/>
      <c r="AS17" s="671"/>
      <c r="AT17" s="671"/>
      <c r="AU17" s="671"/>
      <c r="AV17" s="671"/>
      <c r="AW17" s="671"/>
      <c r="AX17" s="671"/>
      <c r="AY17" s="671"/>
      <c r="AZ17" s="671"/>
      <c r="BA17" s="671"/>
      <c r="BB17" s="671"/>
      <c r="BC17" s="671"/>
      <c r="BD17" s="671"/>
      <c r="BE17" s="671"/>
      <c r="BF17" s="672"/>
      <c r="BG17" s="673" t="s">
        <v>234</v>
      </c>
      <c r="BH17" s="674"/>
      <c r="BI17" s="674"/>
      <c r="BJ17" s="674"/>
      <c r="BK17" s="674"/>
      <c r="BL17" s="674"/>
      <c r="BM17" s="674"/>
      <c r="BN17" s="675"/>
      <c r="BO17" s="710" t="s">
        <v>136</v>
      </c>
      <c r="BP17" s="710"/>
      <c r="BQ17" s="710"/>
      <c r="BR17" s="710"/>
      <c r="BS17" s="679" t="s">
        <v>136</v>
      </c>
      <c r="BT17" s="674"/>
      <c r="BU17" s="674"/>
      <c r="BV17" s="674"/>
      <c r="BW17" s="674"/>
      <c r="BX17" s="674"/>
      <c r="BY17" s="674"/>
      <c r="BZ17" s="674"/>
      <c r="CA17" s="674"/>
      <c r="CB17" s="717"/>
      <c r="CD17" s="706" t="s">
        <v>267</v>
      </c>
      <c r="CE17" s="707"/>
      <c r="CF17" s="707"/>
      <c r="CG17" s="707"/>
      <c r="CH17" s="707"/>
      <c r="CI17" s="707"/>
      <c r="CJ17" s="707"/>
      <c r="CK17" s="707"/>
      <c r="CL17" s="707"/>
      <c r="CM17" s="707"/>
      <c r="CN17" s="707"/>
      <c r="CO17" s="707"/>
      <c r="CP17" s="707"/>
      <c r="CQ17" s="708"/>
      <c r="CR17" s="673">
        <v>5194492</v>
      </c>
      <c r="CS17" s="674"/>
      <c r="CT17" s="674"/>
      <c r="CU17" s="674"/>
      <c r="CV17" s="674"/>
      <c r="CW17" s="674"/>
      <c r="CX17" s="674"/>
      <c r="CY17" s="675"/>
      <c r="CZ17" s="710">
        <v>9.6</v>
      </c>
      <c r="DA17" s="710"/>
      <c r="DB17" s="710"/>
      <c r="DC17" s="710"/>
      <c r="DD17" s="679" t="s">
        <v>136</v>
      </c>
      <c r="DE17" s="674"/>
      <c r="DF17" s="674"/>
      <c r="DG17" s="674"/>
      <c r="DH17" s="674"/>
      <c r="DI17" s="674"/>
      <c r="DJ17" s="674"/>
      <c r="DK17" s="674"/>
      <c r="DL17" s="674"/>
      <c r="DM17" s="674"/>
      <c r="DN17" s="674"/>
      <c r="DO17" s="674"/>
      <c r="DP17" s="675"/>
      <c r="DQ17" s="679">
        <v>4487823</v>
      </c>
      <c r="DR17" s="674"/>
      <c r="DS17" s="674"/>
      <c r="DT17" s="674"/>
      <c r="DU17" s="674"/>
      <c r="DV17" s="674"/>
      <c r="DW17" s="674"/>
      <c r="DX17" s="674"/>
      <c r="DY17" s="674"/>
      <c r="DZ17" s="674"/>
      <c r="EA17" s="674"/>
      <c r="EB17" s="674"/>
      <c r="EC17" s="717"/>
    </row>
    <row r="18" spans="2:133" ht="11.25" customHeight="1" x14ac:dyDescent="0.15">
      <c r="B18" s="670" t="s">
        <v>268</v>
      </c>
      <c r="C18" s="671"/>
      <c r="D18" s="671"/>
      <c r="E18" s="671"/>
      <c r="F18" s="671"/>
      <c r="G18" s="671"/>
      <c r="H18" s="671"/>
      <c r="I18" s="671"/>
      <c r="J18" s="671"/>
      <c r="K18" s="671"/>
      <c r="L18" s="671"/>
      <c r="M18" s="671"/>
      <c r="N18" s="671"/>
      <c r="O18" s="671"/>
      <c r="P18" s="671"/>
      <c r="Q18" s="672"/>
      <c r="R18" s="673">
        <v>66017</v>
      </c>
      <c r="S18" s="674"/>
      <c r="T18" s="674"/>
      <c r="U18" s="674"/>
      <c r="V18" s="674"/>
      <c r="W18" s="674"/>
      <c r="X18" s="674"/>
      <c r="Y18" s="675"/>
      <c r="Z18" s="710">
        <v>0.1</v>
      </c>
      <c r="AA18" s="710"/>
      <c r="AB18" s="710"/>
      <c r="AC18" s="710"/>
      <c r="AD18" s="711">
        <v>66017</v>
      </c>
      <c r="AE18" s="711"/>
      <c r="AF18" s="711"/>
      <c r="AG18" s="711"/>
      <c r="AH18" s="711"/>
      <c r="AI18" s="711"/>
      <c r="AJ18" s="711"/>
      <c r="AK18" s="711"/>
      <c r="AL18" s="676">
        <v>0.2</v>
      </c>
      <c r="AM18" s="677"/>
      <c r="AN18" s="677"/>
      <c r="AO18" s="712"/>
      <c r="AP18" s="670" t="s">
        <v>269</v>
      </c>
      <c r="AQ18" s="671"/>
      <c r="AR18" s="671"/>
      <c r="AS18" s="671"/>
      <c r="AT18" s="671"/>
      <c r="AU18" s="671"/>
      <c r="AV18" s="671"/>
      <c r="AW18" s="671"/>
      <c r="AX18" s="671"/>
      <c r="AY18" s="671"/>
      <c r="AZ18" s="671"/>
      <c r="BA18" s="671"/>
      <c r="BB18" s="671"/>
      <c r="BC18" s="671"/>
      <c r="BD18" s="671"/>
      <c r="BE18" s="671"/>
      <c r="BF18" s="672"/>
      <c r="BG18" s="673" t="s">
        <v>234</v>
      </c>
      <c r="BH18" s="674"/>
      <c r="BI18" s="674"/>
      <c r="BJ18" s="674"/>
      <c r="BK18" s="674"/>
      <c r="BL18" s="674"/>
      <c r="BM18" s="674"/>
      <c r="BN18" s="675"/>
      <c r="BO18" s="710" t="s">
        <v>136</v>
      </c>
      <c r="BP18" s="710"/>
      <c r="BQ18" s="710"/>
      <c r="BR18" s="710"/>
      <c r="BS18" s="679" t="s">
        <v>234</v>
      </c>
      <c r="BT18" s="674"/>
      <c r="BU18" s="674"/>
      <c r="BV18" s="674"/>
      <c r="BW18" s="674"/>
      <c r="BX18" s="674"/>
      <c r="BY18" s="674"/>
      <c r="BZ18" s="674"/>
      <c r="CA18" s="674"/>
      <c r="CB18" s="717"/>
      <c r="CD18" s="706" t="s">
        <v>270</v>
      </c>
      <c r="CE18" s="707"/>
      <c r="CF18" s="707"/>
      <c r="CG18" s="707"/>
      <c r="CH18" s="707"/>
      <c r="CI18" s="707"/>
      <c r="CJ18" s="707"/>
      <c r="CK18" s="707"/>
      <c r="CL18" s="707"/>
      <c r="CM18" s="707"/>
      <c r="CN18" s="707"/>
      <c r="CO18" s="707"/>
      <c r="CP18" s="707"/>
      <c r="CQ18" s="708"/>
      <c r="CR18" s="673" t="s">
        <v>136</v>
      </c>
      <c r="CS18" s="674"/>
      <c r="CT18" s="674"/>
      <c r="CU18" s="674"/>
      <c r="CV18" s="674"/>
      <c r="CW18" s="674"/>
      <c r="CX18" s="674"/>
      <c r="CY18" s="675"/>
      <c r="CZ18" s="710" t="s">
        <v>234</v>
      </c>
      <c r="DA18" s="710"/>
      <c r="DB18" s="710"/>
      <c r="DC18" s="710"/>
      <c r="DD18" s="679" t="s">
        <v>136</v>
      </c>
      <c r="DE18" s="674"/>
      <c r="DF18" s="674"/>
      <c r="DG18" s="674"/>
      <c r="DH18" s="674"/>
      <c r="DI18" s="674"/>
      <c r="DJ18" s="674"/>
      <c r="DK18" s="674"/>
      <c r="DL18" s="674"/>
      <c r="DM18" s="674"/>
      <c r="DN18" s="674"/>
      <c r="DO18" s="674"/>
      <c r="DP18" s="675"/>
      <c r="DQ18" s="679" t="s">
        <v>136</v>
      </c>
      <c r="DR18" s="674"/>
      <c r="DS18" s="674"/>
      <c r="DT18" s="674"/>
      <c r="DU18" s="674"/>
      <c r="DV18" s="674"/>
      <c r="DW18" s="674"/>
      <c r="DX18" s="674"/>
      <c r="DY18" s="674"/>
      <c r="DZ18" s="674"/>
      <c r="EA18" s="674"/>
      <c r="EB18" s="674"/>
      <c r="EC18" s="717"/>
    </row>
    <row r="19" spans="2:133" ht="11.25" customHeight="1" x14ac:dyDescent="0.15">
      <c r="B19" s="670" t="s">
        <v>271</v>
      </c>
      <c r="C19" s="671"/>
      <c r="D19" s="671"/>
      <c r="E19" s="671"/>
      <c r="F19" s="671"/>
      <c r="G19" s="671"/>
      <c r="H19" s="671"/>
      <c r="I19" s="671"/>
      <c r="J19" s="671"/>
      <c r="K19" s="671"/>
      <c r="L19" s="671"/>
      <c r="M19" s="671"/>
      <c r="N19" s="671"/>
      <c r="O19" s="671"/>
      <c r="P19" s="671"/>
      <c r="Q19" s="672"/>
      <c r="R19" s="673">
        <v>8250</v>
      </c>
      <c r="S19" s="674"/>
      <c r="T19" s="674"/>
      <c r="U19" s="674"/>
      <c r="V19" s="674"/>
      <c r="W19" s="674"/>
      <c r="X19" s="674"/>
      <c r="Y19" s="675"/>
      <c r="Z19" s="710">
        <v>0</v>
      </c>
      <c r="AA19" s="710"/>
      <c r="AB19" s="710"/>
      <c r="AC19" s="710"/>
      <c r="AD19" s="711">
        <v>8250</v>
      </c>
      <c r="AE19" s="711"/>
      <c r="AF19" s="711"/>
      <c r="AG19" s="711"/>
      <c r="AH19" s="711"/>
      <c r="AI19" s="711"/>
      <c r="AJ19" s="711"/>
      <c r="AK19" s="711"/>
      <c r="AL19" s="676">
        <v>0</v>
      </c>
      <c r="AM19" s="677"/>
      <c r="AN19" s="677"/>
      <c r="AO19" s="712"/>
      <c r="AP19" s="670" t="s">
        <v>272</v>
      </c>
      <c r="AQ19" s="671"/>
      <c r="AR19" s="671"/>
      <c r="AS19" s="671"/>
      <c r="AT19" s="671"/>
      <c r="AU19" s="671"/>
      <c r="AV19" s="671"/>
      <c r="AW19" s="671"/>
      <c r="AX19" s="671"/>
      <c r="AY19" s="671"/>
      <c r="AZ19" s="671"/>
      <c r="BA19" s="671"/>
      <c r="BB19" s="671"/>
      <c r="BC19" s="671"/>
      <c r="BD19" s="671"/>
      <c r="BE19" s="671"/>
      <c r="BF19" s="672"/>
      <c r="BG19" s="673">
        <v>341947</v>
      </c>
      <c r="BH19" s="674"/>
      <c r="BI19" s="674"/>
      <c r="BJ19" s="674"/>
      <c r="BK19" s="674"/>
      <c r="BL19" s="674"/>
      <c r="BM19" s="674"/>
      <c r="BN19" s="675"/>
      <c r="BO19" s="710">
        <v>2.4</v>
      </c>
      <c r="BP19" s="710"/>
      <c r="BQ19" s="710"/>
      <c r="BR19" s="710"/>
      <c r="BS19" s="679" t="s">
        <v>136</v>
      </c>
      <c r="BT19" s="674"/>
      <c r="BU19" s="674"/>
      <c r="BV19" s="674"/>
      <c r="BW19" s="674"/>
      <c r="BX19" s="674"/>
      <c r="BY19" s="674"/>
      <c r="BZ19" s="674"/>
      <c r="CA19" s="674"/>
      <c r="CB19" s="717"/>
      <c r="CD19" s="706" t="s">
        <v>273</v>
      </c>
      <c r="CE19" s="707"/>
      <c r="CF19" s="707"/>
      <c r="CG19" s="707"/>
      <c r="CH19" s="707"/>
      <c r="CI19" s="707"/>
      <c r="CJ19" s="707"/>
      <c r="CK19" s="707"/>
      <c r="CL19" s="707"/>
      <c r="CM19" s="707"/>
      <c r="CN19" s="707"/>
      <c r="CO19" s="707"/>
      <c r="CP19" s="707"/>
      <c r="CQ19" s="708"/>
      <c r="CR19" s="673" t="s">
        <v>234</v>
      </c>
      <c r="CS19" s="674"/>
      <c r="CT19" s="674"/>
      <c r="CU19" s="674"/>
      <c r="CV19" s="674"/>
      <c r="CW19" s="674"/>
      <c r="CX19" s="674"/>
      <c r="CY19" s="675"/>
      <c r="CZ19" s="710" t="s">
        <v>136</v>
      </c>
      <c r="DA19" s="710"/>
      <c r="DB19" s="710"/>
      <c r="DC19" s="710"/>
      <c r="DD19" s="679" t="s">
        <v>136</v>
      </c>
      <c r="DE19" s="674"/>
      <c r="DF19" s="674"/>
      <c r="DG19" s="674"/>
      <c r="DH19" s="674"/>
      <c r="DI19" s="674"/>
      <c r="DJ19" s="674"/>
      <c r="DK19" s="674"/>
      <c r="DL19" s="674"/>
      <c r="DM19" s="674"/>
      <c r="DN19" s="674"/>
      <c r="DO19" s="674"/>
      <c r="DP19" s="675"/>
      <c r="DQ19" s="679" t="s">
        <v>136</v>
      </c>
      <c r="DR19" s="674"/>
      <c r="DS19" s="674"/>
      <c r="DT19" s="674"/>
      <c r="DU19" s="674"/>
      <c r="DV19" s="674"/>
      <c r="DW19" s="674"/>
      <c r="DX19" s="674"/>
      <c r="DY19" s="674"/>
      <c r="DZ19" s="674"/>
      <c r="EA19" s="674"/>
      <c r="EB19" s="674"/>
      <c r="EC19" s="717"/>
    </row>
    <row r="20" spans="2:133" ht="11.25" customHeight="1" x14ac:dyDescent="0.15">
      <c r="B20" s="670" t="s">
        <v>274</v>
      </c>
      <c r="C20" s="671"/>
      <c r="D20" s="671"/>
      <c r="E20" s="671"/>
      <c r="F20" s="671"/>
      <c r="G20" s="671"/>
      <c r="H20" s="671"/>
      <c r="I20" s="671"/>
      <c r="J20" s="671"/>
      <c r="K20" s="671"/>
      <c r="L20" s="671"/>
      <c r="M20" s="671"/>
      <c r="N20" s="671"/>
      <c r="O20" s="671"/>
      <c r="P20" s="671"/>
      <c r="Q20" s="672"/>
      <c r="R20" s="673">
        <v>2809</v>
      </c>
      <c r="S20" s="674"/>
      <c r="T20" s="674"/>
      <c r="U20" s="674"/>
      <c r="V20" s="674"/>
      <c r="W20" s="674"/>
      <c r="X20" s="674"/>
      <c r="Y20" s="675"/>
      <c r="Z20" s="710">
        <v>0</v>
      </c>
      <c r="AA20" s="710"/>
      <c r="AB20" s="710"/>
      <c r="AC20" s="710"/>
      <c r="AD20" s="711">
        <v>2809</v>
      </c>
      <c r="AE20" s="711"/>
      <c r="AF20" s="711"/>
      <c r="AG20" s="711"/>
      <c r="AH20" s="711"/>
      <c r="AI20" s="711"/>
      <c r="AJ20" s="711"/>
      <c r="AK20" s="711"/>
      <c r="AL20" s="676">
        <v>0</v>
      </c>
      <c r="AM20" s="677"/>
      <c r="AN20" s="677"/>
      <c r="AO20" s="712"/>
      <c r="AP20" s="670" t="s">
        <v>275</v>
      </c>
      <c r="AQ20" s="671"/>
      <c r="AR20" s="671"/>
      <c r="AS20" s="671"/>
      <c r="AT20" s="671"/>
      <c r="AU20" s="671"/>
      <c r="AV20" s="671"/>
      <c r="AW20" s="671"/>
      <c r="AX20" s="671"/>
      <c r="AY20" s="671"/>
      <c r="AZ20" s="671"/>
      <c r="BA20" s="671"/>
      <c r="BB20" s="671"/>
      <c r="BC20" s="671"/>
      <c r="BD20" s="671"/>
      <c r="BE20" s="671"/>
      <c r="BF20" s="672"/>
      <c r="BG20" s="673">
        <v>341947</v>
      </c>
      <c r="BH20" s="674"/>
      <c r="BI20" s="674"/>
      <c r="BJ20" s="674"/>
      <c r="BK20" s="674"/>
      <c r="BL20" s="674"/>
      <c r="BM20" s="674"/>
      <c r="BN20" s="675"/>
      <c r="BO20" s="710">
        <v>2.4</v>
      </c>
      <c r="BP20" s="710"/>
      <c r="BQ20" s="710"/>
      <c r="BR20" s="710"/>
      <c r="BS20" s="679" t="s">
        <v>136</v>
      </c>
      <c r="BT20" s="674"/>
      <c r="BU20" s="674"/>
      <c r="BV20" s="674"/>
      <c r="BW20" s="674"/>
      <c r="BX20" s="674"/>
      <c r="BY20" s="674"/>
      <c r="BZ20" s="674"/>
      <c r="CA20" s="674"/>
      <c r="CB20" s="717"/>
      <c r="CD20" s="706" t="s">
        <v>276</v>
      </c>
      <c r="CE20" s="707"/>
      <c r="CF20" s="707"/>
      <c r="CG20" s="707"/>
      <c r="CH20" s="707"/>
      <c r="CI20" s="707"/>
      <c r="CJ20" s="707"/>
      <c r="CK20" s="707"/>
      <c r="CL20" s="707"/>
      <c r="CM20" s="707"/>
      <c r="CN20" s="707"/>
      <c r="CO20" s="707"/>
      <c r="CP20" s="707"/>
      <c r="CQ20" s="708"/>
      <c r="CR20" s="673">
        <v>54242966</v>
      </c>
      <c r="CS20" s="674"/>
      <c r="CT20" s="674"/>
      <c r="CU20" s="674"/>
      <c r="CV20" s="674"/>
      <c r="CW20" s="674"/>
      <c r="CX20" s="674"/>
      <c r="CY20" s="675"/>
      <c r="CZ20" s="710">
        <v>100</v>
      </c>
      <c r="DA20" s="710"/>
      <c r="DB20" s="710"/>
      <c r="DC20" s="710"/>
      <c r="DD20" s="679">
        <v>3610324</v>
      </c>
      <c r="DE20" s="674"/>
      <c r="DF20" s="674"/>
      <c r="DG20" s="674"/>
      <c r="DH20" s="674"/>
      <c r="DI20" s="674"/>
      <c r="DJ20" s="674"/>
      <c r="DK20" s="674"/>
      <c r="DL20" s="674"/>
      <c r="DM20" s="674"/>
      <c r="DN20" s="674"/>
      <c r="DO20" s="674"/>
      <c r="DP20" s="675"/>
      <c r="DQ20" s="679">
        <v>31046043</v>
      </c>
      <c r="DR20" s="674"/>
      <c r="DS20" s="674"/>
      <c r="DT20" s="674"/>
      <c r="DU20" s="674"/>
      <c r="DV20" s="674"/>
      <c r="DW20" s="674"/>
      <c r="DX20" s="674"/>
      <c r="DY20" s="674"/>
      <c r="DZ20" s="674"/>
      <c r="EA20" s="674"/>
      <c r="EB20" s="674"/>
      <c r="EC20" s="717"/>
    </row>
    <row r="21" spans="2:133" ht="11.25" customHeight="1" x14ac:dyDescent="0.15">
      <c r="B21" s="670" t="s">
        <v>277</v>
      </c>
      <c r="C21" s="671"/>
      <c r="D21" s="671"/>
      <c r="E21" s="671"/>
      <c r="F21" s="671"/>
      <c r="G21" s="671"/>
      <c r="H21" s="671"/>
      <c r="I21" s="671"/>
      <c r="J21" s="671"/>
      <c r="K21" s="671"/>
      <c r="L21" s="671"/>
      <c r="M21" s="671"/>
      <c r="N21" s="671"/>
      <c r="O21" s="671"/>
      <c r="P21" s="671"/>
      <c r="Q21" s="672"/>
      <c r="R21" s="673">
        <v>78159</v>
      </c>
      <c r="S21" s="674"/>
      <c r="T21" s="674"/>
      <c r="U21" s="674"/>
      <c r="V21" s="674"/>
      <c r="W21" s="674"/>
      <c r="X21" s="674"/>
      <c r="Y21" s="675"/>
      <c r="Z21" s="710">
        <v>0.1</v>
      </c>
      <c r="AA21" s="710"/>
      <c r="AB21" s="710"/>
      <c r="AC21" s="710"/>
      <c r="AD21" s="711">
        <v>78159</v>
      </c>
      <c r="AE21" s="711"/>
      <c r="AF21" s="711"/>
      <c r="AG21" s="711"/>
      <c r="AH21" s="711"/>
      <c r="AI21" s="711"/>
      <c r="AJ21" s="711"/>
      <c r="AK21" s="711"/>
      <c r="AL21" s="676">
        <v>0.3</v>
      </c>
      <c r="AM21" s="677"/>
      <c r="AN21" s="677"/>
      <c r="AO21" s="712"/>
      <c r="AP21" s="767" t="s">
        <v>278</v>
      </c>
      <c r="AQ21" s="775"/>
      <c r="AR21" s="775"/>
      <c r="AS21" s="775"/>
      <c r="AT21" s="775"/>
      <c r="AU21" s="775"/>
      <c r="AV21" s="775"/>
      <c r="AW21" s="775"/>
      <c r="AX21" s="775"/>
      <c r="AY21" s="775"/>
      <c r="AZ21" s="775"/>
      <c r="BA21" s="775"/>
      <c r="BB21" s="775"/>
      <c r="BC21" s="775"/>
      <c r="BD21" s="775"/>
      <c r="BE21" s="775"/>
      <c r="BF21" s="769"/>
      <c r="BG21" s="673">
        <v>927</v>
      </c>
      <c r="BH21" s="674"/>
      <c r="BI21" s="674"/>
      <c r="BJ21" s="674"/>
      <c r="BK21" s="674"/>
      <c r="BL21" s="674"/>
      <c r="BM21" s="674"/>
      <c r="BN21" s="675"/>
      <c r="BO21" s="710">
        <v>0</v>
      </c>
      <c r="BP21" s="710"/>
      <c r="BQ21" s="710"/>
      <c r="BR21" s="710"/>
      <c r="BS21" s="679" t="s">
        <v>136</v>
      </c>
      <c r="BT21" s="674"/>
      <c r="BU21" s="674"/>
      <c r="BV21" s="674"/>
      <c r="BW21" s="674"/>
      <c r="BX21" s="674"/>
      <c r="BY21" s="674"/>
      <c r="BZ21" s="674"/>
      <c r="CA21" s="674"/>
      <c r="CB21" s="717"/>
      <c r="CD21" s="780"/>
      <c r="CE21" s="723"/>
      <c r="CF21" s="723"/>
      <c r="CG21" s="723"/>
      <c r="CH21" s="723"/>
      <c r="CI21" s="723"/>
      <c r="CJ21" s="723"/>
      <c r="CK21" s="723"/>
      <c r="CL21" s="723"/>
      <c r="CM21" s="723"/>
      <c r="CN21" s="723"/>
      <c r="CO21" s="723"/>
      <c r="CP21" s="723"/>
      <c r="CQ21" s="724"/>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x14ac:dyDescent="0.15">
      <c r="B22" s="670" t="s">
        <v>279</v>
      </c>
      <c r="C22" s="671"/>
      <c r="D22" s="671"/>
      <c r="E22" s="671"/>
      <c r="F22" s="671"/>
      <c r="G22" s="671"/>
      <c r="H22" s="671"/>
      <c r="I22" s="671"/>
      <c r="J22" s="671"/>
      <c r="K22" s="671"/>
      <c r="L22" s="671"/>
      <c r="M22" s="671"/>
      <c r="N22" s="671"/>
      <c r="O22" s="671"/>
      <c r="P22" s="671"/>
      <c r="Q22" s="672"/>
      <c r="R22" s="673">
        <v>12248282</v>
      </c>
      <c r="S22" s="674"/>
      <c r="T22" s="674"/>
      <c r="U22" s="674"/>
      <c r="V22" s="674"/>
      <c r="W22" s="674"/>
      <c r="X22" s="674"/>
      <c r="Y22" s="675"/>
      <c r="Z22" s="710">
        <v>22.5</v>
      </c>
      <c r="AA22" s="710"/>
      <c r="AB22" s="710"/>
      <c r="AC22" s="710"/>
      <c r="AD22" s="711">
        <v>10822275</v>
      </c>
      <c r="AE22" s="711"/>
      <c r="AF22" s="711"/>
      <c r="AG22" s="711"/>
      <c r="AH22" s="711"/>
      <c r="AI22" s="711"/>
      <c r="AJ22" s="711"/>
      <c r="AK22" s="711"/>
      <c r="AL22" s="676">
        <v>39</v>
      </c>
      <c r="AM22" s="677"/>
      <c r="AN22" s="677"/>
      <c r="AO22" s="712"/>
      <c r="AP22" s="767" t="s">
        <v>280</v>
      </c>
      <c r="AQ22" s="775"/>
      <c r="AR22" s="775"/>
      <c r="AS22" s="775"/>
      <c r="AT22" s="775"/>
      <c r="AU22" s="775"/>
      <c r="AV22" s="775"/>
      <c r="AW22" s="775"/>
      <c r="AX22" s="775"/>
      <c r="AY22" s="775"/>
      <c r="AZ22" s="775"/>
      <c r="BA22" s="775"/>
      <c r="BB22" s="775"/>
      <c r="BC22" s="775"/>
      <c r="BD22" s="775"/>
      <c r="BE22" s="775"/>
      <c r="BF22" s="769"/>
      <c r="BG22" s="673" t="s">
        <v>234</v>
      </c>
      <c r="BH22" s="674"/>
      <c r="BI22" s="674"/>
      <c r="BJ22" s="674"/>
      <c r="BK22" s="674"/>
      <c r="BL22" s="674"/>
      <c r="BM22" s="674"/>
      <c r="BN22" s="675"/>
      <c r="BO22" s="710" t="s">
        <v>234</v>
      </c>
      <c r="BP22" s="710"/>
      <c r="BQ22" s="710"/>
      <c r="BR22" s="710"/>
      <c r="BS22" s="679" t="s">
        <v>136</v>
      </c>
      <c r="BT22" s="674"/>
      <c r="BU22" s="674"/>
      <c r="BV22" s="674"/>
      <c r="BW22" s="674"/>
      <c r="BX22" s="674"/>
      <c r="BY22" s="674"/>
      <c r="BZ22" s="674"/>
      <c r="CA22" s="674"/>
      <c r="CB22" s="717"/>
      <c r="CD22" s="777" t="s">
        <v>281</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x14ac:dyDescent="0.15">
      <c r="B23" s="670" t="s">
        <v>282</v>
      </c>
      <c r="C23" s="671"/>
      <c r="D23" s="671"/>
      <c r="E23" s="671"/>
      <c r="F23" s="671"/>
      <c r="G23" s="671"/>
      <c r="H23" s="671"/>
      <c r="I23" s="671"/>
      <c r="J23" s="671"/>
      <c r="K23" s="671"/>
      <c r="L23" s="671"/>
      <c r="M23" s="671"/>
      <c r="N23" s="671"/>
      <c r="O23" s="671"/>
      <c r="P23" s="671"/>
      <c r="Q23" s="672"/>
      <c r="R23" s="673">
        <v>10822275</v>
      </c>
      <c r="S23" s="674"/>
      <c r="T23" s="674"/>
      <c r="U23" s="674"/>
      <c r="V23" s="674"/>
      <c r="W23" s="674"/>
      <c r="X23" s="674"/>
      <c r="Y23" s="675"/>
      <c r="Z23" s="710">
        <v>19.899999999999999</v>
      </c>
      <c r="AA23" s="710"/>
      <c r="AB23" s="710"/>
      <c r="AC23" s="710"/>
      <c r="AD23" s="711">
        <v>10822275</v>
      </c>
      <c r="AE23" s="711"/>
      <c r="AF23" s="711"/>
      <c r="AG23" s="711"/>
      <c r="AH23" s="711"/>
      <c r="AI23" s="711"/>
      <c r="AJ23" s="711"/>
      <c r="AK23" s="711"/>
      <c r="AL23" s="676">
        <v>39</v>
      </c>
      <c r="AM23" s="677"/>
      <c r="AN23" s="677"/>
      <c r="AO23" s="712"/>
      <c r="AP23" s="767" t="s">
        <v>283</v>
      </c>
      <c r="AQ23" s="775"/>
      <c r="AR23" s="775"/>
      <c r="AS23" s="775"/>
      <c r="AT23" s="775"/>
      <c r="AU23" s="775"/>
      <c r="AV23" s="775"/>
      <c r="AW23" s="775"/>
      <c r="AX23" s="775"/>
      <c r="AY23" s="775"/>
      <c r="AZ23" s="775"/>
      <c r="BA23" s="775"/>
      <c r="BB23" s="775"/>
      <c r="BC23" s="775"/>
      <c r="BD23" s="775"/>
      <c r="BE23" s="775"/>
      <c r="BF23" s="769"/>
      <c r="BG23" s="673">
        <v>341020</v>
      </c>
      <c r="BH23" s="674"/>
      <c r="BI23" s="674"/>
      <c r="BJ23" s="674"/>
      <c r="BK23" s="674"/>
      <c r="BL23" s="674"/>
      <c r="BM23" s="674"/>
      <c r="BN23" s="675"/>
      <c r="BO23" s="710">
        <v>2.4</v>
      </c>
      <c r="BP23" s="710"/>
      <c r="BQ23" s="710"/>
      <c r="BR23" s="710"/>
      <c r="BS23" s="679" t="s">
        <v>136</v>
      </c>
      <c r="BT23" s="674"/>
      <c r="BU23" s="674"/>
      <c r="BV23" s="674"/>
      <c r="BW23" s="674"/>
      <c r="BX23" s="674"/>
      <c r="BY23" s="674"/>
      <c r="BZ23" s="674"/>
      <c r="CA23" s="674"/>
      <c r="CB23" s="717"/>
      <c r="CD23" s="777" t="s">
        <v>222</v>
      </c>
      <c r="CE23" s="778"/>
      <c r="CF23" s="778"/>
      <c r="CG23" s="778"/>
      <c r="CH23" s="778"/>
      <c r="CI23" s="778"/>
      <c r="CJ23" s="778"/>
      <c r="CK23" s="778"/>
      <c r="CL23" s="778"/>
      <c r="CM23" s="778"/>
      <c r="CN23" s="778"/>
      <c r="CO23" s="778"/>
      <c r="CP23" s="778"/>
      <c r="CQ23" s="779"/>
      <c r="CR23" s="777" t="s">
        <v>284</v>
      </c>
      <c r="CS23" s="778"/>
      <c r="CT23" s="778"/>
      <c r="CU23" s="778"/>
      <c r="CV23" s="778"/>
      <c r="CW23" s="778"/>
      <c r="CX23" s="778"/>
      <c r="CY23" s="779"/>
      <c r="CZ23" s="777" t="s">
        <v>285</v>
      </c>
      <c r="DA23" s="778"/>
      <c r="DB23" s="778"/>
      <c r="DC23" s="779"/>
      <c r="DD23" s="777" t="s">
        <v>286</v>
      </c>
      <c r="DE23" s="778"/>
      <c r="DF23" s="778"/>
      <c r="DG23" s="778"/>
      <c r="DH23" s="778"/>
      <c r="DI23" s="778"/>
      <c r="DJ23" s="778"/>
      <c r="DK23" s="779"/>
      <c r="DL23" s="786" t="s">
        <v>287</v>
      </c>
      <c r="DM23" s="787"/>
      <c r="DN23" s="787"/>
      <c r="DO23" s="787"/>
      <c r="DP23" s="787"/>
      <c r="DQ23" s="787"/>
      <c r="DR23" s="787"/>
      <c r="DS23" s="787"/>
      <c r="DT23" s="787"/>
      <c r="DU23" s="787"/>
      <c r="DV23" s="788"/>
      <c r="DW23" s="777" t="s">
        <v>288</v>
      </c>
      <c r="DX23" s="778"/>
      <c r="DY23" s="778"/>
      <c r="DZ23" s="778"/>
      <c r="EA23" s="778"/>
      <c r="EB23" s="778"/>
      <c r="EC23" s="779"/>
    </row>
    <row r="24" spans="2:133" ht="11.25" customHeight="1" x14ac:dyDescent="0.15">
      <c r="B24" s="670" t="s">
        <v>289</v>
      </c>
      <c r="C24" s="671"/>
      <c r="D24" s="671"/>
      <c r="E24" s="671"/>
      <c r="F24" s="671"/>
      <c r="G24" s="671"/>
      <c r="H24" s="671"/>
      <c r="I24" s="671"/>
      <c r="J24" s="671"/>
      <c r="K24" s="671"/>
      <c r="L24" s="671"/>
      <c r="M24" s="671"/>
      <c r="N24" s="671"/>
      <c r="O24" s="671"/>
      <c r="P24" s="671"/>
      <c r="Q24" s="672"/>
      <c r="R24" s="673">
        <v>1426007</v>
      </c>
      <c r="S24" s="674"/>
      <c r="T24" s="674"/>
      <c r="U24" s="674"/>
      <c r="V24" s="674"/>
      <c r="W24" s="674"/>
      <c r="X24" s="674"/>
      <c r="Y24" s="675"/>
      <c r="Z24" s="710">
        <v>2.6</v>
      </c>
      <c r="AA24" s="710"/>
      <c r="AB24" s="710"/>
      <c r="AC24" s="710"/>
      <c r="AD24" s="711" t="s">
        <v>234</v>
      </c>
      <c r="AE24" s="711"/>
      <c r="AF24" s="711"/>
      <c r="AG24" s="711"/>
      <c r="AH24" s="711"/>
      <c r="AI24" s="711"/>
      <c r="AJ24" s="711"/>
      <c r="AK24" s="711"/>
      <c r="AL24" s="676" t="s">
        <v>136</v>
      </c>
      <c r="AM24" s="677"/>
      <c r="AN24" s="677"/>
      <c r="AO24" s="712"/>
      <c r="AP24" s="767" t="s">
        <v>290</v>
      </c>
      <c r="AQ24" s="775"/>
      <c r="AR24" s="775"/>
      <c r="AS24" s="775"/>
      <c r="AT24" s="775"/>
      <c r="AU24" s="775"/>
      <c r="AV24" s="775"/>
      <c r="AW24" s="775"/>
      <c r="AX24" s="775"/>
      <c r="AY24" s="775"/>
      <c r="AZ24" s="775"/>
      <c r="BA24" s="775"/>
      <c r="BB24" s="775"/>
      <c r="BC24" s="775"/>
      <c r="BD24" s="775"/>
      <c r="BE24" s="775"/>
      <c r="BF24" s="769"/>
      <c r="BG24" s="673" t="s">
        <v>136</v>
      </c>
      <c r="BH24" s="674"/>
      <c r="BI24" s="674"/>
      <c r="BJ24" s="674"/>
      <c r="BK24" s="674"/>
      <c r="BL24" s="674"/>
      <c r="BM24" s="674"/>
      <c r="BN24" s="675"/>
      <c r="BO24" s="710" t="s">
        <v>136</v>
      </c>
      <c r="BP24" s="710"/>
      <c r="BQ24" s="710"/>
      <c r="BR24" s="710"/>
      <c r="BS24" s="679" t="s">
        <v>234</v>
      </c>
      <c r="BT24" s="674"/>
      <c r="BU24" s="674"/>
      <c r="BV24" s="674"/>
      <c r="BW24" s="674"/>
      <c r="BX24" s="674"/>
      <c r="BY24" s="674"/>
      <c r="BZ24" s="674"/>
      <c r="CA24" s="674"/>
      <c r="CB24" s="717"/>
      <c r="CD24" s="731" t="s">
        <v>291</v>
      </c>
      <c r="CE24" s="732"/>
      <c r="CF24" s="732"/>
      <c r="CG24" s="732"/>
      <c r="CH24" s="732"/>
      <c r="CI24" s="732"/>
      <c r="CJ24" s="732"/>
      <c r="CK24" s="732"/>
      <c r="CL24" s="732"/>
      <c r="CM24" s="732"/>
      <c r="CN24" s="732"/>
      <c r="CO24" s="732"/>
      <c r="CP24" s="732"/>
      <c r="CQ24" s="733"/>
      <c r="CR24" s="728">
        <v>32145418</v>
      </c>
      <c r="CS24" s="729"/>
      <c r="CT24" s="729"/>
      <c r="CU24" s="729"/>
      <c r="CV24" s="729"/>
      <c r="CW24" s="729"/>
      <c r="CX24" s="729"/>
      <c r="CY24" s="772"/>
      <c r="CZ24" s="773">
        <v>59.3</v>
      </c>
      <c r="DA24" s="744"/>
      <c r="DB24" s="744"/>
      <c r="DC24" s="776"/>
      <c r="DD24" s="771">
        <v>17454801</v>
      </c>
      <c r="DE24" s="729"/>
      <c r="DF24" s="729"/>
      <c r="DG24" s="729"/>
      <c r="DH24" s="729"/>
      <c r="DI24" s="729"/>
      <c r="DJ24" s="729"/>
      <c r="DK24" s="772"/>
      <c r="DL24" s="771">
        <v>16946901</v>
      </c>
      <c r="DM24" s="729"/>
      <c r="DN24" s="729"/>
      <c r="DO24" s="729"/>
      <c r="DP24" s="729"/>
      <c r="DQ24" s="729"/>
      <c r="DR24" s="729"/>
      <c r="DS24" s="729"/>
      <c r="DT24" s="729"/>
      <c r="DU24" s="729"/>
      <c r="DV24" s="772"/>
      <c r="DW24" s="773">
        <v>58.3</v>
      </c>
      <c r="DX24" s="744"/>
      <c r="DY24" s="744"/>
      <c r="DZ24" s="744"/>
      <c r="EA24" s="744"/>
      <c r="EB24" s="744"/>
      <c r="EC24" s="774"/>
    </row>
    <row r="25" spans="2:133" ht="11.25" customHeight="1" x14ac:dyDescent="0.15">
      <c r="B25" s="670" t="s">
        <v>292</v>
      </c>
      <c r="C25" s="671"/>
      <c r="D25" s="671"/>
      <c r="E25" s="671"/>
      <c r="F25" s="671"/>
      <c r="G25" s="671"/>
      <c r="H25" s="671"/>
      <c r="I25" s="671"/>
      <c r="J25" s="671"/>
      <c r="K25" s="671"/>
      <c r="L25" s="671"/>
      <c r="M25" s="671"/>
      <c r="N25" s="671"/>
      <c r="O25" s="671"/>
      <c r="P25" s="671"/>
      <c r="Q25" s="672"/>
      <c r="R25" s="673" t="s">
        <v>136</v>
      </c>
      <c r="S25" s="674"/>
      <c r="T25" s="674"/>
      <c r="U25" s="674"/>
      <c r="V25" s="674"/>
      <c r="W25" s="674"/>
      <c r="X25" s="674"/>
      <c r="Y25" s="675"/>
      <c r="Z25" s="710" t="s">
        <v>234</v>
      </c>
      <c r="AA25" s="710"/>
      <c r="AB25" s="710"/>
      <c r="AC25" s="710"/>
      <c r="AD25" s="711" t="s">
        <v>136</v>
      </c>
      <c r="AE25" s="711"/>
      <c r="AF25" s="711"/>
      <c r="AG25" s="711"/>
      <c r="AH25" s="711"/>
      <c r="AI25" s="711"/>
      <c r="AJ25" s="711"/>
      <c r="AK25" s="711"/>
      <c r="AL25" s="676" t="s">
        <v>136</v>
      </c>
      <c r="AM25" s="677"/>
      <c r="AN25" s="677"/>
      <c r="AO25" s="712"/>
      <c r="AP25" s="767" t="s">
        <v>293</v>
      </c>
      <c r="AQ25" s="775"/>
      <c r="AR25" s="775"/>
      <c r="AS25" s="775"/>
      <c r="AT25" s="775"/>
      <c r="AU25" s="775"/>
      <c r="AV25" s="775"/>
      <c r="AW25" s="775"/>
      <c r="AX25" s="775"/>
      <c r="AY25" s="775"/>
      <c r="AZ25" s="775"/>
      <c r="BA25" s="775"/>
      <c r="BB25" s="775"/>
      <c r="BC25" s="775"/>
      <c r="BD25" s="775"/>
      <c r="BE25" s="775"/>
      <c r="BF25" s="769"/>
      <c r="BG25" s="673" t="s">
        <v>136</v>
      </c>
      <c r="BH25" s="674"/>
      <c r="BI25" s="674"/>
      <c r="BJ25" s="674"/>
      <c r="BK25" s="674"/>
      <c r="BL25" s="674"/>
      <c r="BM25" s="674"/>
      <c r="BN25" s="675"/>
      <c r="BO25" s="710" t="s">
        <v>136</v>
      </c>
      <c r="BP25" s="710"/>
      <c r="BQ25" s="710"/>
      <c r="BR25" s="710"/>
      <c r="BS25" s="679" t="s">
        <v>234</v>
      </c>
      <c r="BT25" s="674"/>
      <c r="BU25" s="674"/>
      <c r="BV25" s="674"/>
      <c r="BW25" s="674"/>
      <c r="BX25" s="674"/>
      <c r="BY25" s="674"/>
      <c r="BZ25" s="674"/>
      <c r="CA25" s="674"/>
      <c r="CB25" s="717"/>
      <c r="CD25" s="706" t="s">
        <v>294</v>
      </c>
      <c r="CE25" s="707"/>
      <c r="CF25" s="707"/>
      <c r="CG25" s="707"/>
      <c r="CH25" s="707"/>
      <c r="CI25" s="707"/>
      <c r="CJ25" s="707"/>
      <c r="CK25" s="707"/>
      <c r="CL25" s="707"/>
      <c r="CM25" s="707"/>
      <c r="CN25" s="707"/>
      <c r="CO25" s="707"/>
      <c r="CP25" s="707"/>
      <c r="CQ25" s="708"/>
      <c r="CR25" s="673">
        <v>8477423</v>
      </c>
      <c r="CS25" s="692"/>
      <c r="CT25" s="692"/>
      <c r="CU25" s="692"/>
      <c r="CV25" s="692"/>
      <c r="CW25" s="692"/>
      <c r="CX25" s="692"/>
      <c r="CY25" s="693"/>
      <c r="CZ25" s="676">
        <v>15.6</v>
      </c>
      <c r="DA25" s="694"/>
      <c r="DB25" s="694"/>
      <c r="DC25" s="695"/>
      <c r="DD25" s="679">
        <v>8003117</v>
      </c>
      <c r="DE25" s="692"/>
      <c r="DF25" s="692"/>
      <c r="DG25" s="692"/>
      <c r="DH25" s="692"/>
      <c r="DI25" s="692"/>
      <c r="DJ25" s="692"/>
      <c r="DK25" s="693"/>
      <c r="DL25" s="679">
        <v>7536249</v>
      </c>
      <c r="DM25" s="692"/>
      <c r="DN25" s="692"/>
      <c r="DO25" s="692"/>
      <c r="DP25" s="692"/>
      <c r="DQ25" s="692"/>
      <c r="DR25" s="692"/>
      <c r="DS25" s="692"/>
      <c r="DT25" s="692"/>
      <c r="DU25" s="692"/>
      <c r="DV25" s="693"/>
      <c r="DW25" s="676">
        <v>25.9</v>
      </c>
      <c r="DX25" s="694"/>
      <c r="DY25" s="694"/>
      <c r="DZ25" s="694"/>
      <c r="EA25" s="694"/>
      <c r="EB25" s="694"/>
      <c r="EC25" s="709"/>
    </row>
    <row r="26" spans="2:133" ht="11.25" customHeight="1" x14ac:dyDescent="0.15">
      <c r="B26" s="670" t="s">
        <v>295</v>
      </c>
      <c r="C26" s="671"/>
      <c r="D26" s="671"/>
      <c r="E26" s="671"/>
      <c r="F26" s="671"/>
      <c r="G26" s="671"/>
      <c r="H26" s="671"/>
      <c r="I26" s="671"/>
      <c r="J26" s="671"/>
      <c r="K26" s="671"/>
      <c r="L26" s="671"/>
      <c r="M26" s="671"/>
      <c r="N26" s="671"/>
      <c r="O26" s="671"/>
      <c r="P26" s="671"/>
      <c r="Q26" s="672"/>
      <c r="R26" s="673">
        <v>29240749</v>
      </c>
      <c r="S26" s="674"/>
      <c r="T26" s="674"/>
      <c r="U26" s="674"/>
      <c r="V26" s="674"/>
      <c r="W26" s="674"/>
      <c r="X26" s="674"/>
      <c r="Y26" s="675"/>
      <c r="Z26" s="710">
        <v>53.8</v>
      </c>
      <c r="AA26" s="710"/>
      <c r="AB26" s="710"/>
      <c r="AC26" s="710"/>
      <c r="AD26" s="711">
        <v>27473722</v>
      </c>
      <c r="AE26" s="711"/>
      <c r="AF26" s="711"/>
      <c r="AG26" s="711"/>
      <c r="AH26" s="711"/>
      <c r="AI26" s="711"/>
      <c r="AJ26" s="711"/>
      <c r="AK26" s="711"/>
      <c r="AL26" s="676">
        <v>99</v>
      </c>
      <c r="AM26" s="677"/>
      <c r="AN26" s="677"/>
      <c r="AO26" s="712"/>
      <c r="AP26" s="767" t="s">
        <v>296</v>
      </c>
      <c r="AQ26" s="768"/>
      <c r="AR26" s="768"/>
      <c r="AS26" s="768"/>
      <c r="AT26" s="768"/>
      <c r="AU26" s="768"/>
      <c r="AV26" s="768"/>
      <c r="AW26" s="768"/>
      <c r="AX26" s="768"/>
      <c r="AY26" s="768"/>
      <c r="AZ26" s="768"/>
      <c r="BA26" s="768"/>
      <c r="BB26" s="768"/>
      <c r="BC26" s="768"/>
      <c r="BD26" s="768"/>
      <c r="BE26" s="768"/>
      <c r="BF26" s="769"/>
      <c r="BG26" s="673" t="s">
        <v>136</v>
      </c>
      <c r="BH26" s="674"/>
      <c r="BI26" s="674"/>
      <c r="BJ26" s="674"/>
      <c r="BK26" s="674"/>
      <c r="BL26" s="674"/>
      <c r="BM26" s="674"/>
      <c r="BN26" s="675"/>
      <c r="BO26" s="710" t="s">
        <v>234</v>
      </c>
      <c r="BP26" s="710"/>
      <c r="BQ26" s="710"/>
      <c r="BR26" s="710"/>
      <c r="BS26" s="679" t="s">
        <v>234</v>
      </c>
      <c r="BT26" s="674"/>
      <c r="BU26" s="674"/>
      <c r="BV26" s="674"/>
      <c r="BW26" s="674"/>
      <c r="BX26" s="674"/>
      <c r="BY26" s="674"/>
      <c r="BZ26" s="674"/>
      <c r="CA26" s="674"/>
      <c r="CB26" s="717"/>
      <c r="CD26" s="706" t="s">
        <v>297</v>
      </c>
      <c r="CE26" s="707"/>
      <c r="CF26" s="707"/>
      <c r="CG26" s="707"/>
      <c r="CH26" s="707"/>
      <c r="CI26" s="707"/>
      <c r="CJ26" s="707"/>
      <c r="CK26" s="707"/>
      <c r="CL26" s="707"/>
      <c r="CM26" s="707"/>
      <c r="CN26" s="707"/>
      <c r="CO26" s="707"/>
      <c r="CP26" s="707"/>
      <c r="CQ26" s="708"/>
      <c r="CR26" s="673">
        <v>5521378</v>
      </c>
      <c r="CS26" s="674"/>
      <c r="CT26" s="674"/>
      <c r="CU26" s="674"/>
      <c r="CV26" s="674"/>
      <c r="CW26" s="674"/>
      <c r="CX26" s="674"/>
      <c r="CY26" s="675"/>
      <c r="CZ26" s="676">
        <v>10.199999999999999</v>
      </c>
      <c r="DA26" s="694"/>
      <c r="DB26" s="694"/>
      <c r="DC26" s="695"/>
      <c r="DD26" s="679">
        <v>5188450</v>
      </c>
      <c r="DE26" s="674"/>
      <c r="DF26" s="674"/>
      <c r="DG26" s="674"/>
      <c r="DH26" s="674"/>
      <c r="DI26" s="674"/>
      <c r="DJ26" s="674"/>
      <c r="DK26" s="675"/>
      <c r="DL26" s="679" t="s">
        <v>136</v>
      </c>
      <c r="DM26" s="674"/>
      <c r="DN26" s="674"/>
      <c r="DO26" s="674"/>
      <c r="DP26" s="674"/>
      <c r="DQ26" s="674"/>
      <c r="DR26" s="674"/>
      <c r="DS26" s="674"/>
      <c r="DT26" s="674"/>
      <c r="DU26" s="674"/>
      <c r="DV26" s="675"/>
      <c r="DW26" s="676" t="s">
        <v>136</v>
      </c>
      <c r="DX26" s="694"/>
      <c r="DY26" s="694"/>
      <c r="DZ26" s="694"/>
      <c r="EA26" s="694"/>
      <c r="EB26" s="694"/>
      <c r="EC26" s="709"/>
    </row>
    <row r="27" spans="2:133" ht="11.25" customHeight="1" x14ac:dyDescent="0.15">
      <c r="B27" s="670" t="s">
        <v>298</v>
      </c>
      <c r="C27" s="671"/>
      <c r="D27" s="671"/>
      <c r="E27" s="671"/>
      <c r="F27" s="671"/>
      <c r="G27" s="671"/>
      <c r="H27" s="671"/>
      <c r="I27" s="671"/>
      <c r="J27" s="671"/>
      <c r="K27" s="671"/>
      <c r="L27" s="671"/>
      <c r="M27" s="671"/>
      <c r="N27" s="671"/>
      <c r="O27" s="671"/>
      <c r="P27" s="671"/>
      <c r="Q27" s="672"/>
      <c r="R27" s="673">
        <v>21588</v>
      </c>
      <c r="S27" s="674"/>
      <c r="T27" s="674"/>
      <c r="U27" s="674"/>
      <c r="V27" s="674"/>
      <c r="W27" s="674"/>
      <c r="X27" s="674"/>
      <c r="Y27" s="675"/>
      <c r="Z27" s="710">
        <v>0</v>
      </c>
      <c r="AA27" s="710"/>
      <c r="AB27" s="710"/>
      <c r="AC27" s="710"/>
      <c r="AD27" s="711">
        <v>21588</v>
      </c>
      <c r="AE27" s="711"/>
      <c r="AF27" s="711"/>
      <c r="AG27" s="711"/>
      <c r="AH27" s="711"/>
      <c r="AI27" s="711"/>
      <c r="AJ27" s="711"/>
      <c r="AK27" s="711"/>
      <c r="AL27" s="676">
        <v>0.1</v>
      </c>
      <c r="AM27" s="677"/>
      <c r="AN27" s="677"/>
      <c r="AO27" s="712"/>
      <c r="AP27" s="670" t="s">
        <v>299</v>
      </c>
      <c r="AQ27" s="671"/>
      <c r="AR27" s="671"/>
      <c r="AS27" s="671"/>
      <c r="AT27" s="671"/>
      <c r="AU27" s="671"/>
      <c r="AV27" s="671"/>
      <c r="AW27" s="671"/>
      <c r="AX27" s="671"/>
      <c r="AY27" s="671"/>
      <c r="AZ27" s="671"/>
      <c r="BA27" s="671"/>
      <c r="BB27" s="671"/>
      <c r="BC27" s="671"/>
      <c r="BD27" s="671"/>
      <c r="BE27" s="671"/>
      <c r="BF27" s="672"/>
      <c r="BG27" s="673">
        <v>14299307</v>
      </c>
      <c r="BH27" s="674"/>
      <c r="BI27" s="674"/>
      <c r="BJ27" s="674"/>
      <c r="BK27" s="674"/>
      <c r="BL27" s="674"/>
      <c r="BM27" s="674"/>
      <c r="BN27" s="675"/>
      <c r="BO27" s="710">
        <v>100</v>
      </c>
      <c r="BP27" s="710"/>
      <c r="BQ27" s="710"/>
      <c r="BR27" s="710"/>
      <c r="BS27" s="679">
        <v>1104897</v>
      </c>
      <c r="BT27" s="674"/>
      <c r="BU27" s="674"/>
      <c r="BV27" s="674"/>
      <c r="BW27" s="674"/>
      <c r="BX27" s="674"/>
      <c r="BY27" s="674"/>
      <c r="BZ27" s="674"/>
      <c r="CA27" s="674"/>
      <c r="CB27" s="717"/>
      <c r="CD27" s="706" t="s">
        <v>300</v>
      </c>
      <c r="CE27" s="707"/>
      <c r="CF27" s="707"/>
      <c r="CG27" s="707"/>
      <c r="CH27" s="707"/>
      <c r="CI27" s="707"/>
      <c r="CJ27" s="707"/>
      <c r="CK27" s="707"/>
      <c r="CL27" s="707"/>
      <c r="CM27" s="707"/>
      <c r="CN27" s="707"/>
      <c r="CO27" s="707"/>
      <c r="CP27" s="707"/>
      <c r="CQ27" s="708"/>
      <c r="CR27" s="673">
        <v>18473503</v>
      </c>
      <c r="CS27" s="692"/>
      <c r="CT27" s="692"/>
      <c r="CU27" s="692"/>
      <c r="CV27" s="692"/>
      <c r="CW27" s="692"/>
      <c r="CX27" s="692"/>
      <c r="CY27" s="693"/>
      <c r="CZ27" s="676">
        <v>34.1</v>
      </c>
      <c r="DA27" s="694"/>
      <c r="DB27" s="694"/>
      <c r="DC27" s="695"/>
      <c r="DD27" s="679">
        <v>4963861</v>
      </c>
      <c r="DE27" s="692"/>
      <c r="DF27" s="692"/>
      <c r="DG27" s="692"/>
      <c r="DH27" s="692"/>
      <c r="DI27" s="692"/>
      <c r="DJ27" s="692"/>
      <c r="DK27" s="693"/>
      <c r="DL27" s="679">
        <v>4922829</v>
      </c>
      <c r="DM27" s="692"/>
      <c r="DN27" s="692"/>
      <c r="DO27" s="692"/>
      <c r="DP27" s="692"/>
      <c r="DQ27" s="692"/>
      <c r="DR27" s="692"/>
      <c r="DS27" s="692"/>
      <c r="DT27" s="692"/>
      <c r="DU27" s="692"/>
      <c r="DV27" s="693"/>
      <c r="DW27" s="676">
        <v>16.899999999999999</v>
      </c>
      <c r="DX27" s="694"/>
      <c r="DY27" s="694"/>
      <c r="DZ27" s="694"/>
      <c r="EA27" s="694"/>
      <c r="EB27" s="694"/>
      <c r="EC27" s="709"/>
    </row>
    <row r="28" spans="2:133" ht="11.25" customHeight="1" x14ac:dyDescent="0.15">
      <c r="B28" s="670" t="s">
        <v>301</v>
      </c>
      <c r="C28" s="671"/>
      <c r="D28" s="671"/>
      <c r="E28" s="671"/>
      <c r="F28" s="671"/>
      <c r="G28" s="671"/>
      <c r="H28" s="671"/>
      <c r="I28" s="671"/>
      <c r="J28" s="671"/>
      <c r="K28" s="671"/>
      <c r="L28" s="671"/>
      <c r="M28" s="671"/>
      <c r="N28" s="671"/>
      <c r="O28" s="671"/>
      <c r="P28" s="671"/>
      <c r="Q28" s="672"/>
      <c r="R28" s="673">
        <v>441029</v>
      </c>
      <c r="S28" s="674"/>
      <c r="T28" s="674"/>
      <c r="U28" s="674"/>
      <c r="V28" s="674"/>
      <c r="W28" s="674"/>
      <c r="X28" s="674"/>
      <c r="Y28" s="675"/>
      <c r="Z28" s="710">
        <v>0.8</v>
      </c>
      <c r="AA28" s="710"/>
      <c r="AB28" s="710"/>
      <c r="AC28" s="710"/>
      <c r="AD28" s="711" t="s">
        <v>136</v>
      </c>
      <c r="AE28" s="711"/>
      <c r="AF28" s="711"/>
      <c r="AG28" s="711"/>
      <c r="AH28" s="711"/>
      <c r="AI28" s="711"/>
      <c r="AJ28" s="711"/>
      <c r="AK28" s="711"/>
      <c r="AL28" s="676" t="s">
        <v>136</v>
      </c>
      <c r="AM28" s="677"/>
      <c r="AN28" s="677"/>
      <c r="AO28" s="712"/>
      <c r="AP28" s="670"/>
      <c r="AQ28" s="671"/>
      <c r="AR28" s="671"/>
      <c r="AS28" s="671"/>
      <c r="AT28" s="671"/>
      <c r="AU28" s="671"/>
      <c r="AV28" s="671"/>
      <c r="AW28" s="671"/>
      <c r="AX28" s="671"/>
      <c r="AY28" s="671"/>
      <c r="AZ28" s="671"/>
      <c r="BA28" s="671"/>
      <c r="BB28" s="671"/>
      <c r="BC28" s="671"/>
      <c r="BD28" s="671"/>
      <c r="BE28" s="671"/>
      <c r="BF28" s="672"/>
      <c r="BG28" s="673"/>
      <c r="BH28" s="674"/>
      <c r="BI28" s="674"/>
      <c r="BJ28" s="674"/>
      <c r="BK28" s="674"/>
      <c r="BL28" s="674"/>
      <c r="BM28" s="674"/>
      <c r="BN28" s="675"/>
      <c r="BO28" s="710"/>
      <c r="BP28" s="710"/>
      <c r="BQ28" s="710"/>
      <c r="BR28" s="710"/>
      <c r="BS28" s="679"/>
      <c r="BT28" s="674"/>
      <c r="BU28" s="674"/>
      <c r="BV28" s="674"/>
      <c r="BW28" s="674"/>
      <c r="BX28" s="674"/>
      <c r="BY28" s="674"/>
      <c r="BZ28" s="674"/>
      <c r="CA28" s="674"/>
      <c r="CB28" s="717"/>
      <c r="CD28" s="706" t="s">
        <v>302</v>
      </c>
      <c r="CE28" s="707"/>
      <c r="CF28" s="707"/>
      <c r="CG28" s="707"/>
      <c r="CH28" s="707"/>
      <c r="CI28" s="707"/>
      <c r="CJ28" s="707"/>
      <c r="CK28" s="707"/>
      <c r="CL28" s="707"/>
      <c r="CM28" s="707"/>
      <c r="CN28" s="707"/>
      <c r="CO28" s="707"/>
      <c r="CP28" s="707"/>
      <c r="CQ28" s="708"/>
      <c r="CR28" s="673">
        <v>5194492</v>
      </c>
      <c r="CS28" s="674"/>
      <c r="CT28" s="674"/>
      <c r="CU28" s="674"/>
      <c r="CV28" s="674"/>
      <c r="CW28" s="674"/>
      <c r="CX28" s="674"/>
      <c r="CY28" s="675"/>
      <c r="CZ28" s="676">
        <v>9.6</v>
      </c>
      <c r="DA28" s="694"/>
      <c r="DB28" s="694"/>
      <c r="DC28" s="695"/>
      <c r="DD28" s="679">
        <v>4487823</v>
      </c>
      <c r="DE28" s="674"/>
      <c r="DF28" s="674"/>
      <c r="DG28" s="674"/>
      <c r="DH28" s="674"/>
      <c r="DI28" s="674"/>
      <c r="DJ28" s="674"/>
      <c r="DK28" s="675"/>
      <c r="DL28" s="679">
        <v>4487823</v>
      </c>
      <c r="DM28" s="674"/>
      <c r="DN28" s="674"/>
      <c r="DO28" s="674"/>
      <c r="DP28" s="674"/>
      <c r="DQ28" s="674"/>
      <c r="DR28" s="674"/>
      <c r="DS28" s="674"/>
      <c r="DT28" s="674"/>
      <c r="DU28" s="674"/>
      <c r="DV28" s="675"/>
      <c r="DW28" s="676">
        <v>15.5</v>
      </c>
      <c r="DX28" s="694"/>
      <c r="DY28" s="694"/>
      <c r="DZ28" s="694"/>
      <c r="EA28" s="694"/>
      <c r="EB28" s="694"/>
      <c r="EC28" s="709"/>
    </row>
    <row r="29" spans="2:133" ht="11.25" customHeight="1" x14ac:dyDescent="0.15">
      <c r="B29" s="670" t="s">
        <v>303</v>
      </c>
      <c r="C29" s="671"/>
      <c r="D29" s="671"/>
      <c r="E29" s="671"/>
      <c r="F29" s="671"/>
      <c r="G29" s="671"/>
      <c r="H29" s="671"/>
      <c r="I29" s="671"/>
      <c r="J29" s="671"/>
      <c r="K29" s="671"/>
      <c r="L29" s="671"/>
      <c r="M29" s="671"/>
      <c r="N29" s="671"/>
      <c r="O29" s="671"/>
      <c r="P29" s="671"/>
      <c r="Q29" s="672"/>
      <c r="R29" s="673">
        <v>724650</v>
      </c>
      <c r="S29" s="674"/>
      <c r="T29" s="674"/>
      <c r="U29" s="674"/>
      <c r="V29" s="674"/>
      <c r="W29" s="674"/>
      <c r="X29" s="674"/>
      <c r="Y29" s="675"/>
      <c r="Z29" s="710">
        <v>1.3</v>
      </c>
      <c r="AA29" s="710"/>
      <c r="AB29" s="710"/>
      <c r="AC29" s="710"/>
      <c r="AD29" s="711">
        <v>189074</v>
      </c>
      <c r="AE29" s="711"/>
      <c r="AF29" s="711"/>
      <c r="AG29" s="711"/>
      <c r="AH29" s="711"/>
      <c r="AI29" s="711"/>
      <c r="AJ29" s="711"/>
      <c r="AK29" s="711"/>
      <c r="AL29" s="676">
        <v>0.7</v>
      </c>
      <c r="AM29" s="677"/>
      <c r="AN29" s="677"/>
      <c r="AO29" s="712"/>
      <c r="AP29" s="654"/>
      <c r="AQ29" s="655"/>
      <c r="AR29" s="655"/>
      <c r="AS29" s="655"/>
      <c r="AT29" s="655"/>
      <c r="AU29" s="655"/>
      <c r="AV29" s="655"/>
      <c r="AW29" s="655"/>
      <c r="AX29" s="655"/>
      <c r="AY29" s="655"/>
      <c r="AZ29" s="655"/>
      <c r="BA29" s="655"/>
      <c r="BB29" s="655"/>
      <c r="BC29" s="655"/>
      <c r="BD29" s="655"/>
      <c r="BE29" s="655"/>
      <c r="BF29" s="656"/>
      <c r="BG29" s="673"/>
      <c r="BH29" s="674"/>
      <c r="BI29" s="674"/>
      <c r="BJ29" s="674"/>
      <c r="BK29" s="674"/>
      <c r="BL29" s="674"/>
      <c r="BM29" s="674"/>
      <c r="BN29" s="675"/>
      <c r="BO29" s="710"/>
      <c r="BP29" s="710"/>
      <c r="BQ29" s="710"/>
      <c r="BR29" s="710"/>
      <c r="BS29" s="711"/>
      <c r="BT29" s="711"/>
      <c r="BU29" s="711"/>
      <c r="BV29" s="711"/>
      <c r="BW29" s="711"/>
      <c r="BX29" s="711"/>
      <c r="BY29" s="711"/>
      <c r="BZ29" s="711"/>
      <c r="CA29" s="711"/>
      <c r="CB29" s="770"/>
      <c r="CD29" s="758" t="s">
        <v>304</v>
      </c>
      <c r="CE29" s="759"/>
      <c r="CF29" s="706" t="s">
        <v>70</v>
      </c>
      <c r="CG29" s="707"/>
      <c r="CH29" s="707"/>
      <c r="CI29" s="707"/>
      <c r="CJ29" s="707"/>
      <c r="CK29" s="707"/>
      <c r="CL29" s="707"/>
      <c r="CM29" s="707"/>
      <c r="CN29" s="707"/>
      <c r="CO29" s="707"/>
      <c r="CP29" s="707"/>
      <c r="CQ29" s="708"/>
      <c r="CR29" s="673">
        <v>5194492</v>
      </c>
      <c r="CS29" s="692"/>
      <c r="CT29" s="692"/>
      <c r="CU29" s="692"/>
      <c r="CV29" s="692"/>
      <c r="CW29" s="692"/>
      <c r="CX29" s="692"/>
      <c r="CY29" s="693"/>
      <c r="CZ29" s="676">
        <v>9.6</v>
      </c>
      <c r="DA29" s="694"/>
      <c r="DB29" s="694"/>
      <c r="DC29" s="695"/>
      <c r="DD29" s="679">
        <v>4487823</v>
      </c>
      <c r="DE29" s="692"/>
      <c r="DF29" s="692"/>
      <c r="DG29" s="692"/>
      <c r="DH29" s="692"/>
      <c r="DI29" s="692"/>
      <c r="DJ29" s="692"/>
      <c r="DK29" s="693"/>
      <c r="DL29" s="679">
        <v>4487823</v>
      </c>
      <c r="DM29" s="692"/>
      <c r="DN29" s="692"/>
      <c r="DO29" s="692"/>
      <c r="DP29" s="692"/>
      <c r="DQ29" s="692"/>
      <c r="DR29" s="692"/>
      <c r="DS29" s="692"/>
      <c r="DT29" s="692"/>
      <c r="DU29" s="692"/>
      <c r="DV29" s="693"/>
      <c r="DW29" s="676">
        <v>15.5</v>
      </c>
      <c r="DX29" s="694"/>
      <c r="DY29" s="694"/>
      <c r="DZ29" s="694"/>
      <c r="EA29" s="694"/>
      <c r="EB29" s="694"/>
      <c r="EC29" s="709"/>
    </row>
    <row r="30" spans="2:133" ht="11.25" customHeight="1" x14ac:dyDescent="0.15">
      <c r="B30" s="670" t="s">
        <v>305</v>
      </c>
      <c r="C30" s="671"/>
      <c r="D30" s="671"/>
      <c r="E30" s="671"/>
      <c r="F30" s="671"/>
      <c r="G30" s="671"/>
      <c r="H30" s="671"/>
      <c r="I30" s="671"/>
      <c r="J30" s="671"/>
      <c r="K30" s="671"/>
      <c r="L30" s="671"/>
      <c r="M30" s="671"/>
      <c r="N30" s="671"/>
      <c r="O30" s="671"/>
      <c r="P30" s="671"/>
      <c r="Q30" s="672"/>
      <c r="R30" s="673">
        <v>982089</v>
      </c>
      <c r="S30" s="674"/>
      <c r="T30" s="674"/>
      <c r="U30" s="674"/>
      <c r="V30" s="674"/>
      <c r="W30" s="674"/>
      <c r="X30" s="674"/>
      <c r="Y30" s="675"/>
      <c r="Z30" s="710">
        <v>1.8</v>
      </c>
      <c r="AA30" s="710"/>
      <c r="AB30" s="710"/>
      <c r="AC30" s="710"/>
      <c r="AD30" s="711" t="s">
        <v>136</v>
      </c>
      <c r="AE30" s="711"/>
      <c r="AF30" s="711"/>
      <c r="AG30" s="711"/>
      <c r="AH30" s="711"/>
      <c r="AI30" s="711"/>
      <c r="AJ30" s="711"/>
      <c r="AK30" s="711"/>
      <c r="AL30" s="676" t="s">
        <v>234</v>
      </c>
      <c r="AM30" s="677"/>
      <c r="AN30" s="677"/>
      <c r="AO30" s="712"/>
      <c r="AP30" s="734" t="s">
        <v>222</v>
      </c>
      <c r="AQ30" s="735"/>
      <c r="AR30" s="735"/>
      <c r="AS30" s="735"/>
      <c r="AT30" s="735"/>
      <c r="AU30" s="735"/>
      <c r="AV30" s="735"/>
      <c r="AW30" s="735"/>
      <c r="AX30" s="735"/>
      <c r="AY30" s="735"/>
      <c r="AZ30" s="735"/>
      <c r="BA30" s="735"/>
      <c r="BB30" s="735"/>
      <c r="BC30" s="735"/>
      <c r="BD30" s="735"/>
      <c r="BE30" s="735"/>
      <c r="BF30" s="736"/>
      <c r="BG30" s="734" t="s">
        <v>306</v>
      </c>
      <c r="BH30" s="747"/>
      <c r="BI30" s="747"/>
      <c r="BJ30" s="747"/>
      <c r="BK30" s="747"/>
      <c r="BL30" s="747"/>
      <c r="BM30" s="747"/>
      <c r="BN30" s="747"/>
      <c r="BO30" s="747"/>
      <c r="BP30" s="747"/>
      <c r="BQ30" s="748"/>
      <c r="BR30" s="734" t="s">
        <v>307</v>
      </c>
      <c r="BS30" s="747"/>
      <c r="BT30" s="747"/>
      <c r="BU30" s="747"/>
      <c r="BV30" s="747"/>
      <c r="BW30" s="747"/>
      <c r="BX30" s="747"/>
      <c r="BY30" s="747"/>
      <c r="BZ30" s="747"/>
      <c r="CA30" s="747"/>
      <c r="CB30" s="748"/>
      <c r="CD30" s="760"/>
      <c r="CE30" s="761"/>
      <c r="CF30" s="706" t="s">
        <v>308</v>
      </c>
      <c r="CG30" s="707"/>
      <c r="CH30" s="707"/>
      <c r="CI30" s="707"/>
      <c r="CJ30" s="707"/>
      <c r="CK30" s="707"/>
      <c r="CL30" s="707"/>
      <c r="CM30" s="707"/>
      <c r="CN30" s="707"/>
      <c r="CO30" s="707"/>
      <c r="CP30" s="707"/>
      <c r="CQ30" s="708"/>
      <c r="CR30" s="673">
        <v>4894888</v>
      </c>
      <c r="CS30" s="674"/>
      <c r="CT30" s="674"/>
      <c r="CU30" s="674"/>
      <c r="CV30" s="674"/>
      <c r="CW30" s="674"/>
      <c r="CX30" s="674"/>
      <c r="CY30" s="675"/>
      <c r="CZ30" s="676">
        <v>9</v>
      </c>
      <c r="DA30" s="694"/>
      <c r="DB30" s="694"/>
      <c r="DC30" s="695"/>
      <c r="DD30" s="679">
        <v>4188633</v>
      </c>
      <c r="DE30" s="674"/>
      <c r="DF30" s="674"/>
      <c r="DG30" s="674"/>
      <c r="DH30" s="674"/>
      <c r="DI30" s="674"/>
      <c r="DJ30" s="674"/>
      <c r="DK30" s="675"/>
      <c r="DL30" s="679">
        <v>4188633</v>
      </c>
      <c r="DM30" s="674"/>
      <c r="DN30" s="674"/>
      <c r="DO30" s="674"/>
      <c r="DP30" s="674"/>
      <c r="DQ30" s="674"/>
      <c r="DR30" s="674"/>
      <c r="DS30" s="674"/>
      <c r="DT30" s="674"/>
      <c r="DU30" s="674"/>
      <c r="DV30" s="675"/>
      <c r="DW30" s="676">
        <v>14.4</v>
      </c>
      <c r="DX30" s="694"/>
      <c r="DY30" s="694"/>
      <c r="DZ30" s="694"/>
      <c r="EA30" s="694"/>
      <c r="EB30" s="694"/>
      <c r="EC30" s="709"/>
    </row>
    <row r="31" spans="2:133" ht="11.25" customHeight="1" x14ac:dyDescent="0.15">
      <c r="B31" s="670" t="s">
        <v>309</v>
      </c>
      <c r="C31" s="671"/>
      <c r="D31" s="671"/>
      <c r="E31" s="671"/>
      <c r="F31" s="671"/>
      <c r="G31" s="671"/>
      <c r="H31" s="671"/>
      <c r="I31" s="671"/>
      <c r="J31" s="671"/>
      <c r="K31" s="671"/>
      <c r="L31" s="671"/>
      <c r="M31" s="671"/>
      <c r="N31" s="671"/>
      <c r="O31" s="671"/>
      <c r="P31" s="671"/>
      <c r="Q31" s="672"/>
      <c r="R31" s="673">
        <v>11797622</v>
      </c>
      <c r="S31" s="674"/>
      <c r="T31" s="674"/>
      <c r="U31" s="674"/>
      <c r="V31" s="674"/>
      <c r="W31" s="674"/>
      <c r="X31" s="674"/>
      <c r="Y31" s="675"/>
      <c r="Z31" s="710">
        <v>21.7</v>
      </c>
      <c r="AA31" s="710"/>
      <c r="AB31" s="710"/>
      <c r="AC31" s="710"/>
      <c r="AD31" s="711" t="s">
        <v>136</v>
      </c>
      <c r="AE31" s="711"/>
      <c r="AF31" s="711"/>
      <c r="AG31" s="711"/>
      <c r="AH31" s="711"/>
      <c r="AI31" s="711"/>
      <c r="AJ31" s="711"/>
      <c r="AK31" s="711"/>
      <c r="AL31" s="676" t="s">
        <v>136</v>
      </c>
      <c r="AM31" s="677"/>
      <c r="AN31" s="677"/>
      <c r="AO31" s="712"/>
      <c r="AP31" s="749" t="s">
        <v>310</v>
      </c>
      <c r="AQ31" s="750"/>
      <c r="AR31" s="750"/>
      <c r="AS31" s="750"/>
      <c r="AT31" s="755" t="s">
        <v>311</v>
      </c>
      <c r="AU31" s="225"/>
      <c r="AV31" s="225"/>
      <c r="AW31" s="225"/>
      <c r="AX31" s="739" t="s">
        <v>187</v>
      </c>
      <c r="AY31" s="740"/>
      <c r="AZ31" s="740"/>
      <c r="BA31" s="740"/>
      <c r="BB31" s="740"/>
      <c r="BC31" s="740"/>
      <c r="BD31" s="740"/>
      <c r="BE31" s="740"/>
      <c r="BF31" s="741"/>
      <c r="BG31" s="742">
        <v>99.1</v>
      </c>
      <c r="BH31" s="743"/>
      <c r="BI31" s="743"/>
      <c r="BJ31" s="743"/>
      <c r="BK31" s="743"/>
      <c r="BL31" s="743"/>
      <c r="BM31" s="744">
        <v>95.4</v>
      </c>
      <c r="BN31" s="743"/>
      <c r="BO31" s="743"/>
      <c r="BP31" s="743"/>
      <c r="BQ31" s="745"/>
      <c r="BR31" s="742">
        <v>99</v>
      </c>
      <c r="BS31" s="743"/>
      <c r="BT31" s="743"/>
      <c r="BU31" s="743"/>
      <c r="BV31" s="743"/>
      <c r="BW31" s="743"/>
      <c r="BX31" s="744">
        <v>95.3</v>
      </c>
      <c r="BY31" s="743"/>
      <c r="BZ31" s="743"/>
      <c r="CA31" s="743"/>
      <c r="CB31" s="745"/>
      <c r="CD31" s="760"/>
      <c r="CE31" s="761"/>
      <c r="CF31" s="706" t="s">
        <v>312</v>
      </c>
      <c r="CG31" s="707"/>
      <c r="CH31" s="707"/>
      <c r="CI31" s="707"/>
      <c r="CJ31" s="707"/>
      <c r="CK31" s="707"/>
      <c r="CL31" s="707"/>
      <c r="CM31" s="707"/>
      <c r="CN31" s="707"/>
      <c r="CO31" s="707"/>
      <c r="CP31" s="707"/>
      <c r="CQ31" s="708"/>
      <c r="CR31" s="673">
        <v>299604</v>
      </c>
      <c r="CS31" s="692"/>
      <c r="CT31" s="692"/>
      <c r="CU31" s="692"/>
      <c r="CV31" s="692"/>
      <c r="CW31" s="692"/>
      <c r="CX31" s="692"/>
      <c r="CY31" s="693"/>
      <c r="CZ31" s="676">
        <v>0.6</v>
      </c>
      <c r="DA31" s="694"/>
      <c r="DB31" s="694"/>
      <c r="DC31" s="695"/>
      <c r="DD31" s="679">
        <v>299190</v>
      </c>
      <c r="DE31" s="692"/>
      <c r="DF31" s="692"/>
      <c r="DG31" s="692"/>
      <c r="DH31" s="692"/>
      <c r="DI31" s="692"/>
      <c r="DJ31" s="692"/>
      <c r="DK31" s="693"/>
      <c r="DL31" s="679">
        <v>299190</v>
      </c>
      <c r="DM31" s="692"/>
      <c r="DN31" s="692"/>
      <c r="DO31" s="692"/>
      <c r="DP31" s="692"/>
      <c r="DQ31" s="692"/>
      <c r="DR31" s="692"/>
      <c r="DS31" s="692"/>
      <c r="DT31" s="692"/>
      <c r="DU31" s="692"/>
      <c r="DV31" s="693"/>
      <c r="DW31" s="676">
        <v>1</v>
      </c>
      <c r="DX31" s="694"/>
      <c r="DY31" s="694"/>
      <c r="DZ31" s="694"/>
      <c r="EA31" s="694"/>
      <c r="EB31" s="694"/>
      <c r="EC31" s="709"/>
    </row>
    <row r="32" spans="2:133" ht="11.25" customHeight="1" x14ac:dyDescent="0.15">
      <c r="B32" s="764" t="s">
        <v>313</v>
      </c>
      <c r="C32" s="765"/>
      <c r="D32" s="765"/>
      <c r="E32" s="765"/>
      <c r="F32" s="765"/>
      <c r="G32" s="765"/>
      <c r="H32" s="765"/>
      <c r="I32" s="765"/>
      <c r="J32" s="765"/>
      <c r="K32" s="765"/>
      <c r="L32" s="765"/>
      <c r="M32" s="765"/>
      <c r="N32" s="765"/>
      <c r="O32" s="765"/>
      <c r="P32" s="765"/>
      <c r="Q32" s="766"/>
      <c r="R32" s="673" t="s">
        <v>136</v>
      </c>
      <c r="S32" s="674"/>
      <c r="T32" s="674"/>
      <c r="U32" s="674"/>
      <c r="V32" s="674"/>
      <c r="W32" s="674"/>
      <c r="X32" s="674"/>
      <c r="Y32" s="675"/>
      <c r="Z32" s="710" t="s">
        <v>234</v>
      </c>
      <c r="AA32" s="710"/>
      <c r="AB32" s="710"/>
      <c r="AC32" s="710"/>
      <c r="AD32" s="711" t="s">
        <v>136</v>
      </c>
      <c r="AE32" s="711"/>
      <c r="AF32" s="711"/>
      <c r="AG32" s="711"/>
      <c r="AH32" s="711"/>
      <c r="AI32" s="711"/>
      <c r="AJ32" s="711"/>
      <c r="AK32" s="711"/>
      <c r="AL32" s="676" t="s">
        <v>136</v>
      </c>
      <c r="AM32" s="677"/>
      <c r="AN32" s="677"/>
      <c r="AO32" s="712"/>
      <c r="AP32" s="751"/>
      <c r="AQ32" s="752"/>
      <c r="AR32" s="752"/>
      <c r="AS32" s="752"/>
      <c r="AT32" s="756"/>
      <c r="AU32" s="224" t="s">
        <v>314</v>
      </c>
      <c r="AV32" s="224"/>
      <c r="AW32" s="224"/>
      <c r="AX32" s="670" t="s">
        <v>315</v>
      </c>
      <c r="AY32" s="671"/>
      <c r="AZ32" s="671"/>
      <c r="BA32" s="671"/>
      <c r="BB32" s="671"/>
      <c r="BC32" s="671"/>
      <c r="BD32" s="671"/>
      <c r="BE32" s="671"/>
      <c r="BF32" s="672"/>
      <c r="BG32" s="746">
        <v>99.1</v>
      </c>
      <c r="BH32" s="692"/>
      <c r="BI32" s="692"/>
      <c r="BJ32" s="692"/>
      <c r="BK32" s="692"/>
      <c r="BL32" s="692"/>
      <c r="BM32" s="677">
        <v>95.5</v>
      </c>
      <c r="BN32" s="738"/>
      <c r="BO32" s="738"/>
      <c r="BP32" s="738"/>
      <c r="BQ32" s="716"/>
      <c r="BR32" s="746">
        <v>98.9</v>
      </c>
      <c r="BS32" s="692"/>
      <c r="BT32" s="692"/>
      <c r="BU32" s="692"/>
      <c r="BV32" s="692"/>
      <c r="BW32" s="692"/>
      <c r="BX32" s="677">
        <v>95.5</v>
      </c>
      <c r="BY32" s="738"/>
      <c r="BZ32" s="738"/>
      <c r="CA32" s="738"/>
      <c r="CB32" s="716"/>
      <c r="CD32" s="762"/>
      <c r="CE32" s="763"/>
      <c r="CF32" s="706" t="s">
        <v>316</v>
      </c>
      <c r="CG32" s="707"/>
      <c r="CH32" s="707"/>
      <c r="CI32" s="707"/>
      <c r="CJ32" s="707"/>
      <c r="CK32" s="707"/>
      <c r="CL32" s="707"/>
      <c r="CM32" s="707"/>
      <c r="CN32" s="707"/>
      <c r="CO32" s="707"/>
      <c r="CP32" s="707"/>
      <c r="CQ32" s="708"/>
      <c r="CR32" s="673" t="s">
        <v>234</v>
      </c>
      <c r="CS32" s="674"/>
      <c r="CT32" s="674"/>
      <c r="CU32" s="674"/>
      <c r="CV32" s="674"/>
      <c r="CW32" s="674"/>
      <c r="CX32" s="674"/>
      <c r="CY32" s="675"/>
      <c r="CZ32" s="676" t="s">
        <v>136</v>
      </c>
      <c r="DA32" s="694"/>
      <c r="DB32" s="694"/>
      <c r="DC32" s="695"/>
      <c r="DD32" s="679" t="s">
        <v>136</v>
      </c>
      <c r="DE32" s="674"/>
      <c r="DF32" s="674"/>
      <c r="DG32" s="674"/>
      <c r="DH32" s="674"/>
      <c r="DI32" s="674"/>
      <c r="DJ32" s="674"/>
      <c r="DK32" s="675"/>
      <c r="DL32" s="679" t="s">
        <v>234</v>
      </c>
      <c r="DM32" s="674"/>
      <c r="DN32" s="674"/>
      <c r="DO32" s="674"/>
      <c r="DP32" s="674"/>
      <c r="DQ32" s="674"/>
      <c r="DR32" s="674"/>
      <c r="DS32" s="674"/>
      <c r="DT32" s="674"/>
      <c r="DU32" s="674"/>
      <c r="DV32" s="675"/>
      <c r="DW32" s="676" t="s">
        <v>136</v>
      </c>
      <c r="DX32" s="694"/>
      <c r="DY32" s="694"/>
      <c r="DZ32" s="694"/>
      <c r="EA32" s="694"/>
      <c r="EB32" s="694"/>
      <c r="EC32" s="709"/>
    </row>
    <row r="33" spans="2:133" ht="11.25" customHeight="1" x14ac:dyDescent="0.15">
      <c r="B33" s="670" t="s">
        <v>317</v>
      </c>
      <c r="C33" s="671"/>
      <c r="D33" s="671"/>
      <c r="E33" s="671"/>
      <c r="F33" s="671"/>
      <c r="G33" s="671"/>
      <c r="H33" s="671"/>
      <c r="I33" s="671"/>
      <c r="J33" s="671"/>
      <c r="K33" s="671"/>
      <c r="L33" s="671"/>
      <c r="M33" s="671"/>
      <c r="N33" s="671"/>
      <c r="O33" s="671"/>
      <c r="P33" s="671"/>
      <c r="Q33" s="672"/>
      <c r="R33" s="673">
        <v>3990692</v>
      </c>
      <c r="S33" s="674"/>
      <c r="T33" s="674"/>
      <c r="U33" s="674"/>
      <c r="V33" s="674"/>
      <c r="W33" s="674"/>
      <c r="X33" s="674"/>
      <c r="Y33" s="675"/>
      <c r="Z33" s="710">
        <v>7.3</v>
      </c>
      <c r="AA33" s="710"/>
      <c r="AB33" s="710"/>
      <c r="AC33" s="710"/>
      <c r="AD33" s="711" t="s">
        <v>136</v>
      </c>
      <c r="AE33" s="711"/>
      <c r="AF33" s="711"/>
      <c r="AG33" s="711"/>
      <c r="AH33" s="711"/>
      <c r="AI33" s="711"/>
      <c r="AJ33" s="711"/>
      <c r="AK33" s="711"/>
      <c r="AL33" s="676" t="s">
        <v>136</v>
      </c>
      <c r="AM33" s="677"/>
      <c r="AN33" s="677"/>
      <c r="AO33" s="712"/>
      <c r="AP33" s="753"/>
      <c r="AQ33" s="754"/>
      <c r="AR33" s="754"/>
      <c r="AS33" s="754"/>
      <c r="AT33" s="757"/>
      <c r="AU33" s="226"/>
      <c r="AV33" s="226"/>
      <c r="AW33" s="226"/>
      <c r="AX33" s="654" t="s">
        <v>318</v>
      </c>
      <c r="AY33" s="655"/>
      <c r="AZ33" s="655"/>
      <c r="BA33" s="655"/>
      <c r="BB33" s="655"/>
      <c r="BC33" s="655"/>
      <c r="BD33" s="655"/>
      <c r="BE33" s="655"/>
      <c r="BF33" s="656"/>
      <c r="BG33" s="737">
        <v>99</v>
      </c>
      <c r="BH33" s="658"/>
      <c r="BI33" s="658"/>
      <c r="BJ33" s="658"/>
      <c r="BK33" s="658"/>
      <c r="BL33" s="658"/>
      <c r="BM33" s="701">
        <v>95</v>
      </c>
      <c r="BN33" s="658"/>
      <c r="BO33" s="658"/>
      <c r="BP33" s="658"/>
      <c r="BQ33" s="722"/>
      <c r="BR33" s="737">
        <v>99</v>
      </c>
      <c r="BS33" s="658"/>
      <c r="BT33" s="658"/>
      <c r="BU33" s="658"/>
      <c r="BV33" s="658"/>
      <c r="BW33" s="658"/>
      <c r="BX33" s="701">
        <v>94.9</v>
      </c>
      <c r="BY33" s="658"/>
      <c r="BZ33" s="658"/>
      <c r="CA33" s="658"/>
      <c r="CB33" s="722"/>
      <c r="CD33" s="706" t="s">
        <v>319</v>
      </c>
      <c r="CE33" s="707"/>
      <c r="CF33" s="707"/>
      <c r="CG33" s="707"/>
      <c r="CH33" s="707"/>
      <c r="CI33" s="707"/>
      <c r="CJ33" s="707"/>
      <c r="CK33" s="707"/>
      <c r="CL33" s="707"/>
      <c r="CM33" s="707"/>
      <c r="CN33" s="707"/>
      <c r="CO33" s="707"/>
      <c r="CP33" s="707"/>
      <c r="CQ33" s="708"/>
      <c r="CR33" s="673">
        <v>18430516</v>
      </c>
      <c r="CS33" s="692"/>
      <c r="CT33" s="692"/>
      <c r="CU33" s="692"/>
      <c r="CV33" s="692"/>
      <c r="CW33" s="692"/>
      <c r="CX33" s="692"/>
      <c r="CY33" s="693"/>
      <c r="CZ33" s="676">
        <v>34</v>
      </c>
      <c r="DA33" s="694"/>
      <c r="DB33" s="694"/>
      <c r="DC33" s="695"/>
      <c r="DD33" s="679">
        <v>13369846</v>
      </c>
      <c r="DE33" s="692"/>
      <c r="DF33" s="692"/>
      <c r="DG33" s="692"/>
      <c r="DH33" s="692"/>
      <c r="DI33" s="692"/>
      <c r="DJ33" s="692"/>
      <c r="DK33" s="693"/>
      <c r="DL33" s="679">
        <v>11210332</v>
      </c>
      <c r="DM33" s="692"/>
      <c r="DN33" s="692"/>
      <c r="DO33" s="692"/>
      <c r="DP33" s="692"/>
      <c r="DQ33" s="692"/>
      <c r="DR33" s="692"/>
      <c r="DS33" s="692"/>
      <c r="DT33" s="692"/>
      <c r="DU33" s="692"/>
      <c r="DV33" s="693"/>
      <c r="DW33" s="676">
        <v>38.6</v>
      </c>
      <c r="DX33" s="694"/>
      <c r="DY33" s="694"/>
      <c r="DZ33" s="694"/>
      <c r="EA33" s="694"/>
      <c r="EB33" s="694"/>
      <c r="EC33" s="709"/>
    </row>
    <row r="34" spans="2:133" ht="11.25" customHeight="1" x14ac:dyDescent="0.15">
      <c r="B34" s="670" t="s">
        <v>320</v>
      </c>
      <c r="C34" s="671"/>
      <c r="D34" s="671"/>
      <c r="E34" s="671"/>
      <c r="F34" s="671"/>
      <c r="G34" s="671"/>
      <c r="H34" s="671"/>
      <c r="I34" s="671"/>
      <c r="J34" s="671"/>
      <c r="K34" s="671"/>
      <c r="L34" s="671"/>
      <c r="M34" s="671"/>
      <c r="N34" s="671"/>
      <c r="O34" s="671"/>
      <c r="P34" s="671"/>
      <c r="Q34" s="672"/>
      <c r="R34" s="673">
        <v>221779</v>
      </c>
      <c r="S34" s="674"/>
      <c r="T34" s="674"/>
      <c r="U34" s="674"/>
      <c r="V34" s="674"/>
      <c r="W34" s="674"/>
      <c r="X34" s="674"/>
      <c r="Y34" s="675"/>
      <c r="Z34" s="710">
        <v>0.4</v>
      </c>
      <c r="AA34" s="710"/>
      <c r="AB34" s="710"/>
      <c r="AC34" s="710"/>
      <c r="AD34" s="711">
        <v>27161</v>
      </c>
      <c r="AE34" s="711"/>
      <c r="AF34" s="711"/>
      <c r="AG34" s="711"/>
      <c r="AH34" s="711"/>
      <c r="AI34" s="711"/>
      <c r="AJ34" s="711"/>
      <c r="AK34" s="711"/>
      <c r="AL34" s="676">
        <v>0.1</v>
      </c>
      <c r="AM34" s="677"/>
      <c r="AN34" s="677"/>
      <c r="AO34" s="712"/>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06" t="s">
        <v>321</v>
      </c>
      <c r="CE34" s="707"/>
      <c r="CF34" s="707"/>
      <c r="CG34" s="707"/>
      <c r="CH34" s="707"/>
      <c r="CI34" s="707"/>
      <c r="CJ34" s="707"/>
      <c r="CK34" s="707"/>
      <c r="CL34" s="707"/>
      <c r="CM34" s="707"/>
      <c r="CN34" s="707"/>
      <c r="CO34" s="707"/>
      <c r="CP34" s="707"/>
      <c r="CQ34" s="708"/>
      <c r="CR34" s="673">
        <v>5719157</v>
      </c>
      <c r="CS34" s="674"/>
      <c r="CT34" s="674"/>
      <c r="CU34" s="674"/>
      <c r="CV34" s="674"/>
      <c r="CW34" s="674"/>
      <c r="CX34" s="674"/>
      <c r="CY34" s="675"/>
      <c r="CZ34" s="676">
        <v>10.5</v>
      </c>
      <c r="DA34" s="694"/>
      <c r="DB34" s="694"/>
      <c r="DC34" s="695"/>
      <c r="DD34" s="679">
        <v>4306362</v>
      </c>
      <c r="DE34" s="674"/>
      <c r="DF34" s="674"/>
      <c r="DG34" s="674"/>
      <c r="DH34" s="674"/>
      <c r="DI34" s="674"/>
      <c r="DJ34" s="674"/>
      <c r="DK34" s="675"/>
      <c r="DL34" s="679">
        <v>3753067</v>
      </c>
      <c r="DM34" s="674"/>
      <c r="DN34" s="674"/>
      <c r="DO34" s="674"/>
      <c r="DP34" s="674"/>
      <c r="DQ34" s="674"/>
      <c r="DR34" s="674"/>
      <c r="DS34" s="674"/>
      <c r="DT34" s="674"/>
      <c r="DU34" s="674"/>
      <c r="DV34" s="675"/>
      <c r="DW34" s="676">
        <v>12.9</v>
      </c>
      <c r="DX34" s="694"/>
      <c r="DY34" s="694"/>
      <c r="DZ34" s="694"/>
      <c r="EA34" s="694"/>
      <c r="EB34" s="694"/>
      <c r="EC34" s="709"/>
    </row>
    <row r="35" spans="2:133" ht="11.25" customHeight="1" x14ac:dyDescent="0.15">
      <c r="B35" s="670" t="s">
        <v>322</v>
      </c>
      <c r="C35" s="671"/>
      <c r="D35" s="671"/>
      <c r="E35" s="671"/>
      <c r="F35" s="671"/>
      <c r="G35" s="671"/>
      <c r="H35" s="671"/>
      <c r="I35" s="671"/>
      <c r="J35" s="671"/>
      <c r="K35" s="671"/>
      <c r="L35" s="671"/>
      <c r="M35" s="671"/>
      <c r="N35" s="671"/>
      <c r="O35" s="671"/>
      <c r="P35" s="671"/>
      <c r="Q35" s="672"/>
      <c r="R35" s="673">
        <v>276078</v>
      </c>
      <c r="S35" s="674"/>
      <c r="T35" s="674"/>
      <c r="U35" s="674"/>
      <c r="V35" s="674"/>
      <c r="W35" s="674"/>
      <c r="X35" s="674"/>
      <c r="Y35" s="675"/>
      <c r="Z35" s="710">
        <v>0.5</v>
      </c>
      <c r="AA35" s="710"/>
      <c r="AB35" s="710"/>
      <c r="AC35" s="710"/>
      <c r="AD35" s="711" t="s">
        <v>136</v>
      </c>
      <c r="AE35" s="711"/>
      <c r="AF35" s="711"/>
      <c r="AG35" s="711"/>
      <c r="AH35" s="711"/>
      <c r="AI35" s="711"/>
      <c r="AJ35" s="711"/>
      <c r="AK35" s="711"/>
      <c r="AL35" s="676" t="s">
        <v>234</v>
      </c>
      <c r="AM35" s="677"/>
      <c r="AN35" s="677"/>
      <c r="AO35" s="712"/>
      <c r="AP35" s="229"/>
      <c r="AQ35" s="734" t="s">
        <v>323</v>
      </c>
      <c r="AR35" s="735"/>
      <c r="AS35" s="735"/>
      <c r="AT35" s="735"/>
      <c r="AU35" s="735"/>
      <c r="AV35" s="735"/>
      <c r="AW35" s="735"/>
      <c r="AX35" s="735"/>
      <c r="AY35" s="735"/>
      <c r="AZ35" s="735"/>
      <c r="BA35" s="735"/>
      <c r="BB35" s="735"/>
      <c r="BC35" s="735"/>
      <c r="BD35" s="735"/>
      <c r="BE35" s="735"/>
      <c r="BF35" s="736"/>
      <c r="BG35" s="734" t="s">
        <v>324</v>
      </c>
      <c r="BH35" s="735"/>
      <c r="BI35" s="735"/>
      <c r="BJ35" s="735"/>
      <c r="BK35" s="735"/>
      <c r="BL35" s="735"/>
      <c r="BM35" s="735"/>
      <c r="BN35" s="735"/>
      <c r="BO35" s="735"/>
      <c r="BP35" s="735"/>
      <c r="BQ35" s="735"/>
      <c r="BR35" s="735"/>
      <c r="BS35" s="735"/>
      <c r="BT35" s="735"/>
      <c r="BU35" s="735"/>
      <c r="BV35" s="735"/>
      <c r="BW35" s="735"/>
      <c r="BX35" s="735"/>
      <c r="BY35" s="735"/>
      <c r="BZ35" s="735"/>
      <c r="CA35" s="735"/>
      <c r="CB35" s="736"/>
      <c r="CD35" s="706" t="s">
        <v>325</v>
      </c>
      <c r="CE35" s="707"/>
      <c r="CF35" s="707"/>
      <c r="CG35" s="707"/>
      <c r="CH35" s="707"/>
      <c r="CI35" s="707"/>
      <c r="CJ35" s="707"/>
      <c r="CK35" s="707"/>
      <c r="CL35" s="707"/>
      <c r="CM35" s="707"/>
      <c r="CN35" s="707"/>
      <c r="CO35" s="707"/>
      <c r="CP35" s="707"/>
      <c r="CQ35" s="708"/>
      <c r="CR35" s="673">
        <v>340292</v>
      </c>
      <c r="CS35" s="692"/>
      <c r="CT35" s="692"/>
      <c r="CU35" s="692"/>
      <c r="CV35" s="692"/>
      <c r="CW35" s="692"/>
      <c r="CX35" s="692"/>
      <c r="CY35" s="693"/>
      <c r="CZ35" s="676">
        <v>0.6</v>
      </c>
      <c r="DA35" s="694"/>
      <c r="DB35" s="694"/>
      <c r="DC35" s="695"/>
      <c r="DD35" s="679">
        <v>214460</v>
      </c>
      <c r="DE35" s="692"/>
      <c r="DF35" s="692"/>
      <c r="DG35" s="692"/>
      <c r="DH35" s="692"/>
      <c r="DI35" s="692"/>
      <c r="DJ35" s="692"/>
      <c r="DK35" s="693"/>
      <c r="DL35" s="679">
        <v>214460</v>
      </c>
      <c r="DM35" s="692"/>
      <c r="DN35" s="692"/>
      <c r="DO35" s="692"/>
      <c r="DP35" s="692"/>
      <c r="DQ35" s="692"/>
      <c r="DR35" s="692"/>
      <c r="DS35" s="692"/>
      <c r="DT35" s="692"/>
      <c r="DU35" s="692"/>
      <c r="DV35" s="693"/>
      <c r="DW35" s="676">
        <v>0.7</v>
      </c>
      <c r="DX35" s="694"/>
      <c r="DY35" s="694"/>
      <c r="DZ35" s="694"/>
      <c r="EA35" s="694"/>
      <c r="EB35" s="694"/>
      <c r="EC35" s="709"/>
    </row>
    <row r="36" spans="2:133" ht="11.25" customHeight="1" x14ac:dyDescent="0.15">
      <c r="B36" s="670" t="s">
        <v>326</v>
      </c>
      <c r="C36" s="671"/>
      <c r="D36" s="671"/>
      <c r="E36" s="671"/>
      <c r="F36" s="671"/>
      <c r="G36" s="671"/>
      <c r="H36" s="671"/>
      <c r="I36" s="671"/>
      <c r="J36" s="671"/>
      <c r="K36" s="671"/>
      <c r="L36" s="671"/>
      <c r="M36" s="671"/>
      <c r="N36" s="671"/>
      <c r="O36" s="671"/>
      <c r="P36" s="671"/>
      <c r="Q36" s="672"/>
      <c r="R36" s="673">
        <v>178574</v>
      </c>
      <c r="S36" s="674"/>
      <c r="T36" s="674"/>
      <c r="U36" s="674"/>
      <c r="V36" s="674"/>
      <c r="W36" s="674"/>
      <c r="X36" s="674"/>
      <c r="Y36" s="675"/>
      <c r="Z36" s="710">
        <v>0.3</v>
      </c>
      <c r="AA36" s="710"/>
      <c r="AB36" s="710"/>
      <c r="AC36" s="710"/>
      <c r="AD36" s="711" t="s">
        <v>136</v>
      </c>
      <c r="AE36" s="711"/>
      <c r="AF36" s="711"/>
      <c r="AG36" s="711"/>
      <c r="AH36" s="711"/>
      <c r="AI36" s="711"/>
      <c r="AJ36" s="711"/>
      <c r="AK36" s="711"/>
      <c r="AL36" s="676" t="s">
        <v>136</v>
      </c>
      <c r="AM36" s="677"/>
      <c r="AN36" s="677"/>
      <c r="AO36" s="712"/>
      <c r="AP36" s="229"/>
      <c r="AQ36" s="725" t="s">
        <v>327</v>
      </c>
      <c r="AR36" s="726"/>
      <c r="AS36" s="726"/>
      <c r="AT36" s="726"/>
      <c r="AU36" s="726"/>
      <c r="AV36" s="726"/>
      <c r="AW36" s="726"/>
      <c r="AX36" s="726"/>
      <c r="AY36" s="727"/>
      <c r="AZ36" s="728">
        <v>7909091</v>
      </c>
      <c r="BA36" s="729"/>
      <c r="BB36" s="729"/>
      <c r="BC36" s="729"/>
      <c r="BD36" s="729"/>
      <c r="BE36" s="729"/>
      <c r="BF36" s="730"/>
      <c r="BG36" s="731" t="s">
        <v>328</v>
      </c>
      <c r="BH36" s="732"/>
      <c r="BI36" s="732"/>
      <c r="BJ36" s="732"/>
      <c r="BK36" s="732"/>
      <c r="BL36" s="732"/>
      <c r="BM36" s="732"/>
      <c r="BN36" s="732"/>
      <c r="BO36" s="732"/>
      <c r="BP36" s="732"/>
      <c r="BQ36" s="732"/>
      <c r="BR36" s="732"/>
      <c r="BS36" s="732"/>
      <c r="BT36" s="732"/>
      <c r="BU36" s="733"/>
      <c r="BV36" s="728">
        <v>306773</v>
      </c>
      <c r="BW36" s="729"/>
      <c r="BX36" s="729"/>
      <c r="BY36" s="729"/>
      <c r="BZ36" s="729"/>
      <c r="CA36" s="729"/>
      <c r="CB36" s="730"/>
      <c r="CD36" s="706" t="s">
        <v>329</v>
      </c>
      <c r="CE36" s="707"/>
      <c r="CF36" s="707"/>
      <c r="CG36" s="707"/>
      <c r="CH36" s="707"/>
      <c r="CI36" s="707"/>
      <c r="CJ36" s="707"/>
      <c r="CK36" s="707"/>
      <c r="CL36" s="707"/>
      <c r="CM36" s="707"/>
      <c r="CN36" s="707"/>
      <c r="CO36" s="707"/>
      <c r="CP36" s="707"/>
      <c r="CQ36" s="708"/>
      <c r="CR36" s="673">
        <v>5368528</v>
      </c>
      <c r="CS36" s="674"/>
      <c r="CT36" s="674"/>
      <c r="CU36" s="674"/>
      <c r="CV36" s="674"/>
      <c r="CW36" s="674"/>
      <c r="CX36" s="674"/>
      <c r="CY36" s="675"/>
      <c r="CZ36" s="676">
        <v>9.9</v>
      </c>
      <c r="DA36" s="694"/>
      <c r="DB36" s="694"/>
      <c r="DC36" s="695"/>
      <c r="DD36" s="679">
        <v>3656157</v>
      </c>
      <c r="DE36" s="674"/>
      <c r="DF36" s="674"/>
      <c r="DG36" s="674"/>
      <c r="DH36" s="674"/>
      <c r="DI36" s="674"/>
      <c r="DJ36" s="674"/>
      <c r="DK36" s="675"/>
      <c r="DL36" s="679">
        <v>2604243</v>
      </c>
      <c r="DM36" s="674"/>
      <c r="DN36" s="674"/>
      <c r="DO36" s="674"/>
      <c r="DP36" s="674"/>
      <c r="DQ36" s="674"/>
      <c r="DR36" s="674"/>
      <c r="DS36" s="674"/>
      <c r="DT36" s="674"/>
      <c r="DU36" s="674"/>
      <c r="DV36" s="675"/>
      <c r="DW36" s="676">
        <v>9</v>
      </c>
      <c r="DX36" s="694"/>
      <c r="DY36" s="694"/>
      <c r="DZ36" s="694"/>
      <c r="EA36" s="694"/>
      <c r="EB36" s="694"/>
      <c r="EC36" s="709"/>
    </row>
    <row r="37" spans="2:133" ht="11.25" customHeight="1" x14ac:dyDescent="0.15">
      <c r="B37" s="670" t="s">
        <v>330</v>
      </c>
      <c r="C37" s="671"/>
      <c r="D37" s="671"/>
      <c r="E37" s="671"/>
      <c r="F37" s="671"/>
      <c r="G37" s="671"/>
      <c r="H37" s="671"/>
      <c r="I37" s="671"/>
      <c r="J37" s="671"/>
      <c r="K37" s="671"/>
      <c r="L37" s="671"/>
      <c r="M37" s="671"/>
      <c r="N37" s="671"/>
      <c r="O37" s="671"/>
      <c r="P37" s="671"/>
      <c r="Q37" s="672"/>
      <c r="R37" s="673">
        <v>109038</v>
      </c>
      <c r="S37" s="674"/>
      <c r="T37" s="674"/>
      <c r="U37" s="674"/>
      <c r="V37" s="674"/>
      <c r="W37" s="674"/>
      <c r="X37" s="674"/>
      <c r="Y37" s="675"/>
      <c r="Z37" s="710">
        <v>0.2</v>
      </c>
      <c r="AA37" s="710"/>
      <c r="AB37" s="710"/>
      <c r="AC37" s="710"/>
      <c r="AD37" s="711" t="s">
        <v>136</v>
      </c>
      <c r="AE37" s="711"/>
      <c r="AF37" s="711"/>
      <c r="AG37" s="711"/>
      <c r="AH37" s="711"/>
      <c r="AI37" s="711"/>
      <c r="AJ37" s="711"/>
      <c r="AK37" s="711"/>
      <c r="AL37" s="676" t="s">
        <v>234</v>
      </c>
      <c r="AM37" s="677"/>
      <c r="AN37" s="677"/>
      <c r="AO37" s="712"/>
      <c r="AQ37" s="713" t="s">
        <v>331</v>
      </c>
      <c r="AR37" s="714"/>
      <c r="AS37" s="714"/>
      <c r="AT37" s="714"/>
      <c r="AU37" s="714"/>
      <c r="AV37" s="714"/>
      <c r="AW37" s="714"/>
      <c r="AX37" s="714"/>
      <c r="AY37" s="715"/>
      <c r="AZ37" s="673">
        <v>1544925</v>
      </c>
      <c r="BA37" s="674"/>
      <c r="BB37" s="674"/>
      <c r="BC37" s="674"/>
      <c r="BD37" s="692"/>
      <c r="BE37" s="692"/>
      <c r="BF37" s="716"/>
      <c r="BG37" s="706" t="s">
        <v>332</v>
      </c>
      <c r="BH37" s="707"/>
      <c r="BI37" s="707"/>
      <c r="BJ37" s="707"/>
      <c r="BK37" s="707"/>
      <c r="BL37" s="707"/>
      <c r="BM37" s="707"/>
      <c r="BN37" s="707"/>
      <c r="BO37" s="707"/>
      <c r="BP37" s="707"/>
      <c r="BQ37" s="707"/>
      <c r="BR37" s="707"/>
      <c r="BS37" s="707"/>
      <c r="BT37" s="707"/>
      <c r="BU37" s="708"/>
      <c r="BV37" s="673">
        <v>48041</v>
      </c>
      <c r="BW37" s="674"/>
      <c r="BX37" s="674"/>
      <c r="BY37" s="674"/>
      <c r="BZ37" s="674"/>
      <c r="CA37" s="674"/>
      <c r="CB37" s="717"/>
      <c r="CD37" s="706" t="s">
        <v>333</v>
      </c>
      <c r="CE37" s="707"/>
      <c r="CF37" s="707"/>
      <c r="CG37" s="707"/>
      <c r="CH37" s="707"/>
      <c r="CI37" s="707"/>
      <c r="CJ37" s="707"/>
      <c r="CK37" s="707"/>
      <c r="CL37" s="707"/>
      <c r="CM37" s="707"/>
      <c r="CN37" s="707"/>
      <c r="CO37" s="707"/>
      <c r="CP37" s="707"/>
      <c r="CQ37" s="708"/>
      <c r="CR37" s="673">
        <v>749842</v>
      </c>
      <c r="CS37" s="692"/>
      <c r="CT37" s="692"/>
      <c r="CU37" s="692"/>
      <c r="CV37" s="692"/>
      <c r="CW37" s="692"/>
      <c r="CX37" s="692"/>
      <c r="CY37" s="693"/>
      <c r="CZ37" s="676">
        <v>1.4</v>
      </c>
      <c r="DA37" s="694"/>
      <c r="DB37" s="694"/>
      <c r="DC37" s="695"/>
      <c r="DD37" s="679">
        <v>501962</v>
      </c>
      <c r="DE37" s="692"/>
      <c r="DF37" s="692"/>
      <c r="DG37" s="692"/>
      <c r="DH37" s="692"/>
      <c r="DI37" s="692"/>
      <c r="DJ37" s="692"/>
      <c r="DK37" s="693"/>
      <c r="DL37" s="679">
        <v>396361</v>
      </c>
      <c r="DM37" s="692"/>
      <c r="DN37" s="692"/>
      <c r="DO37" s="692"/>
      <c r="DP37" s="692"/>
      <c r="DQ37" s="692"/>
      <c r="DR37" s="692"/>
      <c r="DS37" s="692"/>
      <c r="DT37" s="692"/>
      <c r="DU37" s="692"/>
      <c r="DV37" s="693"/>
      <c r="DW37" s="676">
        <v>1.4</v>
      </c>
      <c r="DX37" s="694"/>
      <c r="DY37" s="694"/>
      <c r="DZ37" s="694"/>
      <c r="EA37" s="694"/>
      <c r="EB37" s="694"/>
      <c r="EC37" s="709"/>
    </row>
    <row r="38" spans="2:133" ht="11.25" customHeight="1" x14ac:dyDescent="0.15">
      <c r="B38" s="670" t="s">
        <v>334</v>
      </c>
      <c r="C38" s="671"/>
      <c r="D38" s="671"/>
      <c r="E38" s="671"/>
      <c r="F38" s="671"/>
      <c r="G38" s="671"/>
      <c r="H38" s="671"/>
      <c r="I38" s="671"/>
      <c r="J38" s="671"/>
      <c r="K38" s="671"/>
      <c r="L38" s="671"/>
      <c r="M38" s="671"/>
      <c r="N38" s="671"/>
      <c r="O38" s="671"/>
      <c r="P38" s="671"/>
      <c r="Q38" s="672"/>
      <c r="R38" s="673">
        <v>2394898</v>
      </c>
      <c r="S38" s="674"/>
      <c r="T38" s="674"/>
      <c r="U38" s="674"/>
      <c r="V38" s="674"/>
      <c r="W38" s="674"/>
      <c r="X38" s="674"/>
      <c r="Y38" s="675"/>
      <c r="Z38" s="710">
        <v>4.4000000000000004</v>
      </c>
      <c r="AA38" s="710"/>
      <c r="AB38" s="710"/>
      <c r="AC38" s="710"/>
      <c r="AD38" s="711">
        <v>45775</v>
      </c>
      <c r="AE38" s="711"/>
      <c r="AF38" s="711"/>
      <c r="AG38" s="711"/>
      <c r="AH38" s="711"/>
      <c r="AI38" s="711"/>
      <c r="AJ38" s="711"/>
      <c r="AK38" s="711"/>
      <c r="AL38" s="676">
        <v>0.2</v>
      </c>
      <c r="AM38" s="677"/>
      <c r="AN38" s="677"/>
      <c r="AO38" s="712"/>
      <c r="AQ38" s="713" t="s">
        <v>335</v>
      </c>
      <c r="AR38" s="714"/>
      <c r="AS38" s="714"/>
      <c r="AT38" s="714"/>
      <c r="AU38" s="714"/>
      <c r="AV38" s="714"/>
      <c r="AW38" s="714"/>
      <c r="AX38" s="714"/>
      <c r="AY38" s="715"/>
      <c r="AZ38" s="673">
        <v>218177</v>
      </c>
      <c r="BA38" s="674"/>
      <c r="BB38" s="674"/>
      <c r="BC38" s="674"/>
      <c r="BD38" s="692"/>
      <c r="BE38" s="692"/>
      <c r="BF38" s="716"/>
      <c r="BG38" s="706" t="s">
        <v>336</v>
      </c>
      <c r="BH38" s="707"/>
      <c r="BI38" s="707"/>
      <c r="BJ38" s="707"/>
      <c r="BK38" s="707"/>
      <c r="BL38" s="707"/>
      <c r="BM38" s="707"/>
      <c r="BN38" s="707"/>
      <c r="BO38" s="707"/>
      <c r="BP38" s="707"/>
      <c r="BQ38" s="707"/>
      <c r="BR38" s="707"/>
      <c r="BS38" s="707"/>
      <c r="BT38" s="707"/>
      <c r="BU38" s="708"/>
      <c r="BV38" s="673">
        <v>16837</v>
      </c>
      <c r="BW38" s="674"/>
      <c r="BX38" s="674"/>
      <c r="BY38" s="674"/>
      <c r="BZ38" s="674"/>
      <c r="CA38" s="674"/>
      <c r="CB38" s="717"/>
      <c r="CD38" s="706" t="s">
        <v>337</v>
      </c>
      <c r="CE38" s="707"/>
      <c r="CF38" s="707"/>
      <c r="CG38" s="707"/>
      <c r="CH38" s="707"/>
      <c r="CI38" s="707"/>
      <c r="CJ38" s="707"/>
      <c r="CK38" s="707"/>
      <c r="CL38" s="707"/>
      <c r="CM38" s="707"/>
      <c r="CN38" s="707"/>
      <c r="CO38" s="707"/>
      <c r="CP38" s="707"/>
      <c r="CQ38" s="708"/>
      <c r="CR38" s="673">
        <v>6145989</v>
      </c>
      <c r="CS38" s="674"/>
      <c r="CT38" s="674"/>
      <c r="CU38" s="674"/>
      <c r="CV38" s="674"/>
      <c r="CW38" s="674"/>
      <c r="CX38" s="674"/>
      <c r="CY38" s="675"/>
      <c r="CZ38" s="676">
        <v>11.3</v>
      </c>
      <c r="DA38" s="694"/>
      <c r="DB38" s="694"/>
      <c r="DC38" s="695"/>
      <c r="DD38" s="679">
        <v>4918478</v>
      </c>
      <c r="DE38" s="674"/>
      <c r="DF38" s="674"/>
      <c r="DG38" s="674"/>
      <c r="DH38" s="674"/>
      <c r="DI38" s="674"/>
      <c r="DJ38" s="674"/>
      <c r="DK38" s="675"/>
      <c r="DL38" s="679">
        <v>4638562</v>
      </c>
      <c r="DM38" s="674"/>
      <c r="DN38" s="674"/>
      <c r="DO38" s="674"/>
      <c r="DP38" s="674"/>
      <c r="DQ38" s="674"/>
      <c r="DR38" s="674"/>
      <c r="DS38" s="674"/>
      <c r="DT38" s="674"/>
      <c r="DU38" s="674"/>
      <c r="DV38" s="675"/>
      <c r="DW38" s="676">
        <v>16</v>
      </c>
      <c r="DX38" s="694"/>
      <c r="DY38" s="694"/>
      <c r="DZ38" s="694"/>
      <c r="EA38" s="694"/>
      <c r="EB38" s="694"/>
      <c r="EC38" s="709"/>
    </row>
    <row r="39" spans="2:133" ht="11.25" customHeight="1" x14ac:dyDescent="0.15">
      <c r="B39" s="670" t="s">
        <v>338</v>
      </c>
      <c r="C39" s="671"/>
      <c r="D39" s="671"/>
      <c r="E39" s="671"/>
      <c r="F39" s="671"/>
      <c r="G39" s="671"/>
      <c r="H39" s="671"/>
      <c r="I39" s="671"/>
      <c r="J39" s="671"/>
      <c r="K39" s="671"/>
      <c r="L39" s="671"/>
      <c r="M39" s="671"/>
      <c r="N39" s="671"/>
      <c r="O39" s="671"/>
      <c r="P39" s="671"/>
      <c r="Q39" s="672"/>
      <c r="R39" s="673">
        <v>4018752</v>
      </c>
      <c r="S39" s="674"/>
      <c r="T39" s="674"/>
      <c r="U39" s="674"/>
      <c r="V39" s="674"/>
      <c r="W39" s="674"/>
      <c r="X39" s="674"/>
      <c r="Y39" s="675"/>
      <c r="Z39" s="710">
        <v>7.4</v>
      </c>
      <c r="AA39" s="710"/>
      <c r="AB39" s="710"/>
      <c r="AC39" s="710"/>
      <c r="AD39" s="711" t="s">
        <v>234</v>
      </c>
      <c r="AE39" s="711"/>
      <c r="AF39" s="711"/>
      <c r="AG39" s="711"/>
      <c r="AH39" s="711"/>
      <c r="AI39" s="711"/>
      <c r="AJ39" s="711"/>
      <c r="AK39" s="711"/>
      <c r="AL39" s="676" t="s">
        <v>136</v>
      </c>
      <c r="AM39" s="677"/>
      <c r="AN39" s="677"/>
      <c r="AO39" s="712"/>
      <c r="AQ39" s="713" t="s">
        <v>339</v>
      </c>
      <c r="AR39" s="714"/>
      <c r="AS39" s="714"/>
      <c r="AT39" s="714"/>
      <c r="AU39" s="714"/>
      <c r="AV39" s="714"/>
      <c r="AW39" s="714"/>
      <c r="AX39" s="714"/>
      <c r="AY39" s="715"/>
      <c r="AZ39" s="673" t="s">
        <v>234</v>
      </c>
      <c r="BA39" s="674"/>
      <c r="BB39" s="674"/>
      <c r="BC39" s="674"/>
      <c r="BD39" s="692"/>
      <c r="BE39" s="692"/>
      <c r="BF39" s="716"/>
      <c r="BG39" s="706" t="s">
        <v>340</v>
      </c>
      <c r="BH39" s="707"/>
      <c r="BI39" s="707"/>
      <c r="BJ39" s="707"/>
      <c r="BK39" s="707"/>
      <c r="BL39" s="707"/>
      <c r="BM39" s="707"/>
      <c r="BN39" s="707"/>
      <c r="BO39" s="707"/>
      <c r="BP39" s="707"/>
      <c r="BQ39" s="707"/>
      <c r="BR39" s="707"/>
      <c r="BS39" s="707"/>
      <c r="BT39" s="707"/>
      <c r="BU39" s="708"/>
      <c r="BV39" s="673">
        <v>25497</v>
      </c>
      <c r="BW39" s="674"/>
      <c r="BX39" s="674"/>
      <c r="BY39" s="674"/>
      <c r="BZ39" s="674"/>
      <c r="CA39" s="674"/>
      <c r="CB39" s="717"/>
      <c r="CD39" s="706" t="s">
        <v>341</v>
      </c>
      <c r="CE39" s="707"/>
      <c r="CF39" s="707"/>
      <c r="CG39" s="707"/>
      <c r="CH39" s="707"/>
      <c r="CI39" s="707"/>
      <c r="CJ39" s="707"/>
      <c r="CK39" s="707"/>
      <c r="CL39" s="707"/>
      <c r="CM39" s="707"/>
      <c r="CN39" s="707"/>
      <c r="CO39" s="707"/>
      <c r="CP39" s="707"/>
      <c r="CQ39" s="708"/>
      <c r="CR39" s="673">
        <v>265784</v>
      </c>
      <c r="CS39" s="692"/>
      <c r="CT39" s="692"/>
      <c r="CU39" s="692"/>
      <c r="CV39" s="692"/>
      <c r="CW39" s="692"/>
      <c r="CX39" s="692"/>
      <c r="CY39" s="693"/>
      <c r="CZ39" s="676">
        <v>0.5</v>
      </c>
      <c r="DA39" s="694"/>
      <c r="DB39" s="694"/>
      <c r="DC39" s="695"/>
      <c r="DD39" s="679">
        <v>247323</v>
      </c>
      <c r="DE39" s="692"/>
      <c r="DF39" s="692"/>
      <c r="DG39" s="692"/>
      <c r="DH39" s="692"/>
      <c r="DI39" s="692"/>
      <c r="DJ39" s="692"/>
      <c r="DK39" s="693"/>
      <c r="DL39" s="679" t="s">
        <v>136</v>
      </c>
      <c r="DM39" s="692"/>
      <c r="DN39" s="692"/>
      <c r="DO39" s="692"/>
      <c r="DP39" s="692"/>
      <c r="DQ39" s="692"/>
      <c r="DR39" s="692"/>
      <c r="DS39" s="692"/>
      <c r="DT39" s="692"/>
      <c r="DU39" s="692"/>
      <c r="DV39" s="693"/>
      <c r="DW39" s="676" t="s">
        <v>136</v>
      </c>
      <c r="DX39" s="694"/>
      <c r="DY39" s="694"/>
      <c r="DZ39" s="694"/>
      <c r="EA39" s="694"/>
      <c r="EB39" s="694"/>
      <c r="EC39" s="709"/>
    </row>
    <row r="40" spans="2:133" ht="11.25" customHeight="1" x14ac:dyDescent="0.15">
      <c r="B40" s="670" t="s">
        <v>342</v>
      </c>
      <c r="C40" s="671"/>
      <c r="D40" s="671"/>
      <c r="E40" s="671"/>
      <c r="F40" s="671"/>
      <c r="G40" s="671"/>
      <c r="H40" s="671"/>
      <c r="I40" s="671"/>
      <c r="J40" s="671"/>
      <c r="K40" s="671"/>
      <c r="L40" s="671"/>
      <c r="M40" s="671"/>
      <c r="N40" s="671"/>
      <c r="O40" s="671"/>
      <c r="P40" s="671"/>
      <c r="Q40" s="672"/>
      <c r="R40" s="673" t="s">
        <v>136</v>
      </c>
      <c r="S40" s="674"/>
      <c r="T40" s="674"/>
      <c r="U40" s="674"/>
      <c r="V40" s="674"/>
      <c r="W40" s="674"/>
      <c r="X40" s="674"/>
      <c r="Y40" s="675"/>
      <c r="Z40" s="710" t="s">
        <v>234</v>
      </c>
      <c r="AA40" s="710"/>
      <c r="AB40" s="710"/>
      <c r="AC40" s="710"/>
      <c r="AD40" s="711" t="s">
        <v>234</v>
      </c>
      <c r="AE40" s="711"/>
      <c r="AF40" s="711"/>
      <c r="AG40" s="711"/>
      <c r="AH40" s="711"/>
      <c r="AI40" s="711"/>
      <c r="AJ40" s="711"/>
      <c r="AK40" s="711"/>
      <c r="AL40" s="676" t="s">
        <v>234</v>
      </c>
      <c r="AM40" s="677"/>
      <c r="AN40" s="677"/>
      <c r="AO40" s="712"/>
      <c r="AQ40" s="713" t="s">
        <v>343</v>
      </c>
      <c r="AR40" s="714"/>
      <c r="AS40" s="714"/>
      <c r="AT40" s="714"/>
      <c r="AU40" s="714"/>
      <c r="AV40" s="714"/>
      <c r="AW40" s="714"/>
      <c r="AX40" s="714"/>
      <c r="AY40" s="715"/>
      <c r="AZ40" s="673" t="s">
        <v>234</v>
      </c>
      <c r="BA40" s="674"/>
      <c r="BB40" s="674"/>
      <c r="BC40" s="674"/>
      <c r="BD40" s="692"/>
      <c r="BE40" s="692"/>
      <c r="BF40" s="716"/>
      <c r="BG40" s="718" t="s">
        <v>344</v>
      </c>
      <c r="BH40" s="719"/>
      <c r="BI40" s="719"/>
      <c r="BJ40" s="719"/>
      <c r="BK40" s="719"/>
      <c r="BL40" s="230"/>
      <c r="BM40" s="707" t="s">
        <v>345</v>
      </c>
      <c r="BN40" s="707"/>
      <c r="BO40" s="707"/>
      <c r="BP40" s="707"/>
      <c r="BQ40" s="707"/>
      <c r="BR40" s="707"/>
      <c r="BS40" s="707"/>
      <c r="BT40" s="707"/>
      <c r="BU40" s="708"/>
      <c r="BV40" s="673">
        <v>75</v>
      </c>
      <c r="BW40" s="674"/>
      <c r="BX40" s="674"/>
      <c r="BY40" s="674"/>
      <c r="BZ40" s="674"/>
      <c r="CA40" s="674"/>
      <c r="CB40" s="717"/>
      <c r="CD40" s="706" t="s">
        <v>346</v>
      </c>
      <c r="CE40" s="707"/>
      <c r="CF40" s="707"/>
      <c r="CG40" s="707"/>
      <c r="CH40" s="707"/>
      <c r="CI40" s="707"/>
      <c r="CJ40" s="707"/>
      <c r="CK40" s="707"/>
      <c r="CL40" s="707"/>
      <c r="CM40" s="707"/>
      <c r="CN40" s="707"/>
      <c r="CO40" s="707"/>
      <c r="CP40" s="707"/>
      <c r="CQ40" s="708"/>
      <c r="CR40" s="673">
        <v>590766</v>
      </c>
      <c r="CS40" s="674"/>
      <c r="CT40" s="674"/>
      <c r="CU40" s="674"/>
      <c r="CV40" s="674"/>
      <c r="CW40" s="674"/>
      <c r="CX40" s="674"/>
      <c r="CY40" s="675"/>
      <c r="CZ40" s="676">
        <v>1.1000000000000001</v>
      </c>
      <c r="DA40" s="694"/>
      <c r="DB40" s="694"/>
      <c r="DC40" s="695"/>
      <c r="DD40" s="679">
        <v>27066</v>
      </c>
      <c r="DE40" s="674"/>
      <c r="DF40" s="674"/>
      <c r="DG40" s="674"/>
      <c r="DH40" s="674"/>
      <c r="DI40" s="674"/>
      <c r="DJ40" s="674"/>
      <c r="DK40" s="675"/>
      <c r="DL40" s="679" t="s">
        <v>234</v>
      </c>
      <c r="DM40" s="674"/>
      <c r="DN40" s="674"/>
      <c r="DO40" s="674"/>
      <c r="DP40" s="674"/>
      <c r="DQ40" s="674"/>
      <c r="DR40" s="674"/>
      <c r="DS40" s="674"/>
      <c r="DT40" s="674"/>
      <c r="DU40" s="674"/>
      <c r="DV40" s="675"/>
      <c r="DW40" s="676" t="s">
        <v>234</v>
      </c>
      <c r="DX40" s="694"/>
      <c r="DY40" s="694"/>
      <c r="DZ40" s="694"/>
      <c r="EA40" s="694"/>
      <c r="EB40" s="694"/>
      <c r="EC40" s="709"/>
    </row>
    <row r="41" spans="2:133" ht="11.25" customHeight="1" x14ac:dyDescent="0.15">
      <c r="B41" s="670" t="s">
        <v>347</v>
      </c>
      <c r="C41" s="671"/>
      <c r="D41" s="671"/>
      <c r="E41" s="671"/>
      <c r="F41" s="671"/>
      <c r="G41" s="671"/>
      <c r="H41" s="671"/>
      <c r="I41" s="671"/>
      <c r="J41" s="671"/>
      <c r="K41" s="671"/>
      <c r="L41" s="671"/>
      <c r="M41" s="671"/>
      <c r="N41" s="671"/>
      <c r="O41" s="671"/>
      <c r="P41" s="671"/>
      <c r="Q41" s="672"/>
      <c r="R41" s="673">
        <v>1287452</v>
      </c>
      <c r="S41" s="674"/>
      <c r="T41" s="674"/>
      <c r="U41" s="674"/>
      <c r="V41" s="674"/>
      <c r="W41" s="674"/>
      <c r="X41" s="674"/>
      <c r="Y41" s="675"/>
      <c r="Z41" s="710">
        <v>2.4</v>
      </c>
      <c r="AA41" s="710"/>
      <c r="AB41" s="710"/>
      <c r="AC41" s="710"/>
      <c r="AD41" s="711" t="s">
        <v>234</v>
      </c>
      <c r="AE41" s="711"/>
      <c r="AF41" s="711"/>
      <c r="AG41" s="711"/>
      <c r="AH41" s="711"/>
      <c r="AI41" s="711"/>
      <c r="AJ41" s="711"/>
      <c r="AK41" s="711"/>
      <c r="AL41" s="676" t="s">
        <v>136</v>
      </c>
      <c r="AM41" s="677"/>
      <c r="AN41" s="677"/>
      <c r="AO41" s="712"/>
      <c r="AQ41" s="713" t="s">
        <v>348</v>
      </c>
      <c r="AR41" s="714"/>
      <c r="AS41" s="714"/>
      <c r="AT41" s="714"/>
      <c r="AU41" s="714"/>
      <c r="AV41" s="714"/>
      <c r="AW41" s="714"/>
      <c r="AX41" s="714"/>
      <c r="AY41" s="715"/>
      <c r="AZ41" s="673">
        <v>1282248</v>
      </c>
      <c r="BA41" s="674"/>
      <c r="BB41" s="674"/>
      <c r="BC41" s="674"/>
      <c r="BD41" s="692"/>
      <c r="BE41" s="692"/>
      <c r="BF41" s="716"/>
      <c r="BG41" s="718"/>
      <c r="BH41" s="719"/>
      <c r="BI41" s="719"/>
      <c r="BJ41" s="719"/>
      <c r="BK41" s="719"/>
      <c r="BL41" s="230"/>
      <c r="BM41" s="707" t="s">
        <v>349</v>
      </c>
      <c r="BN41" s="707"/>
      <c r="BO41" s="707"/>
      <c r="BP41" s="707"/>
      <c r="BQ41" s="707"/>
      <c r="BR41" s="707"/>
      <c r="BS41" s="707"/>
      <c r="BT41" s="707"/>
      <c r="BU41" s="708"/>
      <c r="BV41" s="673" t="s">
        <v>136</v>
      </c>
      <c r="BW41" s="674"/>
      <c r="BX41" s="674"/>
      <c r="BY41" s="674"/>
      <c r="BZ41" s="674"/>
      <c r="CA41" s="674"/>
      <c r="CB41" s="717"/>
      <c r="CD41" s="706" t="s">
        <v>350</v>
      </c>
      <c r="CE41" s="707"/>
      <c r="CF41" s="707"/>
      <c r="CG41" s="707"/>
      <c r="CH41" s="707"/>
      <c r="CI41" s="707"/>
      <c r="CJ41" s="707"/>
      <c r="CK41" s="707"/>
      <c r="CL41" s="707"/>
      <c r="CM41" s="707"/>
      <c r="CN41" s="707"/>
      <c r="CO41" s="707"/>
      <c r="CP41" s="707"/>
      <c r="CQ41" s="708"/>
      <c r="CR41" s="673" t="s">
        <v>234</v>
      </c>
      <c r="CS41" s="692"/>
      <c r="CT41" s="692"/>
      <c r="CU41" s="692"/>
      <c r="CV41" s="692"/>
      <c r="CW41" s="692"/>
      <c r="CX41" s="692"/>
      <c r="CY41" s="693"/>
      <c r="CZ41" s="676" t="s">
        <v>136</v>
      </c>
      <c r="DA41" s="694"/>
      <c r="DB41" s="694"/>
      <c r="DC41" s="695"/>
      <c r="DD41" s="679" t="s">
        <v>136</v>
      </c>
      <c r="DE41" s="692"/>
      <c r="DF41" s="692"/>
      <c r="DG41" s="692"/>
      <c r="DH41" s="692"/>
      <c r="DI41" s="692"/>
      <c r="DJ41" s="692"/>
      <c r="DK41" s="693"/>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654" t="s">
        <v>351</v>
      </c>
      <c r="C42" s="655"/>
      <c r="D42" s="655"/>
      <c r="E42" s="655"/>
      <c r="F42" s="655"/>
      <c r="G42" s="655"/>
      <c r="H42" s="655"/>
      <c r="I42" s="655"/>
      <c r="J42" s="655"/>
      <c r="K42" s="655"/>
      <c r="L42" s="655"/>
      <c r="M42" s="655"/>
      <c r="N42" s="655"/>
      <c r="O42" s="655"/>
      <c r="P42" s="655"/>
      <c r="Q42" s="656"/>
      <c r="R42" s="657">
        <v>54397538</v>
      </c>
      <c r="S42" s="696"/>
      <c r="T42" s="696"/>
      <c r="U42" s="696"/>
      <c r="V42" s="696"/>
      <c r="W42" s="696"/>
      <c r="X42" s="696"/>
      <c r="Y42" s="698"/>
      <c r="Z42" s="699">
        <v>100</v>
      </c>
      <c r="AA42" s="699"/>
      <c r="AB42" s="699"/>
      <c r="AC42" s="699"/>
      <c r="AD42" s="700">
        <v>27757320</v>
      </c>
      <c r="AE42" s="700"/>
      <c r="AF42" s="700"/>
      <c r="AG42" s="700"/>
      <c r="AH42" s="700"/>
      <c r="AI42" s="700"/>
      <c r="AJ42" s="700"/>
      <c r="AK42" s="700"/>
      <c r="AL42" s="660">
        <v>100</v>
      </c>
      <c r="AM42" s="701"/>
      <c r="AN42" s="701"/>
      <c r="AO42" s="702"/>
      <c r="AQ42" s="703" t="s">
        <v>352</v>
      </c>
      <c r="AR42" s="704"/>
      <c r="AS42" s="704"/>
      <c r="AT42" s="704"/>
      <c r="AU42" s="704"/>
      <c r="AV42" s="704"/>
      <c r="AW42" s="704"/>
      <c r="AX42" s="704"/>
      <c r="AY42" s="705"/>
      <c r="AZ42" s="657">
        <v>4863741</v>
      </c>
      <c r="BA42" s="696"/>
      <c r="BB42" s="696"/>
      <c r="BC42" s="696"/>
      <c r="BD42" s="658"/>
      <c r="BE42" s="658"/>
      <c r="BF42" s="722"/>
      <c r="BG42" s="720"/>
      <c r="BH42" s="721"/>
      <c r="BI42" s="721"/>
      <c r="BJ42" s="721"/>
      <c r="BK42" s="721"/>
      <c r="BL42" s="231"/>
      <c r="BM42" s="723" t="s">
        <v>353</v>
      </c>
      <c r="BN42" s="723"/>
      <c r="BO42" s="723"/>
      <c r="BP42" s="723"/>
      <c r="BQ42" s="723"/>
      <c r="BR42" s="723"/>
      <c r="BS42" s="723"/>
      <c r="BT42" s="723"/>
      <c r="BU42" s="724"/>
      <c r="BV42" s="657">
        <v>408</v>
      </c>
      <c r="BW42" s="696"/>
      <c r="BX42" s="696"/>
      <c r="BY42" s="696"/>
      <c r="BZ42" s="696"/>
      <c r="CA42" s="696"/>
      <c r="CB42" s="697"/>
      <c r="CD42" s="670" t="s">
        <v>354</v>
      </c>
      <c r="CE42" s="671"/>
      <c r="CF42" s="671"/>
      <c r="CG42" s="671"/>
      <c r="CH42" s="671"/>
      <c r="CI42" s="671"/>
      <c r="CJ42" s="671"/>
      <c r="CK42" s="671"/>
      <c r="CL42" s="671"/>
      <c r="CM42" s="671"/>
      <c r="CN42" s="671"/>
      <c r="CO42" s="671"/>
      <c r="CP42" s="671"/>
      <c r="CQ42" s="672"/>
      <c r="CR42" s="673">
        <v>3667032</v>
      </c>
      <c r="CS42" s="674"/>
      <c r="CT42" s="674"/>
      <c r="CU42" s="674"/>
      <c r="CV42" s="674"/>
      <c r="CW42" s="674"/>
      <c r="CX42" s="674"/>
      <c r="CY42" s="675"/>
      <c r="CZ42" s="676">
        <v>6.8</v>
      </c>
      <c r="DA42" s="677"/>
      <c r="DB42" s="677"/>
      <c r="DC42" s="678"/>
      <c r="DD42" s="679">
        <v>221396</v>
      </c>
      <c r="DE42" s="674"/>
      <c r="DF42" s="674"/>
      <c r="DG42" s="674"/>
      <c r="DH42" s="674"/>
      <c r="DI42" s="674"/>
      <c r="DJ42" s="674"/>
      <c r="DK42" s="67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V43" s="232"/>
      <c r="BW43" s="232"/>
      <c r="BX43" s="232"/>
      <c r="BY43" s="232"/>
      <c r="BZ43" s="232"/>
      <c r="CA43" s="232"/>
      <c r="CB43" s="232"/>
      <c r="CD43" s="670" t="s">
        <v>355</v>
      </c>
      <c r="CE43" s="671"/>
      <c r="CF43" s="671"/>
      <c r="CG43" s="671"/>
      <c r="CH43" s="671"/>
      <c r="CI43" s="671"/>
      <c r="CJ43" s="671"/>
      <c r="CK43" s="671"/>
      <c r="CL43" s="671"/>
      <c r="CM43" s="671"/>
      <c r="CN43" s="671"/>
      <c r="CO43" s="671"/>
      <c r="CP43" s="671"/>
      <c r="CQ43" s="672"/>
      <c r="CR43" s="673">
        <v>69104</v>
      </c>
      <c r="CS43" s="692"/>
      <c r="CT43" s="692"/>
      <c r="CU43" s="692"/>
      <c r="CV43" s="692"/>
      <c r="CW43" s="692"/>
      <c r="CX43" s="692"/>
      <c r="CY43" s="693"/>
      <c r="CZ43" s="676">
        <v>0.1</v>
      </c>
      <c r="DA43" s="694"/>
      <c r="DB43" s="694"/>
      <c r="DC43" s="695"/>
      <c r="DD43" s="679">
        <v>2925</v>
      </c>
      <c r="DE43" s="692"/>
      <c r="DF43" s="692"/>
      <c r="DG43" s="692"/>
      <c r="DH43" s="692"/>
      <c r="DI43" s="692"/>
      <c r="DJ43" s="692"/>
      <c r="DK43" s="693"/>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CD44" s="686" t="s">
        <v>304</v>
      </c>
      <c r="CE44" s="687"/>
      <c r="CF44" s="670" t="s">
        <v>356</v>
      </c>
      <c r="CG44" s="671"/>
      <c r="CH44" s="671"/>
      <c r="CI44" s="671"/>
      <c r="CJ44" s="671"/>
      <c r="CK44" s="671"/>
      <c r="CL44" s="671"/>
      <c r="CM44" s="671"/>
      <c r="CN44" s="671"/>
      <c r="CO44" s="671"/>
      <c r="CP44" s="671"/>
      <c r="CQ44" s="672"/>
      <c r="CR44" s="673">
        <v>3610324</v>
      </c>
      <c r="CS44" s="674"/>
      <c r="CT44" s="674"/>
      <c r="CU44" s="674"/>
      <c r="CV44" s="674"/>
      <c r="CW44" s="674"/>
      <c r="CX44" s="674"/>
      <c r="CY44" s="675"/>
      <c r="CZ44" s="676">
        <v>6.7</v>
      </c>
      <c r="DA44" s="677"/>
      <c r="DB44" s="677"/>
      <c r="DC44" s="678"/>
      <c r="DD44" s="679">
        <v>218455</v>
      </c>
      <c r="DE44" s="674"/>
      <c r="DF44" s="674"/>
      <c r="DG44" s="674"/>
      <c r="DH44" s="674"/>
      <c r="DI44" s="674"/>
      <c r="DJ44" s="674"/>
      <c r="DK44" s="67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88"/>
      <c r="CE45" s="689"/>
      <c r="CF45" s="670" t="s">
        <v>357</v>
      </c>
      <c r="CG45" s="671"/>
      <c r="CH45" s="671"/>
      <c r="CI45" s="671"/>
      <c r="CJ45" s="671"/>
      <c r="CK45" s="671"/>
      <c r="CL45" s="671"/>
      <c r="CM45" s="671"/>
      <c r="CN45" s="671"/>
      <c r="CO45" s="671"/>
      <c r="CP45" s="671"/>
      <c r="CQ45" s="672"/>
      <c r="CR45" s="673">
        <v>2249980</v>
      </c>
      <c r="CS45" s="692"/>
      <c r="CT45" s="692"/>
      <c r="CU45" s="692"/>
      <c r="CV45" s="692"/>
      <c r="CW45" s="692"/>
      <c r="CX45" s="692"/>
      <c r="CY45" s="693"/>
      <c r="CZ45" s="676">
        <v>4.0999999999999996</v>
      </c>
      <c r="DA45" s="694"/>
      <c r="DB45" s="694"/>
      <c r="DC45" s="695"/>
      <c r="DD45" s="679">
        <v>61549</v>
      </c>
      <c r="DE45" s="692"/>
      <c r="DF45" s="692"/>
      <c r="DG45" s="692"/>
      <c r="DH45" s="692"/>
      <c r="DI45" s="692"/>
      <c r="DJ45" s="692"/>
      <c r="DK45" s="693"/>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B46" s="224" t="s">
        <v>358</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88"/>
      <c r="CE46" s="689"/>
      <c r="CF46" s="670" t="s">
        <v>359</v>
      </c>
      <c r="CG46" s="671"/>
      <c r="CH46" s="671"/>
      <c r="CI46" s="671"/>
      <c r="CJ46" s="671"/>
      <c r="CK46" s="671"/>
      <c r="CL46" s="671"/>
      <c r="CM46" s="671"/>
      <c r="CN46" s="671"/>
      <c r="CO46" s="671"/>
      <c r="CP46" s="671"/>
      <c r="CQ46" s="672"/>
      <c r="CR46" s="673">
        <v>1319788</v>
      </c>
      <c r="CS46" s="674"/>
      <c r="CT46" s="674"/>
      <c r="CU46" s="674"/>
      <c r="CV46" s="674"/>
      <c r="CW46" s="674"/>
      <c r="CX46" s="674"/>
      <c r="CY46" s="675"/>
      <c r="CZ46" s="676">
        <v>2.4</v>
      </c>
      <c r="DA46" s="677"/>
      <c r="DB46" s="677"/>
      <c r="DC46" s="678"/>
      <c r="DD46" s="679">
        <v>156550</v>
      </c>
      <c r="DE46" s="674"/>
      <c r="DF46" s="674"/>
      <c r="DG46" s="674"/>
      <c r="DH46" s="674"/>
      <c r="DI46" s="674"/>
      <c r="DJ46" s="674"/>
      <c r="DK46" s="67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B47" s="234" t="s">
        <v>360</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88"/>
      <c r="CE47" s="689"/>
      <c r="CF47" s="670" t="s">
        <v>361</v>
      </c>
      <c r="CG47" s="671"/>
      <c r="CH47" s="671"/>
      <c r="CI47" s="671"/>
      <c r="CJ47" s="671"/>
      <c r="CK47" s="671"/>
      <c r="CL47" s="671"/>
      <c r="CM47" s="671"/>
      <c r="CN47" s="671"/>
      <c r="CO47" s="671"/>
      <c r="CP47" s="671"/>
      <c r="CQ47" s="672"/>
      <c r="CR47" s="673">
        <v>56708</v>
      </c>
      <c r="CS47" s="692"/>
      <c r="CT47" s="692"/>
      <c r="CU47" s="692"/>
      <c r="CV47" s="692"/>
      <c r="CW47" s="692"/>
      <c r="CX47" s="692"/>
      <c r="CY47" s="693"/>
      <c r="CZ47" s="676">
        <v>0.1</v>
      </c>
      <c r="DA47" s="694"/>
      <c r="DB47" s="694"/>
      <c r="DC47" s="695"/>
      <c r="DD47" s="679">
        <v>2941</v>
      </c>
      <c r="DE47" s="692"/>
      <c r="DF47" s="692"/>
      <c r="DG47" s="692"/>
      <c r="DH47" s="692"/>
      <c r="DI47" s="692"/>
      <c r="DJ47" s="692"/>
      <c r="DK47" s="693"/>
      <c r="DL47" s="680"/>
      <c r="DM47" s="681"/>
      <c r="DN47" s="681"/>
      <c r="DO47" s="681"/>
      <c r="DP47" s="681"/>
      <c r="DQ47" s="681"/>
      <c r="DR47" s="681"/>
      <c r="DS47" s="681"/>
      <c r="DT47" s="681"/>
      <c r="DU47" s="681"/>
      <c r="DV47" s="682"/>
      <c r="DW47" s="683"/>
      <c r="DX47" s="684"/>
      <c r="DY47" s="684"/>
      <c r="DZ47" s="684"/>
      <c r="EA47" s="684"/>
      <c r="EB47" s="684"/>
      <c r="EC47" s="685"/>
    </row>
    <row r="48" spans="2:133" x14ac:dyDescent="0.15">
      <c r="B48" s="235" t="s">
        <v>362</v>
      </c>
      <c r="CD48" s="690"/>
      <c r="CE48" s="691"/>
      <c r="CF48" s="670" t="s">
        <v>363</v>
      </c>
      <c r="CG48" s="671"/>
      <c r="CH48" s="671"/>
      <c r="CI48" s="671"/>
      <c r="CJ48" s="671"/>
      <c r="CK48" s="671"/>
      <c r="CL48" s="671"/>
      <c r="CM48" s="671"/>
      <c r="CN48" s="671"/>
      <c r="CO48" s="671"/>
      <c r="CP48" s="671"/>
      <c r="CQ48" s="672"/>
      <c r="CR48" s="673" t="s">
        <v>234</v>
      </c>
      <c r="CS48" s="674"/>
      <c r="CT48" s="674"/>
      <c r="CU48" s="674"/>
      <c r="CV48" s="674"/>
      <c r="CW48" s="674"/>
      <c r="CX48" s="674"/>
      <c r="CY48" s="675"/>
      <c r="CZ48" s="676" t="s">
        <v>234</v>
      </c>
      <c r="DA48" s="677"/>
      <c r="DB48" s="677"/>
      <c r="DC48" s="678"/>
      <c r="DD48" s="679" t="s">
        <v>136</v>
      </c>
      <c r="DE48" s="674"/>
      <c r="DF48" s="674"/>
      <c r="DG48" s="674"/>
      <c r="DH48" s="674"/>
      <c r="DI48" s="674"/>
      <c r="DJ48" s="674"/>
      <c r="DK48" s="67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54" t="s">
        <v>364</v>
      </c>
      <c r="CE49" s="655"/>
      <c r="CF49" s="655"/>
      <c r="CG49" s="655"/>
      <c r="CH49" s="655"/>
      <c r="CI49" s="655"/>
      <c r="CJ49" s="655"/>
      <c r="CK49" s="655"/>
      <c r="CL49" s="655"/>
      <c r="CM49" s="655"/>
      <c r="CN49" s="655"/>
      <c r="CO49" s="655"/>
      <c r="CP49" s="655"/>
      <c r="CQ49" s="656"/>
      <c r="CR49" s="657">
        <v>54242966</v>
      </c>
      <c r="CS49" s="658"/>
      <c r="CT49" s="658"/>
      <c r="CU49" s="658"/>
      <c r="CV49" s="658"/>
      <c r="CW49" s="658"/>
      <c r="CX49" s="658"/>
      <c r="CY49" s="659"/>
      <c r="CZ49" s="660">
        <v>100</v>
      </c>
      <c r="DA49" s="661"/>
      <c r="DB49" s="661"/>
      <c r="DC49" s="662"/>
      <c r="DD49" s="663">
        <v>31046043</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CMzUSffNw86XV8hiYIas7BnABdxJk6rPmORR0OHxG2t8gBScvNITLqqm9LbUE2L98QCI0zyJ/6elmir67PCkHw==" saltValue="Zw8KIWX2x3bMBW2vvmKu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98" t="s">
        <v>366</v>
      </c>
      <c r="DK2" s="1199"/>
      <c r="DL2" s="1199"/>
      <c r="DM2" s="1199"/>
      <c r="DN2" s="1199"/>
      <c r="DO2" s="1200"/>
      <c r="DP2" s="244"/>
      <c r="DQ2" s="1198" t="s">
        <v>367</v>
      </c>
      <c r="DR2" s="1199"/>
      <c r="DS2" s="1199"/>
      <c r="DT2" s="1199"/>
      <c r="DU2" s="1199"/>
      <c r="DV2" s="1199"/>
      <c r="DW2" s="1199"/>
      <c r="DX2" s="1199"/>
      <c r="DY2" s="1199"/>
      <c r="DZ2" s="1200"/>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51" t="s">
        <v>368</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47"/>
      <c r="BA4" s="247"/>
      <c r="BB4" s="247"/>
      <c r="BC4" s="247"/>
      <c r="BD4" s="247"/>
      <c r="BE4" s="248"/>
      <c r="BF4" s="248"/>
      <c r="BG4" s="248"/>
      <c r="BH4" s="248"/>
      <c r="BI4" s="248"/>
      <c r="BJ4" s="248"/>
      <c r="BK4" s="248"/>
      <c r="BL4" s="248"/>
      <c r="BM4" s="248"/>
      <c r="BN4" s="248"/>
      <c r="BO4" s="248"/>
      <c r="BP4" s="248"/>
      <c r="BQ4" s="247" t="s">
        <v>369</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83" t="s">
        <v>370</v>
      </c>
      <c r="B5" s="1084"/>
      <c r="C5" s="1084"/>
      <c r="D5" s="1084"/>
      <c r="E5" s="1084"/>
      <c r="F5" s="1084"/>
      <c r="G5" s="1084"/>
      <c r="H5" s="1084"/>
      <c r="I5" s="1084"/>
      <c r="J5" s="1084"/>
      <c r="K5" s="1084"/>
      <c r="L5" s="1084"/>
      <c r="M5" s="1084"/>
      <c r="N5" s="1084"/>
      <c r="O5" s="1084"/>
      <c r="P5" s="1085"/>
      <c r="Q5" s="1089" t="s">
        <v>371</v>
      </c>
      <c r="R5" s="1090"/>
      <c r="S5" s="1090"/>
      <c r="T5" s="1090"/>
      <c r="U5" s="1091"/>
      <c r="V5" s="1089" t="s">
        <v>372</v>
      </c>
      <c r="W5" s="1090"/>
      <c r="X5" s="1090"/>
      <c r="Y5" s="1090"/>
      <c r="Z5" s="1091"/>
      <c r="AA5" s="1089" t="s">
        <v>373</v>
      </c>
      <c r="AB5" s="1090"/>
      <c r="AC5" s="1090"/>
      <c r="AD5" s="1090"/>
      <c r="AE5" s="1090"/>
      <c r="AF5" s="1201" t="s">
        <v>374</v>
      </c>
      <c r="AG5" s="1090"/>
      <c r="AH5" s="1090"/>
      <c r="AI5" s="1090"/>
      <c r="AJ5" s="1105"/>
      <c r="AK5" s="1090" t="s">
        <v>375</v>
      </c>
      <c r="AL5" s="1090"/>
      <c r="AM5" s="1090"/>
      <c r="AN5" s="1090"/>
      <c r="AO5" s="1091"/>
      <c r="AP5" s="1089" t="s">
        <v>376</v>
      </c>
      <c r="AQ5" s="1090"/>
      <c r="AR5" s="1090"/>
      <c r="AS5" s="1090"/>
      <c r="AT5" s="1091"/>
      <c r="AU5" s="1089" t="s">
        <v>377</v>
      </c>
      <c r="AV5" s="1090"/>
      <c r="AW5" s="1090"/>
      <c r="AX5" s="1090"/>
      <c r="AY5" s="1105"/>
      <c r="AZ5" s="251"/>
      <c r="BA5" s="251"/>
      <c r="BB5" s="251"/>
      <c r="BC5" s="251"/>
      <c r="BD5" s="251"/>
      <c r="BE5" s="252"/>
      <c r="BF5" s="252"/>
      <c r="BG5" s="252"/>
      <c r="BH5" s="252"/>
      <c r="BI5" s="252"/>
      <c r="BJ5" s="252"/>
      <c r="BK5" s="252"/>
      <c r="BL5" s="252"/>
      <c r="BM5" s="252"/>
      <c r="BN5" s="252"/>
      <c r="BO5" s="252"/>
      <c r="BP5" s="252"/>
      <c r="BQ5" s="1083" t="s">
        <v>378</v>
      </c>
      <c r="BR5" s="1084"/>
      <c r="BS5" s="1084"/>
      <c r="BT5" s="1084"/>
      <c r="BU5" s="1084"/>
      <c r="BV5" s="1084"/>
      <c r="BW5" s="1084"/>
      <c r="BX5" s="1084"/>
      <c r="BY5" s="1084"/>
      <c r="BZ5" s="1084"/>
      <c r="CA5" s="1084"/>
      <c r="CB5" s="1084"/>
      <c r="CC5" s="1084"/>
      <c r="CD5" s="1084"/>
      <c r="CE5" s="1084"/>
      <c r="CF5" s="1084"/>
      <c r="CG5" s="1085"/>
      <c r="CH5" s="1089" t="s">
        <v>379</v>
      </c>
      <c r="CI5" s="1090"/>
      <c r="CJ5" s="1090"/>
      <c r="CK5" s="1090"/>
      <c r="CL5" s="1091"/>
      <c r="CM5" s="1089" t="s">
        <v>380</v>
      </c>
      <c r="CN5" s="1090"/>
      <c r="CO5" s="1090"/>
      <c r="CP5" s="1090"/>
      <c r="CQ5" s="1091"/>
      <c r="CR5" s="1089" t="s">
        <v>381</v>
      </c>
      <c r="CS5" s="1090"/>
      <c r="CT5" s="1090"/>
      <c r="CU5" s="1090"/>
      <c r="CV5" s="1091"/>
      <c r="CW5" s="1089" t="s">
        <v>382</v>
      </c>
      <c r="CX5" s="1090"/>
      <c r="CY5" s="1090"/>
      <c r="CZ5" s="1090"/>
      <c r="DA5" s="1091"/>
      <c r="DB5" s="1089" t="s">
        <v>383</v>
      </c>
      <c r="DC5" s="1090"/>
      <c r="DD5" s="1090"/>
      <c r="DE5" s="1090"/>
      <c r="DF5" s="1091"/>
      <c r="DG5" s="1186" t="s">
        <v>384</v>
      </c>
      <c r="DH5" s="1187"/>
      <c r="DI5" s="1187"/>
      <c r="DJ5" s="1187"/>
      <c r="DK5" s="1188"/>
      <c r="DL5" s="1186" t="s">
        <v>385</v>
      </c>
      <c r="DM5" s="1187"/>
      <c r="DN5" s="1187"/>
      <c r="DO5" s="1187"/>
      <c r="DP5" s="1188"/>
      <c r="DQ5" s="1089" t="s">
        <v>386</v>
      </c>
      <c r="DR5" s="1090"/>
      <c r="DS5" s="1090"/>
      <c r="DT5" s="1090"/>
      <c r="DU5" s="1091"/>
      <c r="DV5" s="1089" t="s">
        <v>377</v>
      </c>
      <c r="DW5" s="1090"/>
      <c r="DX5" s="1090"/>
      <c r="DY5" s="1090"/>
      <c r="DZ5" s="1105"/>
      <c r="EA5" s="249"/>
    </row>
    <row r="6" spans="1:131" s="250"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2"/>
      <c r="AG6" s="1093"/>
      <c r="AH6" s="1093"/>
      <c r="AI6" s="1093"/>
      <c r="AJ6" s="1106"/>
      <c r="AK6" s="1093"/>
      <c r="AL6" s="1093"/>
      <c r="AM6" s="1093"/>
      <c r="AN6" s="1093"/>
      <c r="AO6" s="1094"/>
      <c r="AP6" s="1092"/>
      <c r="AQ6" s="1093"/>
      <c r="AR6" s="1093"/>
      <c r="AS6" s="1093"/>
      <c r="AT6" s="1094"/>
      <c r="AU6" s="1092"/>
      <c r="AV6" s="1093"/>
      <c r="AW6" s="1093"/>
      <c r="AX6" s="1093"/>
      <c r="AY6" s="1106"/>
      <c r="AZ6" s="247"/>
      <c r="BA6" s="247"/>
      <c r="BB6" s="247"/>
      <c r="BC6" s="247"/>
      <c r="BD6" s="247"/>
      <c r="BE6" s="248"/>
      <c r="BF6" s="248"/>
      <c r="BG6" s="248"/>
      <c r="BH6" s="248"/>
      <c r="BI6" s="248"/>
      <c r="BJ6" s="248"/>
      <c r="BK6" s="248"/>
      <c r="BL6" s="248"/>
      <c r="BM6" s="248"/>
      <c r="BN6" s="248"/>
      <c r="BO6" s="248"/>
      <c r="BP6" s="248"/>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9"/>
      <c r="DH6" s="1190"/>
      <c r="DI6" s="1190"/>
      <c r="DJ6" s="1190"/>
      <c r="DK6" s="1191"/>
      <c r="DL6" s="1189"/>
      <c r="DM6" s="1190"/>
      <c r="DN6" s="1190"/>
      <c r="DO6" s="1190"/>
      <c r="DP6" s="1191"/>
      <c r="DQ6" s="1092"/>
      <c r="DR6" s="1093"/>
      <c r="DS6" s="1093"/>
      <c r="DT6" s="1093"/>
      <c r="DU6" s="1094"/>
      <c r="DV6" s="1092"/>
      <c r="DW6" s="1093"/>
      <c r="DX6" s="1093"/>
      <c r="DY6" s="1093"/>
      <c r="DZ6" s="1106"/>
      <c r="EA6" s="249"/>
    </row>
    <row r="7" spans="1:131" s="250" customFormat="1" ht="26.25" customHeight="1" thickTop="1" x14ac:dyDescent="0.15">
      <c r="A7" s="253">
        <v>1</v>
      </c>
      <c r="B7" s="1138" t="s">
        <v>387</v>
      </c>
      <c r="C7" s="1139"/>
      <c r="D7" s="1139"/>
      <c r="E7" s="1139"/>
      <c r="F7" s="1139"/>
      <c r="G7" s="1139"/>
      <c r="H7" s="1139"/>
      <c r="I7" s="1139"/>
      <c r="J7" s="1139"/>
      <c r="K7" s="1139"/>
      <c r="L7" s="1139"/>
      <c r="M7" s="1139"/>
      <c r="N7" s="1139"/>
      <c r="O7" s="1139"/>
      <c r="P7" s="1140"/>
      <c r="Q7" s="1192">
        <v>53893</v>
      </c>
      <c r="R7" s="1193"/>
      <c r="S7" s="1193"/>
      <c r="T7" s="1193"/>
      <c r="U7" s="1193"/>
      <c r="V7" s="1193">
        <v>53738</v>
      </c>
      <c r="W7" s="1193"/>
      <c r="X7" s="1193"/>
      <c r="Y7" s="1193"/>
      <c r="Z7" s="1193"/>
      <c r="AA7" s="1193">
        <v>155</v>
      </c>
      <c r="AB7" s="1193"/>
      <c r="AC7" s="1193"/>
      <c r="AD7" s="1193"/>
      <c r="AE7" s="1194"/>
      <c r="AF7" s="1195">
        <v>73</v>
      </c>
      <c r="AG7" s="1196"/>
      <c r="AH7" s="1196"/>
      <c r="AI7" s="1196"/>
      <c r="AJ7" s="1197"/>
      <c r="AK7" s="1179">
        <v>179</v>
      </c>
      <c r="AL7" s="1180"/>
      <c r="AM7" s="1180"/>
      <c r="AN7" s="1180"/>
      <c r="AO7" s="1180"/>
      <c r="AP7" s="1180">
        <v>45249</v>
      </c>
      <c r="AQ7" s="1180"/>
      <c r="AR7" s="1180"/>
      <c r="AS7" s="1180"/>
      <c r="AT7" s="1180"/>
      <c r="AU7" s="1181"/>
      <c r="AV7" s="1181"/>
      <c r="AW7" s="1181"/>
      <c r="AX7" s="1181"/>
      <c r="AY7" s="1182"/>
      <c r="AZ7" s="247"/>
      <c r="BA7" s="247"/>
      <c r="BB7" s="247"/>
      <c r="BC7" s="247"/>
      <c r="BD7" s="247"/>
      <c r="BE7" s="248"/>
      <c r="BF7" s="248"/>
      <c r="BG7" s="248"/>
      <c r="BH7" s="248"/>
      <c r="BI7" s="248"/>
      <c r="BJ7" s="248"/>
      <c r="BK7" s="248"/>
      <c r="BL7" s="248"/>
      <c r="BM7" s="248"/>
      <c r="BN7" s="248"/>
      <c r="BO7" s="248"/>
      <c r="BP7" s="248"/>
      <c r="BQ7" s="254">
        <v>1</v>
      </c>
      <c r="BR7" s="255"/>
      <c r="BS7" s="1183" t="s">
        <v>594</v>
      </c>
      <c r="BT7" s="1184"/>
      <c r="BU7" s="1184"/>
      <c r="BV7" s="1184"/>
      <c r="BW7" s="1184"/>
      <c r="BX7" s="1184"/>
      <c r="BY7" s="1184"/>
      <c r="BZ7" s="1184"/>
      <c r="CA7" s="1184"/>
      <c r="CB7" s="1184"/>
      <c r="CC7" s="1184"/>
      <c r="CD7" s="1184"/>
      <c r="CE7" s="1184"/>
      <c r="CF7" s="1184"/>
      <c r="CG7" s="1185"/>
      <c r="CH7" s="1176">
        <v>5</v>
      </c>
      <c r="CI7" s="1177"/>
      <c r="CJ7" s="1177"/>
      <c r="CK7" s="1177"/>
      <c r="CL7" s="1178"/>
      <c r="CM7" s="1176">
        <v>143</v>
      </c>
      <c r="CN7" s="1177"/>
      <c r="CO7" s="1177"/>
      <c r="CP7" s="1177"/>
      <c r="CQ7" s="1178"/>
      <c r="CR7" s="1176">
        <v>3</v>
      </c>
      <c r="CS7" s="1177"/>
      <c r="CT7" s="1177"/>
      <c r="CU7" s="1177"/>
      <c r="CV7" s="1178"/>
      <c r="CW7" s="1176" t="s">
        <v>578</v>
      </c>
      <c r="CX7" s="1177"/>
      <c r="CY7" s="1177"/>
      <c r="CZ7" s="1177"/>
      <c r="DA7" s="1178"/>
      <c r="DB7" s="1176" t="s">
        <v>578</v>
      </c>
      <c r="DC7" s="1177"/>
      <c r="DD7" s="1177"/>
      <c r="DE7" s="1177"/>
      <c r="DF7" s="1178"/>
      <c r="DG7" s="1176" t="s">
        <v>578</v>
      </c>
      <c r="DH7" s="1177"/>
      <c r="DI7" s="1177"/>
      <c r="DJ7" s="1177"/>
      <c r="DK7" s="1178"/>
      <c r="DL7" s="1176" t="s">
        <v>578</v>
      </c>
      <c r="DM7" s="1177"/>
      <c r="DN7" s="1177"/>
      <c r="DO7" s="1177"/>
      <c r="DP7" s="1178"/>
      <c r="DQ7" s="1176" t="s">
        <v>578</v>
      </c>
      <c r="DR7" s="1177"/>
      <c r="DS7" s="1177"/>
      <c r="DT7" s="1177"/>
      <c r="DU7" s="1178"/>
      <c r="DV7" s="1203"/>
      <c r="DW7" s="1204"/>
      <c r="DX7" s="1204"/>
      <c r="DY7" s="1204"/>
      <c r="DZ7" s="1205"/>
      <c r="EA7" s="249"/>
    </row>
    <row r="8" spans="1:131" s="250" customFormat="1" ht="26.25" customHeight="1" x14ac:dyDescent="0.15">
      <c r="A8" s="256">
        <v>2</v>
      </c>
      <c r="B8" s="1125" t="s">
        <v>388</v>
      </c>
      <c r="C8" s="1126"/>
      <c r="D8" s="1126"/>
      <c r="E8" s="1126"/>
      <c r="F8" s="1126"/>
      <c r="G8" s="1126"/>
      <c r="H8" s="1126"/>
      <c r="I8" s="1126"/>
      <c r="J8" s="1126"/>
      <c r="K8" s="1126"/>
      <c r="L8" s="1126"/>
      <c r="M8" s="1126"/>
      <c r="N8" s="1126"/>
      <c r="O8" s="1126"/>
      <c r="P8" s="1127"/>
      <c r="Q8" s="1131">
        <v>1168</v>
      </c>
      <c r="R8" s="1132"/>
      <c r="S8" s="1132"/>
      <c r="T8" s="1132"/>
      <c r="U8" s="1132"/>
      <c r="V8" s="1132">
        <v>1168</v>
      </c>
      <c r="W8" s="1132"/>
      <c r="X8" s="1132"/>
      <c r="Y8" s="1132"/>
      <c r="Z8" s="1132"/>
      <c r="AA8" s="1132" t="s">
        <v>578</v>
      </c>
      <c r="AB8" s="1132"/>
      <c r="AC8" s="1132"/>
      <c r="AD8" s="1132"/>
      <c r="AE8" s="1133"/>
      <c r="AF8" s="1107" t="s">
        <v>389</v>
      </c>
      <c r="AG8" s="1108"/>
      <c r="AH8" s="1108"/>
      <c r="AI8" s="1108"/>
      <c r="AJ8" s="1109"/>
      <c r="AK8" s="1174" t="s">
        <v>579</v>
      </c>
      <c r="AL8" s="1175"/>
      <c r="AM8" s="1175"/>
      <c r="AN8" s="1175"/>
      <c r="AO8" s="1175"/>
      <c r="AP8" s="1175">
        <v>3352</v>
      </c>
      <c r="AQ8" s="1175"/>
      <c r="AR8" s="1175"/>
      <c r="AS8" s="1175"/>
      <c r="AT8" s="1175"/>
      <c r="AU8" s="1172"/>
      <c r="AV8" s="1172"/>
      <c r="AW8" s="1172"/>
      <c r="AX8" s="1172"/>
      <c r="AY8" s="1173"/>
      <c r="AZ8" s="247"/>
      <c r="BA8" s="247"/>
      <c r="BB8" s="247"/>
      <c r="BC8" s="247"/>
      <c r="BD8" s="247"/>
      <c r="BE8" s="248"/>
      <c r="BF8" s="248"/>
      <c r="BG8" s="248"/>
      <c r="BH8" s="248"/>
      <c r="BI8" s="248"/>
      <c r="BJ8" s="248"/>
      <c r="BK8" s="248"/>
      <c r="BL8" s="248"/>
      <c r="BM8" s="248"/>
      <c r="BN8" s="248"/>
      <c r="BO8" s="248"/>
      <c r="BP8" s="248"/>
      <c r="BQ8" s="257">
        <v>2</v>
      </c>
      <c r="BR8" s="258"/>
      <c r="BS8" s="1102" t="s">
        <v>593</v>
      </c>
      <c r="BT8" s="1103"/>
      <c r="BU8" s="1103"/>
      <c r="BV8" s="1103"/>
      <c r="BW8" s="1103"/>
      <c r="BX8" s="1103"/>
      <c r="BY8" s="1103"/>
      <c r="BZ8" s="1103"/>
      <c r="CA8" s="1103"/>
      <c r="CB8" s="1103"/>
      <c r="CC8" s="1103"/>
      <c r="CD8" s="1103"/>
      <c r="CE8" s="1103"/>
      <c r="CF8" s="1103"/>
      <c r="CG8" s="1104"/>
      <c r="CH8" s="1077">
        <v>3</v>
      </c>
      <c r="CI8" s="1078"/>
      <c r="CJ8" s="1078"/>
      <c r="CK8" s="1078"/>
      <c r="CL8" s="1079"/>
      <c r="CM8" s="1077">
        <v>3</v>
      </c>
      <c r="CN8" s="1078"/>
      <c r="CO8" s="1078"/>
      <c r="CP8" s="1078"/>
      <c r="CQ8" s="1079"/>
      <c r="CR8" s="1077">
        <v>10</v>
      </c>
      <c r="CS8" s="1078"/>
      <c r="CT8" s="1078"/>
      <c r="CU8" s="1078"/>
      <c r="CV8" s="1079"/>
      <c r="CW8" s="1077" t="s">
        <v>578</v>
      </c>
      <c r="CX8" s="1078"/>
      <c r="CY8" s="1078"/>
      <c r="CZ8" s="1078"/>
      <c r="DA8" s="1079"/>
      <c r="DB8" s="1077" t="s">
        <v>582</v>
      </c>
      <c r="DC8" s="1078"/>
      <c r="DD8" s="1078"/>
      <c r="DE8" s="1078"/>
      <c r="DF8" s="1079"/>
      <c r="DG8" s="1077" t="s">
        <v>578</v>
      </c>
      <c r="DH8" s="1078"/>
      <c r="DI8" s="1078"/>
      <c r="DJ8" s="1078"/>
      <c r="DK8" s="1079"/>
      <c r="DL8" s="1077" t="s">
        <v>582</v>
      </c>
      <c r="DM8" s="1078"/>
      <c r="DN8" s="1078"/>
      <c r="DO8" s="1078"/>
      <c r="DP8" s="1079"/>
      <c r="DQ8" s="1077" t="s">
        <v>582</v>
      </c>
      <c r="DR8" s="1078"/>
      <c r="DS8" s="1078"/>
      <c r="DT8" s="1078"/>
      <c r="DU8" s="1079"/>
      <c r="DV8" s="1080"/>
      <c r="DW8" s="1081"/>
      <c r="DX8" s="1081"/>
      <c r="DY8" s="1081"/>
      <c r="DZ8" s="1082"/>
      <c r="EA8" s="249"/>
    </row>
    <row r="9" spans="1:131" s="250" customFormat="1" ht="26.25" customHeight="1" x14ac:dyDescent="0.15">
      <c r="A9" s="256">
        <v>3</v>
      </c>
      <c r="B9" s="1125"/>
      <c r="C9" s="1126"/>
      <c r="D9" s="1126"/>
      <c r="E9" s="1126"/>
      <c r="F9" s="1126"/>
      <c r="G9" s="1126"/>
      <c r="H9" s="1126"/>
      <c r="I9" s="1126"/>
      <c r="J9" s="1126"/>
      <c r="K9" s="1126"/>
      <c r="L9" s="1126"/>
      <c r="M9" s="1126"/>
      <c r="N9" s="1126"/>
      <c r="O9" s="1126"/>
      <c r="P9" s="1127"/>
      <c r="Q9" s="1131"/>
      <c r="R9" s="1132"/>
      <c r="S9" s="1132"/>
      <c r="T9" s="1132"/>
      <c r="U9" s="1132"/>
      <c r="V9" s="1132"/>
      <c r="W9" s="1132"/>
      <c r="X9" s="1132"/>
      <c r="Y9" s="1132"/>
      <c r="Z9" s="1132"/>
      <c r="AA9" s="1132"/>
      <c r="AB9" s="1132"/>
      <c r="AC9" s="1132"/>
      <c r="AD9" s="1132"/>
      <c r="AE9" s="1133"/>
      <c r="AF9" s="1107"/>
      <c r="AG9" s="1108"/>
      <c r="AH9" s="1108"/>
      <c r="AI9" s="1108"/>
      <c r="AJ9" s="1109"/>
      <c r="AK9" s="1174"/>
      <c r="AL9" s="1175"/>
      <c r="AM9" s="1175"/>
      <c r="AN9" s="1175"/>
      <c r="AO9" s="1175"/>
      <c r="AP9" s="1175"/>
      <c r="AQ9" s="1175"/>
      <c r="AR9" s="1175"/>
      <c r="AS9" s="1175"/>
      <c r="AT9" s="1175"/>
      <c r="AU9" s="1172"/>
      <c r="AV9" s="1172"/>
      <c r="AW9" s="1172"/>
      <c r="AX9" s="1172"/>
      <c r="AY9" s="1173"/>
      <c r="AZ9" s="247"/>
      <c r="BA9" s="247"/>
      <c r="BB9" s="247"/>
      <c r="BC9" s="247"/>
      <c r="BD9" s="247"/>
      <c r="BE9" s="248"/>
      <c r="BF9" s="248"/>
      <c r="BG9" s="248"/>
      <c r="BH9" s="248"/>
      <c r="BI9" s="248"/>
      <c r="BJ9" s="248"/>
      <c r="BK9" s="248"/>
      <c r="BL9" s="248"/>
      <c r="BM9" s="248"/>
      <c r="BN9" s="248"/>
      <c r="BO9" s="248"/>
      <c r="BP9" s="248"/>
      <c r="BQ9" s="257">
        <v>3</v>
      </c>
      <c r="BR9" s="258"/>
      <c r="BS9" s="1102" t="s">
        <v>595</v>
      </c>
      <c r="BT9" s="1103"/>
      <c r="BU9" s="1103"/>
      <c r="BV9" s="1103"/>
      <c r="BW9" s="1103"/>
      <c r="BX9" s="1103"/>
      <c r="BY9" s="1103"/>
      <c r="BZ9" s="1103"/>
      <c r="CA9" s="1103"/>
      <c r="CB9" s="1103"/>
      <c r="CC9" s="1103"/>
      <c r="CD9" s="1103"/>
      <c r="CE9" s="1103"/>
      <c r="CF9" s="1103"/>
      <c r="CG9" s="1104"/>
      <c r="CH9" s="1077">
        <v>0</v>
      </c>
      <c r="CI9" s="1078"/>
      <c r="CJ9" s="1078"/>
      <c r="CK9" s="1078"/>
      <c r="CL9" s="1079"/>
      <c r="CM9" s="1077">
        <v>66</v>
      </c>
      <c r="CN9" s="1078"/>
      <c r="CO9" s="1078"/>
      <c r="CP9" s="1078"/>
      <c r="CQ9" s="1079"/>
      <c r="CR9" s="1077">
        <v>83</v>
      </c>
      <c r="CS9" s="1078"/>
      <c r="CT9" s="1078"/>
      <c r="CU9" s="1078"/>
      <c r="CV9" s="1079"/>
      <c r="CW9" s="1077">
        <v>22</v>
      </c>
      <c r="CX9" s="1078"/>
      <c r="CY9" s="1078"/>
      <c r="CZ9" s="1078"/>
      <c r="DA9" s="1079"/>
      <c r="DB9" s="1077" t="s">
        <v>582</v>
      </c>
      <c r="DC9" s="1078"/>
      <c r="DD9" s="1078"/>
      <c r="DE9" s="1078"/>
      <c r="DF9" s="1079"/>
      <c r="DG9" s="1077" t="s">
        <v>523</v>
      </c>
      <c r="DH9" s="1078"/>
      <c r="DI9" s="1078"/>
      <c r="DJ9" s="1078"/>
      <c r="DK9" s="1079"/>
      <c r="DL9" s="1077" t="s">
        <v>523</v>
      </c>
      <c r="DM9" s="1078"/>
      <c r="DN9" s="1078"/>
      <c r="DO9" s="1078"/>
      <c r="DP9" s="1079"/>
      <c r="DQ9" s="1077" t="s">
        <v>523</v>
      </c>
      <c r="DR9" s="1078"/>
      <c r="DS9" s="1078"/>
      <c r="DT9" s="1078"/>
      <c r="DU9" s="1079"/>
      <c r="DV9" s="1080"/>
      <c r="DW9" s="1081"/>
      <c r="DX9" s="1081"/>
      <c r="DY9" s="1081"/>
      <c r="DZ9" s="1082"/>
      <c r="EA9" s="249"/>
    </row>
    <row r="10" spans="1:131" s="250" customFormat="1" ht="26.25" customHeight="1" x14ac:dyDescent="0.15">
      <c r="A10" s="256">
        <v>4</v>
      </c>
      <c r="B10" s="1125"/>
      <c r="C10" s="1126"/>
      <c r="D10" s="1126"/>
      <c r="E10" s="1126"/>
      <c r="F10" s="1126"/>
      <c r="G10" s="1126"/>
      <c r="H10" s="1126"/>
      <c r="I10" s="1126"/>
      <c r="J10" s="1126"/>
      <c r="K10" s="1126"/>
      <c r="L10" s="1126"/>
      <c r="M10" s="1126"/>
      <c r="N10" s="1126"/>
      <c r="O10" s="1126"/>
      <c r="P10" s="1127"/>
      <c r="Q10" s="1131"/>
      <c r="R10" s="1132"/>
      <c r="S10" s="1132"/>
      <c r="T10" s="1132"/>
      <c r="U10" s="1132"/>
      <c r="V10" s="1132"/>
      <c r="W10" s="1132"/>
      <c r="X10" s="1132"/>
      <c r="Y10" s="1132"/>
      <c r="Z10" s="1132"/>
      <c r="AA10" s="1132"/>
      <c r="AB10" s="1132"/>
      <c r="AC10" s="1132"/>
      <c r="AD10" s="1132"/>
      <c r="AE10" s="1133"/>
      <c r="AF10" s="1107"/>
      <c r="AG10" s="1108"/>
      <c r="AH10" s="1108"/>
      <c r="AI10" s="1108"/>
      <c r="AJ10" s="1109"/>
      <c r="AK10" s="1174"/>
      <c r="AL10" s="1175"/>
      <c r="AM10" s="1175"/>
      <c r="AN10" s="1175"/>
      <c r="AO10" s="1175"/>
      <c r="AP10" s="1175"/>
      <c r="AQ10" s="1175"/>
      <c r="AR10" s="1175"/>
      <c r="AS10" s="1175"/>
      <c r="AT10" s="1175"/>
      <c r="AU10" s="1172"/>
      <c r="AV10" s="1172"/>
      <c r="AW10" s="1172"/>
      <c r="AX10" s="1172"/>
      <c r="AY10" s="1173"/>
      <c r="AZ10" s="247"/>
      <c r="BA10" s="247"/>
      <c r="BB10" s="247"/>
      <c r="BC10" s="247"/>
      <c r="BD10" s="247"/>
      <c r="BE10" s="248"/>
      <c r="BF10" s="248"/>
      <c r="BG10" s="248"/>
      <c r="BH10" s="248"/>
      <c r="BI10" s="248"/>
      <c r="BJ10" s="248"/>
      <c r="BK10" s="248"/>
      <c r="BL10" s="248"/>
      <c r="BM10" s="248"/>
      <c r="BN10" s="248"/>
      <c r="BO10" s="248"/>
      <c r="BP10" s="248"/>
      <c r="BQ10" s="257">
        <v>4</v>
      </c>
      <c r="BR10" s="258" t="s">
        <v>596</v>
      </c>
      <c r="BS10" s="1102" t="s">
        <v>598</v>
      </c>
      <c r="BT10" s="1103"/>
      <c r="BU10" s="1103"/>
      <c r="BV10" s="1103"/>
      <c r="BW10" s="1103"/>
      <c r="BX10" s="1103"/>
      <c r="BY10" s="1103"/>
      <c r="BZ10" s="1103"/>
      <c r="CA10" s="1103"/>
      <c r="CB10" s="1103"/>
      <c r="CC10" s="1103"/>
      <c r="CD10" s="1103"/>
      <c r="CE10" s="1103"/>
      <c r="CF10" s="1103"/>
      <c r="CG10" s="1104"/>
      <c r="CH10" s="1077">
        <v>6</v>
      </c>
      <c r="CI10" s="1078"/>
      <c r="CJ10" s="1078"/>
      <c r="CK10" s="1078"/>
      <c r="CL10" s="1079"/>
      <c r="CM10" s="1077">
        <v>549</v>
      </c>
      <c r="CN10" s="1078"/>
      <c r="CO10" s="1078"/>
      <c r="CP10" s="1078"/>
      <c r="CQ10" s="1079"/>
      <c r="CR10" s="1077">
        <v>5</v>
      </c>
      <c r="CS10" s="1078"/>
      <c r="CT10" s="1078"/>
      <c r="CU10" s="1078"/>
      <c r="CV10" s="1079"/>
      <c r="CW10" s="1077" t="s">
        <v>578</v>
      </c>
      <c r="CX10" s="1078"/>
      <c r="CY10" s="1078"/>
      <c r="CZ10" s="1078"/>
      <c r="DA10" s="1079"/>
      <c r="DB10" s="1077" t="s">
        <v>578</v>
      </c>
      <c r="DC10" s="1078"/>
      <c r="DD10" s="1078"/>
      <c r="DE10" s="1078"/>
      <c r="DF10" s="1079"/>
      <c r="DG10" s="1077" t="s">
        <v>523</v>
      </c>
      <c r="DH10" s="1078"/>
      <c r="DI10" s="1078"/>
      <c r="DJ10" s="1078"/>
      <c r="DK10" s="1079"/>
      <c r="DL10" s="1077" t="s">
        <v>523</v>
      </c>
      <c r="DM10" s="1078"/>
      <c r="DN10" s="1078"/>
      <c r="DO10" s="1078"/>
      <c r="DP10" s="1079"/>
      <c r="DQ10" s="1077" t="s">
        <v>523</v>
      </c>
      <c r="DR10" s="1078"/>
      <c r="DS10" s="1078"/>
      <c r="DT10" s="1078"/>
      <c r="DU10" s="1079"/>
      <c r="DV10" s="1080"/>
      <c r="DW10" s="1081"/>
      <c r="DX10" s="1081"/>
      <c r="DY10" s="1081"/>
      <c r="DZ10" s="1082"/>
      <c r="EA10" s="249"/>
    </row>
    <row r="11" spans="1:131" s="250" customFormat="1" ht="26.25" customHeight="1" x14ac:dyDescent="0.15">
      <c r="A11" s="256">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47"/>
      <c r="BA11" s="247"/>
      <c r="BB11" s="247"/>
      <c r="BC11" s="247"/>
      <c r="BD11" s="247"/>
      <c r="BE11" s="248"/>
      <c r="BF11" s="248"/>
      <c r="BG11" s="248"/>
      <c r="BH11" s="248"/>
      <c r="BI11" s="248"/>
      <c r="BJ11" s="248"/>
      <c r="BK11" s="248"/>
      <c r="BL11" s="248"/>
      <c r="BM11" s="248"/>
      <c r="BN11" s="248"/>
      <c r="BO11" s="248"/>
      <c r="BP11" s="248"/>
      <c r="BQ11" s="257">
        <v>5</v>
      </c>
      <c r="BR11" s="258" t="s">
        <v>596</v>
      </c>
      <c r="BS11" s="1102" t="s">
        <v>597</v>
      </c>
      <c r="BT11" s="1103"/>
      <c r="BU11" s="1103"/>
      <c r="BV11" s="1103"/>
      <c r="BW11" s="1103"/>
      <c r="BX11" s="1103"/>
      <c r="BY11" s="1103"/>
      <c r="BZ11" s="1103"/>
      <c r="CA11" s="1103"/>
      <c r="CB11" s="1103"/>
      <c r="CC11" s="1103"/>
      <c r="CD11" s="1103"/>
      <c r="CE11" s="1103"/>
      <c r="CF11" s="1103"/>
      <c r="CG11" s="1104"/>
      <c r="CH11" s="1077">
        <v>415</v>
      </c>
      <c r="CI11" s="1078"/>
      <c r="CJ11" s="1078"/>
      <c r="CK11" s="1078"/>
      <c r="CL11" s="1079"/>
      <c r="CM11" s="1077">
        <v>4325</v>
      </c>
      <c r="CN11" s="1078"/>
      <c r="CO11" s="1078"/>
      <c r="CP11" s="1078"/>
      <c r="CQ11" s="1079"/>
      <c r="CR11" s="1077">
        <v>100</v>
      </c>
      <c r="CS11" s="1078"/>
      <c r="CT11" s="1078"/>
      <c r="CU11" s="1078"/>
      <c r="CV11" s="1079"/>
      <c r="CW11" s="1077" t="s">
        <v>582</v>
      </c>
      <c r="CX11" s="1078"/>
      <c r="CY11" s="1078"/>
      <c r="CZ11" s="1078"/>
      <c r="DA11" s="1079"/>
      <c r="DB11" s="1077">
        <v>3352</v>
      </c>
      <c r="DC11" s="1078"/>
      <c r="DD11" s="1078"/>
      <c r="DE11" s="1078"/>
      <c r="DF11" s="1079"/>
      <c r="DG11" s="1077" t="s">
        <v>523</v>
      </c>
      <c r="DH11" s="1078"/>
      <c r="DI11" s="1078"/>
      <c r="DJ11" s="1078"/>
      <c r="DK11" s="1079"/>
      <c r="DL11" s="1077" t="s">
        <v>523</v>
      </c>
      <c r="DM11" s="1078"/>
      <c r="DN11" s="1078"/>
      <c r="DO11" s="1078"/>
      <c r="DP11" s="1079"/>
      <c r="DQ11" s="1077" t="s">
        <v>523</v>
      </c>
      <c r="DR11" s="1078"/>
      <c r="DS11" s="1078"/>
      <c r="DT11" s="1078"/>
      <c r="DU11" s="1079"/>
      <c r="DV11" s="1080"/>
      <c r="DW11" s="1081"/>
      <c r="DX11" s="1081"/>
      <c r="DY11" s="1081"/>
      <c r="DZ11" s="1082"/>
      <c r="EA11" s="249"/>
    </row>
    <row r="12" spans="1:131" s="250" customFormat="1" ht="26.25" customHeight="1" x14ac:dyDescent="0.15">
      <c r="A12" s="256">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47"/>
      <c r="BA12" s="247"/>
      <c r="BB12" s="247"/>
      <c r="BC12" s="247"/>
      <c r="BD12" s="247"/>
      <c r="BE12" s="248"/>
      <c r="BF12" s="248"/>
      <c r="BG12" s="248"/>
      <c r="BH12" s="248"/>
      <c r="BI12" s="248"/>
      <c r="BJ12" s="248"/>
      <c r="BK12" s="248"/>
      <c r="BL12" s="248"/>
      <c r="BM12" s="248"/>
      <c r="BN12" s="248"/>
      <c r="BO12" s="248"/>
      <c r="BP12" s="248"/>
      <c r="BQ12" s="257">
        <v>6</v>
      </c>
      <c r="BR12" s="258"/>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49"/>
    </row>
    <row r="13" spans="1:131" s="250" customFormat="1" ht="26.25" customHeight="1" x14ac:dyDescent="0.15">
      <c r="A13" s="256">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47"/>
      <c r="BA13" s="247"/>
      <c r="BB13" s="247"/>
      <c r="BC13" s="247"/>
      <c r="BD13" s="247"/>
      <c r="BE13" s="248"/>
      <c r="BF13" s="248"/>
      <c r="BG13" s="248"/>
      <c r="BH13" s="248"/>
      <c r="BI13" s="248"/>
      <c r="BJ13" s="248"/>
      <c r="BK13" s="248"/>
      <c r="BL13" s="248"/>
      <c r="BM13" s="248"/>
      <c r="BN13" s="248"/>
      <c r="BO13" s="248"/>
      <c r="BP13" s="248"/>
      <c r="BQ13" s="257">
        <v>7</v>
      </c>
      <c r="BR13" s="258"/>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49"/>
    </row>
    <row r="14" spans="1:131" s="250" customFormat="1" ht="26.25" customHeight="1" x14ac:dyDescent="0.15">
      <c r="A14" s="256">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47"/>
      <c r="BA14" s="247"/>
      <c r="BB14" s="247"/>
      <c r="BC14" s="247"/>
      <c r="BD14" s="247"/>
      <c r="BE14" s="248"/>
      <c r="BF14" s="248"/>
      <c r="BG14" s="248"/>
      <c r="BH14" s="248"/>
      <c r="BI14" s="248"/>
      <c r="BJ14" s="248"/>
      <c r="BK14" s="248"/>
      <c r="BL14" s="248"/>
      <c r="BM14" s="248"/>
      <c r="BN14" s="248"/>
      <c r="BO14" s="248"/>
      <c r="BP14" s="248"/>
      <c r="BQ14" s="257">
        <v>8</v>
      </c>
      <c r="BR14" s="258"/>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49"/>
    </row>
    <row r="15" spans="1:131" s="250" customFormat="1" ht="26.25" customHeight="1" x14ac:dyDescent="0.15">
      <c r="A15" s="256">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47"/>
      <c r="BA15" s="247"/>
      <c r="BB15" s="247"/>
      <c r="BC15" s="247"/>
      <c r="BD15" s="247"/>
      <c r="BE15" s="248"/>
      <c r="BF15" s="248"/>
      <c r="BG15" s="248"/>
      <c r="BH15" s="248"/>
      <c r="BI15" s="248"/>
      <c r="BJ15" s="248"/>
      <c r="BK15" s="248"/>
      <c r="BL15" s="248"/>
      <c r="BM15" s="248"/>
      <c r="BN15" s="248"/>
      <c r="BO15" s="248"/>
      <c r="BP15" s="248"/>
      <c r="BQ15" s="257">
        <v>9</v>
      </c>
      <c r="BR15" s="258"/>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49"/>
    </row>
    <row r="16" spans="1:131" s="250" customFormat="1" ht="26.25" customHeight="1" x14ac:dyDescent="0.15">
      <c r="A16" s="256">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47"/>
      <c r="BA16" s="247"/>
      <c r="BB16" s="247"/>
      <c r="BC16" s="247"/>
      <c r="BD16" s="247"/>
      <c r="BE16" s="248"/>
      <c r="BF16" s="248"/>
      <c r="BG16" s="248"/>
      <c r="BH16" s="248"/>
      <c r="BI16" s="248"/>
      <c r="BJ16" s="248"/>
      <c r="BK16" s="248"/>
      <c r="BL16" s="248"/>
      <c r="BM16" s="248"/>
      <c r="BN16" s="248"/>
      <c r="BO16" s="248"/>
      <c r="BP16" s="248"/>
      <c r="BQ16" s="257">
        <v>10</v>
      </c>
      <c r="BR16" s="258"/>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49"/>
    </row>
    <row r="17" spans="1:131" s="250" customFormat="1" ht="26.25" customHeight="1" x14ac:dyDescent="0.15">
      <c r="A17" s="256">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47"/>
      <c r="BA17" s="247"/>
      <c r="BB17" s="247"/>
      <c r="BC17" s="247"/>
      <c r="BD17" s="247"/>
      <c r="BE17" s="248"/>
      <c r="BF17" s="248"/>
      <c r="BG17" s="248"/>
      <c r="BH17" s="248"/>
      <c r="BI17" s="248"/>
      <c r="BJ17" s="248"/>
      <c r="BK17" s="248"/>
      <c r="BL17" s="248"/>
      <c r="BM17" s="248"/>
      <c r="BN17" s="248"/>
      <c r="BO17" s="248"/>
      <c r="BP17" s="248"/>
      <c r="BQ17" s="257">
        <v>11</v>
      </c>
      <c r="BR17" s="258"/>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49"/>
    </row>
    <row r="18" spans="1:131" s="250" customFormat="1" ht="26.25" customHeight="1" x14ac:dyDescent="0.15">
      <c r="A18" s="256">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47"/>
      <c r="BA18" s="247"/>
      <c r="BB18" s="247"/>
      <c r="BC18" s="247"/>
      <c r="BD18" s="247"/>
      <c r="BE18" s="248"/>
      <c r="BF18" s="248"/>
      <c r="BG18" s="248"/>
      <c r="BH18" s="248"/>
      <c r="BI18" s="248"/>
      <c r="BJ18" s="248"/>
      <c r="BK18" s="248"/>
      <c r="BL18" s="248"/>
      <c r="BM18" s="248"/>
      <c r="BN18" s="248"/>
      <c r="BO18" s="248"/>
      <c r="BP18" s="248"/>
      <c r="BQ18" s="257">
        <v>12</v>
      </c>
      <c r="BR18" s="258"/>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49"/>
    </row>
    <row r="19" spans="1:131" s="250" customFormat="1" ht="26.25" customHeight="1" x14ac:dyDescent="0.15">
      <c r="A19" s="256">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47"/>
      <c r="BA19" s="247"/>
      <c r="BB19" s="247"/>
      <c r="BC19" s="247"/>
      <c r="BD19" s="247"/>
      <c r="BE19" s="248"/>
      <c r="BF19" s="248"/>
      <c r="BG19" s="248"/>
      <c r="BH19" s="248"/>
      <c r="BI19" s="248"/>
      <c r="BJ19" s="248"/>
      <c r="BK19" s="248"/>
      <c r="BL19" s="248"/>
      <c r="BM19" s="248"/>
      <c r="BN19" s="248"/>
      <c r="BO19" s="248"/>
      <c r="BP19" s="248"/>
      <c r="BQ19" s="257">
        <v>13</v>
      </c>
      <c r="BR19" s="258"/>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49"/>
    </row>
    <row r="20" spans="1:131" s="250" customFormat="1" ht="26.25" customHeight="1" x14ac:dyDescent="0.15">
      <c r="A20" s="256">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47"/>
      <c r="BA20" s="247"/>
      <c r="BB20" s="247"/>
      <c r="BC20" s="247"/>
      <c r="BD20" s="247"/>
      <c r="BE20" s="248"/>
      <c r="BF20" s="248"/>
      <c r="BG20" s="248"/>
      <c r="BH20" s="248"/>
      <c r="BI20" s="248"/>
      <c r="BJ20" s="248"/>
      <c r="BK20" s="248"/>
      <c r="BL20" s="248"/>
      <c r="BM20" s="248"/>
      <c r="BN20" s="248"/>
      <c r="BO20" s="248"/>
      <c r="BP20" s="248"/>
      <c r="BQ20" s="257">
        <v>14</v>
      </c>
      <c r="BR20" s="258"/>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49"/>
    </row>
    <row r="21" spans="1:131" s="250" customFormat="1" ht="26.25" customHeight="1" thickBot="1" x14ac:dyDescent="0.2">
      <c r="A21" s="256">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47"/>
      <c r="BA21" s="247"/>
      <c r="BB21" s="247"/>
      <c r="BC21" s="247"/>
      <c r="BD21" s="247"/>
      <c r="BE21" s="248"/>
      <c r="BF21" s="248"/>
      <c r="BG21" s="248"/>
      <c r="BH21" s="248"/>
      <c r="BI21" s="248"/>
      <c r="BJ21" s="248"/>
      <c r="BK21" s="248"/>
      <c r="BL21" s="248"/>
      <c r="BM21" s="248"/>
      <c r="BN21" s="248"/>
      <c r="BO21" s="248"/>
      <c r="BP21" s="248"/>
      <c r="BQ21" s="257">
        <v>15</v>
      </c>
      <c r="BR21" s="258"/>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49"/>
    </row>
    <row r="22" spans="1:131" s="250" customFormat="1" ht="26.25" customHeight="1" x14ac:dyDescent="0.15">
      <c r="A22" s="256">
        <v>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390</v>
      </c>
      <c r="BA22" s="1123"/>
      <c r="BB22" s="1123"/>
      <c r="BC22" s="1123"/>
      <c r="BD22" s="1124"/>
      <c r="BE22" s="248"/>
      <c r="BF22" s="248"/>
      <c r="BG22" s="248"/>
      <c r="BH22" s="248"/>
      <c r="BI22" s="248"/>
      <c r="BJ22" s="248"/>
      <c r="BK22" s="248"/>
      <c r="BL22" s="248"/>
      <c r="BM22" s="248"/>
      <c r="BN22" s="248"/>
      <c r="BO22" s="248"/>
      <c r="BP22" s="248"/>
      <c r="BQ22" s="257">
        <v>16</v>
      </c>
      <c r="BR22" s="258"/>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49"/>
    </row>
    <row r="23" spans="1:131" s="250" customFormat="1" ht="26.25" customHeight="1" thickBot="1" x14ac:dyDescent="0.2">
      <c r="A23" s="259" t="s">
        <v>391</v>
      </c>
      <c r="B23" s="1032" t="s">
        <v>392</v>
      </c>
      <c r="C23" s="1033"/>
      <c r="D23" s="1033"/>
      <c r="E23" s="1033"/>
      <c r="F23" s="1033"/>
      <c r="G23" s="1033"/>
      <c r="H23" s="1033"/>
      <c r="I23" s="1033"/>
      <c r="J23" s="1033"/>
      <c r="K23" s="1033"/>
      <c r="L23" s="1033"/>
      <c r="M23" s="1033"/>
      <c r="N23" s="1033"/>
      <c r="O23" s="1033"/>
      <c r="P23" s="1034"/>
      <c r="Q23" s="1156">
        <v>55060</v>
      </c>
      <c r="R23" s="1157"/>
      <c r="S23" s="1157"/>
      <c r="T23" s="1157"/>
      <c r="U23" s="1157"/>
      <c r="V23" s="1157">
        <f>+V7+V8</f>
        <v>54906</v>
      </c>
      <c r="W23" s="1157"/>
      <c r="X23" s="1157"/>
      <c r="Y23" s="1157"/>
      <c r="Z23" s="1157"/>
      <c r="AA23" s="1157">
        <f>+AA7</f>
        <v>155</v>
      </c>
      <c r="AB23" s="1157"/>
      <c r="AC23" s="1157"/>
      <c r="AD23" s="1157"/>
      <c r="AE23" s="1158"/>
      <c r="AF23" s="1159">
        <v>73</v>
      </c>
      <c r="AG23" s="1157"/>
      <c r="AH23" s="1157"/>
      <c r="AI23" s="1157"/>
      <c r="AJ23" s="1160"/>
      <c r="AK23" s="1161"/>
      <c r="AL23" s="1162"/>
      <c r="AM23" s="1162"/>
      <c r="AN23" s="1162"/>
      <c r="AO23" s="1162"/>
      <c r="AP23" s="1157">
        <f>+AP7+AP8</f>
        <v>48601</v>
      </c>
      <c r="AQ23" s="1157"/>
      <c r="AR23" s="1157"/>
      <c r="AS23" s="1157"/>
      <c r="AT23" s="1157"/>
      <c r="AU23" s="1163"/>
      <c r="AV23" s="1163"/>
      <c r="AW23" s="1163"/>
      <c r="AX23" s="1163"/>
      <c r="AY23" s="1164"/>
      <c r="AZ23" s="1153" t="s">
        <v>393</v>
      </c>
      <c r="BA23" s="1154"/>
      <c r="BB23" s="1154"/>
      <c r="BC23" s="1154"/>
      <c r="BD23" s="1155"/>
      <c r="BE23" s="248"/>
      <c r="BF23" s="248"/>
      <c r="BG23" s="248"/>
      <c r="BH23" s="248"/>
      <c r="BI23" s="248"/>
      <c r="BJ23" s="248"/>
      <c r="BK23" s="248"/>
      <c r="BL23" s="248"/>
      <c r="BM23" s="248"/>
      <c r="BN23" s="248"/>
      <c r="BO23" s="248"/>
      <c r="BP23" s="248"/>
      <c r="BQ23" s="257">
        <v>17</v>
      </c>
      <c r="BR23" s="258"/>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49"/>
    </row>
    <row r="24" spans="1:131" s="250" customFormat="1" ht="26.25" customHeight="1" x14ac:dyDescent="0.15">
      <c r="A24" s="1152" t="s">
        <v>394</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47"/>
      <c r="BA24" s="247"/>
      <c r="BB24" s="247"/>
      <c r="BC24" s="247"/>
      <c r="BD24" s="247"/>
      <c r="BE24" s="248"/>
      <c r="BF24" s="248"/>
      <c r="BG24" s="248"/>
      <c r="BH24" s="248"/>
      <c r="BI24" s="248"/>
      <c r="BJ24" s="248"/>
      <c r="BK24" s="248"/>
      <c r="BL24" s="248"/>
      <c r="BM24" s="248"/>
      <c r="BN24" s="248"/>
      <c r="BO24" s="248"/>
      <c r="BP24" s="248"/>
      <c r="BQ24" s="257">
        <v>18</v>
      </c>
      <c r="BR24" s="258"/>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49"/>
    </row>
    <row r="25" spans="1:131" s="242" customFormat="1" ht="26.25" customHeight="1" thickBot="1" x14ac:dyDescent="0.2">
      <c r="A25" s="1151" t="s">
        <v>395</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47"/>
      <c r="BK25" s="247"/>
      <c r="BL25" s="247"/>
      <c r="BM25" s="247"/>
      <c r="BN25" s="247"/>
      <c r="BO25" s="260"/>
      <c r="BP25" s="260"/>
      <c r="BQ25" s="257">
        <v>19</v>
      </c>
      <c r="BR25" s="258"/>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1"/>
    </row>
    <row r="26" spans="1:131" s="242" customFormat="1" ht="26.25" customHeight="1" x14ac:dyDescent="0.15">
      <c r="A26" s="1083" t="s">
        <v>370</v>
      </c>
      <c r="B26" s="1084"/>
      <c r="C26" s="1084"/>
      <c r="D26" s="1084"/>
      <c r="E26" s="1084"/>
      <c r="F26" s="1084"/>
      <c r="G26" s="1084"/>
      <c r="H26" s="1084"/>
      <c r="I26" s="1084"/>
      <c r="J26" s="1084"/>
      <c r="K26" s="1084"/>
      <c r="L26" s="1084"/>
      <c r="M26" s="1084"/>
      <c r="N26" s="1084"/>
      <c r="O26" s="1084"/>
      <c r="P26" s="1085"/>
      <c r="Q26" s="1089" t="s">
        <v>396</v>
      </c>
      <c r="R26" s="1090"/>
      <c r="S26" s="1090"/>
      <c r="T26" s="1090"/>
      <c r="U26" s="1091"/>
      <c r="V26" s="1089" t="s">
        <v>397</v>
      </c>
      <c r="W26" s="1090"/>
      <c r="X26" s="1090"/>
      <c r="Y26" s="1090"/>
      <c r="Z26" s="1091"/>
      <c r="AA26" s="1089" t="s">
        <v>398</v>
      </c>
      <c r="AB26" s="1090"/>
      <c r="AC26" s="1090"/>
      <c r="AD26" s="1090"/>
      <c r="AE26" s="1090"/>
      <c r="AF26" s="1147" t="s">
        <v>399</v>
      </c>
      <c r="AG26" s="1096"/>
      <c r="AH26" s="1096"/>
      <c r="AI26" s="1096"/>
      <c r="AJ26" s="1148"/>
      <c r="AK26" s="1090" t="s">
        <v>400</v>
      </c>
      <c r="AL26" s="1090"/>
      <c r="AM26" s="1090"/>
      <c r="AN26" s="1090"/>
      <c r="AO26" s="1091"/>
      <c r="AP26" s="1089" t="s">
        <v>401</v>
      </c>
      <c r="AQ26" s="1090"/>
      <c r="AR26" s="1090"/>
      <c r="AS26" s="1090"/>
      <c r="AT26" s="1091"/>
      <c r="AU26" s="1089" t="s">
        <v>402</v>
      </c>
      <c r="AV26" s="1090"/>
      <c r="AW26" s="1090"/>
      <c r="AX26" s="1090"/>
      <c r="AY26" s="1091"/>
      <c r="AZ26" s="1089" t="s">
        <v>403</v>
      </c>
      <c r="BA26" s="1090"/>
      <c r="BB26" s="1090"/>
      <c r="BC26" s="1090"/>
      <c r="BD26" s="1091"/>
      <c r="BE26" s="1089" t="s">
        <v>377</v>
      </c>
      <c r="BF26" s="1090"/>
      <c r="BG26" s="1090"/>
      <c r="BH26" s="1090"/>
      <c r="BI26" s="1105"/>
      <c r="BJ26" s="247"/>
      <c r="BK26" s="247"/>
      <c r="BL26" s="247"/>
      <c r="BM26" s="247"/>
      <c r="BN26" s="247"/>
      <c r="BO26" s="260"/>
      <c r="BP26" s="260"/>
      <c r="BQ26" s="257">
        <v>20</v>
      </c>
      <c r="BR26" s="258"/>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1"/>
    </row>
    <row r="27" spans="1:131" s="242"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47"/>
      <c r="BK27" s="247"/>
      <c r="BL27" s="247"/>
      <c r="BM27" s="247"/>
      <c r="BN27" s="247"/>
      <c r="BO27" s="260"/>
      <c r="BP27" s="260"/>
      <c r="BQ27" s="257">
        <v>21</v>
      </c>
      <c r="BR27" s="258"/>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1"/>
    </row>
    <row r="28" spans="1:131" s="242" customFormat="1" ht="26.25" customHeight="1" thickTop="1" x14ac:dyDescent="0.15">
      <c r="A28" s="261">
        <v>1</v>
      </c>
      <c r="B28" s="1138" t="s">
        <v>404</v>
      </c>
      <c r="C28" s="1139"/>
      <c r="D28" s="1139"/>
      <c r="E28" s="1139"/>
      <c r="F28" s="1139"/>
      <c r="G28" s="1139"/>
      <c r="H28" s="1139"/>
      <c r="I28" s="1139"/>
      <c r="J28" s="1139"/>
      <c r="K28" s="1139"/>
      <c r="L28" s="1139"/>
      <c r="M28" s="1139"/>
      <c r="N28" s="1139"/>
      <c r="O28" s="1139"/>
      <c r="P28" s="1140"/>
      <c r="Q28" s="1141">
        <v>14384</v>
      </c>
      <c r="R28" s="1142"/>
      <c r="S28" s="1142"/>
      <c r="T28" s="1142"/>
      <c r="U28" s="1142"/>
      <c r="V28" s="1142">
        <v>14077</v>
      </c>
      <c r="W28" s="1142"/>
      <c r="X28" s="1142"/>
      <c r="Y28" s="1142"/>
      <c r="Z28" s="1142"/>
      <c r="AA28" s="1142">
        <v>307</v>
      </c>
      <c r="AB28" s="1142"/>
      <c r="AC28" s="1142"/>
      <c r="AD28" s="1142"/>
      <c r="AE28" s="1143"/>
      <c r="AF28" s="1144">
        <v>307</v>
      </c>
      <c r="AG28" s="1142"/>
      <c r="AH28" s="1142"/>
      <c r="AI28" s="1142"/>
      <c r="AJ28" s="1145"/>
      <c r="AK28" s="1146">
        <v>1282</v>
      </c>
      <c r="AL28" s="1134"/>
      <c r="AM28" s="1134"/>
      <c r="AN28" s="1134"/>
      <c r="AO28" s="1134"/>
      <c r="AP28" s="1134" t="s">
        <v>578</v>
      </c>
      <c r="AQ28" s="1134"/>
      <c r="AR28" s="1134"/>
      <c r="AS28" s="1134"/>
      <c r="AT28" s="1134"/>
      <c r="AU28" s="1134" t="s">
        <v>578</v>
      </c>
      <c r="AV28" s="1134"/>
      <c r="AW28" s="1134"/>
      <c r="AX28" s="1134"/>
      <c r="AY28" s="1134"/>
      <c r="AZ28" s="1135" t="s">
        <v>578</v>
      </c>
      <c r="BA28" s="1135"/>
      <c r="BB28" s="1135"/>
      <c r="BC28" s="1135"/>
      <c r="BD28" s="1135"/>
      <c r="BE28" s="1136"/>
      <c r="BF28" s="1136"/>
      <c r="BG28" s="1136"/>
      <c r="BH28" s="1136"/>
      <c r="BI28" s="1137"/>
      <c r="BJ28" s="247"/>
      <c r="BK28" s="247"/>
      <c r="BL28" s="247"/>
      <c r="BM28" s="247"/>
      <c r="BN28" s="247"/>
      <c r="BO28" s="260"/>
      <c r="BP28" s="260"/>
      <c r="BQ28" s="257">
        <v>22</v>
      </c>
      <c r="BR28" s="258"/>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1"/>
    </row>
    <row r="29" spans="1:131" s="242" customFormat="1" ht="26.25" customHeight="1" x14ac:dyDescent="0.15">
      <c r="A29" s="261">
        <v>2</v>
      </c>
      <c r="B29" s="1125" t="s">
        <v>405</v>
      </c>
      <c r="C29" s="1126"/>
      <c r="D29" s="1126"/>
      <c r="E29" s="1126"/>
      <c r="F29" s="1126"/>
      <c r="G29" s="1126"/>
      <c r="H29" s="1126"/>
      <c r="I29" s="1126"/>
      <c r="J29" s="1126"/>
      <c r="K29" s="1126"/>
      <c r="L29" s="1126"/>
      <c r="M29" s="1126"/>
      <c r="N29" s="1126"/>
      <c r="O29" s="1126"/>
      <c r="P29" s="1127"/>
      <c r="Q29" s="1131">
        <v>13545</v>
      </c>
      <c r="R29" s="1132"/>
      <c r="S29" s="1132"/>
      <c r="T29" s="1132"/>
      <c r="U29" s="1132"/>
      <c r="V29" s="1132">
        <v>13184</v>
      </c>
      <c r="W29" s="1132"/>
      <c r="X29" s="1132"/>
      <c r="Y29" s="1132"/>
      <c r="Z29" s="1132"/>
      <c r="AA29" s="1132">
        <v>361</v>
      </c>
      <c r="AB29" s="1132"/>
      <c r="AC29" s="1132"/>
      <c r="AD29" s="1132"/>
      <c r="AE29" s="1133"/>
      <c r="AF29" s="1107">
        <v>361</v>
      </c>
      <c r="AG29" s="1108"/>
      <c r="AH29" s="1108"/>
      <c r="AI29" s="1108"/>
      <c r="AJ29" s="1109"/>
      <c r="AK29" s="1068">
        <v>1982</v>
      </c>
      <c r="AL29" s="1059"/>
      <c r="AM29" s="1059"/>
      <c r="AN29" s="1059"/>
      <c r="AO29" s="1059"/>
      <c r="AP29" s="1059" t="s">
        <v>580</v>
      </c>
      <c r="AQ29" s="1059"/>
      <c r="AR29" s="1059"/>
      <c r="AS29" s="1059"/>
      <c r="AT29" s="1059"/>
      <c r="AU29" s="1059" t="s">
        <v>582</v>
      </c>
      <c r="AV29" s="1059"/>
      <c r="AW29" s="1059"/>
      <c r="AX29" s="1059"/>
      <c r="AY29" s="1059"/>
      <c r="AZ29" s="1130" t="s">
        <v>582</v>
      </c>
      <c r="BA29" s="1130"/>
      <c r="BB29" s="1130"/>
      <c r="BC29" s="1130"/>
      <c r="BD29" s="1130"/>
      <c r="BE29" s="1120"/>
      <c r="BF29" s="1120"/>
      <c r="BG29" s="1120"/>
      <c r="BH29" s="1120"/>
      <c r="BI29" s="1121"/>
      <c r="BJ29" s="247"/>
      <c r="BK29" s="247"/>
      <c r="BL29" s="247"/>
      <c r="BM29" s="247"/>
      <c r="BN29" s="247"/>
      <c r="BO29" s="260"/>
      <c r="BP29" s="260"/>
      <c r="BQ29" s="257">
        <v>23</v>
      </c>
      <c r="BR29" s="258"/>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1"/>
    </row>
    <row r="30" spans="1:131" s="242" customFormat="1" ht="26.25" customHeight="1" x14ac:dyDescent="0.15">
      <c r="A30" s="261">
        <v>3</v>
      </c>
      <c r="B30" s="1125" t="s">
        <v>406</v>
      </c>
      <c r="C30" s="1126"/>
      <c r="D30" s="1126"/>
      <c r="E30" s="1126"/>
      <c r="F30" s="1126"/>
      <c r="G30" s="1126"/>
      <c r="H30" s="1126"/>
      <c r="I30" s="1126"/>
      <c r="J30" s="1126"/>
      <c r="K30" s="1126"/>
      <c r="L30" s="1126"/>
      <c r="M30" s="1126"/>
      <c r="N30" s="1126"/>
      <c r="O30" s="1126"/>
      <c r="P30" s="1127"/>
      <c r="Q30" s="1131">
        <v>2062</v>
      </c>
      <c r="R30" s="1132"/>
      <c r="S30" s="1132"/>
      <c r="T30" s="1132"/>
      <c r="U30" s="1132"/>
      <c r="V30" s="1132">
        <v>2026</v>
      </c>
      <c r="W30" s="1132"/>
      <c r="X30" s="1132"/>
      <c r="Y30" s="1132"/>
      <c r="Z30" s="1132"/>
      <c r="AA30" s="1132">
        <v>36</v>
      </c>
      <c r="AB30" s="1132"/>
      <c r="AC30" s="1132"/>
      <c r="AD30" s="1132"/>
      <c r="AE30" s="1133"/>
      <c r="AF30" s="1107">
        <v>36</v>
      </c>
      <c r="AG30" s="1108"/>
      <c r="AH30" s="1108"/>
      <c r="AI30" s="1108"/>
      <c r="AJ30" s="1109"/>
      <c r="AK30" s="1068">
        <v>654</v>
      </c>
      <c r="AL30" s="1059"/>
      <c r="AM30" s="1059"/>
      <c r="AN30" s="1059"/>
      <c r="AO30" s="1059"/>
      <c r="AP30" s="1059" t="s">
        <v>581</v>
      </c>
      <c r="AQ30" s="1059"/>
      <c r="AR30" s="1059"/>
      <c r="AS30" s="1059"/>
      <c r="AT30" s="1059"/>
      <c r="AU30" s="1059" t="s">
        <v>582</v>
      </c>
      <c r="AV30" s="1059"/>
      <c r="AW30" s="1059"/>
      <c r="AX30" s="1059"/>
      <c r="AY30" s="1059"/>
      <c r="AZ30" s="1130" t="s">
        <v>582</v>
      </c>
      <c r="BA30" s="1130"/>
      <c r="BB30" s="1130"/>
      <c r="BC30" s="1130"/>
      <c r="BD30" s="1130"/>
      <c r="BE30" s="1120"/>
      <c r="BF30" s="1120"/>
      <c r="BG30" s="1120"/>
      <c r="BH30" s="1120"/>
      <c r="BI30" s="1121"/>
      <c r="BJ30" s="247"/>
      <c r="BK30" s="247"/>
      <c r="BL30" s="247"/>
      <c r="BM30" s="247"/>
      <c r="BN30" s="247"/>
      <c r="BO30" s="260"/>
      <c r="BP30" s="260"/>
      <c r="BQ30" s="257">
        <v>24</v>
      </c>
      <c r="BR30" s="258"/>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1"/>
    </row>
    <row r="31" spans="1:131" s="242" customFormat="1" ht="26.25" customHeight="1" x14ac:dyDescent="0.15">
      <c r="A31" s="261">
        <v>4</v>
      </c>
      <c r="B31" s="1125" t="s">
        <v>407</v>
      </c>
      <c r="C31" s="1126"/>
      <c r="D31" s="1126"/>
      <c r="E31" s="1126"/>
      <c r="F31" s="1126"/>
      <c r="G31" s="1126"/>
      <c r="H31" s="1126"/>
      <c r="I31" s="1126"/>
      <c r="J31" s="1126"/>
      <c r="K31" s="1126"/>
      <c r="L31" s="1126"/>
      <c r="M31" s="1126"/>
      <c r="N31" s="1126"/>
      <c r="O31" s="1126"/>
      <c r="P31" s="1127"/>
      <c r="Q31" s="1131">
        <v>2681</v>
      </c>
      <c r="R31" s="1132"/>
      <c r="S31" s="1132"/>
      <c r="T31" s="1132"/>
      <c r="U31" s="1132"/>
      <c r="V31" s="1132">
        <v>2228</v>
      </c>
      <c r="W31" s="1132"/>
      <c r="X31" s="1132"/>
      <c r="Y31" s="1132"/>
      <c r="Z31" s="1132"/>
      <c r="AA31" s="1132">
        <v>453</v>
      </c>
      <c r="AB31" s="1132"/>
      <c r="AC31" s="1132"/>
      <c r="AD31" s="1132"/>
      <c r="AE31" s="1133"/>
      <c r="AF31" s="1107">
        <v>2549</v>
      </c>
      <c r="AG31" s="1108"/>
      <c r="AH31" s="1108"/>
      <c r="AI31" s="1108"/>
      <c r="AJ31" s="1109"/>
      <c r="AK31" s="1068">
        <v>142</v>
      </c>
      <c r="AL31" s="1059"/>
      <c r="AM31" s="1059"/>
      <c r="AN31" s="1059"/>
      <c r="AO31" s="1059"/>
      <c r="AP31" s="1059">
        <v>8189</v>
      </c>
      <c r="AQ31" s="1059"/>
      <c r="AR31" s="1059"/>
      <c r="AS31" s="1059"/>
      <c r="AT31" s="1059"/>
      <c r="AU31" s="1059" t="s">
        <v>578</v>
      </c>
      <c r="AV31" s="1059"/>
      <c r="AW31" s="1059"/>
      <c r="AX31" s="1059"/>
      <c r="AY31" s="1059"/>
      <c r="AZ31" s="1130" t="s">
        <v>583</v>
      </c>
      <c r="BA31" s="1130"/>
      <c r="BB31" s="1130"/>
      <c r="BC31" s="1130"/>
      <c r="BD31" s="1130"/>
      <c r="BE31" s="1120" t="s">
        <v>408</v>
      </c>
      <c r="BF31" s="1120"/>
      <c r="BG31" s="1120"/>
      <c r="BH31" s="1120"/>
      <c r="BI31" s="1121"/>
      <c r="BJ31" s="247"/>
      <c r="BK31" s="247"/>
      <c r="BL31" s="247"/>
      <c r="BM31" s="247"/>
      <c r="BN31" s="247"/>
      <c r="BO31" s="260"/>
      <c r="BP31" s="260"/>
      <c r="BQ31" s="257">
        <v>25</v>
      </c>
      <c r="BR31" s="258"/>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1"/>
    </row>
    <row r="32" spans="1:131" s="242" customFormat="1" ht="26.25" customHeight="1" x14ac:dyDescent="0.15">
      <c r="A32" s="261">
        <v>5</v>
      </c>
      <c r="B32" s="1125" t="s">
        <v>409</v>
      </c>
      <c r="C32" s="1126"/>
      <c r="D32" s="1126"/>
      <c r="E32" s="1126"/>
      <c r="F32" s="1126"/>
      <c r="G32" s="1126"/>
      <c r="H32" s="1126"/>
      <c r="I32" s="1126"/>
      <c r="J32" s="1126"/>
      <c r="K32" s="1126"/>
      <c r="L32" s="1126"/>
      <c r="M32" s="1126"/>
      <c r="N32" s="1126"/>
      <c r="O32" s="1126"/>
      <c r="P32" s="1127"/>
      <c r="Q32" s="1131">
        <v>3667</v>
      </c>
      <c r="R32" s="1132"/>
      <c r="S32" s="1132"/>
      <c r="T32" s="1132"/>
      <c r="U32" s="1132"/>
      <c r="V32" s="1132">
        <v>3183</v>
      </c>
      <c r="W32" s="1132"/>
      <c r="X32" s="1132"/>
      <c r="Y32" s="1132"/>
      <c r="Z32" s="1132"/>
      <c r="AA32" s="1132">
        <v>484</v>
      </c>
      <c r="AB32" s="1132"/>
      <c r="AC32" s="1132"/>
      <c r="AD32" s="1132"/>
      <c r="AE32" s="1133"/>
      <c r="AF32" s="1107">
        <v>804</v>
      </c>
      <c r="AG32" s="1108"/>
      <c r="AH32" s="1108"/>
      <c r="AI32" s="1108"/>
      <c r="AJ32" s="1109"/>
      <c r="AK32" s="1068">
        <v>1545</v>
      </c>
      <c r="AL32" s="1059"/>
      <c r="AM32" s="1059"/>
      <c r="AN32" s="1059"/>
      <c r="AO32" s="1059"/>
      <c r="AP32" s="1059">
        <v>22821</v>
      </c>
      <c r="AQ32" s="1059"/>
      <c r="AR32" s="1059"/>
      <c r="AS32" s="1059"/>
      <c r="AT32" s="1059"/>
      <c r="AU32" s="1059" t="s">
        <v>585</v>
      </c>
      <c r="AV32" s="1059"/>
      <c r="AW32" s="1059"/>
      <c r="AX32" s="1059"/>
      <c r="AY32" s="1059"/>
      <c r="AZ32" s="1130" t="s">
        <v>584</v>
      </c>
      <c r="BA32" s="1130"/>
      <c r="BB32" s="1130"/>
      <c r="BC32" s="1130"/>
      <c r="BD32" s="1130"/>
      <c r="BE32" s="1120" t="s">
        <v>408</v>
      </c>
      <c r="BF32" s="1120"/>
      <c r="BG32" s="1120"/>
      <c r="BH32" s="1120"/>
      <c r="BI32" s="1121"/>
      <c r="BJ32" s="247"/>
      <c r="BK32" s="247"/>
      <c r="BL32" s="247"/>
      <c r="BM32" s="247"/>
      <c r="BN32" s="247"/>
      <c r="BO32" s="260"/>
      <c r="BP32" s="260"/>
      <c r="BQ32" s="257">
        <v>26</v>
      </c>
      <c r="BR32" s="258"/>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1"/>
    </row>
    <row r="33" spans="1:131" s="242" customFormat="1" ht="26.25" customHeight="1" x14ac:dyDescent="0.15">
      <c r="A33" s="261">
        <v>6</v>
      </c>
      <c r="B33" s="1125"/>
      <c r="C33" s="1126"/>
      <c r="D33" s="1126"/>
      <c r="E33" s="1126"/>
      <c r="F33" s="1126"/>
      <c r="G33" s="1126"/>
      <c r="H33" s="1126"/>
      <c r="I33" s="1126"/>
      <c r="J33" s="1126"/>
      <c r="K33" s="1126"/>
      <c r="L33" s="1126"/>
      <c r="M33" s="1126"/>
      <c r="N33" s="1126"/>
      <c r="O33" s="1126"/>
      <c r="P33" s="1127"/>
      <c r="Q33" s="1131"/>
      <c r="R33" s="1132"/>
      <c r="S33" s="1132"/>
      <c r="T33" s="1132"/>
      <c r="U33" s="1132"/>
      <c r="V33" s="1132"/>
      <c r="W33" s="1132"/>
      <c r="X33" s="1132"/>
      <c r="Y33" s="1132"/>
      <c r="Z33" s="1132"/>
      <c r="AA33" s="1132"/>
      <c r="AB33" s="1132"/>
      <c r="AC33" s="1132"/>
      <c r="AD33" s="1132"/>
      <c r="AE33" s="1133"/>
      <c r="AF33" s="1107"/>
      <c r="AG33" s="1108"/>
      <c r="AH33" s="1108"/>
      <c r="AI33" s="1108"/>
      <c r="AJ33" s="1109"/>
      <c r="AK33" s="1068"/>
      <c r="AL33" s="1059"/>
      <c r="AM33" s="1059"/>
      <c r="AN33" s="1059"/>
      <c r="AO33" s="1059"/>
      <c r="AP33" s="1059"/>
      <c r="AQ33" s="1059"/>
      <c r="AR33" s="1059"/>
      <c r="AS33" s="1059"/>
      <c r="AT33" s="1059"/>
      <c r="AU33" s="1059"/>
      <c r="AV33" s="1059"/>
      <c r="AW33" s="1059"/>
      <c r="AX33" s="1059"/>
      <c r="AY33" s="1059"/>
      <c r="AZ33" s="1130"/>
      <c r="BA33" s="1130"/>
      <c r="BB33" s="1130"/>
      <c r="BC33" s="1130"/>
      <c r="BD33" s="1130"/>
      <c r="BE33" s="1120"/>
      <c r="BF33" s="1120"/>
      <c r="BG33" s="1120"/>
      <c r="BH33" s="1120"/>
      <c r="BI33" s="1121"/>
      <c r="BJ33" s="247"/>
      <c r="BK33" s="247"/>
      <c r="BL33" s="247"/>
      <c r="BM33" s="247"/>
      <c r="BN33" s="247"/>
      <c r="BO33" s="260"/>
      <c r="BP33" s="260"/>
      <c r="BQ33" s="257">
        <v>27</v>
      </c>
      <c r="BR33" s="258"/>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1"/>
    </row>
    <row r="34" spans="1:131" s="242" customFormat="1" ht="26.25" customHeight="1" x14ac:dyDescent="0.15">
      <c r="A34" s="261">
        <v>7</v>
      </c>
      <c r="B34" s="1125"/>
      <c r="C34" s="1126"/>
      <c r="D34" s="1126"/>
      <c r="E34" s="1126"/>
      <c r="F34" s="1126"/>
      <c r="G34" s="1126"/>
      <c r="H34" s="1126"/>
      <c r="I34" s="1126"/>
      <c r="J34" s="1126"/>
      <c r="K34" s="1126"/>
      <c r="L34" s="1126"/>
      <c r="M34" s="1126"/>
      <c r="N34" s="1126"/>
      <c r="O34" s="1126"/>
      <c r="P34" s="1127"/>
      <c r="Q34" s="1131"/>
      <c r="R34" s="1132"/>
      <c r="S34" s="1132"/>
      <c r="T34" s="1132"/>
      <c r="U34" s="1132"/>
      <c r="V34" s="1132"/>
      <c r="W34" s="1132"/>
      <c r="X34" s="1132"/>
      <c r="Y34" s="1132"/>
      <c r="Z34" s="1132"/>
      <c r="AA34" s="1132"/>
      <c r="AB34" s="1132"/>
      <c r="AC34" s="1132"/>
      <c r="AD34" s="1132"/>
      <c r="AE34" s="1133"/>
      <c r="AF34" s="1107"/>
      <c r="AG34" s="1108"/>
      <c r="AH34" s="1108"/>
      <c r="AI34" s="1108"/>
      <c r="AJ34" s="1109"/>
      <c r="AK34" s="1068"/>
      <c r="AL34" s="1059"/>
      <c r="AM34" s="1059"/>
      <c r="AN34" s="1059"/>
      <c r="AO34" s="1059"/>
      <c r="AP34" s="1059"/>
      <c r="AQ34" s="1059"/>
      <c r="AR34" s="1059"/>
      <c r="AS34" s="1059"/>
      <c r="AT34" s="1059"/>
      <c r="AU34" s="1059"/>
      <c r="AV34" s="1059"/>
      <c r="AW34" s="1059"/>
      <c r="AX34" s="1059"/>
      <c r="AY34" s="1059"/>
      <c r="AZ34" s="1130"/>
      <c r="BA34" s="1130"/>
      <c r="BB34" s="1130"/>
      <c r="BC34" s="1130"/>
      <c r="BD34" s="1130"/>
      <c r="BE34" s="1120"/>
      <c r="BF34" s="1120"/>
      <c r="BG34" s="1120"/>
      <c r="BH34" s="1120"/>
      <c r="BI34" s="1121"/>
      <c r="BJ34" s="247"/>
      <c r="BK34" s="247"/>
      <c r="BL34" s="247"/>
      <c r="BM34" s="247"/>
      <c r="BN34" s="247"/>
      <c r="BO34" s="260"/>
      <c r="BP34" s="260"/>
      <c r="BQ34" s="257">
        <v>28</v>
      </c>
      <c r="BR34" s="258"/>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1"/>
    </row>
    <row r="35" spans="1:131" s="242" customFormat="1" ht="26.25" customHeight="1" x14ac:dyDescent="0.15">
      <c r="A35" s="261">
        <v>8</v>
      </c>
      <c r="B35" s="1125"/>
      <c r="C35" s="1126"/>
      <c r="D35" s="1126"/>
      <c r="E35" s="1126"/>
      <c r="F35" s="1126"/>
      <c r="G35" s="1126"/>
      <c r="H35" s="1126"/>
      <c r="I35" s="1126"/>
      <c r="J35" s="1126"/>
      <c r="K35" s="1126"/>
      <c r="L35" s="1126"/>
      <c r="M35" s="1126"/>
      <c r="N35" s="1126"/>
      <c r="O35" s="1126"/>
      <c r="P35" s="1127"/>
      <c r="Q35" s="1131"/>
      <c r="R35" s="1132"/>
      <c r="S35" s="1132"/>
      <c r="T35" s="1132"/>
      <c r="U35" s="1132"/>
      <c r="V35" s="1132"/>
      <c r="W35" s="1132"/>
      <c r="X35" s="1132"/>
      <c r="Y35" s="1132"/>
      <c r="Z35" s="1132"/>
      <c r="AA35" s="1132"/>
      <c r="AB35" s="1132"/>
      <c r="AC35" s="1132"/>
      <c r="AD35" s="1132"/>
      <c r="AE35" s="1133"/>
      <c r="AF35" s="1107"/>
      <c r="AG35" s="1108"/>
      <c r="AH35" s="1108"/>
      <c r="AI35" s="1108"/>
      <c r="AJ35" s="1109"/>
      <c r="AK35" s="1068"/>
      <c r="AL35" s="1059"/>
      <c r="AM35" s="1059"/>
      <c r="AN35" s="1059"/>
      <c r="AO35" s="1059"/>
      <c r="AP35" s="1059"/>
      <c r="AQ35" s="1059"/>
      <c r="AR35" s="1059"/>
      <c r="AS35" s="1059"/>
      <c r="AT35" s="1059"/>
      <c r="AU35" s="1059"/>
      <c r="AV35" s="1059"/>
      <c r="AW35" s="1059"/>
      <c r="AX35" s="1059"/>
      <c r="AY35" s="1059"/>
      <c r="AZ35" s="1130"/>
      <c r="BA35" s="1130"/>
      <c r="BB35" s="1130"/>
      <c r="BC35" s="1130"/>
      <c r="BD35" s="1130"/>
      <c r="BE35" s="1120"/>
      <c r="BF35" s="1120"/>
      <c r="BG35" s="1120"/>
      <c r="BH35" s="1120"/>
      <c r="BI35" s="1121"/>
      <c r="BJ35" s="247"/>
      <c r="BK35" s="247"/>
      <c r="BL35" s="247"/>
      <c r="BM35" s="247"/>
      <c r="BN35" s="247"/>
      <c r="BO35" s="260"/>
      <c r="BP35" s="260"/>
      <c r="BQ35" s="257">
        <v>29</v>
      </c>
      <c r="BR35" s="258"/>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1"/>
    </row>
    <row r="36" spans="1:131" s="242" customFormat="1" ht="26.25" customHeight="1" x14ac:dyDescent="0.15">
      <c r="A36" s="261">
        <v>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20"/>
      <c r="BF36" s="1120"/>
      <c r="BG36" s="1120"/>
      <c r="BH36" s="1120"/>
      <c r="BI36" s="1121"/>
      <c r="BJ36" s="247"/>
      <c r="BK36" s="247"/>
      <c r="BL36" s="247"/>
      <c r="BM36" s="247"/>
      <c r="BN36" s="247"/>
      <c r="BO36" s="260"/>
      <c r="BP36" s="260"/>
      <c r="BQ36" s="257">
        <v>30</v>
      </c>
      <c r="BR36" s="258"/>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1"/>
    </row>
    <row r="37" spans="1:131" s="242" customFormat="1" ht="26.25" customHeight="1" x14ac:dyDescent="0.15">
      <c r="A37" s="261">
        <v>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20"/>
      <c r="BF37" s="1120"/>
      <c r="BG37" s="1120"/>
      <c r="BH37" s="1120"/>
      <c r="BI37" s="1121"/>
      <c r="BJ37" s="247"/>
      <c r="BK37" s="247"/>
      <c r="BL37" s="247"/>
      <c r="BM37" s="247"/>
      <c r="BN37" s="247"/>
      <c r="BO37" s="260"/>
      <c r="BP37" s="260"/>
      <c r="BQ37" s="257">
        <v>31</v>
      </c>
      <c r="BR37" s="258"/>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1"/>
    </row>
    <row r="38" spans="1:131" s="242" customFormat="1" ht="26.25" customHeight="1" x14ac:dyDescent="0.15">
      <c r="A38" s="261">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20"/>
      <c r="BF38" s="1120"/>
      <c r="BG38" s="1120"/>
      <c r="BH38" s="1120"/>
      <c r="BI38" s="1121"/>
      <c r="BJ38" s="247"/>
      <c r="BK38" s="247"/>
      <c r="BL38" s="247"/>
      <c r="BM38" s="247"/>
      <c r="BN38" s="247"/>
      <c r="BO38" s="260"/>
      <c r="BP38" s="260"/>
      <c r="BQ38" s="257">
        <v>32</v>
      </c>
      <c r="BR38" s="258"/>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1"/>
    </row>
    <row r="39" spans="1:131" s="242" customFormat="1" ht="26.25" customHeight="1" x14ac:dyDescent="0.15">
      <c r="A39" s="261">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20"/>
      <c r="BF39" s="1120"/>
      <c r="BG39" s="1120"/>
      <c r="BH39" s="1120"/>
      <c r="BI39" s="1121"/>
      <c r="BJ39" s="247"/>
      <c r="BK39" s="247"/>
      <c r="BL39" s="247"/>
      <c r="BM39" s="247"/>
      <c r="BN39" s="247"/>
      <c r="BO39" s="260"/>
      <c r="BP39" s="260"/>
      <c r="BQ39" s="257">
        <v>33</v>
      </c>
      <c r="BR39" s="258"/>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1"/>
    </row>
    <row r="40" spans="1:131" s="242" customFormat="1" ht="26.25" customHeight="1" x14ac:dyDescent="0.15">
      <c r="A40" s="256">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20"/>
      <c r="BF40" s="1120"/>
      <c r="BG40" s="1120"/>
      <c r="BH40" s="1120"/>
      <c r="BI40" s="1121"/>
      <c r="BJ40" s="247"/>
      <c r="BK40" s="247"/>
      <c r="BL40" s="247"/>
      <c r="BM40" s="247"/>
      <c r="BN40" s="247"/>
      <c r="BO40" s="260"/>
      <c r="BP40" s="260"/>
      <c r="BQ40" s="257">
        <v>34</v>
      </c>
      <c r="BR40" s="258"/>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1"/>
    </row>
    <row r="41" spans="1:131" s="242" customFormat="1" ht="26.25" customHeight="1" x14ac:dyDescent="0.15">
      <c r="A41" s="256">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20"/>
      <c r="BF41" s="1120"/>
      <c r="BG41" s="1120"/>
      <c r="BH41" s="1120"/>
      <c r="BI41" s="1121"/>
      <c r="BJ41" s="247"/>
      <c r="BK41" s="247"/>
      <c r="BL41" s="247"/>
      <c r="BM41" s="247"/>
      <c r="BN41" s="247"/>
      <c r="BO41" s="260"/>
      <c r="BP41" s="260"/>
      <c r="BQ41" s="257">
        <v>35</v>
      </c>
      <c r="BR41" s="258"/>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1"/>
    </row>
    <row r="42" spans="1:131" s="242" customFormat="1" ht="26.25" customHeight="1" x14ac:dyDescent="0.15">
      <c r="A42" s="256">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20"/>
      <c r="BF42" s="1120"/>
      <c r="BG42" s="1120"/>
      <c r="BH42" s="1120"/>
      <c r="BI42" s="1121"/>
      <c r="BJ42" s="247"/>
      <c r="BK42" s="247"/>
      <c r="BL42" s="247"/>
      <c r="BM42" s="247"/>
      <c r="BN42" s="247"/>
      <c r="BO42" s="260"/>
      <c r="BP42" s="260"/>
      <c r="BQ42" s="257">
        <v>36</v>
      </c>
      <c r="BR42" s="258"/>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1"/>
    </row>
    <row r="43" spans="1:131" s="242" customFormat="1" ht="26.25" customHeight="1" x14ac:dyDescent="0.15">
      <c r="A43" s="256">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20"/>
      <c r="BF43" s="1120"/>
      <c r="BG43" s="1120"/>
      <c r="BH43" s="1120"/>
      <c r="BI43" s="1121"/>
      <c r="BJ43" s="247"/>
      <c r="BK43" s="247"/>
      <c r="BL43" s="247"/>
      <c r="BM43" s="247"/>
      <c r="BN43" s="247"/>
      <c r="BO43" s="260"/>
      <c r="BP43" s="260"/>
      <c r="BQ43" s="257">
        <v>37</v>
      </c>
      <c r="BR43" s="258"/>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1"/>
    </row>
    <row r="44" spans="1:131" s="242" customFormat="1" ht="26.25" customHeight="1" x14ac:dyDescent="0.15">
      <c r="A44" s="256">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20"/>
      <c r="BF44" s="1120"/>
      <c r="BG44" s="1120"/>
      <c r="BH44" s="1120"/>
      <c r="BI44" s="1121"/>
      <c r="BJ44" s="247"/>
      <c r="BK44" s="247"/>
      <c r="BL44" s="247"/>
      <c r="BM44" s="247"/>
      <c r="BN44" s="247"/>
      <c r="BO44" s="260"/>
      <c r="BP44" s="260"/>
      <c r="BQ44" s="257">
        <v>38</v>
      </c>
      <c r="BR44" s="258"/>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1"/>
    </row>
    <row r="45" spans="1:131" s="242" customFormat="1" ht="26.25" customHeight="1" x14ac:dyDescent="0.15">
      <c r="A45" s="256">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20"/>
      <c r="BF45" s="1120"/>
      <c r="BG45" s="1120"/>
      <c r="BH45" s="1120"/>
      <c r="BI45" s="1121"/>
      <c r="BJ45" s="247"/>
      <c r="BK45" s="247"/>
      <c r="BL45" s="247"/>
      <c r="BM45" s="247"/>
      <c r="BN45" s="247"/>
      <c r="BO45" s="260"/>
      <c r="BP45" s="260"/>
      <c r="BQ45" s="257">
        <v>39</v>
      </c>
      <c r="BR45" s="258"/>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1"/>
    </row>
    <row r="46" spans="1:131" s="242" customFormat="1" ht="26.25" customHeight="1" x14ac:dyDescent="0.15">
      <c r="A46" s="256">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20"/>
      <c r="BF46" s="1120"/>
      <c r="BG46" s="1120"/>
      <c r="BH46" s="1120"/>
      <c r="BI46" s="1121"/>
      <c r="BJ46" s="247"/>
      <c r="BK46" s="247"/>
      <c r="BL46" s="247"/>
      <c r="BM46" s="247"/>
      <c r="BN46" s="247"/>
      <c r="BO46" s="260"/>
      <c r="BP46" s="260"/>
      <c r="BQ46" s="257">
        <v>40</v>
      </c>
      <c r="BR46" s="258"/>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1"/>
    </row>
    <row r="47" spans="1:131" s="242" customFormat="1" ht="26.25" customHeight="1" x14ac:dyDescent="0.15">
      <c r="A47" s="256">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20"/>
      <c r="BF47" s="1120"/>
      <c r="BG47" s="1120"/>
      <c r="BH47" s="1120"/>
      <c r="BI47" s="1121"/>
      <c r="BJ47" s="247"/>
      <c r="BK47" s="247"/>
      <c r="BL47" s="247"/>
      <c r="BM47" s="247"/>
      <c r="BN47" s="247"/>
      <c r="BO47" s="260"/>
      <c r="BP47" s="260"/>
      <c r="BQ47" s="257">
        <v>41</v>
      </c>
      <c r="BR47" s="258"/>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1"/>
    </row>
    <row r="48" spans="1:131" s="242" customFormat="1" ht="26.25" customHeight="1" x14ac:dyDescent="0.15">
      <c r="A48" s="256">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20"/>
      <c r="BF48" s="1120"/>
      <c r="BG48" s="1120"/>
      <c r="BH48" s="1120"/>
      <c r="BI48" s="1121"/>
      <c r="BJ48" s="247"/>
      <c r="BK48" s="247"/>
      <c r="BL48" s="247"/>
      <c r="BM48" s="247"/>
      <c r="BN48" s="247"/>
      <c r="BO48" s="260"/>
      <c r="BP48" s="260"/>
      <c r="BQ48" s="257">
        <v>42</v>
      </c>
      <c r="BR48" s="258"/>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1"/>
    </row>
    <row r="49" spans="1:131" s="242" customFormat="1" ht="26.25" customHeight="1" x14ac:dyDescent="0.15">
      <c r="A49" s="256">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20"/>
      <c r="BF49" s="1120"/>
      <c r="BG49" s="1120"/>
      <c r="BH49" s="1120"/>
      <c r="BI49" s="1121"/>
      <c r="BJ49" s="247"/>
      <c r="BK49" s="247"/>
      <c r="BL49" s="247"/>
      <c r="BM49" s="247"/>
      <c r="BN49" s="247"/>
      <c r="BO49" s="260"/>
      <c r="BP49" s="260"/>
      <c r="BQ49" s="257">
        <v>43</v>
      </c>
      <c r="BR49" s="258"/>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1"/>
    </row>
    <row r="50" spans="1:131" s="242" customFormat="1" ht="26.25" customHeight="1" x14ac:dyDescent="0.15">
      <c r="A50" s="256">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47"/>
      <c r="BK50" s="247"/>
      <c r="BL50" s="247"/>
      <c r="BM50" s="247"/>
      <c r="BN50" s="247"/>
      <c r="BO50" s="260"/>
      <c r="BP50" s="260"/>
      <c r="BQ50" s="257">
        <v>44</v>
      </c>
      <c r="BR50" s="258"/>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1"/>
    </row>
    <row r="51" spans="1:131" s="242" customFormat="1" ht="26.25" customHeight="1" x14ac:dyDescent="0.15">
      <c r="A51" s="256">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47"/>
      <c r="BK51" s="247"/>
      <c r="BL51" s="247"/>
      <c r="BM51" s="247"/>
      <c r="BN51" s="247"/>
      <c r="BO51" s="260"/>
      <c r="BP51" s="260"/>
      <c r="BQ51" s="257">
        <v>45</v>
      </c>
      <c r="BR51" s="258"/>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1"/>
    </row>
    <row r="52" spans="1:131" s="242" customFormat="1" ht="26.25" customHeight="1" x14ac:dyDescent="0.15">
      <c r="A52" s="256">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47"/>
      <c r="BK52" s="247"/>
      <c r="BL52" s="247"/>
      <c r="BM52" s="247"/>
      <c r="BN52" s="247"/>
      <c r="BO52" s="260"/>
      <c r="BP52" s="260"/>
      <c r="BQ52" s="257">
        <v>46</v>
      </c>
      <c r="BR52" s="258"/>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1"/>
    </row>
    <row r="53" spans="1:131" s="242" customFormat="1" ht="26.25" customHeight="1" x14ac:dyDescent="0.15">
      <c r="A53" s="256">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47"/>
      <c r="BK53" s="247"/>
      <c r="BL53" s="247"/>
      <c r="BM53" s="247"/>
      <c r="BN53" s="247"/>
      <c r="BO53" s="260"/>
      <c r="BP53" s="260"/>
      <c r="BQ53" s="257">
        <v>47</v>
      </c>
      <c r="BR53" s="258"/>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1"/>
    </row>
    <row r="54" spans="1:131" s="242" customFormat="1" ht="26.25" customHeight="1" x14ac:dyDescent="0.15">
      <c r="A54" s="256">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47"/>
      <c r="BK54" s="247"/>
      <c r="BL54" s="247"/>
      <c r="BM54" s="247"/>
      <c r="BN54" s="247"/>
      <c r="BO54" s="260"/>
      <c r="BP54" s="260"/>
      <c r="BQ54" s="257">
        <v>48</v>
      </c>
      <c r="BR54" s="258"/>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1"/>
    </row>
    <row r="55" spans="1:131" s="242" customFormat="1" ht="26.25" customHeight="1" x14ac:dyDescent="0.15">
      <c r="A55" s="256">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47"/>
      <c r="BK55" s="247"/>
      <c r="BL55" s="247"/>
      <c r="BM55" s="247"/>
      <c r="BN55" s="247"/>
      <c r="BO55" s="260"/>
      <c r="BP55" s="260"/>
      <c r="BQ55" s="257">
        <v>49</v>
      </c>
      <c r="BR55" s="258"/>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1"/>
    </row>
    <row r="56" spans="1:131" s="242" customFormat="1" ht="26.25" customHeight="1" x14ac:dyDescent="0.15">
      <c r="A56" s="256">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47"/>
      <c r="BK56" s="247"/>
      <c r="BL56" s="247"/>
      <c r="BM56" s="247"/>
      <c r="BN56" s="247"/>
      <c r="BO56" s="260"/>
      <c r="BP56" s="260"/>
      <c r="BQ56" s="257">
        <v>50</v>
      </c>
      <c r="BR56" s="258"/>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1"/>
    </row>
    <row r="57" spans="1:131" s="242" customFormat="1" ht="26.25" customHeight="1" x14ac:dyDescent="0.15">
      <c r="A57" s="256">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47"/>
      <c r="BK57" s="247"/>
      <c r="BL57" s="247"/>
      <c r="BM57" s="247"/>
      <c r="BN57" s="247"/>
      <c r="BO57" s="260"/>
      <c r="BP57" s="260"/>
      <c r="BQ57" s="257">
        <v>51</v>
      </c>
      <c r="BR57" s="258"/>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1"/>
    </row>
    <row r="58" spans="1:131" s="242" customFormat="1" ht="26.25" customHeight="1" x14ac:dyDescent="0.15">
      <c r="A58" s="256">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47"/>
      <c r="BK58" s="247"/>
      <c r="BL58" s="247"/>
      <c r="BM58" s="247"/>
      <c r="BN58" s="247"/>
      <c r="BO58" s="260"/>
      <c r="BP58" s="260"/>
      <c r="BQ58" s="257">
        <v>52</v>
      </c>
      <c r="BR58" s="258"/>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1"/>
    </row>
    <row r="59" spans="1:131" s="242" customFormat="1" ht="26.25" customHeight="1" x14ac:dyDescent="0.15">
      <c r="A59" s="256">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47"/>
      <c r="BK59" s="247"/>
      <c r="BL59" s="247"/>
      <c r="BM59" s="247"/>
      <c r="BN59" s="247"/>
      <c r="BO59" s="260"/>
      <c r="BP59" s="260"/>
      <c r="BQ59" s="257">
        <v>53</v>
      </c>
      <c r="BR59" s="258"/>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1"/>
    </row>
    <row r="60" spans="1:131" s="242" customFormat="1" ht="26.25" customHeight="1" x14ac:dyDescent="0.15">
      <c r="A60" s="256">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47"/>
      <c r="BK60" s="247"/>
      <c r="BL60" s="247"/>
      <c r="BM60" s="247"/>
      <c r="BN60" s="247"/>
      <c r="BO60" s="260"/>
      <c r="BP60" s="260"/>
      <c r="BQ60" s="257">
        <v>54</v>
      </c>
      <c r="BR60" s="258"/>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1"/>
    </row>
    <row r="61" spans="1:131" s="242" customFormat="1" ht="26.25" customHeight="1" thickBot="1" x14ac:dyDescent="0.2">
      <c r="A61" s="256">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47"/>
      <c r="BK61" s="247"/>
      <c r="BL61" s="247"/>
      <c r="BM61" s="247"/>
      <c r="BN61" s="247"/>
      <c r="BO61" s="260"/>
      <c r="BP61" s="260"/>
      <c r="BQ61" s="257">
        <v>55</v>
      </c>
      <c r="BR61" s="258"/>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1"/>
    </row>
    <row r="62" spans="1:131" s="242" customFormat="1" ht="26.25" customHeight="1" x14ac:dyDescent="0.15">
      <c r="A62" s="256">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410</v>
      </c>
      <c r="BK62" s="1123"/>
      <c r="BL62" s="1123"/>
      <c r="BM62" s="1123"/>
      <c r="BN62" s="1124"/>
      <c r="BO62" s="260"/>
      <c r="BP62" s="260"/>
      <c r="BQ62" s="257">
        <v>56</v>
      </c>
      <c r="BR62" s="258"/>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1"/>
    </row>
    <row r="63" spans="1:131" s="242" customFormat="1" ht="26.25" customHeight="1" thickBot="1" x14ac:dyDescent="0.2">
      <c r="A63" s="259" t="s">
        <v>391</v>
      </c>
      <c r="B63" s="1032" t="s">
        <v>411</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6"/>
      <c r="AF63" s="1117">
        <v>4056</v>
      </c>
      <c r="AG63" s="1047"/>
      <c r="AH63" s="1047"/>
      <c r="AI63" s="1047"/>
      <c r="AJ63" s="1118"/>
      <c r="AK63" s="1119"/>
      <c r="AL63" s="1051"/>
      <c r="AM63" s="1051"/>
      <c r="AN63" s="1051"/>
      <c r="AO63" s="1051"/>
      <c r="AP63" s="1047">
        <f>+AP31+AP32</f>
        <v>31010</v>
      </c>
      <c r="AQ63" s="1047"/>
      <c r="AR63" s="1047"/>
      <c r="AS63" s="1047"/>
      <c r="AT63" s="1047"/>
      <c r="AU63" s="1047" t="s">
        <v>599</v>
      </c>
      <c r="AV63" s="1047"/>
      <c r="AW63" s="1047"/>
      <c r="AX63" s="1047"/>
      <c r="AY63" s="1047"/>
      <c r="AZ63" s="1113"/>
      <c r="BA63" s="1113"/>
      <c r="BB63" s="1113"/>
      <c r="BC63" s="1113"/>
      <c r="BD63" s="1113"/>
      <c r="BE63" s="1048"/>
      <c r="BF63" s="1048"/>
      <c r="BG63" s="1048"/>
      <c r="BH63" s="1048"/>
      <c r="BI63" s="1049"/>
      <c r="BJ63" s="1114" t="s">
        <v>412</v>
      </c>
      <c r="BK63" s="1039"/>
      <c r="BL63" s="1039"/>
      <c r="BM63" s="1039"/>
      <c r="BN63" s="1115"/>
      <c r="BO63" s="260"/>
      <c r="BP63" s="260"/>
      <c r="BQ63" s="257">
        <v>57</v>
      </c>
      <c r="BR63" s="258"/>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1"/>
    </row>
    <row r="65" spans="1:131" s="242" customFormat="1" ht="26.25" customHeight="1" thickBot="1" x14ac:dyDescent="0.2">
      <c r="A65" s="247" t="s">
        <v>413</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1"/>
    </row>
    <row r="66" spans="1:131" s="242" customFormat="1" ht="26.25" customHeight="1" x14ac:dyDescent="0.15">
      <c r="A66" s="1083" t="s">
        <v>414</v>
      </c>
      <c r="B66" s="1084"/>
      <c r="C66" s="1084"/>
      <c r="D66" s="1084"/>
      <c r="E66" s="1084"/>
      <c r="F66" s="1084"/>
      <c r="G66" s="1084"/>
      <c r="H66" s="1084"/>
      <c r="I66" s="1084"/>
      <c r="J66" s="1084"/>
      <c r="K66" s="1084"/>
      <c r="L66" s="1084"/>
      <c r="M66" s="1084"/>
      <c r="N66" s="1084"/>
      <c r="O66" s="1084"/>
      <c r="P66" s="1085"/>
      <c r="Q66" s="1089" t="s">
        <v>396</v>
      </c>
      <c r="R66" s="1090"/>
      <c r="S66" s="1090"/>
      <c r="T66" s="1090"/>
      <c r="U66" s="1091"/>
      <c r="V66" s="1089" t="s">
        <v>415</v>
      </c>
      <c r="W66" s="1090"/>
      <c r="X66" s="1090"/>
      <c r="Y66" s="1090"/>
      <c r="Z66" s="1091"/>
      <c r="AA66" s="1089" t="s">
        <v>398</v>
      </c>
      <c r="AB66" s="1090"/>
      <c r="AC66" s="1090"/>
      <c r="AD66" s="1090"/>
      <c r="AE66" s="1091"/>
      <c r="AF66" s="1095" t="s">
        <v>416</v>
      </c>
      <c r="AG66" s="1096"/>
      <c r="AH66" s="1096"/>
      <c r="AI66" s="1096"/>
      <c r="AJ66" s="1097"/>
      <c r="AK66" s="1089" t="s">
        <v>417</v>
      </c>
      <c r="AL66" s="1084"/>
      <c r="AM66" s="1084"/>
      <c r="AN66" s="1084"/>
      <c r="AO66" s="1085"/>
      <c r="AP66" s="1089" t="s">
        <v>401</v>
      </c>
      <c r="AQ66" s="1090"/>
      <c r="AR66" s="1090"/>
      <c r="AS66" s="1090"/>
      <c r="AT66" s="1091"/>
      <c r="AU66" s="1089" t="s">
        <v>418</v>
      </c>
      <c r="AV66" s="1090"/>
      <c r="AW66" s="1090"/>
      <c r="AX66" s="1090"/>
      <c r="AY66" s="1091"/>
      <c r="AZ66" s="1089" t="s">
        <v>377</v>
      </c>
      <c r="BA66" s="1090"/>
      <c r="BB66" s="1090"/>
      <c r="BC66" s="1090"/>
      <c r="BD66" s="1105"/>
      <c r="BE66" s="260"/>
      <c r="BF66" s="260"/>
      <c r="BG66" s="260"/>
      <c r="BH66" s="260"/>
      <c r="BI66" s="260"/>
      <c r="BJ66" s="260"/>
      <c r="BK66" s="260"/>
      <c r="BL66" s="260"/>
      <c r="BM66" s="260"/>
      <c r="BN66" s="260"/>
      <c r="BO66" s="260"/>
      <c r="BP66" s="260"/>
      <c r="BQ66" s="257">
        <v>60</v>
      </c>
      <c r="BR66" s="262"/>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1"/>
    </row>
    <row r="67" spans="1:131" s="242"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0"/>
      <c r="BF67" s="260"/>
      <c r="BG67" s="260"/>
      <c r="BH67" s="260"/>
      <c r="BI67" s="260"/>
      <c r="BJ67" s="260"/>
      <c r="BK67" s="260"/>
      <c r="BL67" s="260"/>
      <c r="BM67" s="260"/>
      <c r="BN67" s="260"/>
      <c r="BO67" s="260"/>
      <c r="BP67" s="260"/>
      <c r="BQ67" s="257">
        <v>61</v>
      </c>
      <c r="BR67" s="262"/>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1"/>
    </row>
    <row r="68" spans="1:131" s="242" customFormat="1" ht="26.25" customHeight="1" thickTop="1" x14ac:dyDescent="0.15">
      <c r="A68" s="253">
        <v>1</v>
      </c>
      <c r="B68" s="1073" t="s">
        <v>586</v>
      </c>
      <c r="C68" s="1074"/>
      <c r="D68" s="1074"/>
      <c r="E68" s="1074"/>
      <c r="F68" s="1074"/>
      <c r="G68" s="1074"/>
      <c r="H68" s="1074"/>
      <c r="I68" s="1074"/>
      <c r="J68" s="1074"/>
      <c r="K68" s="1074"/>
      <c r="L68" s="1074"/>
      <c r="M68" s="1074"/>
      <c r="N68" s="1074"/>
      <c r="O68" s="1074"/>
      <c r="P68" s="1075"/>
      <c r="Q68" s="1076">
        <v>204</v>
      </c>
      <c r="R68" s="1070"/>
      <c r="S68" s="1070"/>
      <c r="T68" s="1070"/>
      <c r="U68" s="1070"/>
      <c r="V68" s="1070">
        <v>196</v>
      </c>
      <c r="W68" s="1070"/>
      <c r="X68" s="1070"/>
      <c r="Y68" s="1070"/>
      <c r="Z68" s="1070"/>
      <c r="AA68" s="1070">
        <v>9</v>
      </c>
      <c r="AB68" s="1070"/>
      <c r="AC68" s="1070"/>
      <c r="AD68" s="1070"/>
      <c r="AE68" s="1070"/>
      <c r="AF68" s="1070">
        <v>9</v>
      </c>
      <c r="AG68" s="1070"/>
      <c r="AH68" s="1070"/>
      <c r="AI68" s="1070"/>
      <c r="AJ68" s="1070"/>
      <c r="AK68" s="1070" t="s">
        <v>578</v>
      </c>
      <c r="AL68" s="1070"/>
      <c r="AM68" s="1070"/>
      <c r="AN68" s="1070"/>
      <c r="AO68" s="1070"/>
      <c r="AP68" s="1070" t="s">
        <v>578</v>
      </c>
      <c r="AQ68" s="1070"/>
      <c r="AR68" s="1070"/>
      <c r="AS68" s="1070"/>
      <c r="AT68" s="1070"/>
      <c r="AU68" s="1070" t="s">
        <v>578</v>
      </c>
      <c r="AV68" s="1070"/>
      <c r="AW68" s="1070"/>
      <c r="AX68" s="1070"/>
      <c r="AY68" s="1070"/>
      <c r="AZ68" s="1071"/>
      <c r="BA68" s="1071"/>
      <c r="BB68" s="1071"/>
      <c r="BC68" s="1071"/>
      <c r="BD68" s="1072"/>
      <c r="BE68" s="260"/>
      <c r="BF68" s="260"/>
      <c r="BG68" s="260"/>
      <c r="BH68" s="260"/>
      <c r="BI68" s="260"/>
      <c r="BJ68" s="260"/>
      <c r="BK68" s="260"/>
      <c r="BL68" s="260"/>
      <c r="BM68" s="260"/>
      <c r="BN68" s="260"/>
      <c r="BO68" s="260"/>
      <c r="BP68" s="260"/>
      <c r="BQ68" s="257">
        <v>62</v>
      </c>
      <c r="BR68" s="262"/>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1"/>
    </row>
    <row r="69" spans="1:131" s="242" customFormat="1" ht="26.25" customHeight="1" x14ac:dyDescent="0.15">
      <c r="A69" s="256">
        <v>2</v>
      </c>
      <c r="B69" s="1062" t="s">
        <v>587</v>
      </c>
      <c r="C69" s="1063"/>
      <c r="D69" s="1063"/>
      <c r="E69" s="1063"/>
      <c r="F69" s="1063"/>
      <c r="G69" s="1063"/>
      <c r="H69" s="1063"/>
      <c r="I69" s="1063"/>
      <c r="J69" s="1063"/>
      <c r="K69" s="1063"/>
      <c r="L69" s="1063"/>
      <c r="M69" s="1063"/>
      <c r="N69" s="1063"/>
      <c r="O69" s="1063"/>
      <c r="P69" s="1064"/>
      <c r="Q69" s="1065">
        <v>65</v>
      </c>
      <c r="R69" s="1059"/>
      <c r="S69" s="1059"/>
      <c r="T69" s="1059"/>
      <c r="U69" s="1059"/>
      <c r="V69" s="1059">
        <v>65</v>
      </c>
      <c r="W69" s="1059"/>
      <c r="X69" s="1059"/>
      <c r="Y69" s="1059"/>
      <c r="Z69" s="1059"/>
      <c r="AA69" s="1059" t="s">
        <v>578</v>
      </c>
      <c r="AB69" s="1059"/>
      <c r="AC69" s="1059"/>
      <c r="AD69" s="1059"/>
      <c r="AE69" s="1059"/>
      <c r="AF69" s="1059" t="s">
        <v>582</v>
      </c>
      <c r="AG69" s="1059"/>
      <c r="AH69" s="1059"/>
      <c r="AI69" s="1059"/>
      <c r="AJ69" s="1059"/>
      <c r="AK69" s="1059" t="s">
        <v>578</v>
      </c>
      <c r="AL69" s="1059"/>
      <c r="AM69" s="1059"/>
      <c r="AN69" s="1059"/>
      <c r="AO69" s="1059"/>
      <c r="AP69" s="1059" t="s">
        <v>578</v>
      </c>
      <c r="AQ69" s="1059"/>
      <c r="AR69" s="1059"/>
      <c r="AS69" s="1059"/>
      <c r="AT69" s="1059"/>
      <c r="AU69" s="1059" t="s">
        <v>578</v>
      </c>
      <c r="AV69" s="1059"/>
      <c r="AW69" s="1059"/>
      <c r="AX69" s="1059"/>
      <c r="AY69" s="1059"/>
      <c r="AZ69" s="1060"/>
      <c r="BA69" s="1060"/>
      <c r="BB69" s="1060"/>
      <c r="BC69" s="1060"/>
      <c r="BD69" s="1061"/>
      <c r="BE69" s="260"/>
      <c r="BF69" s="260"/>
      <c r="BG69" s="260"/>
      <c r="BH69" s="260"/>
      <c r="BI69" s="260"/>
      <c r="BJ69" s="260"/>
      <c r="BK69" s="260"/>
      <c r="BL69" s="260"/>
      <c r="BM69" s="260"/>
      <c r="BN69" s="260"/>
      <c r="BO69" s="260"/>
      <c r="BP69" s="260"/>
      <c r="BQ69" s="257">
        <v>63</v>
      </c>
      <c r="BR69" s="262"/>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1"/>
    </row>
    <row r="70" spans="1:131" s="242" customFormat="1" ht="26.25" customHeight="1" x14ac:dyDescent="0.15">
      <c r="A70" s="256">
        <v>3</v>
      </c>
      <c r="B70" s="1062" t="s">
        <v>588</v>
      </c>
      <c r="C70" s="1063"/>
      <c r="D70" s="1063"/>
      <c r="E70" s="1063"/>
      <c r="F70" s="1063"/>
      <c r="G70" s="1063"/>
      <c r="H70" s="1063"/>
      <c r="I70" s="1063"/>
      <c r="J70" s="1063"/>
      <c r="K70" s="1063"/>
      <c r="L70" s="1063"/>
      <c r="M70" s="1063"/>
      <c r="N70" s="1063"/>
      <c r="O70" s="1063"/>
      <c r="P70" s="1064"/>
      <c r="Q70" s="1065">
        <v>1060</v>
      </c>
      <c r="R70" s="1059"/>
      <c r="S70" s="1059"/>
      <c r="T70" s="1059"/>
      <c r="U70" s="1059"/>
      <c r="V70" s="1059">
        <v>1045</v>
      </c>
      <c r="W70" s="1059"/>
      <c r="X70" s="1059"/>
      <c r="Y70" s="1059"/>
      <c r="Z70" s="1059"/>
      <c r="AA70" s="1059">
        <v>14</v>
      </c>
      <c r="AB70" s="1059"/>
      <c r="AC70" s="1059"/>
      <c r="AD70" s="1059"/>
      <c r="AE70" s="1059"/>
      <c r="AF70" s="1059">
        <v>14</v>
      </c>
      <c r="AG70" s="1059"/>
      <c r="AH70" s="1059"/>
      <c r="AI70" s="1059"/>
      <c r="AJ70" s="1059"/>
      <c r="AK70" s="1059" t="s">
        <v>578</v>
      </c>
      <c r="AL70" s="1059"/>
      <c r="AM70" s="1059"/>
      <c r="AN70" s="1059"/>
      <c r="AO70" s="1059"/>
      <c r="AP70" s="1059" t="s">
        <v>578</v>
      </c>
      <c r="AQ70" s="1059"/>
      <c r="AR70" s="1059"/>
      <c r="AS70" s="1059"/>
      <c r="AT70" s="1059"/>
      <c r="AU70" s="1059" t="s">
        <v>578</v>
      </c>
      <c r="AV70" s="1059"/>
      <c r="AW70" s="1059"/>
      <c r="AX70" s="1059"/>
      <c r="AY70" s="1059"/>
      <c r="AZ70" s="1060"/>
      <c r="BA70" s="1060"/>
      <c r="BB70" s="1060"/>
      <c r="BC70" s="1060"/>
      <c r="BD70" s="1061"/>
      <c r="BE70" s="260"/>
      <c r="BF70" s="260"/>
      <c r="BG70" s="260"/>
      <c r="BH70" s="260"/>
      <c r="BI70" s="260"/>
      <c r="BJ70" s="260"/>
      <c r="BK70" s="260"/>
      <c r="BL70" s="260"/>
      <c r="BM70" s="260"/>
      <c r="BN70" s="260"/>
      <c r="BO70" s="260"/>
      <c r="BP70" s="260"/>
      <c r="BQ70" s="257">
        <v>64</v>
      </c>
      <c r="BR70" s="262"/>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1"/>
    </row>
    <row r="71" spans="1:131" s="242" customFormat="1" ht="26.25" customHeight="1" x14ac:dyDescent="0.15">
      <c r="A71" s="256">
        <v>4</v>
      </c>
      <c r="B71" s="1062" t="s">
        <v>589</v>
      </c>
      <c r="C71" s="1063"/>
      <c r="D71" s="1063"/>
      <c r="E71" s="1063"/>
      <c r="F71" s="1063"/>
      <c r="G71" s="1063"/>
      <c r="H71" s="1063"/>
      <c r="I71" s="1063"/>
      <c r="J71" s="1063"/>
      <c r="K71" s="1063"/>
      <c r="L71" s="1063"/>
      <c r="M71" s="1063"/>
      <c r="N71" s="1063"/>
      <c r="O71" s="1063"/>
      <c r="P71" s="1064"/>
      <c r="Q71" s="1065">
        <v>173</v>
      </c>
      <c r="R71" s="1059"/>
      <c r="S71" s="1059"/>
      <c r="T71" s="1059"/>
      <c r="U71" s="1059"/>
      <c r="V71" s="1059">
        <v>151</v>
      </c>
      <c r="W71" s="1059"/>
      <c r="X71" s="1059"/>
      <c r="Y71" s="1059"/>
      <c r="Z71" s="1059"/>
      <c r="AA71" s="1059">
        <v>22</v>
      </c>
      <c r="AB71" s="1059"/>
      <c r="AC71" s="1059"/>
      <c r="AD71" s="1059"/>
      <c r="AE71" s="1059"/>
      <c r="AF71" s="1059">
        <v>22</v>
      </c>
      <c r="AG71" s="1059"/>
      <c r="AH71" s="1059"/>
      <c r="AI71" s="1059"/>
      <c r="AJ71" s="1059"/>
      <c r="AK71" s="1059">
        <v>42</v>
      </c>
      <c r="AL71" s="1059"/>
      <c r="AM71" s="1059"/>
      <c r="AN71" s="1059"/>
      <c r="AO71" s="1059"/>
      <c r="AP71" s="1059" t="s">
        <v>582</v>
      </c>
      <c r="AQ71" s="1059"/>
      <c r="AR71" s="1059"/>
      <c r="AS71" s="1059"/>
      <c r="AT71" s="1059"/>
      <c r="AU71" s="1059" t="s">
        <v>578</v>
      </c>
      <c r="AV71" s="1059"/>
      <c r="AW71" s="1059"/>
      <c r="AX71" s="1059"/>
      <c r="AY71" s="1059"/>
      <c r="AZ71" s="1060"/>
      <c r="BA71" s="1060"/>
      <c r="BB71" s="1060"/>
      <c r="BC71" s="1060"/>
      <c r="BD71" s="1061"/>
      <c r="BE71" s="260"/>
      <c r="BF71" s="260"/>
      <c r="BG71" s="260"/>
      <c r="BH71" s="260"/>
      <c r="BI71" s="260"/>
      <c r="BJ71" s="260"/>
      <c r="BK71" s="260"/>
      <c r="BL71" s="260"/>
      <c r="BM71" s="260"/>
      <c r="BN71" s="260"/>
      <c r="BO71" s="260"/>
      <c r="BP71" s="260"/>
      <c r="BQ71" s="257">
        <v>65</v>
      </c>
      <c r="BR71" s="262"/>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1"/>
    </row>
    <row r="72" spans="1:131" s="242" customFormat="1" ht="26.25" customHeight="1" x14ac:dyDescent="0.15">
      <c r="A72" s="256">
        <v>5</v>
      </c>
      <c r="B72" s="1062" t="s">
        <v>590</v>
      </c>
      <c r="C72" s="1063"/>
      <c r="D72" s="1063"/>
      <c r="E72" s="1063"/>
      <c r="F72" s="1063"/>
      <c r="G72" s="1063"/>
      <c r="H72" s="1063"/>
      <c r="I72" s="1063"/>
      <c r="J72" s="1063"/>
      <c r="K72" s="1063"/>
      <c r="L72" s="1063"/>
      <c r="M72" s="1063"/>
      <c r="N72" s="1063"/>
      <c r="O72" s="1063"/>
      <c r="P72" s="1064"/>
      <c r="Q72" s="1065">
        <v>783718</v>
      </c>
      <c r="R72" s="1059"/>
      <c r="S72" s="1059"/>
      <c r="T72" s="1059"/>
      <c r="U72" s="1059"/>
      <c r="V72" s="1059">
        <v>768737</v>
      </c>
      <c r="W72" s="1059"/>
      <c r="X72" s="1059"/>
      <c r="Y72" s="1059"/>
      <c r="Z72" s="1059"/>
      <c r="AA72" s="1059">
        <v>14981</v>
      </c>
      <c r="AB72" s="1059"/>
      <c r="AC72" s="1059"/>
      <c r="AD72" s="1059"/>
      <c r="AE72" s="1059"/>
      <c r="AF72" s="1059">
        <v>14981</v>
      </c>
      <c r="AG72" s="1059"/>
      <c r="AH72" s="1059"/>
      <c r="AI72" s="1059"/>
      <c r="AJ72" s="1059"/>
      <c r="AK72" s="1059">
        <v>4096</v>
      </c>
      <c r="AL72" s="1059"/>
      <c r="AM72" s="1059"/>
      <c r="AN72" s="1059"/>
      <c r="AO72" s="1059"/>
      <c r="AP72" s="1059" t="s">
        <v>582</v>
      </c>
      <c r="AQ72" s="1059"/>
      <c r="AR72" s="1059"/>
      <c r="AS72" s="1059"/>
      <c r="AT72" s="1059"/>
      <c r="AU72" s="1059" t="s">
        <v>582</v>
      </c>
      <c r="AV72" s="1059"/>
      <c r="AW72" s="1059"/>
      <c r="AX72" s="1059"/>
      <c r="AY72" s="1059"/>
      <c r="AZ72" s="1060"/>
      <c r="BA72" s="1060"/>
      <c r="BB72" s="1060"/>
      <c r="BC72" s="1060"/>
      <c r="BD72" s="1061"/>
      <c r="BE72" s="260"/>
      <c r="BF72" s="260"/>
      <c r="BG72" s="260"/>
      <c r="BH72" s="260"/>
      <c r="BI72" s="260"/>
      <c r="BJ72" s="260"/>
      <c r="BK72" s="260"/>
      <c r="BL72" s="260"/>
      <c r="BM72" s="260"/>
      <c r="BN72" s="260"/>
      <c r="BO72" s="260"/>
      <c r="BP72" s="260"/>
      <c r="BQ72" s="257">
        <v>66</v>
      </c>
      <c r="BR72" s="262"/>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1"/>
    </row>
    <row r="73" spans="1:131" s="242" customFormat="1" ht="26.25" customHeight="1" x14ac:dyDescent="0.15">
      <c r="A73" s="256">
        <v>6</v>
      </c>
      <c r="B73" s="1062" t="s">
        <v>591</v>
      </c>
      <c r="C73" s="1063"/>
      <c r="D73" s="1063"/>
      <c r="E73" s="1063"/>
      <c r="F73" s="1063"/>
      <c r="G73" s="1063"/>
      <c r="H73" s="1063"/>
      <c r="I73" s="1063"/>
      <c r="J73" s="1063"/>
      <c r="K73" s="1063"/>
      <c r="L73" s="1063"/>
      <c r="M73" s="1063"/>
      <c r="N73" s="1063"/>
      <c r="O73" s="1063"/>
      <c r="P73" s="1064"/>
      <c r="Q73" s="1065">
        <v>3854</v>
      </c>
      <c r="R73" s="1059"/>
      <c r="S73" s="1059"/>
      <c r="T73" s="1059"/>
      <c r="U73" s="1059"/>
      <c r="V73" s="1059">
        <v>3385</v>
      </c>
      <c r="W73" s="1059"/>
      <c r="X73" s="1059"/>
      <c r="Y73" s="1059"/>
      <c r="Z73" s="1059"/>
      <c r="AA73" s="1059">
        <v>469</v>
      </c>
      <c r="AB73" s="1059"/>
      <c r="AC73" s="1059"/>
      <c r="AD73" s="1059"/>
      <c r="AE73" s="1059"/>
      <c r="AF73" s="1059">
        <v>2410</v>
      </c>
      <c r="AG73" s="1059"/>
      <c r="AH73" s="1059"/>
      <c r="AI73" s="1059"/>
      <c r="AJ73" s="1059"/>
      <c r="AK73" s="1059" t="s">
        <v>582</v>
      </c>
      <c r="AL73" s="1059"/>
      <c r="AM73" s="1059"/>
      <c r="AN73" s="1059"/>
      <c r="AO73" s="1059"/>
      <c r="AP73" s="1059">
        <v>7935</v>
      </c>
      <c r="AQ73" s="1059"/>
      <c r="AR73" s="1059"/>
      <c r="AS73" s="1059"/>
      <c r="AT73" s="1059"/>
      <c r="AU73" s="1059" t="s">
        <v>582</v>
      </c>
      <c r="AV73" s="1059"/>
      <c r="AW73" s="1059"/>
      <c r="AX73" s="1059"/>
      <c r="AY73" s="1059"/>
      <c r="AZ73" s="1060" t="s">
        <v>592</v>
      </c>
      <c r="BA73" s="1060"/>
      <c r="BB73" s="1060"/>
      <c r="BC73" s="1060"/>
      <c r="BD73" s="1061"/>
      <c r="BE73" s="260"/>
      <c r="BF73" s="260"/>
      <c r="BG73" s="260"/>
      <c r="BH73" s="260"/>
      <c r="BI73" s="260"/>
      <c r="BJ73" s="260"/>
      <c r="BK73" s="260"/>
      <c r="BL73" s="260"/>
      <c r="BM73" s="260"/>
      <c r="BN73" s="260"/>
      <c r="BO73" s="260"/>
      <c r="BP73" s="260"/>
      <c r="BQ73" s="257">
        <v>67</v>
      </c>
      <c r="BR73" s="262"/>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1"/>
    </row>
    <row r="74" spans="1:131" s="242" customFormat="1" ht="26.25" customHeight="1" x14ac:dyDescent="0.15">
      <c r="A74" s="256">
        <v>7</v>
      </c>
      <c r="B74" s="1062"/>
      <c r="C74" s="1063"/>
      <c r="D74" s="1063"/>
      <c r="E74" s="1063"/>
      <c r="F74" s="1063"/>
      <c r="G74" s="1063"/>
      <c r="H74" s="1063"/>
      <c r="I74" s="1063"/>
      <c r="J74" s="1063"/>
      <c r="K74" s="1063"/>
      <c r="L74" s="1063"/>
      <c r="M74" s="1063"/>
      <c r="N74" s="1063"/>
      <c r="O74" s="1063"/>
      <c r="P74" s="1064"/>
      <c r="Q74" s="1065"/>
      <c r="R74" s="1059"/>
      <c r="S74" s="1059"/>
      <c r="T74" s="1059"/>
      <c r="U74" s="1059"/>
      <c r="V74" s="1059"/>
      <c r="W74" s="1059"/>
      <c r="X74" s="1059"/>
      <c r="Y74" s="1059"/>
      <c r="Z74" s="1059"/>
      <c r="AA74" s="1059"/>
      <c r="AB74" s="1059"/>
      <c r="AC74" s="1059"/>
      <c r="AD74" s="1059"/>
      <c r="AE74" s="1059"/>
      <c r="AF74" s="1059"/>
      <c r="AG74" s="1059"/>
      <c r="AH74" s="1059"/>
      <c r="AI74" s="1059"/>
      <c r="AJ74" s="1059"/>
      <c r="AK74" s="1059"/>
      <c r="AL74" s="1059"/>
      <c r="AM74" s="1059"/>
      <c r="AN74" s="1059"/>
      <c r="AO74" s="1059"/>
      <c r="AP74" s="1059"/>
      <c r="AQ74" s="1059"/>
      <c r="AR74" s="1059"/>
      <c r="AS74" s="1059"/>
      <c r="AT74" s="1059"/>
      <c r="AU74" s="1059"/>
      <c r="AV74" s="1059"/>
      <c r="AW74" s="1059"/>
      <c r="AX74" s="1059"/>
      <c r="AY74" s="1059"/>
      <c r="AZ74" s="1060"/>
      <c r="BA74" s="1060"/>
      <c r="BB74" s="1060"/>
      <c r="BC74" s="1060"/>
      <c r="BD74" s="1061"/>
      <c r="BE74" s="260"/>
      <c r="BF74" s="260"/>
      <c r="BG74" s="260"/>
      <c r="BH74" s="260"/>
      <c r="BI74" s="260"/>
      <c r="BJ74" s="260"/>
      <c r="BK74" s="260"/>
      <c r="BL74" s="260"/>
      <c r="BM74" s="260"/>
      <c r="BN74" s="260"/>
      <c r="BO74" s="260"/>
      <c r="BP74" s="260"/>
      <c r="BQ74" s="257">
        <v>68</v>
      </c>
      <c r="BR74" s="262"/>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1"/>
    </row>
    <row r="75" spans="1:131" s="242" customFormat="1" ht="26.25" customHeight="1" x14ac:dyDescent="0.15">
      <c r="A75" s="256">
        <v>8</v>
      </c>
      <c r="B75" s="1062"/>
      <c r="C75" s="1063"/>
      <c r="D75" s="1063"/>
      <c r="E75" s="1063"/>
      <c r="F75" s="1063"/>
      <c r="G75" s="1063"/>
      <c r="H75" s="1063"/>
      <c r="I75" s="1063"/>
      <c r="J75" s="1063"/>
      <c r="K75" s="1063"/>
      <c r="L75" s="1063"/>
      <c r="M75" s="1063"/>
      <c r="N75" s="1063"/>
      <c r="O75" s="1063"/>
      <c r="P75" s="1064"/>
      <c r="Q75" s="1066"/>
      <c r="R75" s="1067"/>
      <c r="S75" s="1067"/>
      <c r="T75" s="1067"/>
      <c r="U75" s="1068"/>
      <c r="V75" s="1069"/>
      <c r="W75" s="1067"/>
      <c r="X75" s="1067"/>
      <c r="Y75" s="1067"/>
      <c r="Z75" s="1068"/>
      <c r="AA75" s="1069"/>
      <c r="AB75" s="1067"/>
      <c r="AC75" s="1067"/>
      <c r="AD75" s="1067"/>
      <c r="AE75" s="1068"/>
      <c r="AF75" s="1069"/>
      <c r="AG75" s="1067"/>
      <c r="AH75" s="1067"/>
      <c r="AI75" s="1067"/>
      <c r="AJ75" s="1068"/>
      <c r="AK75" s="1069"/>
      <c r="AL75" s="1067"/>
      <c r="AM75" s="1067"/>
      <c r="AN75" s="1067"/>
      <c r="AO75" s="1068"/>
      <c r="AP75" s="1069"/>
      <c r="AQ75" s="1067"/>
      <c r="AR75" s="1067"/>
      <c r="AS75" s="1067"/>
      <c r="AT75" s="1068"/>
      <c r="AU75" s="1069"/>
      <c r="AV75" s="1067"/>
      <c r="AW75" s="1067"/>
      <c r="AX75" s="1067"/>
      <c r="AY75" s="1068"/>
      <c r="AZ75" s="1060"/>
      <c r="BA75" s="1060"/>
      <c r="BB75" s="1060"/>
      <c r="BC75" s="1060"/>
      <c r="BD75" s="1061"/>
      <c r="BE75" s="260"/>
      <c r="BF75" s="260"/>
      <c r="BG75" s="260"/>
      <c r="BH75" s="260"/>
      <c r="BI75" s="260"/>
      <c r="BJ75" s="260"/>
      <c r="BK75" s="260"/>
      <c r="BL75" s="260"/>
      <c r="BM75" s="260"/>
      <c r="BN75" s="260"/>
      <c r="BO75" s="260"/>
      <c r="BP75" s="260"/>
      <c r="BQ75" s="257">
        <v>69</v>
      </c>
      <c r="BR75" s="262"/>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1"/>
    </row>
    <row r="76" spans="1:131" s="242" customFormat="1" ht="26.25" customHeight="1" x14ac:dyDescent="0.15">
      <c r="A76" s="256">
        <v>9</v>
      </c>
      <c r="B76" s="1062"/>
      <c r="C76" s="1063"/>
      <c r="D76" s="1063"/>
      <c r="E76" s="1063"/>
      <c r="F76" s="1063"/>
      <c r="G76" s="1063"/>
      <c r="H76" s="1063"/>
      <c r="I76" s="1063"/>
      <c r="J76" s="1063"/>
      <c r="K76" s="1063"/>
      <c r="L76" s="1063"/>
      <c r="M76" s="1063"/>
      <c r="N76" s="1063"/>
      <c r="O76" s="1063"/>
      <c r="P76" s="1064"/>
      <c r="Q76" s="1066"/>
      <c r="R76" s="1067"/>
      <c r="S76" s="1067"/>
      <c r="T76" s="1067"/>
      <c r="U76" s="1068"/>
      <c r="V76" s="1069"/>
      <c r="W76" s="1067"/>
      <c r="X76" s="1067"/>
      <c r="Y76" s="1067"/>
      <c r="Z76" s="1068"/>
      <c r="AA76" s="1069"/>
      <c r="AB76" s="1067"/>
      <c r="AC76" s="1067"/>
      <c r="AD76" s="1067"/>
      <c r="AE76" s="1068"/>
      <c r="AF76" s="1069"/>
      <c r="AG76" s="1067"/>
      <c r="AH76" s="1067"/>
      <c r="AI76" s="1067"/>
      <c r="AJ76" s="1068"/>
      <c r="AK76" s="1069"/>
      <c r="AL76" s="1067"/>
      <c r="AM76" s="1067"/>
      <c r="AN76" s="1067"/>
      <c r="AO76" s="1068"/>
      <c r="AP76" s="1069"/>
      <c r="AQ76" s="1067"/>
      <c r="AR76" s="1067"/>
      <c r="AS76" s="1067"/>
      <c r="AT76" s="1068"/>
      <c r="AU76" s="1069"/>
      <c r="AV76" s="1067"/>
      <c r="AW76" s="1067"/>
      <c r="AX76" s="1067"/>
      <c r="AY76" s="1068"/>
      <c r="AZ76" s="1060"/>
      <c r="BA76" s="1060"/>
      <c r="BB76" s="1060"/>
      <c r="BC76" s="1060"/>
      <c r="BD76" s="1061"/>
      <c r="BE76" s="260"/>
      <c r="BF76" s="260"/>
      <c r="BG76" s="260"/>
      <c r="BH76" s="260"/>
      <c r="BI76" s="260"/>
      <c r="BJ76" s="260"/>
      <c r="BK76" s="260"/>
      <c r="BL76" s="260"/>
      <c r="BM76" s="260"/>
      <c r="BN76" s="260"/>
      <c r="BO76" s="260"/>
      <c r="BP76" s="260"/>
      <c r="BQ76" s="257">
        <v>70</v>
      </c>
      <c r="BR76" s="262"/>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1"/>
    </row>
    <row r="77" spans="1:131" s="242" customFormat="1" ht="26.25" customHeight="1" x14ac:dyDescent="0.15">
      <c r="A77" s="256">
        <v>10</v>
      </c>
      <c r="B77" s="1062"/>
      <c r="C77" s="1063"/>
      <c r="D77" s="1063"/>
      <c r="E77" s="1063"/>
      <c r="F77" s="1063"/>
      <c r="G77" s="1063"/>
      <c r="H77" s="1063"/>
      <c r="I77" s="1063"/>
      <c r="J77" s="1063"/>
      <c r="K77" s="1063"/>
      <c r="L77" s="1063"/>
      <c r="M77" s="1063"/>
      <c r="N77" s="1063"/>
      <c r="O77" s="1063"/>
      <c r="P77" s="1064"/>
      <c r="Q77" s="1066"/>
      <c r="R77" s="1067"/>
      <c r="S77" s="1067"/>
      <c r="T77" s="1067"/>
      <c r="U77" s="1068"/>
      <c r="V77" s="1069"/>
      <c r="W77" s="1067"/>
      <c r="X77" s="1067"/>
      <c r="Y77" s="1067"/>
      <c r="Z77" s="1068"/>
      <c r="AA77" s="1069"/>
      <c r="AB77" s="1067"/>
      <c r="AC77" s="1067"/>
      <c r="AD77" s="1067"/>
      <c r="AE77" s="1068"/>
      <c r="AF77" s="1069"/>
      <c r="AG77" s="1067"/>
      <c r="AH77" s="1067"/>
      <c r="AI77" s="1067"/>
      <c r="AJ77" s="1068"/>
      <c r="AK77" s="1069"/>
      <c r="AL77" s="1067"/>
      <c r="AM77" s="1067"/>
      <c r="AN77" s="1067"/>
      <c r="AO77" s="1068"/>
      <c r="AP77" s="1069"/>
      <c r="AQ77" s="1067"/>
      <c r="AR77" s="1067"/>
      <c r="AS77" s="1067"/>
      <c r="AT77" s="1068"/>
      <c r="AU77" s="1069"/>
      <c r="AV77" s="1067"/>
      <c r="AW77" s="1067"/>
      <c r="AX77" s="1067"/>
      <c r="AY77" s="1068"/>
      <c r="AZ77" s="1060"/>
      <c r="BA77" s="1060"/>
      <c r="BB77" s="1060"/>
      <c r="BC77" s="1060"/>
      <c r="BD77" s="1061"/>
      <c r="BE77" s="260"/>
      <c r="BF77" s="260"/>
      <c r="BG77" s="260"/>
      <c r="BH77" s="260"/>
      <c r="BI77" s="260"/>
      <c r="BJ77" s="260"/>
      <c r="BK77" s="260"/>
      <c r="BL77" s="260"/>
      <c r="BM77" s="260"/>
      <c r="BN77" s="260"/>
      <c r="BO77" s="260"/>
      <c r="BP77" s="260"/>
      <c r="BQ77" s="257">
        <v>71</v>
      </c>
      <c r="BR77" s="262"/>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1"/>
    </row>
    <row r="78" spans="1:131" s="242" customFormat="1" ht="26.25" customHeight="1" x14ac:dyDescent="0.15">
      <c r="A78" s="256">
        <v>11</v>
      </c>
      <c r="B78" s="1062"/>
      <c r="C78" s="1063"/>
      <c r="D78" s="1063"/>
      <c r="E78" s="1063"/>
      <c r="F78" s="1063"/>
      <c r="G78" s="1063"/>
      <c r="H78" s="1063"/>
      <c r="I78" s="1063"/>
      <c r="J78" s="1063"/>
      <c r="K78" s="1063"/>
      <c r="L78" s="1063"/>
      <c r="M78" s="1063"/>
      <c r="N78" s="1063"/>
      <c r="O78" s="1063"/>
      <c r="P78" s="1064"/>
      <c r="Q78" s="1065"/>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60"/>
      <c r="BA78" s="1060"/>
      <c r="BB78" s="1060"/>
      <c r="BC78" s="1060"/>
      <c r="BD78" s="1061"/>
      <c r="BE78" s="260"/>
      <c r="BF78" s="260"/>
      <c r="BG78" s="260"/>
      <c r="BH78" s="260"/>
      <c r="BI78" s="260"/>
      <c r="BJ78" s="263"/>
      <c r="BK78" s="263"/>
      <c r="BL78" s="263"/>
      <c r="BM78" s="263"/>
      <c r="BN78" s="263"/>
      <c r="BO78" s="260"/>
      <c r="BP78" s="260"/>
      <c r="BQ78" s="257">
        <v>72</v>
      </c>
      <c r="BR78" s="262"/>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1"/>
    </row>
    <row r="79" spans="1:131" s="242" customFormat="1" ht="26.25" customHeight="1" x14ac:dyDescent="0.15">
      <c r="A79" s="256">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0"/>
      <c r="BF79" s="260"/>
      <c r="BG79" s="260"/>
      <c r="BH79" s="260"/>
      <c r="BI79" s="260"/>
      <c r="BJ79" s="263"/>
      <c r="BK79" s="263"/>
      <c r="BL79" s="263"/>
      <c r="BM79" s="263"/>
      <c r="BN79" s="263"/>
      <c r="BO79" s="260"/>
      <c r="BP79" s="260"/>
      <c r="BQ79" s="257">
        <v>73</v>
      </c>
      <c r="BR79" s="262"/>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1"/>
    </row>
    <row r="80" spans="1:131" s="242" customFormat="1" ht="26.25" customHeight="1" x14ac:dyDescent="0.15">
      <c r="A80" s="256">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0"/>
      <c r="BF80" s="260"/>
      <c r="BG80" s="260"/>
      <c r="BH80" s="260"/>
      <c r="BI80" s="260"/>
      <c r="BJ80" s="260"/>
      <c r="BK80" s="260"/>
      <c r="BL80" s="260"/>
      <c r="BM80" s="260"/>
      <c r="BN80" s="260"/>
      <c r="BO80" s="260"/>
      <c r="BP80" s="260"/>
      <c r="BQ80" s="257">
        <v>74</v>
      </c>
      <c r="BR80" s="262"/>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1"/>
    </row>
    <row r="81" spans="1:131" s="242" customFormat="1" ht="26.25" customHeight="1" x14ac:dyDescent="0.15">
      <c r="A81" s="256">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0"/>
      <c r="BF81" s="260"/>
      <c r="BG81" s="260"/>
      <c r="BH81" s="260"/>
      <c r="BI81" s="260"/>
      <c r="BJ81" s="260"/>
      <c r="BK81" s="260"/>
      <c r="BL81" s="260"/>
      <c r="BM81" s="260"/>
      <c r="BN81" s="260"/>
      <c r="BO81" s="260"/>
      <c r="BP81" s="260"/>
      <c r="BQ81" s="257">
        <v>75</v>
      </c>
      <c r="BR81" s="262"/>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1"/>
    </row>
    <row r="82" spans="1:131" s="242" customFormat="1" ht="26.25" customHeight="1" x14ac:dyDescent="0.15">
      <c r="A82" s="256">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0"/>
      <c r="BF82" s="260"/>
      <c r="BG82" s="260"/>
      <c r="BH82" s="260"/>
      <c r="BI82" s="260"/>
      <c r="BJ82" s="260"/>
      <c r="BK82" s="260"/>
      <c r="BL82" s="260"/>
      <c r="BM82" s="260"/>
      <c r="BN82" s="260"/>
      <c r="BO82" s="260"/>
      <c r="BP82" s="260"/>
      <c r="BQ82" s="257">
        <v>76</v>
      </c>
      <c r="BR82" s="262"/>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1"/>
    </row>
    <row r="83" spans="1:131" s="242" customFormat="1" ht="26.25" customHeight="1" x14ac:dyDescent="0.15">
      <c r="A83" s="256">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0"/>
      <c r="BF83" s="260"/>
      <c r="BG83" s="260"/>
      <c r="BH83" s="260"/>
      <c r="BI83" s="260"/>
      <c r="BJ83" s="260"/>
      <c r="BK83" s="260"/>
      <c r="BL83" s="260"/>
      <c r="BM83" s="260"/>
      <c r="BN83" s="260"/>
      <c r="BO83" s="260"/>
      <c r="BP83" s="260"/>
      <c r="BQ83" s="257">
        <v>77</v>
      </c>
      <c r="BR83" s="262"/>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1"/>
    </row>
    <row r="84" spans="1:131" s="242" customFormat="1" ht="26.25" customHeight="1" x14ac:dyDescent="0.15">
      <c r="A84" s="256">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0"/>
      <c r="BF84" s="260"/>
      <c r="BG84" s="260"/>
      <c r="BH84" s="260"/>
      <c r="BI84" s="260"/>
      <c r="BJ84" s="260"/>
      <c r="BK84" s="260"/>
      <c r="BL84" s="260"/>
      <c r="BM84" s="260"/>
      <c r="BN84" s="260"/>
      <c r="BO84" s="260"/>
      <c r="BP84" s="260"/>
      <c r="BQ84" s="257">
        <v>78</v>
      </c>
      <c r="BR84" s="262"/>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1"/>
    </row>
    <row r="85" spans="1:131" s="242" customFormat="1" ht="26.25" customHeight="1" x14ac:dyDescent="0.15">
      <c r="A85" s="256">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0"/>
      <c r="BF85" s="260"/>
      <c r="BG85" s="260"/>
      <c r="BH85" s="260"/>
      <c r="BI85" s="260"/>
      <c r="BJ85" s="260"/>
      <c r="BK85" s="260"/>
      <c r="BL85" s="260"/>
      <c r="BM85" s="260"/>
      <c r="BN85" s="260"/>
      <c r="BO85" s="260"/>
      <c r="BP85" s="260"/>
      <c r="BQ85" s="257">
        <v>79</v>
      </c>
      <c r="BR85" s="262"/>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1"/>
    </row>
    <row r="86" spans="1:131" s="242" customFormat="1" ht="26.25" customHeight="1" x14ac:dyDescent="0.15">
      <c r="A86" s="256">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0"/>
      <c r="BF86" s="260"/>
      <c r="BG86" s="260"/>
      <c r="BH86" s="260"/>
      <c r="BI86" s="260"/>
      <c r="BJ86" s="260"/>
      <c r="BK86" s="260"/>
      <c r="BL86" s="260"/>
      <c r="BM86" s="260"/>
      <c r="BN86" s="260"/>
      <c r="BO86" s="260"/>
      <c r="BP86" s="260"/>
      <c r="BQ86" s="257">
        <v>80</v>
      </c>
      <c r="BR86" s="262"/>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1"/>
    </row>
    <row r="87" spans="1:131" s="242" customFormat="1" ht="26.25" customHeight="1" x14ac:dyDescent="0.15">
      <c r="A87" s="264">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0"/>
      <c r="BF87" s="260"/>
      <c r="BG87" s="260"/>
      <c r="BH87" s="260"/>
      <c r="BI87" s="260"/>
      <c r="BJ87" s="260"/>
      <c r="BK87" s="260"/>
      <c r="BL87" s="260"/>
      <c r="BM87" s="260"/>
      <c r="BN87" s="260"/>
      <c r="BO87" s="260"/>
      <c r="BP87" s="260"/>
      <c r="BQ87" s="257">
        <v>81</v>
      </c>
      <c r="BR87" s="262"/>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1"/>
    </row>
    <row r="88" spans="1:131" s="242" customFormat="1" ht="26.25" customHeight="1" thickBot="1" x14ac:dyDescent="0.2">
      <c r="A88" s="259" t="s">
        <v>391</v>
      </c>
      <c r="B88" s="1032" t="s">
        <v>419</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v>17436</v>
      </c>
      <c r="AG88" s="1047"/>
      <c r="AH88" s="1047"/>
      <c r="AI88" s="1047"/>
      <c r="AJ88" s="1047"/>
      <c r="AK88" s="1051"/>
      <c r="AL88" s="1051"/>
      <c r="AM88" s="1051"/>
      <c r="AN88" s="1051"/>
      <c r="AO88" s="1051"/>
      <c r="AP88" s="1047">
        <v>7935</v>
      </c>
      <c r="AQ88" s="1047"/>
      <c r="AR88" s="1047"/>
      <c r="AS88" s="1047"/>
      <c r="AT88" s="1047"/>
      <c r="AU88" s="1047" t="s">
        <v>599</v>
      </c>
      <c r="AV88" s="1047"/>
      <c r="AW88" s="1047"/>
      <c r="AX88" s="1047"/>
      <c r="AY88" s="1047"/>
      <c r="AZ88" s="1048"/>
      <c r="BA88" s="1048"/>
      <c r="BB88" s="1048"/>
      <c r="BC88" s="1048"/>
      <c r="BD88" s="1049"/>
      <c r="BE88" s="260"/>
      <c r="BF88" s="260"/>
      <c r="BG88" s="260"/>
      <c r="BH88" s="260"/>
      <c r="BI88" s="260"/>
      <c r="BJ88" s="260"/>
      <c r="BK88" s="260"/>
      <c r="BL88" s="260"/>
      <c r="BM88" s="260"/>
      <c r="BN88" s="260"/>
      <c r="BO88" s="260"/>
      <c r="BP88" s="260"/>
      <c r="BQ88" s="257">
        <v>82</v>
      </c>
      <c r="BR88" s="262"/>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1032" t="s">
        <v>420</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v>201</v>
      </c>
      <c r="CS102" s="1039"/>
      <c r="CT102" s="1039"/>
      <c r="CU102" s="1039"/>
      <c r="CV102" s="1040"/>
      <c r="CW102" s="1038">
        <v>22</v>
      </c>
      <c r="CX102" s="1039"/>
      <c r="CY102" s="1039"/>
      <c r="CZ102" s="1039"/>
      <c r="DA102" s="1040"/>
      <c r="DB102" s="1038">
        <v>3352</v>
      </c>
      <c r="DC102" s="1039"/>
      <c r="DD102" s="1039"/>
      <c r="DE102" s="1039"/>
      <c r="DF102" s="1040"/>
      <c r="DG102" s="1038">
        <v>0</v>
      </c>
      <c r="DH102" s="1039"/>
      <c r="DI102" s="1039"/>
      <c r="DJ102" s="1039"/>
      <c r="DK102" s="1040"/>
      <c r="DL102" s="1038">
        <v>0</v>
      </c>
      <c r="DM102" s="1039"/>
      <c r="DN102" s="1039"/>
      <c r="DO102" s="1039"/>
      <c r="DP102" s="1040"/>
      <c r="DQ102" s="1038">
        <v>0</v>
      </c>
      <c r="DR102" s="1039"/>
      <c r="DS102" s="1039"/>
      <c r="DT102" s="1039"/>
      <c r="DU102" s="1040"/>
      <c r="DV102" s="1021"/>
      <c r="DW102" s="1022"/>
      <c r="DX102" s="1022"/>
      <c r="DY102" s="1022"/>
      <c r="DZ102" s="1023"/>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4" t="s">
        <v>421</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25" t="s">
        <v>422</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423</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424</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26" t="s">
        <v>425</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426</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1" customFormat="1" ht="26.25" customHeight="1" x14ac:dyDescent="0.15">
      <c r="A109" s="981" t="s">
        <v>427</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428</v>
      </c>
      <c r="AB109" s="982"/>
      <c r="AC109" s="982"/>
      <c r="AD109" s="982"/>
      <c r="AE109" s="983"/>
      <c r="AF109" s="984" t="s">
        <v>307</v>
      </c>
      <c r="AG109" s="982"/>
      <c r="AH109" s="982"/>
      <c r="AI109" s="982"/>
      <c r="AJ109" s="983"/>
      <c r="AK109" s="984" t="s">
        <v>306</v>
      </c>
      <c r="AL109" s="982"/>
      <c r="AM109" s="982"/>
      <c r="AN109" s="982"/>
      <c r="AO109" s="983"/>
      <c r="AP109" s="984" t="s">
        <v>429</v>
      </c>
      <c r="AQ109" s="982"/>
      <c r="AR109" s="982"/>
      <c r="AS109" s="982"/>
      <c r="AT109" s="1013"/>
      <c r="AU109" s="981" t="s">
        <v>427</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428</v>
      </c>
      <c r="BR109" s="982"/>
      <c r="BS109" s="982"/>
      <c r="BT109" s="982"/>
      <c r="BU109" s="983"/>
      <c r="BV109" s="984" t="s">
        <v>307</v>
      </c>
      <c r="BW109" s="982"/>
      <c r="BX109" s="982"/>
      <c r="BY109" s="982"/>
      <c r="BZ109" s="983"/>
      <c r="CA109" s="984" t="s">
        <v>306</v>
      </c>
      <c r="CB109" s="982"/>
      <c r="CC109" s="982"/>
      <c r="CD109" s="982"/>
      <c r="CE109" s="983"/>
      <c r="CF109" s="1020" t="s">
        <v>429</v>
      </c>
      <c r="CG109" s="1020"/>
      <c r="CH109" s="1020"/>
      <c r="CI109" s="1020"/>
      <c r="CJ109" s="1020"/>
      <c r="CK109" s="984" t="s">
        <v>430</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428</v>
      </c>
      <c r="DH109" s="982"/>
      <c r="DI109" s="982"/>
      <c r="DJ109" s="982"/>
      <c r="DK109" s="983"/>
      <c r="DL109" s="984" t="s">
        <v>307</v>
      </c>
      <c r="DM109" s="982"/>
      <c r="DN109" s="982"/>
      <c r="DO109" s="982"/>
      <c r="DP109" s="983"/>
      <c r="DQ109" s="984" t="s">
        <v>306</v>
      </c>
      <c r="DR109" s="982"/>
      <c r="DS109" s="982"/>
      <c r="DT109" s="982"/>
      <c r="DU109" s="983"/>
      <c r="DV109" s="984" t="s">
        <v>429</v>
      </c>
      <c r="DW109" s="982"/>
      <c r="DX109" s="982"/>
      <c r="DY109" s="982"/>
      <c r="DZ109" s="1013"/>
    </row>
    <row r="110" spans="1:131" s="241" customFormat="1" ht="26.25" customHeight="1" x14ac:dyDescent="0.15">
      <c r="A110" s="884" t="s">
        <v>431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6021249</v>
      </c>
      <c r="AB110" s="975"/>
      <c r="AC110" s="975"/>
      <c r="AD110" s="975"/>
      <c r="AE110" s="976"/>
      <c r="AF110" s="977">
        <v>5565302</v>
      </c>
      <c r="AG110" s="975"/>
      <c r="AH110" s="975"/>
      <c r="AI110" s="975"/>
      <c r="AJ110" s="976"/>
      <c r="AK110" s="977">
        <v>5869565</v>
      </c>
      <c r="AL110" s="975"/>
      <c r="AM110" s="975"/>
      <c r="AN110" s="975"/>
      <c r="AO110" s="976"/>
      <c r="AP110" s="978">
        <v>25.1</v>
      </c>
      <c r="AQ110" s="979"/>
      <c r="AR110" s="979"/>
      <c r="AS110" s="979"/>
      <c r="AT110" s="980"/>
      <c r="AU110" s="1014" t="s">
        <v>73</v>
      </c>
      <c r="AV110" s="1015"/>
      <c r="AW110" s="1015"/>
      <c r="AX110" s="1015"/>
      <c r="AY110" s="1015"/>
      <c r="AZ110" s="940" t="s">
        <v>432</v>
      </c>
      <c r="BA110" s="885"/>
      <c r="BB110" s="885"/>
      <c r="BC110" s="885"/>
      <c r="BD110" s="885"/>
      <c r="BE110" s="885"/>
      <c r="BF110" s="885"/>
      <c r="BG110" s="885"/>
      <c r="BH110" s="885"/>
      <c r="BI110" s="885"/>
      <c r="BJ110" s="885"/>
      <c r="BK110" s="885"/>
      <c r="BL110" s="885"/>
      <c r="BM110" s="885"/>
      <c r="BN110" s="885"/>
      <c r="BO110" s="885"/>
      <c r="BP110" s="886"/>
      <c r="BQ110" s="941">
        <v>51027463</v>
      </c>
      <c r="BR110" s="922"/>
      <c r="BS110" s="922"/>
      <c r="BT110" s="922"/>
      <c r="BU110" s="922"/>
      <c r="BV110" s="922">
        <v>50017683</v>
      </c>
      <c r="BW110" s="922"/>
      <c r="BX110" s="922"/>
      <c r="BY110" s="922"/>
      <c r="BZ110" s="922"/>
      <c r="CA110" s="922">
        <v>48600626</v>
      </c>
      <c r="CB110" s="922"/>
      <c r="CC110" s="922"/>
      <c r="CD110" s="922"/>
      <c r="CE110" s="922"/>
      <c r="CF110" s="946">
        <v>207.5</v>
      </c>
      <c r="CG110" s="947"/>
      <c r="CH110" s="947"/>
      <c r="CI110" s="947"/>
      <c r="CJ110" s="947"/>
      <c r="CK110" s="1010" t="s">
        <v>433</v>
      </c>
      <c r="CL110" s="896"/>
      <c r="CM110" s="971" t="s">
        <v>434</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393</v>
      </c>
      <c r="DH110" s="922"/>
      <c r="DI110" s="922"/>
      <c r="DJ110" s="922"/>
      <c r="DK110" s="922"/>
      <c r="DL110" s="922" t="s">
        <v>136</v>
      </c>
      <c r="DM110" s="922"/>
      <c r="DN110" s="922"/>
      <c r="DO110" s="922"/>
      <c r="DP110" s="922"/>
      <c r="DQ110" s="922" t="s">
        <v>136</v>
      </c>
      <c r="DR110" s="922"/>
      <c r="DS110" s="922"/>
      <c r="DT110" s="922"/>
      <c r="DU110" s="922"/>
      <c r="DV110" s="923" t="s">
        <v>393</v>
      </c>
      <c r="DW110" s="923"/>
      <c r="DX110" s="923"/>
      <c r="DY110" s="923"/>
      <c r="DZ110" s="924"/>
    </row>
    <row r="111" spans="1:131" s="241" customFormat="1" ht="26.25" customHeight="1" x14ac:dyDescent="0.15">
      <c r="A111" s="851" t="s">
        <v>435</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136</v>
      </c>
      <c r="AB111" s="1003"/>
      <c r="AC111" s="1003"/>
      <c r="AD111" s="1003"/>
      <c r="AE111" s="1004"/>
      <c r="AF111" s="1005" t="s">
        <v>436</v>
      </c>
      <c r="AG111" s="1003"/>
      <c r="AH111" s="1003"/>
      <c r="AI111" s="1003"/>
      <c r="AJ111" s="1004"/>
      <c r="AK111" s="1005" t="s">
        <v>393</v>
      </c>
      <c r="AL111" s="1003"/>
      <c r="AM111" s="1003"/>
      <c r="AN111" s="1003"/>
      <c r="AO111" s="1004"/>
      <c r="AP111" s="1006" t="s">
        <v>393</v>
      </c>
      <c r="AQ111" s="1007"/>
      <c r="AR111" s="1007"/>
      <c r="AS111" s="1007"/>
      <c r="AT111" s="1008"/>
      <c r="AU111" s="1016"/>
      <c r="AV111" s="1017"/>
      <c r="AW111" s="1017"/>
      <c r="AX111" s="1017"/>
      <c r="AY111" s="1017"/>
      <c r="AZ111" s="892" t="s">
        <v>437</v>
      </c>
      <c r="BA111" s="827"/>
      <c r="BB111" s="827"/>
      <c r="BC111" s="827"/>
      <c r="BD111" s="827"/>
      <c r="BE111" s="827"/>
      <c r="BF111" s="827"/>
      <c r="BG111" s="827"/>
      <c r="BH111" s="827"/>
      <c r="BI111" s="827"/>
      <c r="BJ111" s="827"/>
      <c r="BK111" s="827"/>
      <c r="BL111" s="827"/>
      <c r="BM111" s="827"/>
      <c r="BN111" s="827"/>
      <c r="BO111" s="827"/>
      <c r="BP111" s="828"/>
      <c r="BQ111" s="893">
        <v>3538</v>
      </c>
      <c r="BR111" s="894"/>
      <c r="BS111" s="894"/>
      <c r="BT111" s="894"/>
      <c r="BU111" s="894"/>
      <c r="BV111" s="894">
        <v>22684</v>
      </c>
      <c r="BW111" s="894"/>
      <c r="BX111" s="894"/>
      <c r="BY111" s="894"/>
      <c r="BZ111" s="894"/>
      <c r="CA111" s="894">
        <v>22684</v>
      </c>
      <c r="CB111" s="894"/>
      <c r="CC111" s="894"/>
      <c r="CD111" s="894"/>
      <c r="CE111" s="894"/>
      <c r="CF111" s="955">
        <v>0.1</v>
      </c>
      <c r="CG111" s="956"/>
      <c r="CH111" s="956"/>
      <c r="CI111" s="956"/>
      <c r="CJ111" s="956"/>
      <c r="CK111" s="1011"/>
      <c r="CL111" s="898"/>
      <c r="CM111" s="901" t="s">
        <v>438</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393</v>
      </c>
      <c r="DH111" s="894"/>
      <c r="DI111" s="894"/>
      <c r="DJ111" s="894"/>
      <c r="DK111" s="894"/>
      <c r="DL111" s="894" t="s">
        <v>393</v>
      </c>
      <c r="DM111" s="894"/>
      <c r="DN111" s="894"/>
      <c r="DO111" s="894"/>
      <c r="DP111" s="894"/>
      <c r="DQ111" s="894" t="s">
        <v>136</v>
      </c>
      <c r="DR111" s="894"/>
      <c r="DS111" s="894"/>
      <c r="DT111" s="894"/>
      <c r="DU111" s="894"/>
      <c r="DV111" s="871" t="s">
        <v>393</v>
      </c>
      <c r="DW111" s="871"/>
      <c r="DX111" s="871"/>
      <c r="DY111" s="871"/>
      <c r="DZ111" s="872"/>
    </row>
    <row r="112" spans="1:131" s="241" customFormat="1" ht="26.25" customHeight="1" x14ac:dyDescent="0.15">
      <c r="A112" s="996" t="s">
        <v>439</v>
      </c>
      <c r="B112" s="997"/>
      <c r="C112" s="827" t="s">
        <v>440</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393</v>
      </c>
      <c r="AB112" s="857"/>
      <c r="AC112" s="857"/>
      <c r="AD112" s="857"/>
      <c r="AE112" s="858"/>
      <c r="AF112" s="859" t="s">
        <v>393</v>
      </c>
      <c r="AG112" s="857"/>
      <c r="AH112" s="857"/>
      <c r="AI112" s="857"/>
      <c r="AJ112" s="858"/>
      <c r="AK112" s="859" t="s">
        <v>136</v>
      </c>
      <c r="AL112" s="857"/>
      <c r="AM112" s="857"/>
      <c r="AN112" s="857"/>
      <c r="AO112" s="858"/>
      <c r="AP112" s="904" t="s">
        <v>436</v>
      </c>
      <c r="AQ112" s="905"/>
      <c r="AR112" s="905"/>
      <c r="AS112" s="905"/>
      <c r="AT112" s="906"/>
      <c r="AU112" s="1016"/>
      <c r="AV112" s="1017"/>
      <c r="AW112" s="1017"/>
      <c r="AX112" s="1017"/>
      <c r="AY112" s="1017"/>
      <c r="AZ112" s="892" t="s">
        <v>441</v>
      </c>
      <c r="BA112" s="827"/>
      <c r="BB112" s="827"/>
      <c r="BC112" s="827"/>
      <c r="BD112" s="827"/>
      <c r="BE112" s="827"/>
      <c r="BF112" s="827"/>
      <c r="BG112" s="827"/>
      <c r="BH112" s="827"/>
      <c r="BI112" s="827"/>
      <c r="BJ112" s="827"/>
      <c r="BK112" s="827"/>
      <c r="BL112" s="827"/>
      <c r="BM112" s="827"/>
      <c r="BN112" s="827"/>
      <c r="BO112" s="827"/>
      <c r="BP112" s="828"/>
      <c r="BQ112" s="893">
        <v>14220274</v>
      </c>
      <c r="BR112" s="894"/>
      <c r="BS112" s="894"/>
      <c r="BT112" s="894"/>
      <c r="BU112" s="894"/>
      <c r="BV112" s="894">
        <v>13527727</v>
      </c>
      <c r="BW112" s="894"/>
      <c r="BX112" s="894"/>
      <c r="BY112" s="894"/>
      <c r="BZ112" s="894"/>
      <c r="CA112" s="894">
        <v>13012656</v>
      </c>
      <c r="CB112" s="894"/>
      <c r="CC112" s="894"/>
      <c r="CD112" s="894"/>
      <c r="CE112" s="894"/>
      <c r="CF112" s="955">
        <v>55.6</v>
      </c>
      <c r="CG112" s="956"/>
      <c r="CH112" s="956"/>
      <c r="CI112" s="956"/>
      <c r="CJ112" s="956"/>
      <c r="CK112" s="1011"/>
      <c r="CL112" s="898"/>
      <c r="CM112" s="901" t="s">
        <v>442</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136</v>
      </c>
      <c r="DH112" s="894"/>
      <c r="DI112" s="894"/>
      <c r="DJ112" s="894"/>
      <c r="DK112" s="894"/>
      <c r="DL112" s="894" t="s">
        <v>136</v>
      </c>
      <c r="DM112" s="894"/>
      <c r="DN112" s="894"/>
      <c r="DO112" s="894"/>
      <c r="DP112" s="894"/>
      <c r="DQ112" s="894" t="s">
        <v>393</v>
      </c>
      <c r="DR112" s="894"/>
      <c r="DS112" s="894"/>
      <c r="DT112" s="894"/>
      <c r="DU112" s="894"/>
      <c r="DV112" s="871" t="s">
        <v>393</v>
      </c>
      <c r="DW112" s="871"/>
      <c r="DX112" s="871"/>
      <c r="DY112" s="871"/>
      <c r="DZ112" s="872"/>
    </row>
    <row r="113" spans="1:130" s="241" customFormat="1" ht="26.25" customHeight="1" x14ac:dyDescent="0.15">
      <c r="A113" s="998"/>
      <c r="B113" s="999"/>
      <c r="C113" s="827" t="s">
        <v>443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969792</v>
      </c>
      <c r="AB113" s="1003"/>
      <c r="AC113" s="1003"/>
      <c r="AD113" s="1003"/>
      <c r="AE113" s="1004"/>
      <c r="AF113" s="1005">
        <v>965469</v>
      </c>
      <c r="AG113" s="1003"/>
      <c r="AH113" s="1003"/>
      <c r="AI113" s="1003"/>
      <c r="AJ113" s="1004"/>
      <c r="AK113" s="1005">
        <v>963796</v>
      </c>
      <c r="AL113" s="1003"/>
      <c r="AM113" s="1003"/>
      <c r="AN113" s="1003"/>
      <c r="AO113" s="1004"/>
      <c r="AP113" s="1006">
        <v>4.0999999999999996</v>
      </c>
      <c r="AQ113" s="1007"/>
      <c r="AR113" s="1007"/>
      <c r="AS113" s="1007"/>
      <c r="AT113" s="1008"/>
      <c r="AU113" s="1016"/>
      <c r="AV113" s="1017"/>
      <c r="AW113" s="1017"/>
      <c r="AX113" s="1017"/>
      <c r="AY113" s="1017"/>
      <c r="AZ113" s="892" t="s">
        <v>444</v>
      </c>
      <c r="BA113" s="827"/>
      <c r="BB113" s="827"/>
      <c r="BC113" s="827"/>
      <c r="BD113" s="827"/>
      <c r="BE113" s="827"/>
      <c r="BF113" s="827"/>
      <c r="BG113" s="827"/>
      <c r="BH113" s="827"/>
      <c r="BI113" s="827"/>
      <c r="BJ113" s="827"/>
      <c r="BK113" s="827"/>
      <c r="BL113" s="827"/>
      <c r="BM113" s="827"/>
      <c r="BN113" s="827"/>
      <c r="BO113" s="827"/>
      <c r="BP113" s="828"/>
      <c r="BQ113" s="893" t="s">
        <v>436</v>
      </c>
      <c r="BR113" s="894"/>
      <c r="BS113" s="894"/>
      <c r="BT113" s="894"/>
      <c r="BU113" s="894"/>
      <c r="BV113" s="894" t="s">
        <v>393</v>
      </c>
      <c r="BW113" s="894"/>
      <c r="BX113" s="894"/>
      <c r="BY113" s="894"/>
      <c r="BZ113" s="894"/>
      <c r="CA113" s="894" t="s">
        <v>136</v>
      </c>
      <c r="CB113" s="894"/>
      <c r="CC113" s="894"/>
      <c r="CD113" s="894"/>
      <c r="CE113" s="894"/>
      <c r="CF113" s="955" t="s">
        <v>436</v>
      </c>
      <c r="CG113" s="956"/>
      <c r="CH113" s="956"/>
      <c r="CI113" s="956"/>
      <c r="CJ113" s="956"/>
      <c r="CK113" s="1011"/>
      <c r="CL113" s="898"/>
      <c r="CM113" s="901" t="s">
        <v>445</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393</v>
      </c>
      <c r="DH113" s="857"/>
      <c r="DI113" s="857"/>
      <c r="DJ113" s="857"/>
      <c r="DK113" s="858"/>
      <c r="DL113" s="859" t="s">
        <v>136</v>
      </c>
      <c r="DM113" s="857"/>
      <c r="DN113" s="857"/>
      <c r="DO113" s="857"/>
      <c r="DP113" s="858"/>
      <c r="DQ113" s="859" t="s">
        <v>393</v>
      </c>
      <c r="DR113" s="857"/>
      <c r="DS113" s="857"/>
      <c r="DT113" s="857"/>
      <c r="DU113" s="858"/>
      <c r="DV113" s="904" t="s">
        <v>436</v>
      </c>
      <c r="DW113" s="905"/>
      <c r="DX113" s="905"/>
      <c r="DY113" s="905"/>
      <c r="DZ113" s="906"/>
    </row>
    <row r="114" spans="1:130" s="241" customFormat="1" ht="26.25" customHeight="1" x14ac:dyDescent="0.15">
      <c r="A114" s="998"/>
      <c r="B114" s="999"/>
      <c r="C114" s="827" t="s">
        <v>446</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243970</v>
      </c>
      <c r="AB114" s="857"/>
      <c r="AC114" s="857"/>
      <c r="AD114" s="857"/>
      <c r="AE114" s="858"/>
      <c r="AF114" s="859">
        <v>1665</v>
      </c>
      <c r="AG114" s="857"/>
      <c r="AH114" s="857"/>
      <c r="AI114" s="857"/>
      <c r="AJ114" s="858"/>
      <c r="AK114" s="859" t="s">
        <v>136</v>
      </c>
      <c r="AL114" s="857"/>
      <c r="AM114" s="857"/>
      <c r="AN114" s="857"/>
      <c r="AO114" s="858"/>
      <c r="AP114" s="904" t="s">
        <v>136</v>
      </c>
      <c r="AQ114" s="905"/>
      <c r="AR114" s="905"/>
      <c r="AS114" s="905"/>
      <c r="AT114" s="906"/>
      <c r="AU114" s="1016"/>
      <c r="AV114" s="1017"/>
      <c r="AW114" s="1017"/>
      <c r="AX114" s="1017"/>
      <c r="AY114" s="1017"/>
      <c r="AZ114" s="892" t="s">
        <v>447</v>
      </c>
      <c r="BA114" s="827"/>
      <c r="BB114" s="827"/>
      <c r="BC114" s="827"/>
      <c r="BD114" s="827"/>
      <c r="BE114" s="827"/>
      <c r="BF114" s="827"/>
      <c r="BG114" s="827"/>
      <c r="BH114" s="827"/>
      <c r="BI114" s="827"/>
      <c r="BJ114" s="827"/>
      <c r="BK114" s="827"/>
      <c r="BL114" s="827"/>
      <c r="BM114" s="827"/>
      <c r="BN114" s="827"/>
      <c r="BO114" s="827"/>
      <c r="BP114" s="828"/>
      <c r="BQ114" s="893">
        <v>9042870</v>
      </c>
      <c r="BR114" s="894"/>
      <c r="BS114" s="894"/>
      <c r="BT114" s="894"/>
      <c r="BU114" s="894"/>
      <c r="BV114" s="894">
        <v>8494476</v>
      </c>
      <c r="BW114" s="894"/>
      <c r="BX114" s="894"/>
      <c r="BY114" s="894"/>
      <c r="BZ114" s="894"/>
      <c r="CA114" s="894">
        <v>8268675</v>
      </c>
      <c r="CB114" s="894"/>
      <c r="CC114" s="894"/>
      <c r="CD114" s="894"/>
      <c r="CE114" s="894"/>
      <c r="CF114" s="955">
        <v>35.299999999999997</v>
      </c>
      <c r="CG114" s="956"/>
      <c r="CH114" s="956"/>
      <c r="CI114" s="956"/>
      <c r="CJ114" s="956"/>
      <c r="CK114" s="1011"/>
      <c r="CL114" s="898"/>
      <c r="CM114" s="901" t="s">
        <v>448</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393</v>
      </c>
      <c r="DH114" s="857"/>
      <c r="DI114" s="857"/>
      <c r="DJ114" s="857"/>
      <c r="DK114" s="858"/>
      <c r="DL114" s="859" t="s">
        <v>393</v>
      </c>
      <c r="DM114" s="857"/>
      <c r="DN114" s="857"/>
      <c r="DO114" s="857"/>
      <c r="DP114" s="858"/>
      <c r="DQ114" s="859" t="s">
        <v>393</v>
      </c>
      <c r="DR114" s="857"/>
      <c r="DS114" s="857"/>
      <c r="DT114" s="857"/>
      <c r="DU114" s="858"/>
      <c r="DV114" s="904" t="s">
        <v>393</v>
      </c>
      <c r="DW114" s="905"/>
      <c r="DX114" s="905"/>
      <c r="DY114" s="905"/>
      <c r="DZ114" s="906"/>
    </row>
    <row r="115" spans="1:130" s="241" customFormat="1" ht="26.25" customHeight="1" x14ac:dyDescent="0.15">
      <c r="A115" s="998"/>
      <c r="B115" s="999"/>
      <c r="C115" s="827" t="s">
        <v>449</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v>11008</v>
      </c>
      <c r="AB115" s="1003"/>
      <c r="AC115" s="1003"/>
      <c r="AD115" s="1003"/>
      <c r="AE115" s="1004"/>
      <c r="AF115" s="1005">
        <v>644</v>
      </c>
      <c r="AG115" s="1003"/>
      <c r="AH115" s="1003"/>
      <c r="AI115" s="1003"/>
      <c r="AJ115" s="1004"/>
      <c r="AK115" s="1005">
        <v>383</v>
      </c>
      <c r="AL115" s="1003"/>
      <c r="AM115" s="1003"/>
      <c r="AN115" s="1003"/>
      <c r="AO115" s="1004"/>
      <c r="AP115" s="1006">
        <v>0</v>
      </c>
      <c r="AQ115" s="1007"/>
      <c r="AR115" s="1007"/>
      <c r="AS115" s="1007"/>
      <c r="AT115" s="1008"/>
      <c r="AU115" s="1016"/>
      <c r="AV115" s="1017"/>
      <c r="AW115" s="1017"/>
      <c r="AX115" s="1017"/>
      <c r="AY115" s="1017"/>
      <c r="AZ115" s="892" t="s">
        <v>450</v>
      </c>
      <c r="BA115" s="827"/>
      <c r="BB115" s="827"/>
      <c r="BC115" s="827"/>
      <c r="BD115" s="827"/>
      <c r="BE115" s="827"/>
      <c r="BF115" s="827"/>
      <c r="BG115" s="827"/>
      <c r="BH115" s="827"/>
      <c r="BI115" s="827"/>
      <c r="BJ115" s="827"/>
      <c r="BK115" s="827"/>
      <c r="BL115" s="827"/>
      <c r="BM115" s="827"/>
      <c r="BN115" s="827"/>
      <c r="BO115" s="827"/>
      <c r="BP115" s="828"/>
      <c r="BQ115" s="893" t="s">
        <v>136</v>
      </c>
      <c r="BR115" s="894"/>
      <c r="BS115" s="894"/>
      <c r="BT115" s="894"/>
      <c r="BU115" s="894"/>
      <c r="BV115" s="894" t="s">
        <v>436</v>
      </c>
      <c r="BW115" s="894"/>
      <c r="BX115" s="894"/>
      <c r="BY115" s="894"/>
      <c r="BZ115" s="894"/>
      <c r="CA115" s="894" t="s">
        <v>393</v>
      </c>
      <c r="CB115" s="894"/>
      <c r="CC115" s="894"/>
      <c r="CD115" s="894"/>
      <c r="CE115" s="894"/>
      <c r="CF115" s="955" t="s">
        <v>393</v>
      </c>
      <c r="CG115" s="956"/>
      <c r="CH115" s="956"/>
      <c r="CI115" s="956"/>
      <c r="CJ115" s="956"/>
      <c r="CK115" s="1011"/>
      <c r="CL115" s="898"/>
      <c r="CM115" s="892" t="s">
        <v>451</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v>3538</v>
      </c>
      <c r="DH115" s="857"/>
      <c r="DI115" s="857"/>
      <c r="DJ115" s="857"/>
      <c r="DK115" s="858"/>
      <c r="DL115" s="859">
        <v>22684</v>
      </c>
      <c r="DM115" s="857"/>
      <c r="DN115" s="857"/>
      <c r="DO115" s="857"/>
      <c r="DP115" s="858"/>
      <c r="DQ115" s="859">
        <v>22684</v>
      </c>
      <c r="DR115" s="857"/>
      <c r="DS115" s="857"/>
      <c r="DT115" s="857"/>
      <c r="DU115" s="858"/>
      <c r="DV115" s="904">
        <v>0.1</v>
      </c>
      <c r="DW115" s="905"/>
      <c r="DX115" s="905"/>
      <c r="DY115" s="905"/>
      <c r="DZ115" s="906"/>
    </row>
    <row r="116" spans="1:130" s="241" customFormat="1" ht="26.25" customHeight="1" x14ac:dyDescent="0.15">
      <c r="A116" s="1000"/>
      <c r="B116" s="1001"/>
      <c r="C116" s="960" t="s">
        <v>452</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393</v>
      </c>
      <c r="AB116" s="857"/>
      <c r="AC116" s="857"/>
      <c r="AD116" s="857"/>
      <c r="AE116" s="858"/>
      <c r="AF116" s="859" t="s">
        <v>136</v>
      </c>
      <c r="AG116" s="857"/>
      <c r="AH116" s="857"/>
      <c r="AI116" s="857"/>
      <c r="AJ116" s="858"/>
      <c r="AK116" s="859" t="s">
        <v>393</v>
      </c>
      <c r="AL116" s="857"/>
      <c r="AM116" s="857"/>
      <c r="AN116" s="857"/>
      <c r="AO116" s="858"/>
      <c r="AP116" s="904" t="s">
        <v>393</v>
      </c>
      <c r="AQ116" s="905"/>
      <c r="AR116" s="905"/>
      <c r="AS116" s="905"/>
      <c r="AT116" s="906"/>
      <c r="AU116" s="1016"/>
      <c r="AV116" s="1017"/>
      <c r="AW116" s="1017"/>
      <c r="AX116" s="1017"/>
      <c r="AY116" s="1017"/>
      <c r="AZ116" s="943" t="s">
        <v>453</v>
      </c>
      <c r="BA116" s="944"/>
      <c r="BB116" s="944"/>
      <c r="BC116" s="944"/>
      <c r="BD116" s="944"/>
      <c r="BE116" s="944"/>
      <c r="BF116" s="944"/>
      <c r="BG116" s="944"/>
      <c r="BH116" s="944"/>
      <c r="BI116" s="944"/>
      <c r="BJ116" s="944"/>
      <c r="BK116" s="944"/>
      <c r="BL116" s="944"/>
      <c r="BM116" s="944"/>
      <c r="BN116" s="944"/>
      <c r="BO116" s="944"/>
      <c r="BP116" s="945"/>
      <c r="BQ116" s="893" t="s">
        <v>436</v>
      </c>
      <c r="BR116" s="894"/>
      <c r="BS116" s="894"/>
      <c r="BT116" s="894"/>
      <c r="BU116" s="894"/>
      <c r="BV116" s="894" t="s">
        <v>393</v>
      </c>
      <c r="BW116" s="894"/>
      <c r="BX116" s="894"/>
      <c r="BY116" s="894"/>
      <c r="BZ116" s="894"/>
      <c r="CA116" s="894" t="s">
        <v>393</v>
      </c>
      <c r="CB116" s="894"/>
      <c r="CC116" s="894"/>
      <c r="CD116" s="894"/>
      <c r="CE116" s="894"/>
      <c r="CF116" s="955" t="s">
        <v>436</v>
      </c>
      <c r="CG116" s="956"/>
      <c r="CH116" s="956"/>
      <c r="CI116" s="956"/>
      <c r="CJ116" s="956"/>
      <c r="CK116" s="1011"/>
      <c r="CL116" s="898"/>
      <c r="CM116" s="901" t="s">
        <v>454</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393</v>
      </c>
      <c r="DH116" s="857"/>
      <c r="DI116" s="857"/>
      <c r="DJ116" s="857"/>
      <c r="DK116" s="858"/>
      <c r="DL116" s="859" t="s">
        <v>393</v>
      </c>
      <c r="DM116" s="857"/>
      <c r="DN116" s="857"/>
      <c r="DO116" s="857"/>
      <c r="DP116" s="858"/>
      <c r="DQ116" s="859" t="s">
        <v>136</v>
      </c>
      <c r="DR116" s="857"/>
      <c r="DS116" s="857"/>
      <c r="DT116" s="857"/>
      <c r="DU116" s="858"/>
      <c r="DV116" s="904" t="s">
        <v>393</v>
      </c>
      <c r="DW116" s="905"/>
      <c r="DX116" s="905"/>
      <c r="DY116" s="905"/>
      <c r="DZ116" s="906"/>
    </row>
    <row r="117" spans="1:130" s="241" customFormat="1" ht="26.25" customHeight="1" x14ac:dyDescent="0.15">
      <c r="A117" s="98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455</v>
      </c>
      <c r="Z117" s="983"/>
      <c r="AA117" s="988">
        <v>7246019</v>
      </c>
      <c r="AB117" s="989"/>
      <c r="AC117" s="989"/>
      <c r="AD117" s="989"/>
      <c r="AE117" s="990"/>
      <c r="AF117" s="991">
        <v>6533080</v>
      </c>
      <c r="AG117" s="989"/>
      <c r="AH117" s="989"/>
      <c r="AI117" s="989"/>
      <c r="AJ117" s="990"/>
      <c r="AK117" s="991">
        <v>6833744</v>
      </c>
      <c r="AL117" s="989"/>
      <c r="AM117" s="989"/>
      <c r="AN117" s="989"/>
      <c r="AO117" s="990"/>
      <c r="AP117" s="992"/>
      <c r="AQ117" s="993"/>
      <c r="AR117" s="993"/>
      <c r="AS117" s="993"/>
      <c r="AT117" s="994"/>
      <c r="AU117" s="1016"/>
      <c r="AV117" s="1017"/>
      <c r="AW117" s="1017"/>
      <c r="AX117" s="1017"/>
      <c r="AY117" s="1017"/>
      <c r="AZ117" s="943" t="s">
        <v>456</v>
      </c>
      <c r="BA117" s="944"/>
      <c r="BB117" s="944"/>
      <c r="BC117" s="944"/>
      <c r="BD117" s="944"/>
      <c r="BE117" s="944"/>
      <c r="BF117" s="944"/>
      <c r="BG117" s="944"/>
      <c r="BH117" s="944"/>
      <c r="BI117" s="944"/>
      <c r="BJ117" s="944"/>
      <c r="BK117" s="944"/>
      <c r="BL117" s="944"/>
      <c r="BM117" s="944"/>
      <c r="BN117" s="944"/>
      <c r="BO117" s="944"/>
      <c r="BP117" s="945"/>
      <c r="BQ117" s="893" t="s">
        <v>436</v>
      </c>
      <c r="BR117" s="894"/>
      <c r="BS117" s="894"/>
      <c r="BT117" s="894"/>
      <c r="BU117" s="894"/>
      <c r="BV117" s="894" t="s">
        <v>136</v>
      </c>
      <c r="BW117" s="894"/>
      <c r="BX117" s="894"/>
      <c r="BY117" s="894"/>
      <c r="BZ117" s="894"/>
      <c r="CA117" s="894" t="s">
        <v>393</v>
      </c>
      <c r="CB117" s="894"/>
      <c r="CC117" s="894"/>
      <c r="CD117" s="894"/>
      <c r="CE117" s="894"/>
      <c r="CF117" s="955" t="s">
        <v>393</v>
      </c>
      <c r="CG117" s="956"/>
      <c r="CH117" s="956"/>
      <c r="CI117" s="956"/>
      <c r="CJ117" s="956"/>
      <c r="CK117" s="1011"/>
      <c r="CL117" s="898"/>
      <c r="CM117" s="901" t="s">
        <v>457</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136</v>
      </c>
      <c r="DH117" s="857"/>
      <c r="DI117" s="857"/>
      <c r="DJ117" s="857"/>
      <c r="DK117" s="858"/>
      <c r="DL117" s="859" t="s">
        <v>393</v>
      </c>
      <c r="DM117" s="857"/>
      <c r="DN117" s="857"/>
      <c r="DO117" s="857"/>
      <c r="DP117" s="858"/>
      <c r="DQ117" s="859" t="s">
        <v>136</v>
      </c>
      <c r="DR117" s="857"/>
      <c r="DS117" s="857"/>
      <c r="DT117" s="857"/>
      <c r="DU117" s="858"/>
      <c r="DV117" s="904" t="s">
        <v>136</v>
      </c>
      <c r="DW117" s="905"/>
      <c r="DX117" s="905"/>
      <c r="DY117" s="905"/>
      <c r="DZ117" s="906"/>
    </row>
    <row r="118" spans="1:130" s="241" customFormat="1" ht="26.25" customHeight="1" x14ac:dyDescent="0.15">
      <c r="A118" s="981" t="s">
        <v>430</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428</v>
      </c>
      <c r="AB118" s="982"/>
      <c r="AC118" s="982"/>
      <c r="AD118" s="982"/>
      <c r="AE118" s="983"/>
      <c r="AF118" s="984" t="s">
        <v>307</v>
      </c>
      <c r="AG118" s="982"/>
      <c r="AH118" s="982"/>
      <c r="AI118" s="982"/>
      <c r="AJ118" s="983"/>
      <c r="AK118" s="984" t="s">
        <v>306</v>
      </c>
      <c r="AL118" s="982"/>
      <c r="AM118" s="982"/>
      <c r="AN118" s="982"/>
      <c r="AO118" s="983"/>
      <c r="AP118" s="985" t="s">
        <v>429</v>
      </c>
      <c r="AQ118" s="986"/>
      <c r="AR118" s="986"/>
      <c r="AS118" s="986"/>
      <c r="AT118" s="987"/>
      <c r="AU118" s="1016"/>
      <c r="AV118" s="1017"/>
      <c r="AW118" s="1017"/>
      <c r="AX118" s="1017"/>
      <c r="AY118" s="1017"/>
      <c r="AZ118" s="959" t="s">
        <v>458</v>
      </c>
      <c r="BA118" s="960"/>
      <c r="BB118" s="960"/>
      <c r="BC118" s="960"/>
      <c r="BD118" s="960"/>
      <c r="BE118" s="960"/>
      <c r="BF118" s="960"/>
      <c r="BG118" s="960"/>
      <c r="BH118" s="960"/>
      <c r="BI118" s="960"/>
      <c r="BJ118" s="960"/>
      <c r="BK118" s="960"/>
      <c r="BL118" s="960"/>
      <c r="BM118" s="960"/>
      <c r="BN118" s="960"/>
      <c r="BO118" s="960"/>
      <c r="BP118" s="961"/>
      <c r="BQ118" s="962" t="s">
        <v>436</v>
      </c>
      <c r="BR118" s="925"/>
      <c r="BS118" s="925"/>
      <c r="BT118" s="925"/>
      <c r="BU118" s="925"/>
      <c r="BV118" s="925" t="s">
        <v>136</v>
      </c>
      <c r="BW118" s="925"/>
      <c r="BX118" s="925"/>
      <c r="BY118" s="925"/>
      <c r="BZ118" s="925"/>
      <c r="CA118" s="925" t="s">
        <v>136</v>
      </c>
      <c r="CB118" s="925"/>
      <c r="CC118" s="925"/>
      <c r="CD118" s="925"/>
      <c r="CE118" s="925"/>
      <c r="CF118" s="955" t="s">
        <v>136</v>
      </c>
      <c r="CG118" s="956"/>
      <c r="CH118" s="956"/>
      <c r="CI118" s="956"/>
      <c r="CJ118" s="956"/>
      <c r="CK118" s="1011"/>
      <c r="CL118" s="898"/>
      <c r="CM118" s="901" t="s">
        <v>459</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393</v>
      </c>
      <c r="DH118" s="857"/>
      <c r="DI118" s="857"/>
      <c r="DJ118" s="857"/>
      <c r="DK118" s="858"/>
      <c r="DL118" s="859" t="s">
        <v>393</v>
      </c>
      <c r="DM118" s="857"/>
      <c r="DN118" s="857"/>
      <c r="DO118" s="857"/>
      <c r="DP118" s="858"/>
      <c r="DQ118" s="859" t="s">
        <v>393</v>
      </c>
      <c r="DR118" s="857"/>
      <c r="DS118" s="857"/>
      <c r="DT118" s="857"/>
      <c r="DU118" s="858"/>
      <c r="DV118" s="904" t="s">
        <v>393</v>
      </c>
      <c r="DW118" s="905"/>
      <c r="DX118" s="905"/>
      <c r="DY118" s="905"/>
      <c r="DZ118" s="906"/>
    </row>
    <row r="119" spans="1:130" s="241" customFormat="1" ht="26.25" customHeight="1" x14ac:dyDescent="0.15">
      <c r="A119" s="895" t="s">
        <v>433</v>
      </c>
      <c r="B119" s="896"/>
      <c r="C119" s="971" t="s">
        <v>434</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393</v>
      </c>
      <c r="AB119" s="975"/>
      <c r="AC119" s="975"/>
      <c r="AD119" s="975"/>
      <c r="AE119" s="976"/>
      <c r="AF119" s="977" t="s">
        <v>136</v>
      </c>
      <c r="AG119" s="975"/>
      <c r="AH119" s="975"/>
      <c r="AI119" s="975"/>
      <c r="AJ119" s="976"/>
      <c r="AK119" s="977" t="s">
        <v>393</v>
      </c>
      <c r="AL119" s="975"/>
      <c r="AM119" s="975"/>
      <c r="AN119" s="975"/>
      <c r="AO119" s="976"/>
      <c r="AP119" s="978" t="s">
        <v>136</v>
      </c>
      <c r="AQ119" s="979"/>
      <c r="AR119" s="979"/>
      <c r="AS119" s="979"/>
      <c r="AT119" s="980"/>
      <c r="AU119" s="1018"/>
      <c r="AV119" s="1019"/>
      <c r="AW119" s="1019"/>
      <c r="AX119" s="1019"/>
      <c r="AY119" s="1019"/>
      <c r="AZ119" s="272" t="s">
        <v>187</v>
      </c>
      <c r="BA119" s="272"/>
      <c r="BB119" s="272"/>
      <c r="BC119" s="272"/>
      <c r="BD119" s="272"/>
      <c r="BE119" s="272"/>
      <c r="BF119" s="272"/>
      <c r="BG119" s="272"/>
      <c r="BH119" s="272"/>
      <c r="BI119" s="272"/>
      <c r="BJ119" s="272"/>
      <c r="BK119" s="272"/>
      <c r="BL119" s="272"/>
      <c r="BM119" s="272"/>
      <c r="BN119" s="272"/>
      <c r="BO119" s="957" t="s">
        <v>460</v>
      </c>
      <c r="BP119" s="958"/>
      <c r="BQ119" s="962">
        <v>74294145</v>
      </c>
      <c r="BR119" s="925"/>
      <c r="BS119" s="925"/>
      <c r="BT119" s="925"/>
      <c r="BU119" s="925"/>
      <c r="BV119" s="925">
        <v>72062570</v>
      </c>
      <c r="BW119" s="925"/>
      <c r="BX119" s="925"/>
      <c r="BY119" s="925"/>
      <c r="BZ119" s="925"/>
      <c r="CA119" s="925">
        <v>69904641</v>
      </c>
      <c r="CB119" s="925"/>
      <c r="CC119" s="925"/>
      <c r="CD119" s="925"/>
      <c r="CE119" s="925"/>
      <c r="CF119" s="823"/>
      <c r="CG119" s="824"/>
      <c r="CH119" s="824"/>
      <c r="CI119" s="824"/>
      <c r="CJ119" s="914"/>
      <c r="CK119" s="1012"/>
      <c r="CL119" s="900"/>
      <c r="CM119" s="918" t="s">
        <v>461</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393</v>
      </c>
      <c r="DH119" s="840"/>
      <c r="DI119" s="840"/>
      <c r="DJ119" s="840"/>
      <c r="DK119" s="841"/>
      <c r="DL119" s="842" t="s">
        <v>393</v>
      </c>
      <c r="DM119" s="840"/>
      <c r="DN119" s="840"/>
      <c r="DO119" s="840"/>
      <c r="DP119" s="841"/>
      <c r="DQ119" s="842" t="s">
        <v>393</v>
      </c>
      <c r="DR119" s="840"/>
      <c r="DS119" s="840"/>
      <c r="DT119" s="840"/>
      <c r="DU119" s="841"/>
      <c r="DV119" s="928" t="s">
        <v>393</v>
      </c>
      <c r="DW119" s="929"/>
      <c r="DX119" s="929"/>
      <c r="DY119" s="929"/>
      <c r="DZ119" s="930"/>
    </row>
    <row r="120" spans="1:130" s="241" customFormat="1" ht="26.25" customHeight="1" x14ac:dyDescent="0.15">
      <c r="A120" s="897"/>
      <c r="B120" s="898"/>
      <c r="C120" s="901" t="s">
        <v>438</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393</v>
      </c>
      <c r="AB120" s="857"/>
      <c r="AC120" s="857"/>
      <c r="AD120" s="857"/>
      <c r="AE120" s="858"/>
      <c r="AF120" s="859" t="s">
        <v>393</v>
      </c>
      <c r="AG120" s="857"/>
      <c r="AH120" s="857"/>
      <c r="AI120" s="857"/>
      <c r="AJ120" s="858"/>
      <c r="AK120" s="859" t="s">
        <v>136</v>
      </c>
      <c r="AL120" s="857"/>
      <c r="AM120" s="857"/>
      <c r="AN120" s="857"/>
      <c r="AO120" s="858"/>
      <c r="AP120" s="904" t="s">
        <v>136</v>
      </c>
      <c r="AQ120" s="905"/>
      <c r="AR120" s="905"/>
      <c r="AS120" s="905"/>
      <c r="AT120" s="906"/>
      <c r="AU120" s="963" t="s">
        <v>462</v>
      </c>
      <c r="AV120" s="964"/>
      <c r="AW120" s="964"/>
      <c r="AX120" s="964"/>
      <c r="AY120" s="965"/>
      <c r="AZ120" s="940" t="s">
        <v>463</v>
      </c>
      <c r="BA120" s="885"/>
      <c r="BB120" s="885"/>
      <c r="BC120" s="885"/>
      <c r="BD120" s="885"/>
      <c r="BE120" s="885"/>
      <c r="BF120" s="885"/>
      <c r="BG120" s="885"/>
      <c r="BH120" s="885"/>
      <c r="BI120" s="885"/>
      <c r="BJ120" s="885"/>
      <c r="BK120" s="885"/>
      <c r="BL120" s="885"/>
      <c r="BM120" s="885"/>
      <c r="BN120" s="885"/>
      <c r="BO120" s="885"/>
      <c r="BP120" s="886"/>
      <c r="BQ120" s="941">
        <v>7756115</v>
      </c>
      <c r="BR120" s="922"/>
      <c r="BS120" s="922"/>
      <c r="BT120" s="922"/>
      <c r="BU120" s="922"/>
      <c r="BV120" s="922">
        <v>8014514</v>
      </c>
      <c r="BW120" s="922"/>
      <c r="BX120" s="922"/>
      <c r="BY120" s="922"/>
      <c r="BZ120" s="922"/>
      <c r="CA120" s="922">
        <v>8480754</v>
      </c>
      <c r="CB120" s="922"/>
      <c r="CC120" s="922"/>
      <c r="CD120" s="922"/>
      <c r="CE120" s="922"/>
      <c r="CF120" s="946">
        <v>36.200000000000003</v>
      </c>
      <c r="CG120" s="947"/>
      <c r="CH120" s="947"/>
      <c r="CI120" s="947"/>
      <c r="CJ120" s="947"/>
      <c r="CK120" s="948" t="s">
        <v>464</v>
      </c>
      <c r="CL120" s="932"/>
      <c r="CM120" s="932"/>
      <c r="CN120" s="932"/>
      <c r="CO120" s="933"/>
      <c r="CP120" s="952" t="s">
        <v>465</v>
      </c>
      <c r="CQ120" s="953"/>
      <c r="CR120" s="953"/>
      <c r="CS120" s="953"/>
      <c r="CT120" s="953"/>
      <c r="CU120" s="953"/>
      <c r="CV120" s="953"/>
      <c r="CW120" s="953"/>
      <c r="CX120" s="953"/>
      <c r="CY120" s="953"/>
      <c r="CZ120" s="953"/>
      <c r="DA120" s="953"/>
      <c r="DB120" s="953"/>
      <c r="DC120" s="953"/>
      <c r="DD120" s="953"/>
      <c r="DE120" s="953"/>
      <c r="DF120" s="954"/>
      <c r="DG120" s="941">
        <v>13656615</v>
      </c>
      <c r="DH120" s="922"/>
      <c r="DI120" s="922"/>
      <c r="DJ120" s="922"/>
      <c r="DK120" s="922"/>
      <c r="DL120" s="922">
        <v>12928793</v>
      </c>
      <c r="DM120" s="922"/>
      <c r="DN120" s="922"/>
      <c r="DO120" s="922"/>
      <c r="DP120" s="922"/>
      <c r="DQ120" s="922">
        <v>12414861</v>
      </c>
      <c r="DR120" s="922"/>
      <c r="DS120" s="922"/>
      <c r="DT120" s="922"/>
      <c r="DU120" s="922"/>
      <c r="DV120" s="923">
        <v>53</v>
      </c>
      <c r="DW120" s="923"/>
      <c r="DX120" s="923"/>
      <c r="DY120" s="923"/>
      <c r="DZ120" s="924"/>
    </row>
    <row r="121" spans="1:130" s="241" customFormat="1" ht="26.25" customHeight="1" x14ac:dyDescent="0.15">
      <c r="A121" s="897"/>
      <c r="B121" s="898"/>
      <c r="C121" s="943" t="s">
        <v>466</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393</v>
      </c>
      <c r="AB121" s="857"/>
      <c r="AC121" s="857"/>
      <c r="AD121" s="857"/>
      <c r="AE121" s="858"/>
      <c r="AF121" s="859" t="s">
        <v>136</v>
      </c>
      <c r="AG121" s="857"/>
      <c r="AH121" s="857"/>
      <c r="AI121" s="857"/>
      <c r="AJ121" s="858"/>
      <c r="AK121" s="859" t="s">
        <v>136</v>
      </c>
      <c r="AL121" s="857"/>
      <c r="AM121" s="857"/>
      <c r="AN121" s="857"/>
      <c r="AO121" s="858"/>
      <c r="AP121" s="904" t="s">
        <v>393</v>
      </c>
      <c r="AQ121" s="905"/>
      <c r="AR121" s="905"/>
      <c r="AS121" s="905"/>
      <c r="AT121" s="906"/>
      <c r="AU121" s="966"/>
      <c r="AV121" s="967"/>
      <c r="AW121" s="967"/>
      <c r="AX121" s="967"/>
      <c r="AY121" s="968"/>
      <c r="AZ121" s="892" t="s">
        <v>467</v>
      </c>
      <c r="BA121" s="827"/>
      <c r="BB121" s="827"/>
      <c r="BC121" s="827"/>
      <c r="BD121" s="827"/>
      <c r="BE121" s="827"/>
      <c r="BF121" s="827"/>
      <c r="BG121" s="827"/>
      <c r="BH121" s="827"/>
      <c r="BI121" s="827"/>
      <c r="BJ121" s="827"/>
      <c r="BK121" s="827"/>
      <c r="BL121" s="827"/>
      <c r="BM121" s="827"/>
      <c r="BN121" s="827"/>
      <c r="BO121" s="827"/>
      <c r="BP121" s="828"/>
      <c r="BQ121" s="893">
        <v>7310093</v>
      </c>
      <c r="BR121" s="894"/>
      <c r="BS121" s="894"/>
      <c r="BT121" s="894"/>
      <c r="BU121" s="894"/>
      <c r="BV121" s="894">
        <v>7725721</v>
      </c>
      <c r="BW121" s="894"/>
      <c r="BX121" s="894"/>
      <c r="BY121" s="894"/>
      <c r="BZ121" s="894"/>
      <c r="CA121" s="894">
        <v>8124598</v>
      </c>
      <c r="CB121" s="894"/>
      <c r="CC121" s="894"/>
      <c r="CD121" s="894"/>
      <c r="CE121" s="894"/>
      <c r="CF121" s="955">
        <v>34.700000000000003</v>
      </c>
      <c r="CG121" s="956"/>
      <c r="CH121" s="956"/>
      <c r="CI121" s="956"/>
      <c r="CJ121" s="956"/>
      <c r="CK121" s="949"/>
      <c r="CL121" s="935"/>
      <c r="CM121" s="935"/>
      <c r="CN121" s="935"/>
      <c r="CO121" s="936"/>
      <c r="CP121" s="915" t="s">
        <v>468</v>
      </c>
      <c r="CQ121" s="916"/>
      <c r="CR121" s="916"/>
      <c r="CS121" s="916"/>
      <c r="CT121" s="916"/>
      <c r="CU121" s="916"/>
      <c r="CV121" s="916"/>
      <c r="CW121" s="916"/>
      <c r="CX121" s="916"/>
      <c r="CY121" s="916"/>
      <c r="CZ121" s="916"/>
      <c r="DA121" s="916"/>
      <c r="DB121" s="916"/>
      <c r="DC121" s="916"/>
      <c r="DD121" s="916"/>
      <c r="DE121" s="916"/>
      <c r="DF121" s="917"/>
      <c r="DG121" s="893">
        <v>563659</v>
      </c>
      <c r="DH121" s="894"/>
      <c r="DI121" s="894"/>
      <c r="DJ121" s="894"/>
      <c r="DK121" s="894"/>
      <c r="DL121" s="894">
        <v>598934</v>
      </c>
      <c r="DM121" s="894"/>
      <c r="DN121" s="894"/>
      <c r="DO121" s="894"/>
      <c r="DP121" s="894"/>
      <c r="DQ121" s="894">
        <v>597795</v>
      </c>
      <c r="DR121" s="894"/>
      <c r="DS121" s="894"/>
      <c r="DT121" s="894"/>
      <c r="DU121" s="894"/>
      <c r="DV121" s="871">
        <v>2.6</v>
      </c>
      <c r="DW121" s="871"/>
      <c r="DX121" s="871"/>
      <c r="DY121" s="871"/>
      <c r="DZ121" s="872"/>
    </row>
    <row r="122" spans="1:130" s="241" customFormat="1" ht="26.25" customHeight="1" x14ac:dyDescent="0.15">
      <c r="A122" s="897"/>
      <c r="B122" s="898"/>
      <c r="C122" s="901" t="s">
        <v>448</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136</v>
      </c>
      <c r="AB122" s="857"/>
      <c r="AC122" s="857"/>
      <c r="AD122" s="857"/>
      <c r="AE122" s="858"/>
      <c r="AF122" s="859" t="s">
        <v>393</v>
      </c>
      <c r="AG122" s="857"/>
      <c r="AH122" s="857"/>
      <c r="AI122" s="857"/>
      <c r="AJ122" s="858"/>
      <c r="AK122" s="859" t="s">
        <v>393</v>
      </c>
      <c r="AL122" s="857"/>
      <c r="AM122" s="857"/>
      <c r="AN122" s="857"/>
      <c r="AO122" s="858"/>
      <c r="AP122" s="904" t="s">
        <v>136</v>
      </c>
      <c r="AQ122" s="905"/>
      <c r="AR122" s="905"/>
      <c r="AS122" s="905"/>
      <c r="AT122" s="906"/>
      <c r="AU122" s="966"/>
      <c r="AV122" s="967"/>
      <c r="AW122" s="967"/>
      <c r="AX122" s="967"/>
      <c r="AY122" s="968"/>
      <c r="AZ122" s="959" t="s">
        <v>469</v>
      </c>
      <c r="BA122" s="960"/>
      <c r="BB122" s="960"/>
      <c r="BC122" s="960"/>
      <c r="BD122" s="960"/>
      <c r="BE122" s="960"/>
      <c r="BF122" s="960"/>
      <c r="BG122" s="960"/>
      <c r="BH122" s="960"/>
      <c r="BI122" s="960"/>
      <c r="BJ122" s="960"/>
      <c r="BK122" s="960"/>
      <c r="BL122" s="960"/>
      <c r="BM122" s="960"/>
      <c r="BN122" s="960"/>
      <c r="BO122" s="960"/>
      <c r="BP122" s="961"/>
      <c r="BQ122" s="962">
        <v>45375466</v>
      </c>
      <c r="BR122" s="925"/>
      <c r="BS122" s="925"/>
      <c r="BT122" s="925"/>
      <c r="BU122" s="925"/>
      <c r="BV122" s="925">
        <v>44985827</v>
      </c>
      <c r="BW122" s="925"/>
      <c r="BX122" s="925"/>
      <c r="BY122" s="925"/>
      <c r="BZ122" s="925"/>
      <c r="CA122" s="925">
        <v>44585038</v>
      </c>
      <c r="CB122" s="925"/>
      <c r="CC122" s="925"/>
      <c r="CD122" s="925"/>
      <c r="CE122" s="925"/>
      <c r="CF122" s="926">
        <v>190.3</v>
      </c>
      <c r="CG122" s="927"/>
      <c r="CH122" s="927"/>
      <c r="CI122" s="927"/>
      <c r="CJ122" s="927"/>
      <c r="CK122" s="949"/>
      <c r="CL122" s="935"/>
      <c r="CM122" s="935"/>
      <c r="CN122" s="935"/>
      <c r="CO122" s="936"/>
      <c r="CP122" s="915"/>
      <c r="CQ122" s="916"/>
      <c r="CR122" s="916"/>
      <c r="CS122" s="916"/>
      <c r="CT122" s="916"/>
      <c r="CU122" s="916"/>
      <c r="CV122" s="916"/>
      <c r="CW122" s="916"/>
      <c r="CX122" s="916"/>
      <c r="CY122" s="916"/>
      <c r="CZ122" s="916"/>
      <c r="DA122" s="916"/>
      <c r="DB122" s="916"/>
      <c r="DC122" s="916"/>
      <c r="DD122" s="916"/>
      <c r="DE122" s="916"/>
      <c r="DF122" s="917"/>
      <c r="DG122" s="893"/>
      <c r="DH122" s="894"/>
      <c r="DI122" s="894"/>
      <c r="DJ122" s="894"/>
      <c r="DK122" s="894"/>
      <c r="DL122" s="894"/>
      <c r="DM122" s="894"/>
      <c r="DN122" s="894"/>
      <c r="DO122" s="894"/>
      <c r="DP122" s="894"/>
      <c r="DQ122" s="894"/>
      <c r="DR122" s="894"/>
      <c r="DS122" s="894"/>
      <c r="DT122" s="894"/>
      <c r="DU122" s="894"/>
      <c r="DV122" s="871"/>
      <c r="DW122" s="871"/>
      <c r="DX122" s="871"/>
      <c r="DY122" s="871"/>
      <c r="DZ122" s="872"/>
    </row>
    <row r="123" spans="1:130" s="241" customFormat="1" ht="26.25" customHeight="1" x14ac:dyDescent="0.15">
      <c r="A123" s="897"/>
      <c r="B123" s="898"/>
      <c r="C123" s="901" t="s">
        <v>454</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393</v>
      </c>
      <c r="AB123" s="857"/>
      <c r="AC123" s="857"/>
      <c r="AD123" s="857"/>
      <c r="AE123" s="858"/>
      <c r="AF123" s="859" t="s">
        <v>393</v>
      </c>
      <c r="AG123" s="857"/>
      <c r="AH123" s="857"/>
      <c r="AI123" s="857"/>
      <c r="AJ123" s="858"/>
      <c r="AK123" s="859" t="s">
        <v>393</v>
      </c>
      <c r="AL123" s="857"/>
      <c r="AM123" s="857"/>
      <c r="AN123" s="857"/>
      <c r="AO123" s="858"/>
      <c r="AP123" s="904" t="s">
        <v>136</v>
      </c>
      <c r="AQ123" s="905"/>
      <c r="AR123" s="905"/>
      <c r="AS123" s="905"/>
      <c r="AT123" s="906"/>
      <c r="AU123" s="969"/>
      <c r="AV123" s="970"/>
      <c r="AW123" s="970"/>
      <c r="AX123" s="970"/>
      <c r="AY123" s="970"/>
      <c r="AZ123" s="272" t="s">
        <v>187</v>
      </c>
      <c r="BA123" s="272"/>
      <c r="BB123" s="272"/>
      <c r="BC123" s="272"/>
      <c r="BD123" s="272"/>
      <c r="BE123" s="272"/>
      <c r="BF123" s="272"/>
      <c r="BG123" s="272"/>
      <c r="BH123" s="272"/>
      <c r="BI123" s="272"/>
      <c r="BJ123" s="272"/>
      <c r="BK123" s="272"/>
      <c r="BL123" s="272"/>
      <c r="BM123" s="272"/>
      <c r="BN123" s="272"/>
      <c r="BO123" s="957" t="s">
        <v>470</v>
      </c>
      <c r="BP123" s="958"/>
      <c r="BQ123" s="912">
        <v>60441674</v>
      </c>
      <c r="BR123" s="913"/>
      <c r="BS123" s="913"/>
      <c r="BT123" s="913"/>
      <c r="BU123" s="913"/>
      <c r="BV123" s="913">
        <v>60726062</v>
      </c>
      <c r="BW123" s="913"/>
      <c r="BX123" s="913"/>
      <c r="BY123" s="913"/>
      <c r="BZ123" s="913"/>
      <c r="CA123" s="913">
        <v>61190390</v>
      </c>
      <c r="CB123" s="913"/>
      <c r="CC123" s="913"/>
      <c r="CD123" s="913"/>
      <c r="CE123" s="913"/>
      <c r="CF123" s="823"/>
      <c r="CG123" s="824"/>
      <c r="CH123" s="824"/>
      <c r="CI123" s="824"/>
      <c r="CJ123" s="914"/>
      <c r="CK123" s="949"/>
      <c r="CL123" s="935"/>
      <c r="CM123" s="935"/>
      <c r="CN123" s="935"/>
      <c r="CO123" s="936"/>
      <c r="CP123" s="915"/>
      <c r="CQ123" s="916"/>
      <c r="CR123" s="916"/>
      <c r="CS123" s="916"/>
      <c r="CT123" s="916"/>
      <c r="CU123" s="916"/>
      <c r="CV123" s="916"/>
      <c r="CW123" s="916"/>
      <c r="CX123" s="916"/>
      <c r="CY123" s="916"/>
      <c r="CZ123" s="916"/>
      <c r="DA123" s="916"/>
      <c r="DB123" s="916"/>
      <c r="DC123" s="916"/>
      <c r="DD123" s="916"/>
      <c r="DE123" s="916"/>
      <c r="DF123" s="917"/>
      <c r="DG123" s="856"/>
      <c r="DH123" s="857"/>
      <c r="DI123" s="857"/>
      <c r="DJ123" s="857"/>
      <c r="DK123" s="858"/>
      <c r="DL123" s="859"/>
      <c r="DM123" s="857"/>
      <c r="DN123" s="857"/>
      <c r="DO123" s="857"/>
      <c r="DP123" s="858"/>
      <c r="DQ123" s="859"/>
      <c r="DR123" s="857"/>
      <c r="DS123" s="857"/>
      <c r="DT123" s="857"/>
      <c r="DU123" s="858"/>
      <c r="DV123" s="904"/>
      <c r="DW123" s="905"/>
      <c r="DX123" s="905"/>
      <c r="DY123" s="905"/>
      <c r="DZ123" s="906"/>
    </row>
    <row r="124" spans="1:130" s="241" customFormat="1" ht="26.25" customHeight="1" thickBot="1" x14ac:dyDescent="0.2">
      <c r="A124" s="897"/>
      <c r="B124" s="898"/>
      <c r="C124" s="901" t="s">
        <v>457</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136</v>
      </c>
      <c r="AB124" s="857"/>
      <c r="AC124" s="857"/>
      <c r="AD124" s="857"/>
      <c r="AE124" s="858"/>
      <c r="AF124" s="859" t="s">
        <v>136</v>
      </c>
      <c r="AG124" s="857"/>
      <c r="AH124" s="857"/>
      <c r="AI124" s="857"/>
      <c r="AJ124" s="858"/>
      <c r="AK124" s="859" t="s">
        <v>136</v>
      </c>
      <c r="AL124" s="857"/>
      <c r="AM124" s="857"/>
      <c r="AN124" s="857"/>
      <c r="AO124" s="858"/>
      <c r="AP124" s="904" t="s">
        <v>136</v>
      </c>
      <c r="AQ124" s="905"/>
      <c r="AR124" s="905"/>
      <c r="AS124" s="905"/>
      <c r="AT124" s="906"/>
      <c r="AU124" s="907" t="s">
        <v>471</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v>58.4</v>
      </c>
      <c r="BR124" s="911"/>
      <c r="BS124" s="911"/>
      <c r="BT124" s="911"/>
      <c r="BU124" s="911"/>
      <c r="BV124" s="911">
        <v>48</v>
      </c>
      <c r="BW124" s="911"/>
      <c r="BX124" s="911"/>
      <c r="BY124" s="911"/>
      <c r="BZ124" s="911"/>
      <c r="CA124" s="911">
        <v>37.200000000000003</v>
      </c>
      <c r="CB124" s="911"/>
      <c r="CC124" s="911"/>
      <c r="CD124" s="911"/>
      <c r="CE124" s="911"/>
      <c r="CF124" s="801"/>
      <c r="CG124" s="802"/>
      <c r="CH124" s="802"/>
      <c r="CI124" s="802"/>
      <c r="CJ124" s="942"/>
      <c r="CK124" s="950"/>
      <c r="CL124" s="950"/>
      <c r="CM124" s="950"/>
      <c r="CN124" s="950"/>
      <c r="CO124" s="951"/>
      <c r="CP124" s="915" t="s">
        <v>472</v>
      </c>
      <c r="CQ124" s="916"/>
      <c r="CR124" s="916"/>
      <c r="CS124" s="916"/>
      <c r="CT124" s="916"/>
      <c r="CU124" s="916"/>
      <c r="CV124" s="916"/>
      <c r="CW124" s="916"/>
      <c r="CX124" s="916"/>
      <c r="CY124" s="916"/>
      <c r="CZ124" s="916"/>
      <c r="DA124" s="916"/>
      <c r="DB124" s="916"/>
      <c r="DC124" s="916"/>
      <c r="DD124" s="916"/>
      <c r="DE124" s="916"/>
      <c r="DF124" s="917"/>
      <c r="DG124" s="839" t="s">
        <v>136</v>
      </c>
      <c r="DH124" s="840"/>
      <c r="DI124" s="840"/>
      <c r="DJ124" s="840"/>
      <c r="DK124" s="841"/>
      <c r="DL124" s="842" t="s">
        <v>136</v>
      </c>
      <c r="DM124" s="840"/>
      <c r="DN124" s="840"/>
      <c r="DO124" s="840"/>
      <c r="DP124" s="841"/>
      <c r="DQ124" s="842" t="s">
        <v>136</v>
      </c>
      <c r="DR124" s="840"/>
      <c r="DS124" s="840"/>
      <c r="DT124" s="840"/>
      <c r="DU124" s="841"/>
      <c r="DV124" s="928" t="s">
        <v>136</v>
      </c>
      <c r="DW124" s="929"/>
      <c r="DX124" s="929"/>
      <c r="DY124" s="929"/>
      <c r="DZ124" s="930"/>
    </row>
    <row r="125" spans="1:130" s="241" customFormat="1" ht="26.25" customHeight="1" x14ac:dyDescent="0.15">
      <c r="A125" s="897"/>
      <c r="B125" s="898"/>
      <c r="C125" s="901" t="s">
        <v>459</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136</v>
      </c>
      <c r="AB125" s="857"/>
      <c r="AC125" s="857"/>
      <c r="AD125" s="857"/>
      <c r="AE125" s="858"/>
      <c r="AF125" s="859" t="s">
        <v>136</v>
      </c>
      <c r="AG125" s="857"/>
      <c r="AH125" s="857"/>
      <c r="AI125" s="857"/>
      <c r="AJ125" s="858"/>
      <c r="AK125" s="859" t="s">
        <v>136</v>
      </c>
      <c r="AL125" s="857"/>
      <c r="AM125" s="857"/>
      <c r="AN125" s="857"/>
      <c r="AO125" s="858"/>
      <c r="AP125" s="904" t="s">
        <v>136</v>
      </c>
      <c r="AQ125" s="905"/>
      <c r="AR125" s="905"/>
      <c r="AS125" s="905"/>
      <c r="AT125" s="906"/>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1" t="s">
        <v>473</v>
      </c>
      <c r="CL125" s="932"/>
      <c r="CM125" s="932"/>
      <c r="CN125" s="932"/>
      <c r="CO125" s="933"/>
      <c r="CP125" s="940" t="s">
        <v>474</v>
      </c>
      <c r="CQ125" s="885"/>
      <c r="CR125" s="885"/>
      <c r="CS125" s="885"/>
      <c r="CT125" s="885"/>
      <c r="CU125" s="885"/>
      <c r="CV125" s="885"/>
      <c r="CW125" s="885"/>
      <c r="CX125" s="885"/>
      <c r="CY125" s="885"/>
      <c r="CZ125" s="885"/>
      <c r="DA125" s="885"/>
      <c r="DB125" s="885"/>
      <c r="DC125" s="885"/>
      <c r="DD125" s="885"/>
      <c r="DE125" s="885"/>
      <c r="DF125" s="886"/>
      <c r="DG125" s="941" t="s">
        <v>136</v>
      </c>
      <c r="DH125" s="922"/>
      <c r="DI125" s="922"/>
      <c r="DJ125" s="922"/>
      <c r="DK125" s="922"/>
      <c r="DL125" s="922" t="s">
        <v>136</v>
      </c>
      <c r="DM125" s="922"/>
      <c r="DN125" s="922"/>
      <c r="DO125" s="922"/>
      <c r="DP125" s="922"/>
      <c r="DQ125" s="922" t="s">
        <v>136</v>
      </c>
      <c r="DR125" s="922"/>
      <c r="DS125" s="922"/>
      <c r="DT125" s="922"/>
      <c r="DU125" s="922"/>
      <c r="DV125" s="923" t="s">
        <v>136</v>
      </c>
      <c r="DW125" s="923"/>
      <c r="DX125" s="923"/>
      <c r="DY125" s="923"/>
      <c r="DZ125" s="924"/>
    </row>
    <row r="126" spans="1:130" s="241" customFormat="1" ht="26.25" customHeight="1" thickBot="1" x14ac:dyDescent="0.2">
      <c r="A126" s="897"/>
      <c r="B126" s="898"/>
      <c r="C126" s="901" t="s">
        <v>461</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136</v>
      </c>
      <c r="AB126" s="857"/>
      <c r="AC126" s="857"/>
      <c r="AD126" s="857"/>
      <c r="AE126" s="858"/>
      <c r="AF126" s="859" t="s">
        <v>136</v>
      </c>
      <c r="AG126" s="857"/>
      <c r="AH126" s="857"/>
      <c r="AI126" s="857"/>
      <c r="AJ126" s="858"/>
      <c r="AK126" s="859" t="s">
        <v>136</v>
      </c>
      <c r="AL126" s="857"/>
      <c r="AM126" s="857"/>
      <c r="AN126" s="857"/>
      <c r="AO126" s="858"/>
      <c r="AP126" s="904" t="s">
        <v>136</v>
      </c>
      <c r="AQ126" s="905"/>
      <c r="AR126" s="905"/>
      <c r="AS126" s="905"/>
      <c r="AT126" s="906"/>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4"/>
      <c r="CL126" s="935"/>
      <c r="CM126" s="935"/>
      <c r="CN126" s="935"/>
      <c r="CO126" s="936"/>
      <c r="CP126" s="892" t="s">
        <v>475</v>
      </c>
      <c r="CQ126" s="827"/>
      <c r="CR126" s="827"/>
      <c r="CS126" s="827"/>
      <c r="CT126" s="827"/>
      <c r="CU126" s="827"/>
      <c r="CV126" s="827"/>
      <c r="CW126" s="827"/>
      <c r="CX126" s="827"/>
      <c r="CY126" s="827"/>
      <c r="CZ126" s="827"/>
      <c r="DA126" s="827"/>
      <c r="DB126" s="827"/>
      <c r="DC126" s="827"/>
      <c r="DD126" s="827"/>
      <c r="DE126" s="827"/>
      <c r="DF126" s="828"/>
      <c r="DG126" s="893" t="s">
        <v>136</v>
      </c>
      <c r="DH126" s="894"/>
      <c r="DI126" s="894"/>
      <c r="DJ126" s="894"/>
      <c r="DK126" s="894"/>
      <c r="DL126" s="894" t="s">
        <v>136</v>
      </c>
      <c r="DM126" s="894"/>
      <c r="DN126" s="894"/>
      <c r="DO126" s="894"/>
      <c r="DP126" s="894"/>
      <c r="DQ126" s="894" t="s">
        <v>136</v>
      </c>
      <c r="DR126" s="894"/>
      <c r="DS126" s="894"/>
      <c r="DT126" s="894"/>
      <c r="DU126" s="894"/>
      <c r="DV126" s="871" t="s">
        <v>136</v>
      </c>
      <c r="DW126" s="871"/>
      <c r="DX126" s="871"/>
      <c r="DY126" s="871"/>
      <c r="DZ126" s="872"/>
    </row>
    <row r="127" spans="1:130" s="241" customFormat="1" ht="26.25" customHeight="1" x14ac:dyDescent="0.15">
      <c r="A127" s="899"/>
      <c r="B127" s="900"/>
      <c r="C127" s="918" t="s">
        <v>476</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v>11008</v>
      </c>
      <c r="AB127" s="857"/>
      <c r="AC127" s="857"/>
      <c r="AD127" s="857"/>
      <c r="AE127" s="858"/>
      <c r="AF127" s="859">
        <v>644</v>
      </c>
      <c r="AG127" s="857"/>
      <c r="AH127" s="857"/>
      <c r="AI127" s="857"/>
      <c r="AJ127" s="858"/>
      <c r="AK127" s="859">
        <v>383</v>
      </c>
      <c r="AL127" s="857"/>
      <c r="AM127" s="857"/>
      <c r="AN127" s="857"/>
      <c r="AO127" s="858"/>
      <c r="AP127" s="904">
        <v>0</v>
      </c>
      <c r="AQ127" s="905"/>
      <c r="AR127" s="905"/>
      <c r="AS127" s="905"/>
      <c r="AT127" s="906"/>
      <c r="AU127" s="277"/>
      <c r="AV127" s="277"/>
      <c r="AW127" s="277"/>
      <c r="AX127" s="921" t="s">
        <v>477</v>
      </c>
      <c r="AY127" s="889"/>
      <c r="AZ127" s="889"/>
      <c r="BA127" s="889"/>
      <c r="BB127" s="889"/>
      <c r="BC127" s="889"/>
      <c r="BD127" s="889"/>
      <c r="BE127" s="890"/>
      <c r="BF127" s="888" t="s">
        <v>478</v>
      </c>
      <c r="BG127" s="889"/>
      <c r="BH127" s="889"/>
      <c r="BI127" s="889"/>
      <c r="BJ127" s="889"/>
      <c r="BK127" s="889"/>
      <c r="BL127" s="890"/>
      <c r="BM127" s="888" t="s">
        <v>479</v>
      </c>
      <c r="BN127" s="889"/>
      <c r="BO127" s="889"/>
      <c r="BP127" s="889"/>
      <c r="BQ127" s="889"/>
      <c r="BR127" s="889"/>
      <c r="BS127" s="890"/>
      <c r="BT127" s="888" t="s">
        <v>480</v>
      </c>
      <c r="BU127" s="889"/>
      <c r="BV127" s="889"/>
      <c r="BW127" s="889"/>
      <c r="BX127" s="889"/>
      <c r="BY127" s="889"/>
      <c r="BZ127" s="891"/>
      <c r="CA127" s="277"/>
      <c r="CB127" s="277"/>
      <c r="CC127" s="277"/>
      <c r="CD127" s="278"/>
      <c r="CE127" s="278"/>
      <c r="CF127" s="278"/>
      <c r="CG127" s="275"/>
      <c r="CH127" s="275"/>
      <c r="CI127" s="275"/>
      <c r="CJ127" s="276"/>
      <c r="CK127" s="934"/>
      <c r="CL127" s="935"/>
      <c r="CM127" s="935"/>
      <c r="CN127" s="935"/>
      <c r="CO127" s="936"/>
      <c r="CP127" s="892" t="s">
        <v>481</v>
      </c>
      <c r="CQ127" s="827"/>
      <c r="CR127" s="827"/>
      <c r="CS127" s="827"/>
      <c r="CT127" s="827"/>
      <c r="CU127" s="827"/>
      <c r="CV127" s="827"/>
      <c r="CW127" s="827"/>
      <c r="CX127" s="827"/>
      <c r="CY127" s="827"/>
      <c r="CZ127" s="827"/>
      <c r="DA127" s="827"/>
      <c r="DB127" s="827"/>
      <c r="DC127" s="827"/>
      <c r="DD127" s="827"/>
      <c r="DE127" s="827"/>
      <c r="DF127" s="828"/>
      <c r="DG127" s="893" t="s">
        <v>136</v>
      </c>
      <c r="DH127" s="894"/>
      <c r="DI127" s="894"/>
      <c r="DJ127" s="894"/>
      <c r="DK127" s="894"/>
      <c r="DL127" s="894" t="s">
        <v>136</v>
      </c>
      <c r="DM127" s="894"/>
      <c r="DN127" s="894"/>
      <c r="DO127" s="894"/>
      <c r="DP127" s="894"/>
      <c r="DQ127" s="894" t="s">
        <v>136</v>
      </c>
      <c r="DR127" s="894"/>
      <c r="DS127" s="894"/>
      <c r="DT127" s="894"/>
      <c r="DU127" s="894"/>
      <c r="DV127" s="871" t="s">
        <v>436</v>
      </c>
      <c r="DW127" s="871"/>
      <c r="DX127" s="871"/>
      <c r="DY127" s="871"/>
      <c r="DZ127" s="872"/>
    </row>
    <row r="128" spans="1:130" s="241" customFormat="1" ht="26.25" customHeight="1" thickBot="1" x14ac:dyDescent="0.2">
      <c r="A128" s="873" t="s">
        <v>482</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483</v>
      </c>
      <c r="X128" s="875"/>
      <c r="Y128" s="875"/>
      <c r="Z128" s="876"/>
      <c r="AA128" s="877">
        <v>987140</v>
      </c>
      <c r="AB128" s="878"/>
      <c r="AC128" s="878"/>
      <c r="AD128" s="878"/>
      <c r="AE128" s="879"/>
      <c r="AF128" s="880">
        <v>978350</v>
      </c>
      <c r="AG128" s="878"/>
      <c r="AH128" s="878"/>
      <c r="AI128" s="878"/>
      <c r="AJ128" s="879"/>
      <c r="AK128" s="880">
        <v>1072964</v>
      </c>
      <c r="AL128" s="878"/>
      <c r="AM128" s="878"/>
      <c r="AN128" s="878"/>
      <c r="AO128" s="879"/>
      <c r="AP128" s="881"/>
      <c r="AQ128" s="882"/>
      <c r="AR128" s="882"/>
      <c r="AS128" s="882"/>
      <c r="AT128" s="883"/>
      <c r="AU128" s="277"/>
      <c r="AV128" s="277"/>
      <c r="AW128" s="277"/>
      <c r="AX128" s="884" t="s">
        <v>484</v>
      </c>
      <c r="AY128" s="885"/>
      <c r="AZ128" s="885"/>
      <c r="BA128" s="885"/>
      <c r="BB128" s="885"/>
      <c r="BC128" s="885"/>
      <c r="BD128" s="885"/>
      <c r="BE128" s="886"/>
      <c r="BF128" s="863" t="s">
        <v>136</v>
      </c>
      <c r="BG128" s="864"/>
      <c r="BH128" s="864"/>
      <c r="BI128" s="864"/>
      <c r="BJ128" s="864"/>
      <c r="BK128" s="864"/>
      <c r="BL128" s="887"/>
      <c r="BM128" s="863">
        <v>11.93</v>
      </c>
      <c r="BN128" s="864"/>
      <c r="BO128" s="864"/>
      <c r="BP128" s="864"/>
      <c r="BQ128" s="864"/>
      <c r="BR128" s="864"/>
      <c r="BS128" s="887"/>
      <c r="BT128" s="863">
        <v>20</v>
      </c>
      <c r="BU128" s="864"/>
      <c r="BV128" s="864"/>
      <c r="BW128" s="864"/>
      <c r="BX128" s="864"/>
      <c r="BY128" s="864"/>
      <c r="BZ128" s="865"/>
      <c r="CA128" s="278"/>
      <c r="CB128" s="278"/>
      <c r="CC128" s="278"/>
      <c r="CD128" s="278"/>
      <c r="CE128" s="278"/>
      <c r="CF128" s="278"/>
      <c r="CG128" s="275"/>
      <c r="CH128" s="275"/>
      <c r="CI128" s="275"/>
      <c r="CJ128" s="276"/>
      <c r="CK128" s="937"/>
      <c r="CL128" s="938"/>
      <c r="CM128" s="938"/>
      <c r="CN128" s="938"/>
      <c r="CO128" s="939"/>
      <c r="CP128" s="866" t="s">
        <v>485</v>
      </c>
      <c r="CQ128" s="805"/>
      <c r="CR128" s="805"/>
      <c r="CS128" s="805"/>
      <c r="CT128" s="805"/>
      <c r="CU128" s="805"/>
      <c r="CV128" s="805"/>
      <c r="CW128" s="805"/>
      <c r="CX128" s="805"/>
      <c r="CY128" s="805"/>
      <c r="CZ128" s="805"/>
      <c r="DA128" s="805"/>
      <c r="DB128" s="805"/>
      <c r="DC128" s="805"/>
      <c r="DD128" s="805"/>
      <c r="DE128" s="805"/>
      <c r="DF128" s="806"/>
      <c r="DG128" s="867" t="s">
        <v>136</v>
      </c>
      <c r="DH128" s="868"/>
      <c r="DI128" s="868"/>
      <c r="DJ128" s="868"/>
      <c r="DK128" s="868"/>
      <c r="DL128" s="868" t="s">
        <v>393</v>
      </c>
      <c r="DM128" s="868"/>
      <c r="DN128" s="868"/>
      <c r="DO128" s="868"/>
      <c r="DP128" s="868"/>
      <c r="DQ128" s="868" t="s">
        <v>136</v>
      </c>
      <c r="DR128" s="868"/>
      <c r="DS128" s="868"/>
      <c r="DT128" s="868"/>
      <c r="DU128" s="868"/>
      <c r="DV128" s="869" t="s">
        <v>136</v>
      </c>
      <c r="DW128" s="869"/>
      <c r="DX128" s="869"/>
      <c r="DY128" s="869"/>
      <c r="DZ128" s="870"/>
    </row>
    <row r="129" spans="1:131" s="241" customFormat="1" ht="26.25" customHeight="1" x14ac:dyDescent="0.15">
      <c r="A129" s="851" t="s">
        <v>107</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486</v>
      </c>
      <c r="X129" s="854"/>
      <c r="Y129" s="854"/>
      <c r="Z129" s="855"/>
      <c r="AA129" s="856">
        <v>27716530</v>
      </c>
      <c r="AB129" s="857"/>
      <c r="AC129" s="857"/>
      <c r="AD129" s="857"/>
      <c r="AE129" s="858"/>
      <c r="AF129" s="859">
        <v>27574457</v>
      </c>
      <c r="AG129" s="857"/>
      <c r="AH129" s="857"/>
      <c r="AI129" s="857"/>
      <c r="AJ129" s="858"/>
      <c r="AK129" s="859">
        <v>27535926</v>
      </c>
      <c r="AL129" s="857"/>
      <c r="AM129" s="857"/>
      <c r="AN129" s="857"/>
      <c r="AO129" s="858"/>
      <c r="AP129" s="860"/>
      <c r="AQ129" s="861"/>
      <c r="AR129" s="861"/>
      <c r="AS129" s="861"/>
      <c r="AT129" s="862"/>
      <c r="AU129" s="279"/>
      <c r="AV129" s="279"/>
      <c r="AW129" s="279"/>
      <c r="AX129" s="826" t="s">
        <v>487</v>
      </c>
      <c r="AY129" s="827"/>
      <c r="AZ129" s="827"/>
      <c r="BA129" s="827"/>
      <c r="BB129" s="827"/>
      <c r="BC129" s="827"/>
      <c r="BD129" s="827"/>
      <c r="BE129" s="828"/>
      <c r="BF129" s="846" t="s">
        <v>136</v>
      </c>
      <c r="BG129" s="847"/>
      <c r="BH129" s="847"/>
      <c r="BI129" s="847"/>
      <c r="BJ129" s="847"/>
      <c r="BK129" s="847"/>
      <c r="BL129" s="848"/>
      <c r="BM129" s="846">
        <v>16.93</v>
      </c>
      <c r="BN129" s="847"/>
      <c r="BO129" s="847"/>
      <c r="BP129" s="847"/>
      <c r="BQ129" s="847"/>
      <c r="BR129" s="847"/>
      <c r="BS129" s="848"/>
      <c r="BT129" s="846">
        <v>30</v>
      </c>
      <c r="BU129" s="849"/>
      <c r="BV129" s="849"/>
      <c r="BW129" s="849"/>
      <c r="BX129" s="849"/>
      <c r="BY129" s="849"/>
      <c r="BZ129" s="850"/>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1" t="s">
        <v>488</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489</v>
      </c>
      <c r="X130" s="854"/>
      <c r="Y130" s="854"/>
      <c r="Z130" s="855"/>
      <c r="AA130" s="856">
        <v>4000190</v>
      </c>
      <c r="AB130" s="857"/>
      <c r="AC130" s="857"/>
      <c r="AD130" s="857"/>
      <c r="AE130" s="858"/>
      <c r="AF130" s="859">
        <v>4004213</v>
      </c>
      <c r="AG130" s="857"/>
      <c r="AH130" s="857"/>
      <c r="AI130" s="857"/>
      <c r="AJ130" s="858"/>
      <c r="AK130" s="859">
        <v>4112629</v>
      </c>
      <c r="AL130" s="857"/>
      <c r="AM130" s="857"/>
      <c r="AN130" s="857"/>
      <c r="AO130" s="858"/>
      <c r="AP130" s="860"/>
      <c r="AQ130" s="861"/>
      <c r="AR130" s="861"/>
      <c r="AS130" s="861"/>
      <c r="AT130" s="862"/>
      <c r="AU130" s="279"/>
      <c r="AV130" s="279"/>
      <c r="AW130" s="279"/>
      <c r="AX130" s="826" t="s">
        <v>490</v>
      </c>
      <c r="AY130" s="827"/>
      <c r="AZ130" s="827"/>
      <c r="BA130" s="827"/>
      <c r="BB130" s="827"/>
      <c r="BC130" s="827"/>
      <c r="BD130" s="827"/>
      <c r="BE130" s="828"/>
      <c r="BF130" s="829">
        <v>7.7</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491</v>
      </c>
      <c r="X131" s="837"/>
      <c r="Y131" s="837"/>
      <c r="Z131" s="838"/>
      <c r="AA131" s="839">
        <v>23716340</v>
      </c>
      <c r="AB131" s="840"/>
      <c r="AC131" s="840"/>
      <c r="AD131" s="840"/>
      <c r="AE131" s="841"/>
      <c r="AF131" s="842">
        <v>23570244</v>
      </c>
      <c r="AG131" s="840"/>
      <c r="AH131" s="840"/>
      <c r="AI131" s="840"/>
      <c r="AJ131" s="841"/>
      <c r="AK131" s="842">
        <v>23423297</v>
      </c>
      <c r="AL131" s="840"/>
      <c r="AM131" s="840"/>
      <c r="AN131" s="840"/>
      <c r="AO131" s="841"/>
      <c r="AP131" s="843"/>
      <c r="AQ131" s="844"/>
      <c r="AR131" s="844"/>
      <c r="AS131" s="844"/>
      <c r="AT131" s="845"/>
      <c r="AU131" s="279"/>
      <c r="AV131" s="279"/>
      <c r="AW131" s="279"/>
      <c r="AX131" s="804" t="s">
        <v>492</v>
      </c>
      <c r="AY131" s="805"/>
      <c r="AZ131" s="805"/>
      <c r="BA131" s="805"/>
      <c r="BB131" s="805"/>
      <c r="BC131" s="805"/>
      <c r="BD131" s="805"/>
      <c r="BE131" s="806"/>
      <c r="BF131" s="807">
        <v>37.200000000000003</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3" t="s">
        <v>493</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494</v>
      </c>
      <c r="W132" s="817"/>
      <c r="X132" s="817"/>
      <c r="Y132" s="817"/>
      <c r="Z132" s="818"/>
      <c r="AA132" s="819">
        <v>9.5237671580000001</v>
      </c>
      <c r="AB132" s="820"/>
      <c r="AC132" s="820"/>
      <c r="AD132" s="820"/>
      <c r="AE132" s="821"/>
      <c r="AF132" s="822">
        <v>6.5782814979999999</v>
      </c>
      <c r="AG132" s="820"/>
      <c r="AH132" s="820"/>
      <c r="AI132" s="820"/>
      <c r="AJ132" s="821"/>
      <c r="AK132" s="822">
        <v>7.0363749389999999</v>
      </c>
      <c r="AL132" s="820"/>
      <c r="AM132" s="820"/>
      <c r="AN132" s="820"/>
      <c r="AO132" s="821"/>
      <c r="AP132" s="823"/>
      <c r="AQ132" s="824"/>
      <c r="AR132" s="824"/>
      <c r="AS132" s="824"/>
      <c r="AT132" s="825"/>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495</v>
      </c>
      <c r="W133" s="796"/>
      <c r="X133" s="796"/>
      <c r="Y133" s="796"/>
      <c r="Z133" s="797"/>
      <c r="AA133" s="798">
        <v>9.1</v>
      </c>
      <c r="AB133" s="799"/>
      <c r="AC133" s="799"/>
      <c r="AD133" s="799"/>
      <c r="AE133" s="800"/>
      <c r="AF133" s="798">
        <v>8.4</v>
      </c>
      <c r="AG133" s="799"/>
      <c r="AH133" s="799"/>
      <c r="AI133" s="799"/>
      <c r="AJ133" s="800"/>
      <c r="AK133" s="798">
        <v>7.7</v>
      </c>
      <c r="AL133" s="799"/>
      <c r="AM133" s="799"/>
      <c r="AN133" s="799"/>
      <c r="AO133" s="800"/>
      <c r="AP133" s="801"/>
      <c r="AQ133" s="802"/>
      <c r="AR133" s="802"/>
      <c r="AS133" s="802"/>
      <c r="AT133" s="803"/>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KZlMJqJM3oCxKVm7btQpfieQvN0oObQaFdsrQmrGmt3mPyQYQgv/nf5KxcB+km8lmhCoo+XAdqKo7t8LRpcJLA==" saltValue="umwg4G3HoOZWa52xRJds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g9ugANjXjpWUe8iTh1JvA5/FtD2w/XhhkyRNr33xlIm9TWs5kEHZV0DT3QVPhVq8XNyU4pe1Rk8X6FJBMcO8OA==" saltValue="+ThRxjYgrKyW6fG5ZTDn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6" zoomScaleNormal="86"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oM3yr0t6KNHcIiA9QosC8xxW3iKzFo5ziCuEDKxe+6zTfWa0G0tJvkwxyXNY06owMdXuj68ySIA1zQbw6fjg==" saltValue="Tc/hN7rA1fxeXKAVU3Dc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1" t="s">
        <v>499</v>
      </c>
      <c r="AP7" s="298"/>
      <c r="AQ7" s="299" t="s">
        <v>500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2"/>
      <c r="AP8" s="304" t="s">
        <v>501</v>
      </c>
      <c r="AQ8" s="305" t="s">
        <v>502</v>
      </c>
      <c r="AR8" s="306" t="s">
        <v>503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5" t="s">
        <v>504</v>
      </c>
      <c r="AL9" s="1226"/>
      <c r="AM9" s="1226"/>
      <c r="AN9" s="1227"/>
      <c r="AO9" s="307">
        <v>8477423</v>
      </c>
      <c r="AP9" s="307">
        <v>74634</v>
      </c>
      <c r="AQ9" s="308">
        <v>56868</v>
      </c>
      <c r="AR9" s="309">
        <v>31.2</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5" t="s">
        <v>505</v>
      </c>
      <c r="AL10" s="1226"/>
      <c r="AM10" s="1226"/>
      <c r="AN10" s="1227"/>
      <c r="AO10" s="310">
        <v>213422</v>
      </c>
      <c r="AP10" s="310">
        <v>1879</v>
      </c>
      <c r="AQ10" s="311">
        <v>3674</v>
      </c>
      <c r="AR10" s="312">
        <v>-48.9</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5" t="s">
        <v>506</v>
      </c>
      <c r="AL11" s="1226"/>
      <c r="AM11" s="1226"/>
      <c r="AN11" s="1227"/>
      <c r="AO11" s="310">
        <v>1900</v>
      </c>
      <c r="AP11" s="310">
        <v>17</v>
      </c>
      <c r="AQ11" s="311">
        <v>3477</v>
      </c>
      <c r="AR11" s="312">
        <v>-99.5</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5" t="s">
        <v>507</v>
      </c>
      <c r="AL12" s="1226"/>
      <c r="AM12" s="1226"/>
      <c r="AN12" s="1227"/>
      <c r="AO12" s="310">
        <v>94553</v>
      </c>
      <c r="AP12" s="310">
        <v>832</v>
      </c>
      <c r="AQ12" s="311">
        <v>579</v>
      </c>
      <c r="AR12" s="312">
        <v>43.7</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5" t="s">
        <v>508</v>
      </c>
      <c r="AL13" s="1226"/>
      <c r="AM13" s="1226"/>
      <c r="AN13" s="1227"/>
      <c r="AO13" s="310">
        <v>618</v>
      </c>
      <c r="AP13" s="310">
        <v>5</v>
      </c>
      <c r="AQ13" s="311">
        <v>11</v>
      </c>
      <c r="AR13" s="312">
        <v>-54.5</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5" t="s">
        <v>509</v>
      </c>
      <c r="AL14" s="1226"/>
      <c r="AM14" s="1226"/>
      <c r="AN14" s="1227"/>
      <c r="AO14" s="310">
        <v>355615</v>
      </c>
      <c r="AP14" s="310">
        <v>3131</v>
      </c>
      <c r="AQ14" s="311">
        <v>2399</v>
      </c>
      <c r="AR14" s="312">
        <v>30.5</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5" t="s">
        <v>510</v>
      </c>
      <c r="AL15" s="1226"/>
      <c r="AM15" s="1226"/>
      <c r="AN15" s="1227"/>
      <c r="AO15" s="310">
        <v>69104</v>
      </c>
      <c r="AP15" s="310">
        <v>608</v>
      </c>
      <c r="AQ15" s="311">
        <v>1114</v>
      </c>
      <c r="AR15" s="312">
        <v>-45.4</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28" t="s">
        <v>511</v>
      </c>
      <c r="AL16" s="1229"/>
      <c r="AM16" s="1229"/>
      <c r="AN16" s="1230"/>
      <c r="AO16" s="310">
        <v>-802875</v>
      </c>
      <c r="AP16" s="310">
        <v>-7068</v>
      </c>
      <c r="AQ16" s="311">
        <v>-4418</v>
      </c>
      <c r="AR16" s="312">
        <v>60</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28" t="s">
        <v>187</v>
      </c>
      <c r="AL17" s="1229"/>
      <c r="AM17" s="1229"/>
      <c r="AN17" s="1230"/>
      <c r="AO17" s="310">
        <v>8409760</v>
      </c>
      <c r="AP17" s="310">
        <v>74038</v>
      </c>
      <c r="AQ17" s="311">
        <v>63704</v>
      </c>
      <c r="AR17" s="312">
        <v>16.2</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512</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513</v>
      </c>
      <c r="AP20" s="318" t="s">
        <v>514</v>
      </c>
      <c r="AQ20" s="319" t="s">
        <v>515</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2" t="s">
        <v>516</v>
      </c>
      <c r="AL21" s="1223"/>
      <c r="AM21" s="1223"/>
      <c r="AN21" s="1224"/>
      <c r="AO21" s="322">
        <v>7.14</v>
      </c>
      <c r="AP21" s="323">
        <v>6.05</v>
      </c>
      <c r="AQ21" s="324">
        <v>1.0900000000000001</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2" t="s">
        <v>517</v>
      </c>
      <c r="AL22" s="1223"/>
      <c r="AM22" s="1223"/>
      <c r="AN22" s="1224"/>
      <c r="AO22" s="327">
        <v>98.8</v>
      </c>
      <c r="AP22" s="328">
        <v>99.6</v>
      </c>
      <c r="AQ22" s="329">
        <v>-0.8</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518</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519</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520</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1" t="s">
        <v>499</v>
      </c>
      <c r="AP30" s="298"/>
      <c r="AQ30" s="299" t="s">
        <v>500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2"/>
      <c r="AP31" s="304" t="s">
        <v>501</v>
      </c>
      <c r="AQ31" s="305" t="s">
        <v>502</v>
      </c>
      <c r="AR31" s="306" t="s">
        <v>503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3" t="s">
        <v>521</v>
      </c>
      <c r="AL32" s="1214"/>
      <c r="AM32" s="1214"/>
      <c r="AN32" s="1215"/>
      <c r="AO32" s="337">
        <v>5869565</v>
      </c>
      <c r="AP32" s="337">
        <v>51675</v>
      </c>
      <c r="AQ32" s="338">
        <v>31767</v>
      </c>
      <c r="AR32" s="339">
        <v>62.7</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3" t="s">
        <v>522</v>
      </c>
      <c r="AL33" s="1214"/>
      <c r="AM33" s="1214"/>
      <c r="AN33" s="1215"/>
      <c r="AO33" s="337" t="s">
        <v>523</v>
      </c>
      <c r="AP33" s="337" t="s">
        <v>523</v>
      </c>
      <c r="AQ33" s="338">
        <v>4</v>
      </c>
      <c r="AR33" s="339" t="s">
        <v>523</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3" t="s">
        <v>524</v>
      </c>
      <c r="AL34" s="1214"/>
      <c r="AM34" s="1214"/>
      <c r="AN34" s="1215"/>
      <c r="AO34" s="337" t="s">
        <v>523</v>
      </c>
      <c r="AP34" s="337" t="s">
        <v>523</v>
      </c>
      <c r="AQ34" s="338">
        <v>33</v>
      </c>
      <c r="AR34" s="339" t="s">
        <v>523</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3" t="s">
        <v>525</v>
      </c>
      <c r="AL35" s="1214"/>
      <c r="AM35" s="1214"/>
      <c r="AN35" s="1215"/>
      <c r="AO35" s="337">
        <v>963796</v>
      </c>
      <c r="AP35" s="337">
        <v>8485</v>
      </c>
      <c r="AQ35" s="338">
        <v>6427</v>
      </c>
      <c r="AR35" s="339">
        <v>32</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3" t="s">
        <v>526</v>
      </c>
      <c r="AL36" s="1214"/>
      <c r="AM36" s="1214"/>
      <c r="AN36" s="1215"/>
      <c r="AO36" s="337" t="s">
        <v>523</v>
      </c>
      <c r="AP36" s="337" t="s">
        <v>523</v>
      </c>
      <c r="AQ36" s="338">
        <v>1122</v>
      </c>
      <c r="AR36" s="339" t="s">
        <v>523</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3" t="s">
        <v>527</v>
      </c>
      <c r="AL37" s="1214"/>
      <c r="AM37" s="1214"/>
      <c r="AN37" s="1215"/>
      <c r="AO37" s="337">
        <v>383</v>
      </c>
      <c r="AP37" s="337">
        <v>3</v>
      </c>
      <c r="AQ37" s="338">
        <v>1023</v>
      </c>
      <c r="AR37" s="339">
        <v>-99.7</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16" t="s">
        <v>528</v>
      </c>
      <c r="AL38" s="1217"/>
      <c r="AM38" s="1217"/>
      <c r="AN38" s="1218"/>
      <c r="AO38" s="340" t="s">
        <v>523</v>
      </c>
      <c r="AP38" s="340" t="s">
        <v>523</v>
      </c>
      <c r="AQ38" s="341">
        <v>2</v>
      </c>
      <c r="AR38" s="329" t="s">
        <v>523</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16" t="s">
        <v>529</v>
      </c>
      <c r="AL39" s="1217"/>
      <c r="AM39" s="1217"/>
      <c r="AN39" s="1218"/>
      <c r="AO39" s="337">
        <v>-1072964</v>
      </c>
      <c r="AP39" s="337">
        <v>-9446</v>
      </c>
      <c r="AQ39" s="338">
        <v>-6864</v>
      </c>
      <c r="AR39" s="339">
        <v>37.6</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3" t="s">
        <v>530</v>
      </c>
      <c r="AL40" s="1214"/>
      <c r="AM40" s="1214"/>
      <c r="AN40" s="1215"/>
      <c r="AO40" s="337">
        <v>-4112629</v>
      </c>
      <c r="AP40" s="337">
        <v>-36207</v>
      </c>
      <c r="AQ40" s="338">
        <v>-26034</v>
      </c>
      <c r="AR40" s="339">
        <v>39.1</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19" t="s">
        <v>299</v>
      </c>
      <c r="AL41" s="1220"/>
      <c r="AM41" s="1220"/>
      <c r="AN41" s="1221"/>
      <c r="AO41" s="337">
        <v>1648151</v>
      </c>
      <c r="AP41" s="337">
        <v>14510</v>
      </c>
      <c r="AQ41" s="338">
        <v>7479</v>
      </c>
      <c r="AR41" s="339">
        <v>94</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06" t="s">
        <v>499</v>
      </c>
      <c r="AN49" s="1208" t="s">
        <v>534</v>
      </c>
      <c r="AO49" s="1209"/>
      <c r="AP49" s="1209"/>
      <c r="AQ49" s="1209"/>
      <c r="AR49" s="1210"/>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07"/>
      <c r="AN50" s="353" t="s">
        <v>535</v>
      </c>
      <c r="AO50" s="354" t="s">
        <v>536</v>
      </c>
      <c r="AP50" s="355" t="s">
        <v>537</v>
      </c>
      <c r="AQ50" s="356" t="s">
        <v>538</v>
      </c>
      <c r="AR50" s="357" t="s">
        <v>539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540</v>
      </c>
      <c r="AL51" s="350"/>
      <c r="AM51" s="358">
        <v>4437819</v>
      </c>
      <c r="AN51" s="359">
        <v>37165</v>
      </c>
      <c r="AO51" s="360">
        <v>-8.8000000000000007</v>
      </c>
      <c r="AP51" s="361">
        <v>44267</v>
      </c>
      <c r="AQ51" s="362">
        <v>-17.399999999999999</v>
      </c>
      <c r="AR51" s="363">
        <v>8.6</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541</v>
      </c>
      <c r="AM52" s="366">
        <v>2729578</v>
      </c>
      <c r="AN52" s="367">
        <v>22859</v>
      </c>
      <c r="AO52" s="368">
        <v>22.7</v>
      </c>
      <c r="AP52" s="369">
        <v>26161</v>
      </c>
      <c r="AQ52" s="370">
        <v>-7.7</v>
      </c>
      <c r="AR52" s="371">
        <v>30.4</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542</v>
      </c>
      <c r="AL53" s="350"/>
      <c r="AM53" s="358">
        <v>4230728</v>
      </c>
      <c r="AN53" s="359">
        <v>35852</v>
      </c>
      <c r="AO53" s="360">
        <v>-3.5</v>
      </c>
      <c r="AP53" s="361">
        <v>40879</v>
      </c>
      <c r="AQ53" s="362">
        <v>-7.7</v>
      </c>
      <c r="AR53" s="363">
        <v>4.2</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541</v>
      </c>
      <c r="AM54" s="366">
        <v>1710493</v>
      </c>
      <c r="AN54" s="367">
        <v>14495</v>
      </c>
      <c r="AO54" s="368">
        <v>-36.6</v>
      </c>
      <c r="AP54" s="369">
        <v>24087</v>
      </c>
      <c r="AQ54" s="370">
        <v>-7.9</v>
      </c>
      <c r="AR54" s="371">
        <v>-28.7</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543</v>
      </c>
      <c r="AL55" s="350"/>
      <c r="AM55" s="358">
        <v>3544251</v>
      </c>
      <c r="AN55" s="359">
        <v>30402</v>
      </c>
      <c r="AO55" s="360">
        <v>-15.2</v>
      </c>
      <c r="AP55" s="361">
        <v>42651</v>
      </c>
      <c r="AQ55" s="362">
        <v>4.3</v>
      </c>
      <c r="AR55" s="363">
        <v>-19.5</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541</v>
      </c>
      <c r="AM56" s="366">
        <v>1780963</v>
      </c>
      <c r="AN56" s="367">
        <v>15277</v>
      </c>
      <c r="AO56" s="368">
        <v>5.4</v>
      </c>
      <c r="AP56" s="369">
        <v>22675</v>
      </c>
      <c r="AQ56" s="370">
        <v>-5.9</v>
      </c>
      <c r="AR56" s="371">
        <v>11.3</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544</v>
      </c>
      <c r="AL57" s="350"/>
      <c r="AM57" s="358">
        <v>3376079</v>
      </c>
      <c r="AN57" s="359">
        <v>29278</v>
      </c>
      <c r="AO57" s="360">
        <v>-3.7</v>
      </c>
      <c r="AP57" s="361">
        <v>43226</v>
      </c>
      <c r="AQ57" s="362">
        <v>1.3</v>
      </c>
      <c r="AR57" s="363">
        <v>-5</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541</v>
      </c>
      <c r="AM58" s="366">
        <v>1476524</v>
      </c>
      <c r="AN58" s="367">
        <v>12805</v>
      </c>
      <c r="AO58" s="368">
        <v>-16.2</v>
      </c>
      <c r="AP58" s="369">
        <v>22622</v>
      </c>
      <c r="AQ58" s="370">
        <v>-0.2</v>
      </c>
      <c r="AR58" s="371">
        <v>-16</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545</v>
      </c>
      <c r="AL59" s="350"/>
      <c r="AM59" s="358">
        <v>3610324</v>
      </c>
      <c r="AN59" s="359">
        <v>31785</v>
      </c>
      <c r="AO59" s="360">
        <v>8.6</v>
      </c>
      <c r="AP59" s="361">
        <v>42836</v>
      </c>
      <c r="AQ59" s="362">
        <v>-0.9</v>
      </c>
      <c r="AR59" s="363">
        <v>9.5</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541</v>
      </c>
      <c r="AM60" s="366">
        <v>1319788</v>
      </c>
      <c r="AN60" s="367">
        <v>11619</v>
      </c>
      <c r="AO60" s="368">
        <v>-9.3000000000000007</v>
      </c>
      <c r="AP60" s="369">
        <v>22936</v>
      </c>
      <c r="AQ60" s="370">
        <v>1.4</v>
      </c>
      <c r="AR60" s="371">
        <v>-10.7</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546</v>
      </c>
      <c r="AL61" s="372"/>
      <c r="AM61" s="373">
        <v>3839840</v>
      </c>
      <c r="AN61" s="374">
        <v>32896</v>
      </c>
      <c r="AO61" s="375">
        <v>-4.5</v>
      </c>
      <c r="AP61" s="376">
        <v>42772</v>
      </c>
      <c r="AQ61" s="377">
        <v>-4.0999999999999996</v>
      </c>
      <c r="AR61" s="363">
        <v>-0.4</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541</v>
      </c>
      <c r="AM62" s="366">
        <v>1803469</v>
      </c>
      <c r="AN62" s="367">
        <v>15411</v>
      </c>
      <c r="AO62" s="368">
        <v>-6.8</v>
      </c>
      <c r="AP62" s="369">
        <v>23696</v>
      </c>
      <c r="AQ62" s="370">
        <v>-4.0999999999999996</v>
      </c>
      <c r="AR62" s="371">
        <v>-2.7</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g7ZyhKLILMfFQBBl/FS+s3ionC+XCYprgZx0j0x3jBauYezWNoh4OHM/eQak/J1V2zEtCxfkI60h2TV6aMb62g==" saltValue="bB4Wbe5Y5BabL8JTiJuG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548</v>
      </c>
    </row>
    <row r="120" spans="125:125" ht="13.5" hidden="1" customHeight="1" x14ac:dyDescent="0.15"/>
    <row r="121" spans="125:125" ht="13.5" hidden="1" customHeight="1" x14ac:dyDescent="0.15">
      <c r="DU121" s="285"/>
    </row>
  </sheetData>
  <sheetProtection algorithmName="SHA-512" hashValue="MOpYQ8gpYsC0+u/AaAzoRpAvRHoSDNB+6aXb3uclp/kY1CDdxBIsGUNfDDX5rTxLjfQKMFlte/H2+BvwCzBp/g==" saltValue="hJE4i0UEga5aLlTXwlCv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549</v>
      </c>
    </row>
  </sheetData>
  <sheetProtection algorithmName="SHA-512" hashValue="xFX+0yhcw8W7yL23f7rN9gAxqBEkihg2EVpYLKRncv7UBIEtlrCSOVm5HA69ZKFD//iLI5AjdujmY+MSwL3YjA==" saltValue="+kcQf0c41hetSivUIZM7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1" t="s">
        <v>3</v>
      </c>
      <c r="D47" s="1231"/>
      <c r="E47" s="1232"/>
      <c r="F47" s="11">
        <v>8.1300000000000008</v>
      </c>
      <c r="G47" s="12">
        <v>9.19</v>
      </c>
      <c r="H47" s="12">
        <v>9.43</v>
      </c>
      <c r="I47" s="12">
        <v>9.24</v>
      </c>
      <c r="J47" s="13">
        <v>9.0399999999999991</v>
      </c>
    </row>
    <row r="48" spans="2:10" ht="57.75" customHeight="1" x14ac:dyDescent="0.15">
      <c r="B48" s="14"/>
      <c r="C48" s="1233" t="s">
        <v>4</v>
      </c>
      <c r="D48" s="1233"/>
      <c r="E48" s="1234"/>
      <c r="F48" s="15">
        <v>2.42</v>
      </c>
      <c r="G48" s="16">
        <v>0.09</v>
      </c>
      <c r="H48" s="16">
        <v>0.76</v>
      </c>
      <c r="I48" s="16">
        <v>0.15</v>
      </c>
      <c r="J48" s="17">
        <v>0.26</v>
      </c>
    </row>
    <row r="49" spans="2:10" ht="57.75" customHeight="1" thickBot="1" x14ac:dyDescent="0.2">
      <c r="B49" s="18"/>
      <c r="C49" s="1235" t="s">
        <v>5</v>
      </c>
      <c r="D49" s="1235"/>
      <c r="E49" s="1236"/>
      <c r="F49" s="19">
        <v>1.61</v>
      </c>
      <c r="G49" s="20" t="s">
        <v>555</v>
      </c>
      <c r="H49" s="20">
        <v>0.76</v>
      </c>
      <c r="I49" s="20" t="s">
        <v>556</v>
      </c>
      <c r="J49" s="21" t="s">
        <v>557</v>
      </c>
    </row>
    <row r="50" spans="2:10" ht="13.5" customHeight="1" x14ac:dyDescent="0.15"/>
  </sheetData>
  <sheetProtection algorithmName="SHA-512" hashValue="LCTbk9nXITAj9GMKp9FBiU0PeiidID84onhHUvn74VyiG38OrHuqb36sv7MI8Ah1ztJ9gdm2RBlXw+Fk8NXqAw==" saltValue="MMxykax7di1Gmo9JYO6m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3" t="s">
        <v>558</v>
      </c>
      <c r="D34" s="1243"/>
      <c r="E34" s="1244"/>
      <c r="F34" s="32">
        <v>5.64</v>
      </c>
      <c r="G34" s="33">
        <v>7.04</v>
      </c>
      <c r="H34" s="33">
        <v>7.76</v>
      </c>
      <c r="I34" s="33">
        <v>8.67</v>
      </c>
      <c r="J34" s="34">
        <v>9.25</v>
      </c>
      <c r="K34" s="22"/>
      <c r="L34" s="22"/>
      <c r="M34" s="22"/>
      <c r="N34" s="22"/>
      <c r="O34" s="22"/>
      <c r="P34" s="22"/>
    </row>
    <row r="35" spans="1:16" ht="39" customHeight="1" x14ac:dyDescent="0.15">
      <c r="A35" s="22"/>
      <c r="B35" s="35"/>
      <c r="C35" s="1237" t="s">
        <v>559</v>
      </c>
      <c r="D35" s="1238"/>
      <c r="E35" s="1239"/>
      <c r="F35" s="36">
        <v>0.54</v>
      </c>
      <c r="G35" s="37">
        <v>1.3</v>
      </c>
      <c r="H35" s="37">
        <v>1.84</v>
      </c>
      <c r="I35" s="37">
        <v>2.33</v>
      </c>
      <c r="J35" s="38">
        <v>2.91</v>
      </c>
      <c r="K35" s="22"/>
      <c r="L35" s="22"/>
      <c r="M35" s="22"/>
      <c r="N35" s="22"/>
      <c r="O35" s="22"/>
      <c r="P35" s="22"/>
    </row>
    <row r="36" spans="1:16" ht="39" customHeight="1" x14ac:dyDescent="0.15">
      <c r="A36" s="22"/>
      <c r="B36" s="35"/>
      <c r="C36" s="1237" t="s">
        <v>560</v>
      </c>
      <c r="D36" s="1238"/>
      <c r="E36" s="1239"/>
      <c r="F36" s="36">
        <v>0.47</v>
      </c>
      <c r="G36" s="37">
        <v>0.91</v>
      </c>
      <c r="H36" s="37">
        <v>1.1299999999999999</v>
      </c>
      <c r="I36" s="37">
        <v>0.81</v>
      </c>
      <c r="J36" s="38">
        <v>1.31</v>
      </c>
      <c r="K36" s="22"/>
      <c r="L36" s="22"/>
      <c r="M36" s="22"/>
      <c r="N36" s="22"/>
      <c r="O36" s="22"/>
      <c r="P36" s="22"/>
    </row>
    <row r="37" spans="1:16" ht="39" customHeight="1" x14ac:dyDescent="0.15">
      <c r="A37" s="22"/>
      <c r="B37" s="35"/>
      <c r="C37" s="1237" t="s">
        <v>561</v>
      </c>
      <c r="D37" s="1238"/>
      <c r="E37" s="1239"/>
      <c r="F37" s="36" t="s">
        <v>562</v>
      </c>
      <c r="G37" s="37" t="s">
        <v>563</v>
      </c>
      <c r="H37" s="37">
        <v>0.08</v>
      </c>
      <c r="I37" s="37">
        <v>0.65</v>
      </c>
      <c r="J37" s="38">
        <v>1.1100000000000001</v>
      </c>
      <c r="K37" s="22"/>
      <c r="L37" s="22"/>
      <c r="M37" s="22"/>
      <c r="N37" s="22"/>
      <c r="O37" s="22"/>
      <c r="P37" s="22"/>
    </row>
    <row r="38" spans="1:16" ht="39" customHeight="1" x14ac:dyDescent="0.15">
      <c r="A38" s="22"/>
      <c r="B38" s="35"/>
      <c r="C38" s="1237" t="s">
        <v>564</v>
      </c>
      <c r="D38" s="1238"/>
      <c r="E38" s="1239"/>
      <c r="F38" s="36">
        <v>2.41</v>
      </c>
      <c r="G38" s="37">
        <v>0.08</v>
      </c>
      <c r="H38" s="37">
        <v>0.75</v>
      </c>
      <c r="I38" s="37">
        <v>0.15</v>
      </c>
      <c r="J38" s="38">
        <v>0.26</v>
      </c>
      <c r="K38" s="22"/>
      <c r="L38" s="22"/>
      <c r="M38" s="22"/>
      <c r="N38" s="22"/>
      <c r="O38" s="22"/>
      <c r="P38" s="22"/>
    </row>
    <row r="39" spans="1:16" ht="39" customHeight="1" x14ac:dyDescent="0.15">
      <c r="A39" s="22"/>
      <c r="B39" s="35"/>
      <c r="C39" s="1237" t="s">
        <v>565</v>
      </c>
      <c r="D39" s="1238"/>
      <c r="E39" s="1239"/>
      <c r="F39" s="36">
        <v>0.13</v>
      </c>
      <c r="G39" s="37">
        <v>0.12</v>
      </c>
      <c r="H39" s="37">
        <v>0.12</v>
      </c>
      <c r="I39" s="37">
        <v>0.14000000000000001</v>
      </c>
      <c r="J39" s="38">
        <v>0.13</v>
      </c>
      <c r="K39" s="22"/>
      <c r="L39" s="22"/>
      <c r="M39" s="22"/>
      <c r="N39" s="22"/>
      <c r="O39" s="22"/>
      <c r="P39" s="22"/>
    </row>
    <row r="40" spans="1:16" ht="39" customHeight="1" x14ac:dyDescent="0.15">
      <c r="A40" s="22"/>
      <c r="B40" s="35"/>
      <c r="C40" s="1237" t="s">
        <v>566</v>
      </c>
      <c r="D40" s="1238"/>
      <c r="E40" s="1239"/>
      <c r="F40" s="36">
        <v>0</v>
      </c>
      <c r="G40" s="37">
        <v>0</v>
      </c>
      <c r="H40" s="37">
        <v>0</v>
      </c>
      <c r="I40" s="37">
        <v>0</v>
      </c>
      <c r="J40" s="38">
        <v>0</v>
      </c>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567</v>
      </c>
      <c r="D42" s="1238"/>
      <c r="E42" s="1239"/>
      <c r="F42" s="36" t="s">
        <v>523</v>
      </c>
      <c r="G42" s="37" t="s">
        <v>523</v>
      </c>
      <c r="H42" s="37" t="s">
        <v>523</v>
      </c>
      <c r="I42" s="37" t="s">
        <v>523</v>
      </c>
      <c r="J42" s="38" t="s">
        <v>523</v>
      </c>
      <c r="K42" s="22"/>
      <c r="L42" s="22"/>
      <c r="M42" s="22"/>
      <c r="N42" s="22"/>
      <c r="O42" s="22"/>
      <c r="P42" s="22"/>
    </row>
    <row r="43" spans="1:16" ht="39" customHeight="1" thickBot="1" x14ac:dyDescent="0.2">
      <c r="A43" s="22"/>
      <c r="B43" s="40"/>
      <c r="C43" s="1240" t="s">
        <v>568</v>
      </c>
      <c r="D43" s="1241"/>
      <c r="E43" s="1242"/>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SP+DX0QjzJai/HaYaV71wiGa01hynurY8fhX3fLuzC5QO5sXrpijE3KA1OprEQdNb5ONNAxDwJE58lUVOz04w==" saltValue="svRL9FQq5Rwoxm7lzxVg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6013</v>
      </c>
      <c r="L45" s="60">
        <v>6165</v>
      </c>
      <c r="M45" s="60">
        <v>6021</v>
      </c>
      <c r="N45" s="60">
        <v>5565</v>
      </c>
      <c r="O45" s="61">
        <v>5870</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523</v>
      </c>
      <c r="L46" s="64" t="s">
        <v>523</v>
      </c>
      <c r="M46" s="64" t="s">
        <v>523</v>
      </c>
      <c r="N46" s="64" t="s">
        <v>523</v>
      </c>
      <c r="O46" s="65" t="s">
        <v>523</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523</v>
      </c>
      <c r="L47" s="64" t="s">
        <v>523</v>
      </c>
      <c r="M47" s="64" t="s">
        <v>523</v>
      </c>
      <c r="N47" s="64" t="s">
        <v>523</v>
      </c>
      <c r="O47" s="65" t="s">
        <v>523</v>
      </c>
      <c r="P47" s="48"/>
      <c r="Q47" s="48"/>
      <c r="R47" s="48"/>
      <c r="S47" s="48"/>
      <c r="T47" s="48"/>
      <c r="U47" s="48"/>
    </row>
    <row r="48" spans="1:21" ht="30.75" customHeight="1" x14ac:dyDescent="0.15">
      <c r="A48" s="48"/>
      <c r="B48" s="1265"/>
      <c r="C48" s="1266"/>
      <c r="D48" s="62"/>
      <c r="E48" s="1247" t="s">
        <v>15</v>
      </c>
      <c r="F48" s="1247"/>
      <c r="G48" s="1247"/>
      <c r="H48" s="1247"/>
      <c r="I48" s="1247"/>
      <c r="J48" s="1248"/>
      <c r="K48" s="63">
        <v>1087</v>
      </c>
      <c r="L48" s="64">
        <v>1115</v>
      </c>
      <c r="M48" s="64">
        <v>970</v>
      </c>
      <c r="N48" s="64">
        <v>965</v>
      </c>
      <c r="O48" s="65">
        <v>964</v>
      </c>
      <c r="P48" s="48"/>
      <c r="Q48" s="48"/>
      <c r="R48" s="48"/>
      <c r="S48" s="48"/>
      <c r="T48" s="48"/>
      <c r="U48" s="48"/>
    </row>
    <row r="49" spans="1:21" ht="30.75" customHeight="1" x14ac:dyDescent="0.15">
      <c r="A49" s="48"/>
      <c r="B49" s="1265"/>
      <c r="C49" s="1266"/>
      <c r="D49" s="62"/>
      <c r="E49" s="1247" t="s">
        <v>16</v>
      </c>
      <c r="F49" s="1247"/>
      <c r="G49" s="1247"/>
      <c r="H49" s="1247"/>
      <c r="I49" s="1247"/>
      <c r="J49" s="1248"/>
      <c r="K49" s="63">
        <v>316</v>
      </c>
      <c r="L49" s="64">
        <v>244</v>
      </c>
      <c r="M49" s="64">
        <v>244</v>
      </c>
      <c r="N49" s="64">
        <v>2</v>
      </c>
      <c r="O49" s="65" t="s">
        <v>523</v>
      </c>
      <c r="P49" s="48"/>
      <c r="Q49" s="48"/>
      <c r="R49" s="48"/>
      <c r="S49" s="48"/>
      <c r="T49" s="48"/>
      <c r="U49" s="48"/>
    </row>
    <row r="50" spans="1:21" ht="30.75" customHeight="1" x14ac:dyDescent="0.15">
      <c r="A50" s="48"/>
      <c r="B50" s="1265"/>
      <c r="C50" s="1266"/>
      <c r="D50" s="62"/>
      <c r="E50" s="1247" t="s">
        <v>17</v>
      </c>
      <c r="F50" s="1247"/>
      <c r="G50" s="1247"/>
      <c r="H50" s="1247"/>
      <c r="I50" s="1247"/>
      <c r="J50" s="1248"/>
      <c r="K50" s="63">
        <v>15</v>
      </c>
      <c r="L50" s="64">
        <v>13</v>
      </c>
      <c r="M50" s="64">
        <v>11</v>
      </c>
      <c r="N50" s="64">
        <v>1</v>
      </c>
      <c r="O50" s="65">
        <v>0</v>
      </c>
      <c r="P50" s="48"/>
      <c r="Q50" s="48"/>
      <c r="R50" s="48"/>
      <c r="S50" s="48"/>
      <c r="T50" s="48"/>
      <c r="U50" s="48"/>
    </row>
    <row r="51" spans="1:21" ht="30.75" customHeight="1" x14ac:dyDescent="0.15">
      <c r="A51" s="48"/>
      <c r="B51" s="1267"/>
      <c r="C51" s="1268"/>
      <c r="D51" s="66"/>
      <c r="E51" s="1247" t="s">
        <v>18</v>
      </c>
      <c r="F51" s="1247"/>
      <c r="G51" s="1247"/>
      <c r="H51" s="1247"/>
      <c r="I51" s="1247"/>
      <c r="J51" s="1248"/>
      <c r="K51" s="63" t="s">
        <v>523</v>
      </c>
      <c r="L51" s="64">
        <v>0</v>
      </c>
      <c r="M51" s="64" t="s">
        <v>523</v>
      </c>
      <c r="N51" s="64" t="s">
        <v>523</v>
      </c>
      <c r="O51" s="65" t="s">
        <v>523</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5301</v>
      </c>
      <c r="L52" s="64">
        <v>5350</v>
      </c>
      <c r="M52" s="64">
        <v>4987</v>
      </c>
      <c r="N52" s="64">
        <v>4982</v>
      </c>
      <c r="O52" s="65">
        <v>5186</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2130</v>
      </c>
      <c r="L53" s="69">
        <v>2187</v>
      </c>
      <c r="M53" s="69">
        <v>2259</v>
      </c>
      <c r="N53" s="69">
        <v>1551</v>
      </c>
      <c r="O53" s="70">
        <v>1648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3" t="s">
        <v>25</v>
      </c>
      <c r="C57" s="1254"/>
      <c r="D57" s="1257" t="s">
        <v>26</v>
      </c>
      <c r="E57" s="1258"/>
      <c r="F57" s="1258"/>
      <c r="G57" s="1258"/>
      <c r="H57" s="1258"/>
      <c r="I57" s="1258"/>
      <c r="J57" s="1259"/>
      <c r="K57" s="380" t="s">
        <v>523</v>
      </c>
      <c r="L57" s="380" t="s">
        <v>523</v>
      </c>
      <c r="M57" s="380" t="s">
        <v>523</v>
      </c>
      <c r="N57" s="380" t="s">
        <v>523</v>
      </c>
      <c r="O57" s="380" t="s">
        <v>523</v>
      </c>
    </row>
    <row r="58" spans="1:21" ht="31.5" customHeight="1" thickBot="1" x14ac:dyDescent="0.2">
      <c r="B58" s="1255"/>
      <c r="C58" s="1256"/>
      <c r="D58" s="1260" t="s">
        <v>27</v>
      </c>
      <c r="E58" s="1261"/>
      <c r="F58" s="1261"/>
      <c r="G58" s="1261"/>
      <c r="H58" s="1261"/>
      <c r="I58" s="1261"/>
      <c r="J58" s="1262"/>
      <c r="K58" s="380" t="s">
        <v>523</v>
      </c>
      <c r="L58" s="380" t="s">
        <v>523</v>
      </c>
      <c r="M58" s="380" t="s">
        <v>523</v>
      </c>
      <c r="N58" s="380" t="s">
        <v>523</v>
      </c>
      <c r="O58" s="380" t="s">
        <v>523</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XxIH/hXawCg27ZNLI6b80SA9OVOEOn2kCFYa9rgxFeReikQzKA092f8k2PCfDqelnJ3gwXRlBaaQYa0tWpcg==" saltValue="XUjE3ZPcIIzgzcMH/1mx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3" zoomScale="80" zoomScaleNormal="8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550</v>
      </c>
      <c r="J40" s="94" t="s">
        <v>551</v>
      </c>
      <c r="K40" s="94" t="s">
        <v>552</v>
      </c>
      <c r="L40" s="94" t="s">
        <v>553</v>
      </c>
      <c r="M40" s="95" t="s">
        <v>554</v>
      </c>
    </row>
    <row r="41" spans="2:13" ht="27.75" customHeight="1" x14ac:dyDescent="0.15">
      <c r="B41" s="1283" t="s">
        <v>30</v>
      </c>
      <c r="C41" s="1284"/>
      <c r="D41" s="96"/>
      <c r="E41" s="1285" t="s">
        <v>31</v>
      </c>
      <c r="F41" s="1285"/>
      <c r="G41" s="1285"/>
      <c r="H41" s="1286"/>
      <c r="I41" s="97">
        <v>53330</v>
      </c>
      <c r="J41" s="98">
        <v>52055</v>
      </c>
      <c r="K41" s="98">
        <v>51027</v>
      </c>
      <c r="L41" s="98">
        <v>50018</v>
      </c>
      <c r="M41" s="99">
        <v>48601</v>
      </c>
    </row>
    <row r="42" spans="2:13" ht="27.75" customHeight="1" x14ac:dyDescent="0.15">
      <c r="B42" s="1273"/>
      <c r="C42" s="1274"/>
      <c r="D42" s="100"/>
      <c r="E42" s="1277" t="s">
        <v>32</v>
      </c>
      <c r="F42" s="1277"/>
      <c r="G42" s="1277"/>
      <c r="H42" s="1278"/>
      <c r="I42" s="101">
        <v>237</v>
      </c>
      <c r="J42" s="102">
        <v>4</v>
      </c>
      <c r="K42" s="102">
        <v>4</v>
      </c>
      <c r="L42" s="102">
        <v>23</v>
      </c>
      <c r="M42" s="103">
        <v>23</v>
      </c>
    </row>
    <row r="43" spans="2:13" ht="27.75" customHeight="1" x14ac:dyDescent="0.15">
      <c r="B43" s="1273"/>
      <c r="C43" s="1274"/>
      <c r="D43" s="100"/>
      <c r="E43" s="1277" t="s">
        <v>33</v>
      </c>
      <c r="F43" s="1277"/>
      <c r="G43" s="1277"/>
      <c r="H43" s="1278"/>
      <c r="I43" s="101">
        <v>14990</v>
      </c>
      <c r="J43" s="102">
        <v>15066</v>
      </c>
      <c r="K43" s="102">
        <v>14220</v>
      </c>
      <c r="L43" s="102">
        <v>13528</v>
      </c>
      <c r="M43" s="103">
        <v>13013</v>
      </c>
    </row>
    <row r="44" spans="2:13" ht="27.75" customHeight="1" x14ac:dyDescent="0.15">
      <c r="B44" s="1273"/>
      <c r="C44" s="1274"/>
      <c r="D44" s="100"/>
      <c r="E44" s="1277" t="s">
        <v>34</v>
      </c>
      <c r="F44" s="1277"/>
      <c r="G44" s="1277"/>
      <c r="H44" s="1278"/>
      <c r="I44" s="101">
        <v>503</v>
      </c>
      <c r="J44" s="102">
        <v>253</v>
      </c>
      <c r="K44" s="102" t="s">
        <v>523</v>
      </c>
      <c r="L44" s="102" t="s">
        <v>523</v>
      </c>
      <c r="M44" s="103" t="s">
        <v>523</v>
      </c>
    </row>
    <row r="45" spans="2:13" ht="27.75" customHeight="1" x14ac:dyDescent="0.15">
      <c r="B45" s="1273"/>
      <c r="C45" s="1274"/>
      <c r="D45" s="100"/>
      <c r="E45" s="1277" t="s">
        <v>35</v>
      </c>
      <c r="F45" s="1277"/>
      <c r="G45" s="1277"/>
      <c r="H45" s="1278"/>
      <c r="I45" s="101">
        <v>9009</v>
      </c>
      <c r="J45" s="102">
        <v>9169</v>
      </c>
      <c r="K45" s="102">
        <v>9043</v>
      </c>
      <c r="L45" s="102">
        <v>8494</v>
      </c>
      <c r="M45" s="103">
        <v>8269</v>
      </c>
    </row>
    <row r="46" spans="2:13" ht="27.75" customHeight="1" x14ac:dyDescent="0.15">
      <c r="B46" s="1273"/>
      <c r="C46" s="1274"/>
      <c r="D46" s="104"/>
      <c r="E46" s="1277" t="s">
        <v>36</v>
      </c>
      <c r="F46" s="1277"/>
      <c r="G46" s="1277"/>
      <c r="H46" s="1278"/>
      <c r="I46" s="101">
        <v>2</v>
      </c>
      <c r="J46" s="102">
        <v>1</v>
      </c>
      <c r="K46" s="102" t="s">
        <v>523</v>
      </c>
      <c r="L46" s="102" t="s">
        <v>523</v>
      </c>
      <c r="M46" s="103" t="s">
        <v>523</v>
      </c>
    </row>
    <row r="47" spans="2:13" ht="27.75" customHeight="1" x14ac:dyDescent="0.15">
      <c r="B47" s="1273"/>
      <c r="C47" s="1274"/>
      <c r="D47" s="105"/>
      <c r="E47" s="1287" t="s">
        <v>37</v>
      </c>
      <c r="F47" s="1288"/>
      <c r="G47" s="1288"/>
      <c r="H47" s="1289"/>
      <c r="I47" s="101" t="s">
        <v>523</v>
      </c>
      <c r="J47" s="102" t="s">
        <v>523</v>
      </c>
      <c r="K47" s="102" t="s">
        <v>523</v>
      </c>
      <c r="L47" s="102" t="s">
        <v>523</v>
      </c>
      <c r="M47" s="103" t="s">
        <v>523</v>
      </c>
    </row>
    <row r="48" spans="2:13" ht="27.75" customHeight="1" x14ac:dyDescent="0.15">
      <c r="B48" s="1273"/>
      <c r="C48" s="1274"/>
      <c r="D48" s="100"/>
      <c r="E48" s="1277" t="s">
        <v>38</v>
      </c>
      <c r="F48" s="1277"/>
      <c r="G48" s="1277"/>
      <c r="H48" s="1278"/>
      <c r="I48" s="101" t="s">
        <v>523</v>
      </c>
      <c r="J48" s="102" t="s">
        <v>523</v>
      </c>
      <c r="K48" s="102" t="s">
        <v>523</v>
      </c>
      <c r="L48" s="102" t="s">
        <v>523</v>
      </c>
      <c r="M48" s="103" t="s">
        <v>523</v>
      </c>
    </row>
    <row r="49" spans="2:13" ht="27.75" customHeight="1" x14ac:dyDescent="0.15">
      <c r="B49" s="1275"/>
      <c r="C49" s="1276"/>
      <c r="D49" s="100"/>
      <c r="E49" s="1277" t="s">
        <v>39</v>
      </c>
      <c r="F49" s="1277"/>
      <c r="G49" s="1277"/>
      <c r="H49" s="1278"/>
      <c r="I49" s="101" t="s">
        <v>523</v>
      </c>
      <c r="J49" s="102" t="s">
        <v>523</v>
      </c>
      <c r="K49" s="102" t="s">
        <v>523</v>
      </c>
      <c r="L49" s="102" t="s">
        <v>523</v>
      </c>
      <c r="M49" s="103" t="s">
        <v>523</v>
      </c>
    </row>
    <row r="50" spans="2:13" ht="27.75" customHeight="1" x14ac:dyDescent="0.15">
      <c r="B50" s="1271" t="s">
        <v>40</v>
      </c>
      <c r="C50" s="1272"/>
      <c r="D50" s="106"/>
      <c r="E50" s="1277" t="s">
        <v>41</v>
      </c>
      <c r="F50" s="1277"/>
      <c r="G50" s="1277"/>
      <c r="H50" s="1278"/>
      <c r="I50" s="101">
        <v>6505</v>
      </c>
      <c r="J50" s="102">
        <v>7384</v>
      </c>
      <c r="K50" s="102">
        <v>7756</v>
      </c>
      <c r="L50" s="102">
        <v>8015</v>
      </c>
      <c r="M50" s="103">
        <v>8481</v>
      </c>
    </row>
    <row r="51" spans="2:13" ht="27.75" customHeight="1" x14ac:dyDescent="0.15">
      <c r="B51" s="1273"/>
      <c r="C51" s="1274"/>
      <c r="D51" s="100"/>
      <c r="E51" s="1277" t="s">
        <v>42</v>
      </c>
      <c r="F51" s="1277"/>
      <c r="G51" s="1277"/>
      <c r="H51" s="1278"/>
      <c r="I51" s="101">
        <v>8354</v>
      </c>
      <c r="J51" s="102">
        <v>7699</v>
      </c>
      <c r="K51" s="102">
        <v>7310</v>
      </c>
      <c r="L51" s="102">
        <v>7726</v>
      </c>
      <c r="M51" s="103">
        <v>8125</v>
      </c>
    </row>
    <row r="52" spans="2:13" ht="27.75" customHeight="1" x14ac:dyDescent="0.15">
      <c r="B52" s="1275"/>
      <c r="C52" s="1276"/>
      <c r="D52" s="100"/>
      <c r="E52" s="1277" t="s">
        <v>43</v>
      </c>
      <c r="F52" s="1277"/>
      <c r="G52" s="1277"/>
      <c r="H52" s="1278"/>
      <c r="I52" s="101">
        <v>44359</v>
      </c>
      <c r="J52" s="102">
        <v>43826</v>
      </c>
      <c r="K52" s="102">
        <v>45375</v>
      </c>
      <c r="L52" s="102">
        <v>44986</v>
      </c>
      <c r="M52" s="103">
        <v>44585</v>
      </c>
    </row>
    <row r="53" spans="2:13" ht="27.75" customHeight="1" thickBot="1" x14ac:dyDescent="0.2">
      <c r="B53" s="1279" t="s">
        <v>44</v>
      </c>
      <c r="C53" s="1280"/>
      <c r="D53" s="107"/>
      <c r="E53" s="1281" t="s">
        <v>45</v>
      </c>
      <c r="F53" s="1281"/>
      <c r="G53" s="1281"/>
      <c r="H53" s="1282"/>
      <c r="I53" s="108">
        <v>18854</v>
      </c>
      <c r="J53" s="109">
        <v>17638</v>
      </c>
      <c r="K53" s="109">
        <v>13852</v>
      </c>
      <c r="L53" s="109">
        <v>11337</v>
      </c>
      <c r="M53" s="110">
        <v>8714</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UzJBTlOKj75sKxwagVGUKO/O4zJFjIE/dRtGHWG/gNzAg4kSAs+Dm4sn1+I2oOFMGgq8D7riqwCNrk+OuBtrQ==" saltValue="F49auDmFZVFVP0ifceGK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95" t="s">
        <v>48</v>
      </c>
      <c r="D55" s="1295"/>
      <c r="E55" s="1296"/>
      <c r="F55" s="122">
        <v>2612</v>
      </c>
      <c r="G55" s="122">
        <v>2547</v>
      </c>
      <c r="H55" s="123">
        <v>2490</v>
      </c>
    </row>
    <row r="56" spans="2:8" ht="52.5" customHeight="1" x14ac:dyDescent="0.15">
      <c r="B56" s="124"/>
      <c r="C56" s="1297" t="s">
        <v>49</v>
      </c>
      <c r="D56" s="1297"/>
      <c r="E56" s="1298"/>
      <c r="F56" s="125" t="s">
        <v>523</v>
      </c>
      <c r="G56" s="125" t="s">
        <v>523</v>
      </c>
      <c r="H56" s="126" t="s">
        <v>523</v>
      </c>
    </row>
    <row r="57" spans="2:8" ht="53.25" customHeight="1" x14ac:dyDescent="0.15">
      <c r="B57" s="124"/>
      <c r="C57" s="1299" t="s">
        <v>50</v>
      </c>
      <c r="D57" s="1299"/>
      <c r="E57" s="1300"/>
      <c r="F57" s="127">
        <v>4600</v>
      </c>
      <c r="G57" s="127">
        <v>4867</v>
      </c>
      <c r="H57" s="128">
        <v>5012</v>
      </c>
    </row>
    <row r="58" spans="2:8" ht="45.75" customHeight="1" x14ac:dyDescent="0.15">
      <c r="B58" s="129"/>
      <c r="C58" s="1301" t="s">
        <v>575</v>
      </c>
      <c r="D58" s="1302"/>
      <c r="E58" s="1303"/>
      <c r="F58" s="130">
        <v>1889</v>
      </c>
      <c r="G58" s="130">
        <v>1990</v>
      </c>
      <c r="H58" s="131">
        <v>2091</v>
      </c>
    </row>
    <row r="59" spans="2:8" ht="45.75" customHeight="1" x14ac:dyDescent="0.15">
      <c r="B59" s="129"/>
      <c r="C59" s="1301" t="s">
        <v>577</v>
      </c>
      <c r="D59" s="1302"/>
      <c r="E59" s="1303"/>
      <c r="F59" s="130">
        <v>1255</v>
      </c>
      <c r="G59" s="130">
        <v>1249</v>
      </c>
      <c r="H59" s="131">
        <v>1243</v>
      </c>
    </row>
    <row r="60" spans="2:8" ht="45.75" customHeight="1" x14ac:dyDescent="0.15">
      <c r="B60" s="129"/>
      <c r="C60" s="1301" t="s">
        <v>601</v>
      </c>
      <c r="D60" s="1302"/>
      <c r="E60" s="1303"/>
      <c r="F60" s="130">
        <v>710</v>
      </c>
      <c r="G60" s="130">
        <v>751</v>
      </c>
      <c r="H60" s="131">
        <v>751</v>
      </c>
    </row>
    <row r="61" spans="2:8" ht="45.75" customHeight="1" x14ac:dyDescent="0.15">
      <c r="B61" s="129"/>
      <c r="C61" s="1301" t="s">
        <v>600</v>
      </c>
      <c r="D61" s="1302"/>
      <c r="E61" s="1303"/>
      <c r="F61" s="130">
        <v>326</v>
      </c>
      <c r="G61" s="130">
        <v>312</v>
      </c>
      <c r="H61" s="131">
        <v>288</v>
      </c>
    </row>
    <row r="62" spans="2:8" ht="45.75" customHeight="1" thickBot="1" x14ac:dyDescent="0.2">
      <c r="B62" s="132"/>
      <c r="C62" s="1290" t="s">
        <v>576</v>
      </c>
      <c r="D62" s="1291"/>
      <c r="E62" s="1292"/>
      <c r="F62" s="133" t="s">
        <v>523</v>
      </c>
      <c r="G62" s="133">
        <v>100</v>
      </c>
      <c r="H62" s="134">
        <v>200</v>
      </c>
    </row>
    <row r="63" spans="2:8" ht="52.5" customHeight="1" thickBot="1" x14ac:dyDescent="0.2">
      <c r="B63" s="135"/>
      <c r="C63" s="1293" t="s">
        <v>51</v>
      </c>
      <c r="D63" s="1293"/>
      <c r="E63" s="1294"/>
      <c r="F63" s="136">
        <v>7213</v>
      </c>
      <c r="G63" s="136">
        <v>7414</v>
      </c>
      <c r="H63" s="137">
        <v>7502</v>
      </c>
    </row>
    <row r="64" spans="2:8" ht="15" customHeight="1" x14ac:dyDescent="0.15"/>
  </sheetData>
  <sheetProtection algorithmName="SHA-512" hashValue="hcHUKp7E+8xooa/PwGBpl1cUwCtaWlBWKxWlR3LJvaWWfaWJ6l+6AHu7Oq//sIjqEnih6J6qgMrMp1+qLOSnpg==" saltValue="vsFPlF09KIvm+p3Sp+QgAA==" spinCount="100000" sheet="1" objects="1" scenarios="1"/>
  <mergeCells count="9">
    <mergeCell ref="C62:E62"/>
    <mergeCell ref="C63:E63"/>
    <mergeCell ref="C55:E55"/>
    <mergeCell ref="C56:E56"/>
    <mergeCell ref="C57:E57"/>
    <mergeCell ref="C58:E58"/>
    <mergeCell ref="C59:E59"/>
    <mergeCell ref="C61:E61"/>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56" zoomScale="70" zoomScaleNormal="70" zoomScaleSheetLayoutView="55" workbookViewId="0"/>
  </sheetViews>
  <sheetFormatPr defaultColWidth="0" defaultRowHeight="13.5" customHeight="1" zeroHeight="1" x14ac:dyDescent="0.15"/>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381"/>
      <c r="B1" s="382"/>
      <c r="DD1" s="383"/>
      <c r="DE1" s="383"/>
    </row>
    <row r="2" spans="1:143" ht="25.5" customHeight="1" x14ac:dyDescent="0.15">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15">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5" customForma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6"/>
      <c r="DG10" s="286"/>
      <c r="DH10" s="286"/>
      <c r="DI10" s="286"/>
      <c r="DJ10" s="286"/>
      <c r="DK10" s="286"/>
      <c r="DL10" s="286"/>
      <c r="DM10" s="286"/>
      <c r="DN10" s="286"/>
      <c r="DO10" s="286"/>
      <c r="DP10" s="286"/>
      <c r="DQ10" s="286"/>
      <c r="DR10" s="286"/>
      <c r="DS10" s="286"/>
      <c r="DT10" s="286"/>
      <c r="DU10" s="286"/>
      <c r="DV10" s="286"/>
      <c r="DW10" s="286"/>
      <c r="EM10" s="285" t="s">
        <v>602</v>
      </c>
    </row>
    <row r="11" spans="1:143" s="285" customFormat="1" x14ac:dyDescent="0.1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6"/>
      <c r="DG12" s="286"/>
      <c r="DH12" s="286"/>
      <c r="DI12" s="286"/>
      <c r="DJ12" s="286"/>
      <c r="DK12" s="286"/>
      <c r="DL12" s="286"/>
      <c r="DM12" s="286"/>
      <c r="DN12" s="286"/>
      <c r="DO12" s="286"/>
      <c r="DP12" s="286"/>
      <c r="DQ12" s="286"/>
      <c r="DR12" s="286"/>
      <c r="DS12" s="286"/>
      <c r="DT12" s="286"/>
      <c r="DU12" s="286"/>
      <c r="DV12" s="286"/>
      <c r="DW12" s="286"/>
      <c r="EM12" s="285" t="s">
        <v>602</v>
      </c>
    </row>
    <row r="13" spans="1:143" s="285" customForma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3"/>
      <c r="DE19" s="383"/>
    </row>
    <row r="20" spans="1:351" x14ac:dyDescent="0.15">
      <c r="DD20" s="383"/>
      <c r="DE20" s="383"/>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383"/>
    </row>
    <row r="41" spans="2:109" ht="17.25" x14ac:dyDescent="0.15">
      <c r="B41" s="396" t="s">
        <v>603</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604</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0"/>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0"/>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0"/>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0"/>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383" t="s">
        <v>605</v>
      </c>
    </row>
    <row r="50" spans="1:109" x14ac:dyDescent="0.15">
      <c r="B50" s="390"/>
      <c r="G50" s="1304"/>
      <c r="H50" s="1304"/>
      <c r="I50" s="1304"/>
      <c r="J50" s="1304"/>
      <c r="K50" s="400"/>
      <c r="L50" s="400"/>
      <c r="M50" s="401"/>
      <c r="N50" s="401"/>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0" t="s">
        <v>550</v>
      </c>
      <c r="BQ50" s="1310"/>
      <c r="BR50" s="1310"/>
      <c r="BS50" s="1310"/>
      <c r="BT50" s="1310"/>
      <c r="BU50" s="1310"/>
      <c r="BV50" s="1310"/>
      <c r="BW50" s="1310"/>
      <c r="BX50" s="1310" t="s">
        <v>551</v>
      </c>
      <c r="BY50" s="1310"/>
      <c r="BZ50" s="1310"/>
      <c r="CA50" s="1310"/>
      <c r="CB50" s="1310"/>
      <c r="CC50" s="1310"/>
      <c r="CD50" s="1310"/>
      <c r="CE50" s="1310"/>
      <c r="CF50" s="1310" t="s">
        <v>552</v>
      </c>
      <c r="CG50" s="1310"/>
      <c r="CH50" s="1310"/>
      <c r="CI50" s="1310"/>
      <c r="CJ50" s="1310"/>
      <c r="CK50" s="1310"/>
      <c r="CL50" s="1310"/>
      <c r="CM50" s="1310"/>
      <c r="CN50" s="1310" t="s">
        <v>553</v>
      </c>
      <c r="CO50" s="1310"/>
      <c r="CP50" s="1310"/>
      <c r="CQ50" s="1310"/>
      <c r="CR50" s="1310"/>
      <c r="CS50" s="1310"/>
      <c r="CT50" s="1310"/>
      <c r="CU50" s="1310"/>
      <c r="CV50" s="1310" t="s">
        <v>554</v>
      </c>
      <c r="CW50" s="1310"/>
      <c r="CX50" s="1310"/>
      <c r="CY50" s="1310"/>
      <c r="CZ50" s="1310"/>
      <c r="DA50" s="1310"/>
      <c r="DB50" s="1310"/>
      <c r="DC50" s="1310"/>
    </row>
    <row r="51" spans="1:109" ht="13.5" customHeight="1" x14ac:dyDescent="0.15">
      <c r="B51" s="390"/>
      <c r="G51" s="1312"/>
      <c r="H51" s="1312"/>
      <c r="I51" s="1316"/>
      <c r="J51" s="1316"/>
      <c r="K51" s="1311"/>
      <c r="L51" s="1311"/>
      <c r="M51" s="1311"/>
      <c r="N51" s="1311"/>
      <c r="AM51" s="399"/>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06">
        <v>77.900000000000006</v>
      </c>
      <c r="BQ51" s="1306"/>
      <c r="BR51" s="1306"/>
      <c r="BS51" s="1306"/>
      <c r="BT51" s="1306"/>
      <c r="BU51" s="1306"/>
      <c r="BV51" s="1306"/>
      <c r="BW51" s="1306"/>
      <c r="BX51" s="1306">
        <v>73.7</v>
      </c>
      <c r="BY51" s="1306"/>
      <c r="BZ51" s="1306"/>
      <c r="CA51" s="1306"/>
      <c r="CB51" s="1306"/>
      <c r="CC51" s="1306"/>
      <c r="CD51" s="1306"/>
      <c r="CE51" s="1306"/>
      <c r="CF51" s="1306">
        <v>58.4</v>
      </c>
      <c r="CG51" s="1306"/>
      <c r="CH51" s="1306"/>
      <c r="CI51" s="1306"/>
      <c r="CJ51" s="1306"/>
      <c r="CK51" s="1306"/>
      <c r="CL51" s="1306"/>
      <c r="CM51" s="1306"/>
      <c r="CN51" s="1306">
        <v>48</v>
      </c>
      <c r="CO51" s="1306"/>
      <c r="CP51" s="1306"/>
      <c r="CQ51" s="1306"/>
      <c r="CR51" s="1306"/>
      <c r="CS51" s="1306"/>
      <c r="CT51" s="1306"/>
      <c r="CU51" s="1306"/>
      <c r="CV51" s="1306">
        <v>37.200000000000003</v>
      </c>
      <c r="CW51" s="1306"/>
      <c r="CX51" s="1306"/>
      <c r="CY51" s="1306"/>
      <c r="CZ51" s="1306"/>
      <c r="DA51" s="1306"/>
      <c r="DB51" s="1306"/>
      <c r="DC51" s="1306"/>
    </row>
    <row r="52" spans="1:109" x14ac:dyDescent="0.15">
      <c r="B52" s="390"/>
      <c r="G52" s="1312"/>
      <c r="H52" s="1312"/>
      <c r="I52" s="1316"/>
      <c r="J52" s="1316"/>
      <c r="K52" s="1311"/>
      <c r="L52" s="1311"/>
      <c r="M52" s="1311"/>
      <c r="N52" s="1311"/>
      <c r="AM52" s="399"/>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398"/>
      <c r="B53" s="390"/>
      <c r="G53" s="1312"/>
      <c r="H53" s="1312"/>
      <c r="I53" s="1304"/>
      <c r="J53" s="1304"/>
      <c r="K53" s="1311"/>
      <c r="L53" s="1311"/>
      <c r="M53" s="1311"/>
      <c r="N53" s="1311"/>
      <c r="AM53" s="399"/>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06">
        <v>59.4</v>
      </c>
      <c r="BQ53" s="1306"/>
      <c r="BR53" s="1306"/>
      <c r="BS53" s="1306"/>
      <c r="BT53" s="1306"/>
      <c r="BU53" s="1306"/>
      <c r="BV53" s="1306"/>
      <c r="BW53" s="1306"/>
      <c r="BX53" s="1306">
        <v>60.1</v>
      </c>
      <c r="BY53" s="1306"/>
      <c r="BZ53" s="1306"/>
      <c r="CA53" s="1306"/>
      <c r="CB53" s="1306"/>
      <c r="CC53" s="1306"/>
      <c r="CD53" s="1306"/>
      <c r="CE53" s="1306"/>
      <c r="CF53" s="1306">
        <v>60.8</v>
      </c>
      <c r="CG53" s="1306"/>
      <c r="CH53" s="1306"/>
      <c r="CI53" s="1306"/>
      <c r="CJ53" s="1306"/>
      <c r="CK53" s="1306"/>
      <c r="CL53" s="1306"/>
      <c r="CM53" s="1306"/>
      <c r="CN53" s="1306">
        <v>62.2</v>
      </c>
      <c r="CO53" s="1306"/>
      <c r="CP53" s="1306"/>
      <c r="CQ53" s="1306"/>
      <c r="CR53" s="1306"/>
      <c r="CS53" s="1306"/>
      <c r="CT53" s="1306"/>
      <c r="CU53" s="1306"/>
      <c r="CV53" s="1306">
        <v>62.8</v>
      </c>
      <c r="CW53" s="1306"/>
      <c r="CX53" s="1306"/>
      <c r="CY53" s="1306"/>
      <c r="CZ53" s="1306"/>
      <c r="DA53" s="1306"/>
      <c r="DB53" s="1306"/>
      <c r="DC53" s="1306"/>
    </row>
    <row r="54" spans="1:109" x14ac:dyDescent="0.15">
      <c r="A54" s="398"/>
      <c r="B54" s="390"/>
      <c r="G54" s="1312"/>
      <c r="H54" s="1312"/>
      <c r="I54" s="1304"/>
      <c r="J54" s="1304"/>
      <c r="K54" s="1311"/>
      <c r="L54" s="1311"/>
      <c r="M54" s="1311"/>
      <c r="N54" s="1311"/>
      <c r="AM54" s="399"/>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398"/>
      <c r="B55" s="390"/>
      <c r="G55" s="1304"/>
      <c r="H55" s="1304"/>
      <c r="I55" s="1304"/>
      <c r="J55" s="1304"/>
      <c r="K55" s="1311"/>
      <c r="L55" s="1311"/>
      <c r="M55" s="1311"/>
      <c r="N55" s="1311"/>
      <c r="AN55" s="1310" t="s">
        <v>609</v>
      </c>
      <c r="AO55" s="1310"/>
      <c r="AP55" s="1310"/>
      <c r="AQ55" s="1310"/>
      <c r="AR55" s="1310"/>
      <c r="AS55" s="1310"/>
      <c r="AT55" s="1310"/>
      <c r="AU55" s="1310"/>
      <c r="AV55" s="1310"/>
      <c r="AW55" s="1310"/>
      <c r="AX55" s="1310"/>
      <c r="AY55" s="1310"/>
      <c r="AZ55" s="1310"/>
      <c r="BA55" s="1310"/>
      <c r="BB55" s="1309" t="s">
        <v>607</v>
      </c>
      <c r="BC55" s="1309"/>
      <c r="BD55" s="1309"/>
      <c r="BE55" s="1309"/>
      <c r="BF55" s="1309"/>
      <c r="BG55" s="1309"/>
      <c r="BH55" s="1309"/>
      <c r="BI55" s="1309"/>
      <c r="BJ55" s="1309"/>
      <c r="BK55" s="1309"/>
      <c r="BL55" s="1309"/>
      <c r="BM55" s="1309"/>
      <c r="BN55" s="1309"/>
      <c r="BO55" s="1309"/>
      <c r="BP55" s="1306">
        <v>17.8</v>
      </c>
      <c r="BQ55" s="1306"/>
      <c r="BR55" s="1306"/>
      <c r="BS55" s="1306"/>
      <c r="BT55" s="1306"/>
      <c r="BU55" s="1306"/>
      <c r="BV55" s="1306"/>
      <c r="BW55" s="1306"/>
      <c r="BX55" s="1306">
        <v>15</v>
      </c>
      <c r="BY55" s="1306"/>
      <c r="BZ55" s="1306"/>
      <c r="CA55" s="1306"/>
      <c r="CB55" s="1306"/>
      <c r="CC55" s="1306"/>
      <c r="CD55" s="1306"/>
      <c r="CE55" s="1306"/>
      <c r="CF55" s="1306">
        <v>12.2</v>
      </c>
      <c r="CG55" s="1306"/>
      <c r="CH55" s="1306"/>
      <c r="CI55" s="1306"/>
      <c r="CJ55" s="1306"/>
      <c r="CK55" s="1306"/>
      <c r="CL55" s="1306"/>
      <c r="CM55" s="1306"/>
      <c r="CN55" s="1306">
        <v>5</v>
      </c>
      <c r="CO55" s="1306"/>
      <c r="CP55" s="1306"/>
      <c r="CQ55" s="1306"/>
      <c r="CR55" s="1306"/>
      <c r="CS55" s="1306"/>
      <c r="CT55" s="1306"/>
      <c r="CU55" s="1306"/>
      <c r="CV55" s="1306">
        <v>5.4</v>
      </c>
      <c r="CW55" s="1306"/>
      <c r="CX55" s="1306"/>
      <c r="CY55" s="1306"/>
      <c r="CZ55" s="1306"/>
      <c r="DA55" s="1306"/>
      <c r="DB55" s="1306"/>
      <c r="DC55" s="1306"/>
    </row>
    <row r="56" spans="1:109" x14ac:dyDescent="0.15">
      <c r="A56" s="398"/>
      <c r="B56" s="390"/>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398" customFormat="1" x14ac:dyDescent="0.15">
      <c r="B57" s="402"/>
      <c r="G57" s="1304"/>
      <c r="H57" s="1304"/>
      <c r="I57" s="1307"/>
      <c r="J57" s="1307"/>
      <c r="K57" s="1311"/>
      <c r="L57" s="1311"/>
      <c r="M57" s="1311"/>
      <c r="N57" s="1311"/>
      <c r="AM57" s="383"/>
      <c r="AN57" s="1310"/>
      <c r="AO57" s="1310"/>
      <c r="AP57" s="1310"/>
      <c r="AQ57" s="1310"/>
      <c r="AR57" s="1310"/>
      <c r="AS57" s="1310"/>
      <c r="AT57" s="1310"/>
      <c r="AU57" s="1310"/>
      <c r="AV57" s="1310"/>
      <c r="AW57" s="1310"/>
      <c r="AX57" s="1310"/>
      <c r="AY57" s="1310"/>
      <c r="AZ57" s="1310"/>
      <c r="BA57" s="1310"/>
      <c r="BB57" s="1309" t="s">
        <v>608</v>
      </c>
      <c r="BC57" s="1309"/>
      <c r="BD57" s="1309"/>
      <c r="BE57" s="1309"/>
      <c r="BF57" s="1309"/>
      <c r="BG57" s="1309"/>
      <c r="BH57" s="1309"/>
      <c r="BI57" s="1309"/>
      <c r="BJ57" s="1309"/>
      <c r="BK57" s="1309"/>
      <c r="BL57" s="1309"/>
      <c r="BM57" s="1309"/>
      <c r="BN57" s="1309"/>
      <c r="BO57" s="1309"/>
      <c r="BP57" s="1306">
        <v>56.2</v>
      </c>
      <c r="BQ57" s="1306"/>
      <c r="BR57" s="1306"/>
      <c r="BS57" s="1306"/>
      <c r="BT57" s="1306"/>
      <c r="BU57" s="1306"/>
      <c r="BV57" s="1306"/>
      <c r="BW57" s="1306"/>
      <c r="BX57" s="1306">
        <v>60.1</v>
      </c>
      <c r="BY57" s="1306"/>
      <c r="BZ57" s="1306"/>
      <c r="CA57" s="1306"/>
      <c r="CB57" s="1306"/>
      <c r="CC57" s="1306"/>
      <c r="CD57" s="1306"/>
      <c r="CE57" s="1306"/>
      <c r="CF57" s="1306">
        <v>61.2</v>
      </c>
      <c r="CG57" s="1306"/>
      <c r="CH57" s="1306"/>
      <c r="CI57" s="1306"/>
      <c r="CJ57" s="1306"/>
      <c r="CK57" s="1306"/>
      <c r="CL57" s="1306"/>
      <c r="CM57" s="1306"/>
      <c r="CN57" s="1306">
        <v>61.7</v>
      </c>
      <c r="CO57" s="1306"/>
      <c r="CP57" s="1306"/>
      <c r="CQ57" s="1306"/>
      <c r="CR57" s="1306"/>
      <c r="CS57" s="1306"/>
      <c r="CT57" s="1306"/>
      <c r="CU57" s="1306"/>
      <c r="CV57" s="1306">
        <v>62.6</v>
      </c>
      <c r="CW57" s="1306"/>
      <c r="CX57" s="1306"/>
      <c r="CY57" s="1306"/>
      <c r="CZ57" s="1306"/>
      <c r="DA57" s="1306"/>
      <c r="DB57" s="1306"/>
      <c r="DC57" s="1306"/>
      <c r="DD57" s="403"/>
      <c r="DE57" s="402"/>
    </row>
    <row r="58" spans="1:109" s="398" customFormat="1" x14ac:dyDescent="0.15">
      <c r="A58" s="383"/>
      <c r="B58" s="402"/>
      <c r="G58" s="1304"/>
      <c r="H58" s="1304"/>
      <c r="I58" s="1307"/>
      <c r="J58" s="1307"/>
      <c r="K58" s="1311"/>
      <c r="L58" s="1311"/>
      <c r="M58" s="1311"/>
      <c r="N58" s="1311"/>
      <c r="AM58" s="383"/>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3"/>
      <c r="DE58" s="402"/>
    </row>
    <row r="59" spans="1:109" s="398" customFormat="1" x14ac:dyDescent="0.15">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x14ac:dyDescent="0.15">
      <c r="B63" s="409" t="s">
        <v>610</v>
      </c>
    </row>
    <row r="64" spans="1:109" x14ac:dyDescent="0.15">
      <c r="B64" s="390"/>
      <c r="G64" s="397"/>
      <c r="I64" s="410"/>
      <c r="J64" s="410"/>
      <c r="K64" s="410"/>
      <c r="L64" s="410"/>
      <c r="M64" s="410"/>
      <c r="N64" s="411"/>
      <c r="AM64" s="397"/>
      <c r="AN64" s="397" t="s">
        <v>604</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x14ac:dyDescent="0.15">
      <c r="B65" s="390"/>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0"/>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0"/>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0"/>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0"/>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5"/>
      <c r="I71" s="416"/>
      <c r="J71" s="413"/>
      <c r="K71" s="413"/>
      <c r="L71" s="414"/>
      <c r="M71" s="413"/>
      <c r="N71" s="414"/>
      <c r="AM71" s="415"/>
      <c r="AN71" s="383" t="s">
        <v>605</v>
      </c>
    </row>
    <row r="72" spans="2:107" x14ac:dyDescent="0.15">
      <c r="B72" s="390"/>
      <c r="G72" s="1304"/>
      <c r="H72" s="1304"/>
      <c r="I72" s="1304"/>
      <c r="J72" s="1304"/>
      <c r="K72" s="400"/>
      <c r="L72" s="400"/>
      <c r="M72" s="401"/>
      <c r="N72" s="401"/>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0" t="s">
        <v>550</v>
      </c>
      <c r="BQ72" s="1310"/>
      <c r="BR72" s="1310"/>
      <c r="BS72" s="1310"/>
      <c r="BT72" s="1310"/>
      <c r="BU72" s="1310"/>
      <c r="BV72" s="1310"/>
      <c r="BW72" s="1310"/>
      <c r="BX72" s="1310" t="s">
        <v>551</v>
      </c>
      <c r="BY72" s="1310"/>
      <c r="BZ72" s="1310"/>
      <c r="CA72" s="1310"/>
      <c r="CB72" s="1310"/>
      <c r="CC72" s="1310"/>
      <c r="CD72" s="1310"/>
      <c r="CE72" s="1310"/>
      <c r="CF72" s="1310" t="s">
        <v>552</v>
      </c>
      <c r="CG72" s="1310"/>
      <c r="CH72" s="1310"/>
      <c r="CI72" s="1310"/>
      <c r="CJ72" s="1310"/>
      <c r="CK72" s="1310"/>
      <c r="CL72" s="1310"/>
      <c r="CM72" s="1310"/>
      <c r="CN72" s="1310" t="s">
        <v>553</v>
      </c>
      <c r="CO72" s="1310"/>
      <c r="CP72" s="1310"/>
      <c r="CQ72" s="1310"/>
      <c r="CR72" s="1310"/>
      <c r="CS72" s="1310"/>
      <c r="CT72" s="1310"/>
      <c r="CU72" s="1310"/>
      <c r="CV72" s="1310" t="s">
        <v>554</v>
      </c>
      <c r="CW72" s="1310"/>
      <c r="CX72" s="1310"/>
      <c r="CY72" s="1310"/>
      <c r="CZ72" s="1310"/>
      <c r="DA72" s="1310"/>
      <c r="DB72" s="1310"/>
      <c r="DC72" s="1310"/>
    </row>
    <row r="73" spans="2:107" x14ac:dyDescent="0.15">
      <c r="B73" s="390"/>
      <c r="G73" s="1312"/>
      <c r="H73" s="1312"/>
      <c r="I73" s="1312"/>
      <c r="J73" s="1312"/>
      <c r="K73" s="1305"/>
      <c r="L73" s="1305"/>
      <c r="M73" s="1305"/>
      <c r="N73" s="1305"/>
      <c r="AM73" s="399"/>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06">
        <v>77.900000000000006</v>
      </c>
      <c r="BQ73" s="1306"/>
      <c r="BR73" s="1306"/>
      <c r="BS73" s="1306"/>
      <c r="BT73" s="1306"/>
      <c r="BU73" s="1306"/>
      <c r="BV73" s="1306"/>
      <c r="BW73" s="1306"/>
      <c r="BX73" s="1306">
        <v>73.7</v>
      </c>
      <c r="BY73" s="1306"/>
      <c r="BZ73" s="1306"/>
      <c r="CA73" s="1306"/>
      <c r="CB73" s="1306"/>
      <c r="CC73" s="1306"/>
      <c r="CD73" s="1306"/>
      <c r="CE73" s="1306"/>
      <c r="CF73" s="1306">
        <v>58.4</v>
      </c>
      <c r="CG73" s="1306"/>
      <c r="CH73" s="1306"/>
      <c r="CI73" s="1306"/>
      <c r="CJ73" s="1306"/>
      <c r="CK73" s="1306"/>
      <c r="CL73" s="1306"/>
      <c r="CM73" s="1306"/>
      <c r="CN73" s="1306">
        <v>48</v>
      </c>
      <c r="CO73" s="1306"/>
      <c r="CP73" s="1306"/>
      <c r="CQ73" s="1306"/>
      <c r="CR73" s="1306"/>
      <c r="CS73" s="1306"/>
      <c r="CT73" s="1306"/>
      <c r="CU73" s="1306"/>
      <c r="CV73" s="1306">
        <v>37.200000000000003</v>
      </c>
      <c r="CW73" s="1306"/>
      <c r="CX73" s="1306"/>
      <c r="CY73" s="1306"/>
      <c r="CZ73" s="1306"/>
      <c r="DA73" s="1306"/>
      <c r="DB73" s="1306"/>
      <c r="DC73" s="1306"/>
    </row>
    <row r="74" spans="2:107" x14ac:dyDescent="0.15">
      <c r="B74" s="390"/>
      <c r="G74" s="1312"/>
      <c r="H74" s="1312"/>
      <c r="I74" s="1312"/>
      <c r="J74" s="1312"/>
      <c r="K74" s="1305"/>
      <c r="L74" s="1305"/>
      <c r="M74" s="1305"/>
      <c r="N74" s="1305"/>
      <c r="AM74" s="399"/>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0"/>
      <c r="G75" s="1312"/>
      <c r="H75" s="1312"/>
      <c r="I75" s="1304"/>
      <c r="J75" s="1304"/>
      <c r="K75" s="1311"/>
      <c r="L75" s="1311"/>
      <c r="M75" s="1311"/>
      <c r="N75" s="1311"/>
      <c r="AM75" s="399"/>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06">
        <v>9</v>
      </c>
      <c r="BQ75" s="1306"/>
      <c r="BR75" s="1306"/>
      <c r="BS75" s="1306"/>
      <c r="BT75" s="1306"/>
      <c r="BU75" s="1306"/>
      <c r="BV75" s="1306"/>
      <c r="BW75" s="1306"/>
      <c r="BX75" s="1306">
        <v>8.9</v>
      </c>
      <c r="BY75" s="1306"/>
      <c r="BZ75" s="1306"/>
      <c r="CA75" s="1306"/>
      <c r="CB75" s="1306"/>
      <c r="CC75" s="1306"/>
      <c r="CD75" s="1306"/>
      <c r="CE75" s="1306"/>
      <c r="CF75" s="1306">
        <v>9.1</v>
      </c>
      <c r="CG75" s="1306"/>
      <c r="CH75" s="1306"/>
      <c r="CI75" s="1306"/>
      <c r="CJ75" s="1306"/>
      <c r="CK75" s="1306"/>
      <c r="CL75" s="1306"/>
      <c r="CM75" s="1306"/>
      <c r="CN75" s="1306">
        <v>8.4</v>
      </c>
      <c r="CO75" s="1306"/>
      <c r="CP75" s="1306"/>
      <c r="CQ75" s="1306"/>
      <c r="CR75" s="1306"/>
      <c r="CS75" s="1306"/>
      <c r="CT75" s="1306"/>
      <c r="CU75" s="1306"/>
      <c r="CV75" s="1306">
        <v>7.7</v>
      </c>
      <c r="CW75" s="1306"/>
      <c r="CX75" s="1306"/>
      <c r="CY75" s="1306"/>
      <c r="CZ75" s="1306"/>
      <c r="DA75" s="1306"/>
      <c r="DB75" s="1306"/>
      <c r="DC75" s="1306"/>
    </row>
    <row r="76" spans="2:107" x14ac:dyDescent="0.15">
      <c r="B76" s="390"/>
      <c r="G76" s="1312"/>
      <c r="H76" s="1312"/>
      <c r="I76" s="1304"/>
      <c r="J76" s="1304"/>
      <c r="K76" s="1311"/>
      <c r="L76" s="1311"/>
      <c r="M76" s="1311"/>
      <c r="N76" s="1311"/>
      <c r="AM76" s="399"/>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0"/>
      <c r="G77" s="1304"/>
      <c r="H77" s="1304"/>
      <c r="I77" s="1304"/>
      <c r="J77" s="1304"/>
      <c r="K77" s="1305"/>
      <c r="L77" s="1305"/>
      <c r="M77" s="1305"/>
      <c r="N77" s="1305"/>
      <c r="AN77" s="1310" t="s">
        <v>609</v>
      </c>
      <c r="AO77" s="1310"/>
      <c r="AP77" s="1310"/>
      <c r="AQ77" s="1310"/>
      <c r="AR77" s="1310"/>
      <c r="AS77" s="1310"/>
      <c r="AT77" s="1310"/>
      <c r="AU77" s="1310"/>
      <c r="AV77" s="1310"/>
      <c r="AW77" s="1310"/>
      <c r="AX77" s="1310"/>
      <c r="AY77" s="1310"/>
      <c r="AZ77" s="1310"/>
      <c r="BA77" s="1310"/>
      <c r="BB77" s="1309" t="s">
        <v>607</v>
      </c>
      <c r="BC77" s="1309"/>
      <c r="BD77" s="1309"/>
      <c r="BE77" s="1309"/>
      <c r="BF77" s="1309"/>
      <c r="BG77" s="1309"/>
      <c r="BH77" s="1309"/>
      <c r="BI77" s="1309"/>
      <c r="BJ77" s="1309"/>
      <c r="BK77" s="1309"/>
      <c r="BL77" s="1309"/>
      <c r="BM77" s="1309"/>
      <c r="BN77" s="1309"/>
      <c r="BO77" s="1309"/>
      <c r="BP77" s="1306">
        <v>17.8</v>
      </c>
      <c r="BQ77" s="1306"/>
      <c r="BR77" s="1306"/>
      <c r="BS77" s="1306"/>
      <c r="BT77" s="1306"/>
      <c r="BU77" s="1306"/>
      <c r="BV77" s="1306"/>
      <c r="BW77" s="1306"/>
      <c r="BX77" s="1306">
        <v>15</v>
      </c>
      <c r="BY77" s="1306"/>
      <c r="BZ77" s="1306"/>
      <c r="CA77" s="1306"/>
      <c r="CB77" s="1306"/>
      <c r="CC77" s="1306"/>
      <c r="CD77" s="1306"/>
      <c r="CE77" s="1306"/>
      <c r="CF77" s="1306">
        <v>12.2</v>
      </c>
      <c r="CG77" s="1306"/>
      <c r="CH77" s="1306"/>
      <c r="CI77" s="1306"/>
      <c r="CJ77" s="1306"/>
      <c r="CK77" s="1306"/>
      <c r="CL77" s="1306"/>
      <c r="CM77" s="1306"/>
      <c r="CN77" s="1306">
        <v>5</v>
      </c>
      <c r="CO77" s="1306"/>
      <c r="CP77" s="1306"/>
      <c r="CQ77" s="1306"/>
      <c r="CR77" s="1306"/>
      <c r="CS77" s="1306"/>
      <c r="CT77" s="1306"/>
      <c r="CU77" s="1306"/>
      <c r="CV77" s="1306">
        <v>5.4</v>
      </c>
      <c r="CW77" s="1306"/>
      <c r="CX77" s="1306"/>
      <c r="CY77" s="1306"/>
      <c r="CZ77" s="1306"/>
      <c r="DA77" s="1306"/>
      <c r="DB77" s="1306"/>
      <c r="DC77" s="1306"/>
    </row>
    <row r="78" spans="2:107" x14ac:dyDescent="0.15">
      <c r="B78" s="390"/>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0"/>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611</v>
      </c>
      <c r="BC79" s="1309"/>
      <c r="BD79" s="1309"/>
      <c r="BE79" s="1309"/>
      <c r="BF79" s="1309"/>
      <c r="BG79" s="1309"/>
      <c r="BH79" s="1309"/>
      <c r="BI79" s="1309"/>
      <c r="BJ79" s="1309"/>
      <c r="BK79" s="1309"/>
      <c r="BL79" s="1309"/>
      <c r="BM79" s="1309"/>
      <c r="BN79" s="1309"/>
      <c r="BO79" s="1309"/>
      <c r="BP79" s="1306">
        <v>5.3</v>
      </c>
      <c r="BQ79" s="1306"/>
      <c r="BR79" s="1306"/>
      <c r="BS79" s="1306"/>
      <c r="BT79" s="1306"/>
      <c r="BU79" s="1306"/>
      <c r="BV79" s="1306"/>
      <c r="BW79" s="1306"/>
      <c r="BX79" s="1306">
        <v>5</v>
      </c>
      <c r="BY79" s="1306"/>
      <c r="BZ79" s="1306"/>
      <c r="CA79" s="1306"/>
      <c r="CB79" s="1306"/>
      <c r="CC79" s="1306"/>
      <c r="CD79" s="1306"/>
      <c r="CE79" s="1306"/>
      <c r="CF79" s="1306">
        <v>4.8</v>
      </c>
      <c r="CG79" s="1306"/>
      <c r="CH79" s="1306"/>
      <c r="CI79" s="1306"/>
      <c r="CJ79" s="1306"/>
      <c r="CK79" s="1306"/>
      <c r="CL79" s="1306"/>
      <c r="CM79" s="1306"/>
      <c r="CN79" s="1306">
        <v>4.5</v>
      </c>
      <c r="CO79" s="1306"/>
      <c r="CP79" s="1306"/>
      <c r="CQ79" s="1306"/>
      <c r="CR79" s="1306"/>
      <c r="CS79" s="1306"/>
      <c r="CT79" s="1306"/>
      <c r="CU79" s="1306"/>
      <c r="CV79" s="1306">
        <v>4.2</v>
      </c>
      <c r="CW79" s="1306"/>
      <c r="CX79" s="1306"/>
      <c r="CY79" s="1306"/>
      <c r="CZ79" s="1306"/>
      <c r="DA79" s="1306"/>
      <c r="DB79" s="1306"/>
      <c r="DC79" s="1306"/>
    </row>
    <row r="80" spans="2:107" x14ac:dyDescent="0.15">
      <c r="B80" s="390"/>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0"/>
    </row>
    <row r="82" spans="2:109" ht="17.25" x14ac:dyDescent="0.1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383"/>
      <c r="DE84" s="383"/>
    </row>
    <row r="85" spans="2:109" x14ac:dyDescent="0.15">
      <c r="DD85" s="383"/>
      <c r="DE85" s="383"/>
    </row>
    <row r="86" spans="2:109" hidden="1" x14ac:dyDescent="0.15">
      <c r="DD86" s="383"/>
      <c r="DE86" s="383"/>
    </row>
    <row r="87" spans="2:109" hidden="1" x14ac:dyDescent="0.15">
      <c r="K87" s="418"/>
      <c r="AQ87" s="418"/>
      <c r="BC87" s="418"/>
      <c r="BO87" s="418"/>
      <c r="CA87" s="418"/>
      <c r="CM87" s="418"/>
      <c r="CY87" s="418"/>
      <c r="DD87" s="383"/>
      <c r="DE87" s="383"/>
    </row>
    <row r="88" spans="2:109" hidden="1" x14ac:dyDescent="0.15">
      <c r="DD88" s="383"/>
      <c r="DE88" s="383"/>
    </row>
    <row r="89" spans="2:109" hidden="1" x14ac:dyDescent="0.15">
      <c r="DD89" s="383"/>
      <c r="DE89" s="383"/>
    </row>
    <row r="90" spans="2:109" hidden="1" x14ac:dyDescent="0.15">
      <c r="DD90" s="383"/>
      <c r="DE90" s="383"/>
    </row>
    <row r="91" spans="2:109"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383" customFormat="1" ht="13.5" hidden="1" customHeight="1" x14ac:dyDescent="0.15"/>
    <row r="98" s="383" customFormat="1" ht="13.5" hidden="1" customHeight="1" x14ac:dyDescent="0.15"/>
    <row r="99" s="383" customFormat="1" ht="13.5" hidden="1" customHeight="1" x14ac:dyDescent="0.15"/>
    <row r="100" s="383" customFormat="1" ht="13.5" hidden="1" customHeight="1" x14ac:dyDescent="0.15"/>
    <row r="101" s="383" customFormat="1" ht="13.5" hidden="1" customHeight="1" x14ac:dyDescent="0.15"/>
    <row r="102" s="383" customFormat="1" ht="13.5" hidden="1" customHeight="1" x14ac:dyDescent="0.15"/>
    <row r="103" s="383" customFormat="1" ht="13.5" hidden="1" customHeight="1" x14ac:dyDescent="0.15"/>
    <row r="104" s="383" customFormat="1" ht="13.5" hidden="1" customHeight="1" x14ac:dyDescent="0.15"/>
    <row r="105" s="383" customFormat="1" ht="13.5" hidden="1" customHeight="1" x14ac:dyDescent="0.15"/>
    <row r="106" s="383" customFormat="1" ht="13.5" hidden="1" customHeight="1" x14ac:dyDescent="0.15"/>
    <row r="107" s="383" customFormat="1" ht="13.5" hidden="1" customHeight="1" x14ac:dyDescent="0.15"/>
    <row r="108" s="383" customFormat="1" ht="13.5" hidden="1" customHeight="1" x14ac:dyDescent="0.15"/>
    <row r="109" s="383" customFormat="1" ht="13.5" hidden="1" customHeight="1" x14ac:dyDescent="0.15"/>
    <row r="110" s="383" customFormat="1" ht="13.5" hidden="1" customHeight="1" x14ac:dyDescent="0.15"/>
    <row r="111" s="383" customFormat="1" ht="13.5" hidden="1" customHeight="1" x14ac:dyDescent="0.15"/>
    <row r="112" s="383" customFormat="1" ht="13.5" hidden="1" customHeight="1" x14ac:dyDescent="0.15"/>
    <row r="113" s="383" customFormat="1" ht="13.5" hidden="1" customHeight="1" x14ac:dyDescent="0.15"/>
    <row r="114" s="383" customFormat="1" ht="13.5" hidden="1" customHeight="1" x14ac:dyDescent="0.15"/>
    <row r="115" s="383" customFormat="1" ht="13.5" hidden="1" customHeight="1" x14ac:dyDescent="0.15"/>
    <row r="116" s="383" customFormat="1" ht="13.5" hidden="1" customHeight="1" x14ac:dyDescent="0.15"/>
    <row r="117" s="383" customFormat="1" ht="13.5" hidden="1" customHeight="1" x14ac:dyDescent="0.15"/>
    <row r="118" s="383" customFormat="1" ht="13.5" hidden="1" customHeight="1" x14ac:dyDescent="0.15"/>
    <row r="119" s="383" customFormat="1" ht="13.5" hidden="1" customHeight="1" x14ac:dyDescent="0.15"/>
    <row r="120" s="383" customFormat="1" ht="13.5" hidden="1" customHeight="1" x14ac:dyDescent="0.15"/>
    <row r="121" s="383" customFormat="1" ht="13.5" hidden="1" customHeight="1" x14ac:dyDescent="0.15"/>
    <row r="122" s="383" customFormat="1" ht="13.5" hidden="1" customHeight="1" x14ac:dyDescent="0.15"/>
    <row r="123" s="383" customFormat="1" ht="13.5" hidden="1" customHeight="1" x14ac:dyDescent="0.15"/>
    <row r="124" s="383" customFormat="1" ht="13.5" hidden="1" customHeight="1" x14ac:dyDescent="0.15"/>
    <row r="125" s="383" customFormat="1" ht="13.5" hidden="1" customHeight="1" x14ac:dyDescent="0.15"/>
    <row r="126" s="383" customFormat="1" ht="13.5" hidden="1" customHeight="1" x14ac:dyDescent="0.15"/>
    <row r="127" s="383" customFormat="1" ht="13.5" hidden="1" customHeight="1" x14ac:dyDescent="0.15"/>
    <row r="128" s="383" customFormat="1" ht="13.5" hidden="1" customHeight="1" x14ac:dyDescent="0.15"/>
    <row r="129" s="383" customFormat="1" ht="13.5" hidden="1" customHeight="1" x14ac:dyDescent="0.15"/>
    <row r="130" s="383" customFormat="1" ht="13.5" hidden="1" customHeight="1" x14ac:dyDescent="0.15"/>
    <row r="131" s="383" customFormat="1" ht="13.5" hidden="1" customHeight="1" x14ac:dyDescent="0.15"/>
    <row r="132" s="383" customFormat="1" ht="13.5" hidden="1" customHeight="1" x14ac:dyDescent="0.15"/>
    <row r="133" s="383" customFormat="1" ht="13.5" hidden="1" customHeight="1" x14ac:dyDescent="0.15"/>
    <row r="134" s="383" customFormat="1" ht="13.5" hidden="1" customHeight="1" x14ac:dyDescent="0.15"/>
    <row r="135" s="383" customFormat="1" ht="13.5" hidden="1" customHeight="1" x14ac:dyDescent="0.15"/>
    <row r="136" s="383" customFormat="1" ht="13.5" hidden="1" customHeight="1" x14ac:dyDescent="0.15"/>
    <row r="137" s="383" customFormat="1" ht="13.5" hidden="1" customHeight="1" x14ac:dyDescent="0.15"/>
    <row r="138" s="383" customFormat="1" ht="13.5" hidden="1" customHeight="1" x14ac:dyDescent="0.15"/>
    <row r="139" s="383" customFormat="1" ht="13.5" hidden="1" customHeight="1" x14ac:dyDescent="0.15"/>
    <row r="140" s="383" customFormat="1" ht="13.5" hidden="1" customHeight="1" x14ac:dyDescent="0.15"/>
    <row r="141" s="383" customFormat="1" ht="13.5" hidden="1" customHeight="1" x14ac:dyDescent="0.15"/>
    <row r="142" s="383" customFormat="1" ht="13.5" hidden="1" customHeight="1" x14ac:dyDescent="0.15"/>
    <row r="143" s="383" customFormat="1" ht="13.5" hidden="1" customHeight="1" x14ac:dyDescent="0.15"/>
    <row r="144" s="383" customFormat="1" ht="13.5" hidden="1" customHeight="1" x14ac:dyDescent="0.15"/>
    <row r="145" s="383" customFormat="1" ht="13.5" hidden="1" customHeight="1" x14ac:dyDescent="0.15"/>
    <row r="146" s="383" customFormat="1" ht="13.5" hidden="1" customHeight="1" x14ac:dyDescent="0.15"/>
    <row r="147" s="383" customFormat="1" ht="13.5" hidden="1" customHeight="1" x14ac:dyDescent="0.15"/>
    <row r="148" s="383" customFormat="1" ht="13.5" hidden="1" customHeight="1" x14ac:dyDescent="0.15"/>
    <row r="149" s="383" customFormat="1" ht="13.5" hidden="1" customHeight="1" x14ac:dyDescent="0.15"/>
    <row r="150" s="383" customFormat="1" ht="13.5" hidden="1" customHeight="1" x14ac:dyDescent="0.15"/>
    <row r="151" s="383" customFormat="1" ht="13.5" hidden="1" customHeight="1" x14ac:dyDescent="0.15"/>
    <row r="152" s="383" customFormat="1" ht="13.5" hidden="1" customHeight="1" x14ac:dyDescent="0.15"/>
    <row r="153" s="383" customFormat="1" ht="13.5" hidden="1" customHeight="1" x14ac:dyDescent="0.15"/>
    <row r="154" s="383" customFormat="1" ht="13.5" hidden="1" customHeight="1" x14ac:dyDescent="0.15"/>
    <row r="155" s="383" customFormat="1" ht="13.5" hidden="1" customHeight="1" x14ac:dyDescent="0.15"/>
    <row r="156" s="383" customFormat="1" ht="13.5" hidden="1" customHeight="1" x14ac:dyDescent="0.15"/>
    <row r="157" s="383" customFormat="1" ht="13.5" hidden="1" customHeight="1" x14ac:dyDescent="0.15"/>
    <row r="158" s="383" customFormat="1" ht="13.5" hidden="1" customHeight="1" x14ac:dyDescent="0.15"/>
    <row r="159" s="383" customFormat="1" ht="13.5" hidden="1" customHeight="1" x14ac:dyDescent="0.15"/>
    <row r="160" s="383" customFormat="1" ht="13.5" hidden="1" customHeight="1" x14ac:dyDescent="0.15"/>
  </sheetData>
  <sheetProtection algorithmName="SHA-512" hashValue="LHUyO0aDcewnf+Kr5+6AeHRA7eC1sl+hKzq8NIHv9iDB/f0K8wr/lE7t37bzSVsBHdAWSXUkZdWqnXlAJF4szw==" saltValue="ZPmcfChiFpKiI0JYUTwUE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612</v>
      </c>
    </row>
  </sheetData>
  <sheetProtection algorithmName="SHA-512" hashValue="+RxZspffyDVyODMbmIPMKn1c/pHdAHiKRa2VZgoXdpK5FuTlS1D2Q+DdRS1PiCRgBu1pBnVQoBT3is755pvD3A==" saltValue="Tp2Y4/taHdiUFESSESFO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613</v>
      </c>
    </row>
  </sheetData>
  <sheetProtection algorithmName="SHA-512" hashValue="p8UagWWwaoT2QRjuCsc43FNDMcse/WmFXk/Y78MNZ0vnaxr3Q1yVvlnPeHMgBUoIZwSmiIiaOCjKNG2AekAC5w==" saltValue="O6YSheCTKLqghWlfsqCi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547</v>
      </c>
      <c r="G2" s="151"/>
      <c r="H2" s="152"/>
    </row>
    <row r="3" spans="1:8" x14ac:dyDescent="0.15">
      <c r="A3" s="148" t="s">
        <v>540</v>
      </c>
      <c r="B3" s="153"/>
      <c r="C3" s="154"/>
      <c r="D3" s="155">
        <v>37165</v>
      </c>
      <c r="E3" s="156"/>
      <c r="F3" s="157">
        <v>44267</v>
      </c>
      <c r="G3" s="158"/>
      <c r="H3" s="159"/>
    </row>
    <row r="4" spans="1:8" x14ac:dyDescent="0.15">
      <c r="A4" s="160"/>
      <c r="B4" s="161"/>
      <c r="C4" s="162"/>
      <c r="D4" s="163">
        <v>22859</v>
      </c>
      <c r="E4" s="164"/>
      <c r="F4" s="165">
        <v>26161</v>
      </c>
      <c r="G4" s="166"/>
      <c r="H4" s="167"/>
    </row>
    <row r="5" spans="1:8" x14ac:dyDescent="0.15">
      <c r="A5" s="148" t="s">
        <v>542</v>
      </c>
      <c r="B5" s="153"/>
      <c r="C5" s="154"/>
      <c r="D5" s="155">
        <v>35852</v>
      </c>
      <c r="E5" s="156"/>
      <c r="F5" s="157">
        <v>40879</v>
      </c>
      <c r="G5" s="158"/>
      <c r="H5" s="159"/>
    </row>
    <row r="6" spans="1:8" x14ac:dyDescent="0.15">
      <c r="A6" s="160"/>
      <c r="B6" s="161"/>
      <c r="C6" s="162"/>
      <c r="D6" s="163">
        <v>14495</v>
      </c>
      <c r="E6" s="164"/>
      <c r="F6" s="165">
        <v>24087</v>
      </c>
      <c r="G6" s="166"/>
      <c r="H6" s="167"/>
    </row>
    <row r="7" spans="1:8" x14ac:dyDescent="0.15">
      <c r="A7" s="148" t="s">
        <v>543</v>
      </c>
      <c r="B7" s="153"/>
      <c r="C7" s="154"/>
      <c r="D7" s="155">
        <v>30402</v>
      </c>
      <c r="E7" s="156"/>
      <c r="F7" s="157">
        <v>42651</v>
      </c>
      <c r="G7" s="158"/>
      <c r="H7" s="159"/>
    </row>
    <row r="8" spans="1:8" x14ac:dyDescent="0.15">
      <c r="A8" s="160"/>
      <c r="B8" s="161"/>
      <c r="C8" s="162"/>
      <c r="D8" s="163">
        <v>15277</v>
      </c>
      <c r="E8" s="164"/>
      <c r="F8" s="165">
        <v>22675</v>
      </c>
      <c r="G8" s="166"/>
      <c r="H8" s="167"/>
    </row>
    <row r="9" spans="1:8" x14ac:dyDescent="0.15">
      <c r="A9" s="148" t="s">
        <v>544</v>
      </c>
      <c r="B9" s="153"/>
      <c r="C9" s="154"/>
      <c r="D9" s="155">
        <v>29278</v>
      </c>
      <c r="E9" s="156"/>
      <c r="F9" s="157">
        <v>43226</v>
      </c>
      <c r="G9" s="158"/>
      <c r="H9" s="159"/>
    </row>
    <row r="10" spans="1:8" x14ac:dyDescent="0.15">
      <c r="A10" s="160"/>
      <c r="B10" s="161"/>
      <c r="C10" s="162"/>
      <c r="D10" s="163">
        <v>12805</v>
      </c>
      <c r="E10" s="164"/>
      <c r="F10" s="165">
        <v>22622</v>
      </c>
      <c r="G10" s="166"/>
      <c r="H10" s="167"/>
    </row>
    <row r="11" spans="1:8" x14ac:dyDescent="0.15">
      <c r="A11" s="148" t="s">
        <v>545</v>
      </c>
      <c r="B11" s="153"/>
      <c r="C11" s="154"/>
      <c r="D11" s="155">
        <v>31785</v>
      </c>
      <c r="E11" s="156"/>
      <c r="F11" s="157">
        <v>42836</v>
      </c>
      <c r="G11" s="158"/>
      <c r="H11" s="159"/>
    </row>
    <row r="12" spans="1:8" x14ac:dyDescent="0.15">
      <c r="A12" s="160"/>
      <c r="B12" s="161"/>
      <c r="C12" s="168"/>
      <c r="D12" s="163">
        <v>11619</v>
      </c>
      <c r="E12" s="164"/>
      <c r="F12" s="165">
        <v>22936</v>
      </c>
      <c r="G12" s="166"/>
      <c r="H12" s="167"/>
    </row>
    <row r="13" spans="1:8" x14ac:dyDescent="0.15">
      <c r="A13" s="148"/>
      <c r="B13" s="153"/>
      <c r="C13" s="169"/>
      <c r="D13" s="170">
        <v>32896</v>
      </c>
      <c r="E13" s="171"/>
      <c r="F13" s="172">
        <v>42772</v>
      </c>
      <c r="G13" s="173"/>
      <c r="H13" s="159"/>
    </row>
    <row r="14" spans="1:8" x14ac:dyDescent="0.15">
      <c r="A14" s="160"/>
      <c r="B14" s="161"/>
      <c r="C14" s="162"/>
      <c r="D14" s="163">
        <v>15411</v>
      </c>
      <c r="E14" s="164"/>
      <c r="F14" s="165">
        <v>23696</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2.42</v>
      </c>
      <c r="C19" s="174">
        <f>ROUND(VALUE(SUBSTITUTE(実質収支比率等に係る経年分析!G$48,"▲","-")),2)</f>
        <v>0.09</v>
      </c>
      <c r="D19" s="174">
        <f>ROUND(VALUE(SUBSTITUTE(実質収支比率等に係る経年分析!H$48,"▲","-")),2)</f>
        <v>0.76</v>
      </c>
      <c r="E19" s="174">
        <f>ROUND(VALUE(SUBSTITUTE(実質収支比率等に係る経年分析!I$48,"▲","-")),2)</f>
        <v>0.15</v>
      </c>
      <c r="F19" s="174">
        <f>ROUND(VALUE(SUBSTITUTE(実質収支比率等に係る経年分析!J$48,"▲","-")),2)</f>
        <v>0.26</v>
      </c>
    </row>
    <row r="20" spans="1:11" x14ac:dyDescent="0.15">
      <c r="A20" s="174" t="s">
        <v>55</v>
      </c>
      <c r="B20" s="174">
        <f>ROUND(VALUE(SUBSTITUTE(実質収支比率等に係る経年分析!F$47,"▲","-")),2)</f>
        <v>8.1300000000000008</v>
      </c>
      <c r="C20" s="174">
        <f>ROUND(VALUE(SUBSTITUTE(実質収支比率等に係る経年分析!G$47,"▲","-")),2)</f>
        <v>9.19</v>
      </c>
      <c r="D20" s="174">
        <f>ROUND(VALUE(SUBSTITUTE(実質収支比率等に係る経年分析!H$47,"▲","-")),2)</f>
        <v>9.43</v>
      </c>
      <c r="E20" s="174">
        <f>ROUND(VALUE(SUBSTITUTE(実質収支比率等に係る経年分析!I$47,"▲","-")),2)</f>
        <v>9.24</v>
      </c>
      <c r="F20" s="174">
        <f>ROUND(VALUE(SUBSTITUTE(実質収支比率等に係る経年分析!J$47,"▲","-")),2)</f>
        <v>9.0399999999999991</v>
      </c>
    </row>
    <row r="21" spans="1:11" x14ac:dyDescent="0.15">
      <c r="A21" s="174" t="s">
        <v>56</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-1.38</v>
      </c>
      <c r="D21" s="174">
        <f>IF(ISNUMBER(VALUE(SUBSTITUTE(実質収支比率等に係る経年分析!H$49,"▲","-"))),ROUND(VALUE(SUBSTITUTE(実質収支比率等に係る経年分析!H$49,"▲","-")),2),NA())</f>
        <v>0.76</v>
      </c>
      <c r="E21" s="174">
        <f>IF(ISNUMBER(VALUE(SUBSTITUTE(実質収支比率等に係る経年分析!I$49,"▲","-"))),ROUND(VALUE(SUBSTITUTE(実質収支比率等に係る経年分析!I$49,"▲","-")),2),NA())</f>
        <v>-0.84</v>
      </c>
      <c r="F21" s="174">
        <f>IF(ISNUMBER(VALUE(SUBSTITUTE(実質収支比率等に係る経年分析!J$49,"▲","-"))),ROUND(VALUE(SUBSTITUTE(実質収支比率等に係る経年分析!J$49,"▲","-")),2),NA())</f>
        <v>-0.1</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病院事業債管理特別会計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国民健康保険事業</v>
      </c>
      <c r="B33" s="175">
        <f>IF(ROUND(VALUE(SUBSTITUTE(連結実質赤字比率に係る赤字・黒字の構成分析!F$37,"▲", "-")), 2) &lt; 0, ABS(ROUND(VALUE(SUBSTITUTE(連結実質赤字比率に係る赤字・黒字の構成分析!F$37,"▲", "-")), 2)), NA())</f>
        <v>0.27</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0.4</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9.25</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5301</v>
      </c>
      <c r="E42" s="176"/>
      <c r="F42" s="176"/>
      <c r="G42" s="176">
        <f>'実質公債費比率（分子）の構造'!L$52</f>
        <v>5350</v>
      </c>
      <c r="H42" s="176"/>
      <c r="I42" s="176"/>
      <c r="J42" s="176">
        <f>'実質公債費比率（分子）の構造'!M$52</f>
        <v>4987</v>
      </c>
      <c r="K42" s="176"/>
      <c r="L42" s="176"/>
      <c r="M42" s="176">
        <f>'実質公債費比率（分子）の構造'!N$52</f>
        <v>4982</v>
      </c>
      <c r="N42" s="176"/>
      <c r="O42" s="176"/>
      <c r="P42" s="176">
        <f>'実質公債費比率（分子）の構造'!O$52</f>
        <v>5186</v>
      </c>
    </row>
    <row r="43" spans="1:16" x14ac:dyDescent="0.15">
      <c r="A43" s="176" t="s">
        <v>64</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15</v>
      </c>
      <c r="C44" s="176"/>
      <c r="D44" s="176"/>
      <c r="E44" s="176">
        <f>'実質公債費比率（分子）の構造'!L$50</f>
        <v>13</v>
      </c>
      <c r="F44" s="176"/>
      <c r="G44" s="176"/>
      <c r="H44" s="176">
        <f>'実質公債費比率（分子）の構造'!M$50</f>
        <v>11</v>
      </c>
      <c r="I44" s="176"/>
      <c r="J44" s="176"/>
      <c r="K44" s="176">
        <f>'実質公債費比率（分子）の構造'!N$50</f>
        <v>1</v>
      </c>
      <c r="L44" s="176"/>
      <c r="M44" s="176"/>
      <c r="N44" s="176">
        <f>'実質公債費比率（分子）の構造'!O$50</f>
        <v>0</v>
      </c>
      <c r="O44" s="176"/>
      <c r="P44" s="176"/>
    </row>
    <row r="45" spans="1:16" x14ac:dyDescent="0.15">
      <c r="A45" s="176" t="s">
        <v>66</v>
      </c>
      <c r="B45" s="176">
        <f>'実質公債費比率（分子）の構造'!K$49</f>
        <v>316</v>
      </c>
      <c r="C45" s="176"/>
      <c r="D45" s="176"/>
      <c r="E45" s="176">
        <f>'実質公債費比率（分子）の構造'!L$49</f>
        <v>244</v>
      </c>
      <c r="F45" s="176"/>
      <c r="G45" s="176"/>
      <c r="H45" s="176">
        <f>'実質公債費比率（分子）の構造'!M$49</f>
        <v>244</v>
      </c>
      <c r="I45" s="176"/>
      <c r="J45" s="176"/>
      <c r="K45" s="176">
        <f>'実質公債費比率（分子）の構造'!N$49</f>
        <v>2</v>
      </c>
      <c r="L45" s="176"/>
      <c r="M45" s="176"/>
      <c r="N45" s="176" t="str">
        <f>'実質公債費比率（分子）の構造'!O$49</f>
        <v>-</v>
      </c>
      <c r="O45" s="176"/>
      <c r="P45" s="176"/>
    </row>
    <row r="46" spans="1:16" x14ac:dyDescent="0.15">
      <c r="A46" s="176" t="s">
        <v>67</v>
      </c>
      <c r="B46" s="176">
        <f>'実質公債費比率（分子）の構造'!K$48</f>
        <v>1087</v>
      </c>
      <c r="C46" s="176"/>
      <c r="D46" s="176"/>
      <c r="E46" s="176">
        <f>'実質公債費比率（分子）の構造'!L$48</f>
        <v>1115</v>
      </c>
      <c r="F46" s="176"/>
      <c r="G46" s="176"/>
      <c r="H46" s="176">
        <f>'実質公債費比率（分子）の構造'!M$48</f>
        <v>970</v>
      </c>
      <c r="I46" s="176"/>
      <c r="J46" s="176"/>
      <c r="K46" s="176">
        <f>'実質公債費比率（分子）の構造'!N$48</f>
        <v>965</v>
      </c>
      <c r="L46" s="176"/>
      <c r="M46" s="176"/>
      <c r="N46" s="176">
        <f>'実質公債費比率（分子）の構造'!O$48</f>
        <v>964</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6013</v>
      </c>
      <c r="C49" s="176"/>
      <c r="D49" s="176"/>
      <c r="E49" s="176">
        <f>'実質公債費比率（分子）の構造'!L$45</f>
        <v>6165</v>
      </c>
      <c r="F49" s="176"/>
      <c r="G49" s="176"/>
      <c r="H49" s="176">
        <f>'実質公債費比率（分子）の構造'!M$45</f>
        <v>6021</v>
      </c>
      <c r="I49" s="176"/>
      <c r="J49" s="176"/>
      <c r="K49" s="176">
        <f>'実質公債費比率（分子）の構造'!N$45</f>
        <v>5565</v>
      </c>
      <c r="L49" s="176"/>
      <c r="M49" s="176"/>
      <c r="N49" s="176">
        <f>'実質公債費比率（分子）の構造'!O$45</f>
        <v>5870</v>
      </c>
      <c r="O49" s="176"/>
      <c r="P49" s="176"/>
    </row>
    <row r="50" spans="1:16" x14ac:dyDescent="0.15">
      <c r="A50" s="176" t="s">
        <v>71</v>
      </c>
      <c r="B50" s="176" t="e">
        <f>NA()</f>
        <v>#N/A</v>
      </c>
      <c r="C50" s="176">
        <f>IF(ISNUMBER('実質公債費比率（分子）の構造'!K$53),'実質公債費比率（分子）の構造'!K$53,NA())</f>
        <v>2130</v>
      </c>
      <c r="D50" s="176" t="e">
        <f>NA()</f>
        <v>#N/A</v>
      </c>
      <c r="E50" s="176" t="e">
        <f>NA()</f>
        <v>#N/A</v>
      </c>
      <c r="F50" s="176">
        <f>IF(ISNUMBER('実質公債費比率（分子）の構造'!L$53),'実質公債費比率（分子）の構造'!L$53,NA())</f>
        <v>2187</v>
      </c>
      <c r="G50" s="176" t="e">
        <f>NA()</f>
        <v>#N/A</v>
      </c>
      <c r="H50" s="176" t="e">
        <f>NA()</f>
        <v>#N/A</v>
      </c>
      <c r="I50" s="176">
        <f>IF(ISNUMBER('実質公債費比率（分子）の構造'!M$53),'実質公債費比率（分子）の構造'!M$53,NA())</f>
        <v>2259</v>
      </c>
      <c r="J50" s="176" t="e">
        <f>NA()</f>
        <v>#N/A</v>
      </c>
      <c r="K50" s="176" t="e">
        <f>NA()</f>
        <v>#N/A</v>
      </c>
      <c r="L50" s="176">
        <f>IF(ISNUMBER('実質公債費比率（分子）の構造'!N$53),'実質公債費比率（分子）の構造'!N$53,NA())</f>
        <v>1551</v>
      </c>
      <c r="M50" s="176" t="e">
        <f>NA()</f>
        <v>#N/A</v>
      </c>
      <c r="N50" s="176" t="e">
        <f>NA()</f>
        <v>#N/A</v>
      </c>
      <c r="O50" s="176">
        <f>IF(ISNUMBER('実質公債費比率（分子）の構造'!O$53),'実質公債費比率（分子）の構造'!O$53,NA())</f>
        <v>1648</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44359</v>
      </c>
      <c r="E56" s="175"/>
      <c r="F56" s="175"/>
      <c r="G56" s="175">
        <f>'将来負担比率（分子）の構造'!J$52</f>
        <v>43826</v>
      </c>
      <c r="H56" s="175"/>
      <c r="I56" s="175"/>
      <c r="J56" s="175">
        <f>'将来負担比率（分子）の構造'!K$52</f>
        <v>45375</v>
      </c>
      <c r="K56" s="175"/>
      <c r="L56" s="175"/>
      <c r="M56" s="175">
        <f>'将来負担比率（分子）の構造'!L$52</f>
        <v>44986</v>
      </c>
      <c r="N56" s="175"/>
      <c r="O56" s="175"/>
      <c r="P56" s="175">
        <f>'将来負担比率（分子）の構造'!M$52</f>
        <v>44585</v>
      </c>
    </row>
    <row r="57" spans="1:16" x14ac:dyDescent="0.15">
      <c r="A57" s="175" t="s">
        <v>42</v>
      </c>
      <c r="B57" s="175"/>
      <c r="C57" s="175"/>
      <c r="D57" s="175">
        <f>'将来負担比率（分子）の構造'!I$51</f>
        <v>8354</v>
      </c>
      <c r="E57" s="175"/>
      <c r="F57" s="175"/>
      <c r="G57" s="175">
        <f>'将来負担比率（分子）の構造'!J$51</f>
        <v>7699</v>
      </c>
      <c r="H57" s="175"/>
      <c r="I57" s="175"/>
      <c r="J57" s="175">
        <f>'将来負担比率（分子）の構造'!K$51</f>
        <v>7310</v>
      </c>
      <c r="K57" s="175"/>
      <c r="L57" s="175"/>
      <c r="M57" s="175">
        <f>'将来負担比率（分子）の構造'!L$51</f>
        <v>7726</v>
      </c>
      <c r="N57" s="175"/>
      <c r="O57" s="175"/>
      <c r="P57" s="175">
        <f>'将来負担比率（分子）の構造'!M$51</f>
        <v>8125</v>
      </c>
    </row>
    <row r="58" spans="1:16" x14ac:dyDescent="0.15">
      <c r="A58" s="175" t="s">
        <v>41</v>
      </c>
      <c r="B58" s="175"/>
      <c r="C58" s="175"/>
      <c r="D58" s="175">
        <f>'将来負担比率（分子）の構造'!I$50</f>
        <v>6505</v>
      </c>
      <c r="E58" s="175"/>
      <c r="F58" s="175"/>
      <c r="G58" s="175">
        <f>'将来負担比率（分子）の構造'!J$50</f>
        <v>7384</v>
      </c>
      <c r="H58" s="175"/>
      <c r="I58" s="175"/>
      <c r="J58" s="175">
        <f>'将来負担比率（分子）の構造'!K$50</f>
        <v>7756</v>
      </c>
      <c r="K58" s="175"/>
      <c r="L58" s="175"/>
      <c r="M58" s="175">
        <f>'将来負担比率（分子）の構造'!L$50</f>
        <v>8015</v>
      </c>
      <c r="N58" s="175"/>
      <c r="O58" s="175"/>
      <c r="P58" s="175">
        <f>'将来負担比率（分子）の構造'!M$50</f>
        <v>8481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1</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9009</v>
      </c>
      <c r="C62" s="175"/>
      <c r="D62" s="175"/>
      <c r="E62" s="175">
        <f>'将来負担比率（分子）の構造'!J$45</f>
        <v>9169</v>
      </c>
      <c r="F62" s="175"/>
      <c r="G62" s="175"/>
      <c r="H62" s="175">
        <f>'将来負担比率（分子）の構造'!K$45</f>
        <v>9043</v>
      </c>
      <c r="I62" s="175"/>
      <c r="J62" s="175"/>
      <c r="K62" s="175">
        <f>'将来負担比率（分子）の構造'!L$45</f>
        <v>8494</v>
      </c>
      <c r="L62" s="175"/>
      <c r="M62" s="175"/>
      <c r="N62" s="175">
        <f>'将来負担比率（分子）の構造'!M$45</f>
        <v>8269</v>
      </c>
      <c r="O62" s="175"/>
      <c r="P62" s="175"/>
    </row>
    <row r="63" spans="1:16" x14ac:dyDescent="0.15">
      <c r="A63" s="175" t="s">
        <v>34</v>
      </c>
      <c r="B63" s="175">
        <f>'将来負担比率（分子）の構造'!I$44</f>
        <v>503</v>
      </c>
      <c r="C63" s="175"/>
      <c r="D63" s="175"/>
      <c r="E63" s="175">
        <f>'将来負担比率（分子）の構造'!J$44</f>
        <v>253</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14990</v>
      </c>
      <c r="C64" s="175"/>
      <c r="D64" s="175"/>
      <c r="E64" s="175">
        <f>'将来負担比率（分子）の構造'!J$43</f>
        <v>15066</v>
      </c>
      <c r="F64" s="175"/>
      <c r="G64" s="175"/>
      <c r="H64" s="175">
        <f>'将来負担比率（分子）の構造'!K$43</f>
        <v>14220</v>
      </c>
      <c r="I64" s="175"/>
      <c r="J64" s="175"/>
      <c r="K64" s="175">
        <f>'将来負担比率（分子）の構造'!L$43</f>
        <v>13528</v>
      </c>
      <c r="L64" s="175"/>
      <c r="M64" s="175"/>
      <c r="N64" s="175">
        <f>'将来負担比率（分子）の構造'!M$43</f>
        <v>13013</v>
      </c>
      <c r="O64" s="175"/>
      <c r="P64" s="175"/>
    </row>
    <row r="65" spans="1:16" x14ac:dyDescent="0.15">
      <c r="A65" s="175" t="s">
        <v>32</v>
      </c>
      <c r="B65" s="175">
        <f>'将来負担比率（分子）の構造'!I$42</f>
        <v>237</v>
      </c>
      <c r="C65" s="175"/>
      <c r="D65" s="175"/>
      <c r="E65" s="175">
        <f>'将来負担比率（分子）の構造'!J$42</f>
        <v>4</v>
      </c>
      <c r="F65" s="175"/>
      <c r="G65" s="175"/>
      <c r="H65" s="175">
        <f>'将来負担比率（分子）の構造'!K$42</f>
        <v>4</v>
      </c>
      <c r="I65" s="175"/>
      <c r="J65" s="175"/>
      <c r="K65" s="175">
        <f>'将来負担比率（分子）の構造'!L$42</f>
        <v>23</v>
      </c>
      <c r="L65" s="175"/>
      <c r="M65" s="175"/>
      <c r="N65" s="175">
        <f>'将来負担比率（分子）の構造'!M$42</f>
        <v>23</v>
      </c>
      <c r="O65" s="175"/>
      <c r="P65" s="175"/>
    </row>
    <row r="66" spans="1:16" x14ac:dyDescent="0.15">
      <c r="A66" s="175" t="s">
        <v>31</v>
      </c>
      <c r="B66" s="175">
        <f>'将来負担比率（分子）の構造'!I$41</f>
        <v>53330</v>
      </c>
      <c r="C66" s="175"/>
      <c r="D66" s="175"/>
      <c r="E66" s="175">
        <f>'将来負担比率（分子）の構造'!J$41</f>
        <v>52055</v>
      </c>
      <c r="F66" s="175"/>
      <c r="G66" s="175"/>
      <c r="H66" s="175">
        <f>'将来負担比率（分子）の構造'!K$41</f>
        <v>51027</v>
      </c>
      <c r="I66" s="175"/>
      <c r="J66" s="175"/>
      <c r="K66" s="175">
        <f>'将来負担比率（分子）の構造'!L$41</f>
        <v>50018</v>
      </c>
      <c r="L66" s="175"/>
      <c r="M66" s="175"/>
      <c r="N66" s="175">
        <f>'将来負担比率（分子）の構造'!M$41</f>
        <v>48601</v>
      </c>
      <c r="O66" s="175"/>
      <c r="P66" s="175"/>
    </row>
    <row r="67" spans="1:16" x14ac:dyDescent="0.15">
      <c r="A67" s="175" t="s">
        <v>75</v>
      </c>
      <c r="B67" s="175" t="e">
        <f>NA()</f>
        <v>#N/A</v>
      </c>
      <c r="C67" s="175">
        <f>IF(ISNUMBER('将来負担比率（分子）の構造'!I$53), IF('将来負担比率（分子）の構造'!I$53 &lt; 0, 0, '将来負担比率（分子）の構造'!I$53), NA())</f>
        <v>18854</v>
      </c>
      <c r="D67" s="175" t="e">
        <f>NA()</f>
        <v>#N/A</v>
      </c>
      <c r="E67" s="175" t="e">
        <f>NA()</f>
        <v>#N/A</v>
      </c>
      <c r="F67" s="175">
        <f>IF(ISNUMBER('将来負担比率（分子）の構造'!J$53), IF('将来負担比率（分子）の構造'!J$53 &lt; 0, 0, '将来負担比率（分子）の構造'!J$53), NA())</f>
        <v>17638</v>
      </c>
      <c r="G67" s="175" t="e">
        <f>NA()</f>
        <v>#N/A</v>
      </c>
      <c r="H67" s="175" t="e">
        <f>NA()</f>
        <v>#N/A</v>
      </c>
      <c r="I67" s="175">
        <f>IF(ISNUMBER('将来負担比率（分子）の構造'!K$53), IF('将来負担比率（分子）の構造'!K$53 &lt; 0, 0, '将来負担比率（分子）の構造'!K$53), NA())</f>
        <v>13852</v>
      </c>
      <c r="J67" s="175" t="e">
        <f>NA()</f>
        <v>#N/A</v>
      </c>
      <c r="K67" s="175" t="e">
        <f>NA()</f>
        <v>#N/A</v>
      </c>
      <c r="L67" s="175">
        <f>IF(ISNUMBER('将来負担比率（分子）の構造'!L$53), IF('将来負担比率（分子）の構造'!L$53 &lt; 0, 0, '将来負担比率（分子）の構造'!L$53), NA())</f>
        <v>11337</v>
      </c>
      <c r="M67" s="175" t="e">
        <f>NA()</f>
        <v>#N/A</v>
      </c>
      <c r="N67" s="175" t="e">
        <f>NA()</f>
        <v>#N/A</v>
      </c>
      <c r="O67" s="175">
        <f>IF(ISNUMBER('将来負担比率（分子）の構造'!M$53), IF('将来負担比率（分子）の構造'!M$53 &lt; 0, 0, '将来負担比率（分子）の構造'!M$53), NA())</f>
        <v>8714</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2612</v>
      </c>
      <c r="C72" s="179">
        <f>基金残高に係る経年分析!G55</f>
        <v>2547</v>
      </c>
      <c r="D72" s="179">
        <f>基金残高に係る経年分析!H55</f>
        <v>2490</v>
      </c>
    </row>
    <row r="73" spans="1:16" x14ac:dyDescent="0.15">
      <c r="A73" s="178" t="s">
        <v>78</v>
      </c>
      <c r="B73" s="179" t="str">
        <f>基金残高に係る経年分析!F56</f>
        <v>-</v>
      </c>
      <c r="C73" s="179" t="str">
        <f>基金残高に係る経年分析!G56</f>
        <v>-</v>
      </c>
      <c r="D73" s="179" t="str">
        <f>基金残高に係る経年分析!H56</f>
        <v>-</v>
      </c>
    </row>
    <row r="74" spans="1:16" x14ac:dyDescent="0.15">
      <c r="A74" s="178" t="s">
        <v>79</v>
      </c>
      <c r="B74" s="179">
        <f>基金残高に係る経年分析!F57</f>
        <v>4600</v>
      </c>
      <c r="C74" s="179">
        <f>基金残高に係る経年分析!G57</f>
        <v>4867</v>
      </c>
      <c r="D74" s="179">
        <f>基金残高に係る経年分析!H57</f>
        <v>5012</v>
      </c>
    </row>
  </sheetData>
  <sheetProtection algorithmName="SHA-512" hashValue="dWs1xGu0YrKumZK6z6C9aTt5ea0oLg+IKgSf5F/+B97fsgPm3YG6HUaiOQQCwCBsyQdf/FGs0SU6FHa7ooz7XA==" saltValue="CmT9Ub7iFJAej/4CanTZ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2021-10-25T06:20:24Z</cp:lastPrinted>
  <dcterms:created xsi:type="dcterms:W3CDTF">2021-02-05T04:24:55Z</dcterms:created>
  <dcterms:modified xsi:type="dcterms:W3CDTF">2021-10-25T06:37:55Z</dcterms:modified>
</cp:coreProperties>
</file>