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AP23" i="11" l="1"/>
  <c r="AF23" i="11"/>
  <c r="AA23" i="11"/>
  <c r="V23" i="11"/>
  <c r="Q23" i="11"/>
  <c r="AA80" i="11" l="1"/>
  <c r="AA79" i="11"/>
  <c r="AP63" i="11" l="1"/>
  <c r="AF63" i="11"/>
  <c r="AU88" i="11"/>
  <c r="AP88" i="11"/>
  <c r="AF88" i="11"/>
  <c r="CR102" i="11"/>
  <c r="AA30" i="11"/>
  <c r="AA29" i="11"/>
  <c r="AA28" i="11"/>
  <c r="AA8" i="11"/>
  <c r="AA7" i="11"/>
  <c r="AA78" i="11"/>
  <c r="AA77" i="11"/>
  <c r="AA76" i="11"/>
  <c r="AA75" i="11"/>
  <c r="AA74" i="11"/>
  <c r="AA73" i="11"/>
  <c r="AA72" i="11"/>
  <c r="AA71" i="11"/>
  <c r="AA70" i="11"/>
  <c r="AA69" i="11"/>
  <c r="AO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BW34" i="9"/>
  <c r="BW35" i="9" s="1"/>
  <c r="BW36" i="9" s="1"/>
  <c r="BW37" i="9" s="1"/>
  <c r="BW38" i="9" s="1"/>
  <c r="BW39" i="9" s="1"/>
  <c r="BW40" i="9" s="1"/>
  <c r="BW41" i="9" s="1"/>
  <c r="BW42" i="9" s="1"/>
  <c r="BE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alcChain>
</file>

<file path=xl/sharedStrings.xml><?xml version="1.0" encoding="utf-8"?>
<sst xmlns="http://schemas.openxmlformats.org/spreadsheetml/2006/main" count="1143" uniqueCount="572">
  <si>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</si>
  <si>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</si>
  <si>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</si>
  <si>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</si>
  <si>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</si>
  <si>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</si>
  <si>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</si>
  <si>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</si>
  <si>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</si>
  <si>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</si>
  <si>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</si>
  <si>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</si>
  <si>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</si>
  <si>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</si>
  <si>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</si>
  <si>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</si>
  <si>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</si>
  <si>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</si>
  <si>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</si>
  <si>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</si>
  <si>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</si>
  <si>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</si>
  <si>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</si>
  <si>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</si>
  <si>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</si>
  <si>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</si>
  <si>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</si>
  <si>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</si>
  <si>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</si>
  <si>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</si>
  <si>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</si>
  <si>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</si>
  <si>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</si>
  <si>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</si>
  <si>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</si>
  <si>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</si>
  <si>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</si>
  <si>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</si>
  <si>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</si>
  <si>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</si>
  <si>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</si>
  <si>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</si>
  <si>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</si>
  <si>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</si>
  <si>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</si>
  <si>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</si>
  <si>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</si>
  <si>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</si>
  <si>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</si>
  <si>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</si>
  <si>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</si>
  <si>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</si>
  <si>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</si>
  <si>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</si>
  <si>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</si>
  <si>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</si>
  <si>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</si>
  <si>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</si>
  <si>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</si>
  <si>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</si>
  <si>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</si>
  <si>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</si>
  <si>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</si>
  <si>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</si>
  <si>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</si>
  <si>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</si>
  <si>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</si>
  <si>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</si>
  <si>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</si>
  <si>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</si>
  <si>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</si>
  <si>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</si>
  <si>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</si>
  <si>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</si>
  <si>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</si>
  <si>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</si>
  <si>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</si>
  <si>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</si>
  <si>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</si>
  <si>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</si>
  <si>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</si>
  <si>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</si>
  <si>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大任町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</si>
  <si>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</si>
  <si>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</si>
  <si>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</si>
  <si>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</si>
  <si>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</si>
  <si>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</si>
  <si>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</si>
  <si>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</si>
  <si>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</si>
  <si>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</si>
  <si>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</si>
  <si>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</si>
  <si>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</si>
  <si>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</si>
  <si>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</si>
  <si>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</si>
  <si>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</si>
  <si>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</si>
  <si>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</si>
  <si>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</si>
  <si>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</si>
  <si>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</si>
  <si>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</si>
  <si>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</si>
  <si>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</si>
  <si>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</si>
  <si>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</si>
  <si>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</si>
  <si>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</si>
  <si>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</si>
  <si>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</si>
  <si>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</si>
  <si>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</si>
  <si>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</si>
  <si>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</si>
  <si>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</si>
  <si>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</si>
  <si>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</si>
  <si>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</si>
  <si>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</si>
  <si>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</si>
  <si>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</si>
  <si>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</si>
  <si>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</si>
  <si>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</si>
  <si>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</si>
  <si>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</si>
  <si>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</si>
  <si>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</si>
  <si>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</si>
  <si>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</si>
  <si>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</si>
  <si>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</si>
  <si>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</si>
  <si>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</si>
  <si>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</si>
  <si>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</si>
  <si>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</si>
  <si>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</si>
  <si>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</si>
  <si>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</si>
  <si>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</si>
  <si>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</si>
  <si>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</si>
  <si>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</si>
  <si>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</si>
  <si>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</si>
  <si>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</si>
  <si>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</si>
  <si>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</si>
  <si>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</si>
  <si>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</si>
  <si>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</si>
  <si>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</si>
  <si>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</si>
  <si>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</si>
  <si>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</si>
  <si>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</si>
  <si>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</si>
  <si>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</si>
  <si>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</si>
  <si>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</si>
  <si>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</si>
  <si>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</si>
  <si>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</si>
  <si>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</si>
  <si>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</si>
  <si>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</si>
  <si>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</si>
  <si>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</si>
  <si>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</si>
  <si>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</si>
  <si>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</si>
  <si>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</si>
  <si>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</si>
  <si>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</si>
  <si>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</si>
  <si>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</si>
  <si>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</si>
  <si>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</si>
  <si>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</si>
  <si>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</si>
  <si>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</si>
  <si>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</si>
  <si>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</si>
  <si>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</si>
  <si>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</si>
  <si>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</si>
  <si>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</si>
  <si>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</si>
  <si>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</si>
  <si>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</si>
  <si>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</si>
  <si>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</si>
  <si>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福岡県大任町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</si>
  <si>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</si>
  <si>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</si>
  <si>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</si>
  <si>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</si>
  <si>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</si>
  <si>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</si>
  <si>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</si>
  <si>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</si>
  <si>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</si>
  <si>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</si>
  <si>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</si>
  <si>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</si>
  <si>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</si>
  <si>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</si>
  <si>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</si>
  <si>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</si>
  <si>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</si>
  <si>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</si>
  <si>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</si>
  <si>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</si>
  <si>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</si>
  <si>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</si>
  <si>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</si>
  <si>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</si>
  <si>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</si>
  <si>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</si>
  <si>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</si>
  <si>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</si>
  <si>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</si>
  <si>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</si>
  <si>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</si>
  <si>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</si>
  <si>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</si>
  <si>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</si>
  <si>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</si>
  <si>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</si>
  <si>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</si>
  <si>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</si>
  <si>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</si>
  <si>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</si>
  <si>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</si>
  <si>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</si>
  <si>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</si>
  <si>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</si>
  <si>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</si>
  <si>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</si>
  <si>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</si>
  <si>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</si>
  <si>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</si>
  <si>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</si>
  <si>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</si>
  <si>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</si>
  <si>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</si>
  <si>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</si>
  <si>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</si>
  <si>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</si>
  <si>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</si>
  <si>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</si>
  <si>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</si>
  <si>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</si>
  <si>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</si>
  <si>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</si>
  <si>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</si>
  <si>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</si>
  <si>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</si>
  <si>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</si>
  <si>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</si>
  <si>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</si>
  <si>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</si>
  <si>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</si>
  <si>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</si>
  <si>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</si>
  <si>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</si>
  <si>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</si>
  <si>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</si>
  <si>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</si>
  <si>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</si>
  <si>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</si>
  <si>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</si>
  <si>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</si>
  <si>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</si>
  <si>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</si>
  <si>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</si>
  <si>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</si>
  <si>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</si>
  <si>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</si>
  <si>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</si>
  <si>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</si>
  <si>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</si>
  <si>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</si>
  <si>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</si>
  <si>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</si>
  <si>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</si>
  <si>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</si>
  <si>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</si>
  <si>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</si>
  <si>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</si>
  <si>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</si>
  <si>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</si>
  <si>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</si>
  <si>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</si>
  <si>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</si>
  <si>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</si>
  <si>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</si>
  <si>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</si>
  <si>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</si>
  <si>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</si>
  <si>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</si>
  <si>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</si>
  <si>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</si>
  <si>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</si>
  <si>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</si>
  <si>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</si>
  <si>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</si>
  <si>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</si>
  <si>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</si>
  <si>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</si>
  <si>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</si>
  <si>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</si>
  <si>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</si>
  <si>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</si>
  <si>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</si>
  <si>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</si>
  <si>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</si>
  <si>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</si>
  <si>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</si>
  <si>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</si>
  <si>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</si>
  <si>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</si>
  <si>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</si>
  <si>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</si>
  <si>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</si>
  <si>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</si>
  <si>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</si>
  <si>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</si>
  <si>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</si>
  <si>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</si>
  <si>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</si>
  <si>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</si>
  <si>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</si>
  <si>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</si>
  <si>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</si>
  <si>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</si>
  <si>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</si>
  <si>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</si>
  <si>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</si>
  <si>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</si>
  <si>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</si>
  <si>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</si>
  <si>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福岡県大任町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</si>
  <si>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</si>
  <si>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</si>
  <si>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</si>
  <si>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</si>
  <si>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</si>
  <si>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</si>
  <si>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</si>
  <si>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</si>
  <si>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</si>
  <si>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</si>
  <si>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</si>
  <si>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</si>
  <si>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</si>
  <si>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</si>
  <si>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</si>
  <si>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</si>
  <si>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</si>
  <si>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</si>
  <si>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</si>
  <si>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</si>
  <si>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し尿処理・じん芥処理・埋立処分施設建設事業特別会計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</si>
  <si>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</si>
  <si>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</si>
  <si>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</si>
  <si>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</si>
  <si>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</si>
  <si>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</si>
  <si>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</si>
  <si>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</si>
  <si>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</si>
  <si>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</si>
  <si>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</si>
  <si>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</si>
  <si>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</si>
  <si>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</si>
  <si>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</si>
  <si>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</si>
  <si>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</si>
  <si>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</si>
  <si>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</si>
  <si>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</si>
  <si>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</si>
  <si>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</si>
  <si>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</si>
  <si>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</si>
  <si>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</si>
  <si>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</si>
  <si>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</si>
  <si>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</si>
  <si>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</si>
  <si>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</si>
  <si>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</si>
  <si>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</si>
  <si>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</si>
  <si>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</si>
  <si>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</si>
  <si>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</si>
  <si>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</si>
  <si>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</si>
  <si>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</si>
  <si>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</si>
  <si>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</si>
  <si>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</si>
  <si>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</si>
  <si>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</si>
  <si>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</si>
  <si>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</si>
  <si>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</si>
  <si>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</si>
  <si>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</si>
  <si>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</si>
  <si>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</si>
  <si>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</si>
  <si>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</si>
  <si>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</si>
  <si>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</si>
  <si>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</si>
  <si>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</si>
  <si>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</si>
  <si>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</si>
  <si>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</si>
  <si>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</si>
  <si>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</si>
  <si>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</si>
  <si>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</si>
  <si>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</si>
  <si>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</si>
  <si>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</si>
  <si>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</si>
  <si>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</si>
  <si>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</si>
  <si>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</si>
  <si>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</si>
  <si>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</si>
  <si>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</si>
  <si>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</si>
  <si>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</si>
  <si>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</si>
  <si>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</si>
  <si>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</si>
  <si>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</si>
  <si>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</si>
  <si>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</si>
  <si>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</si>
  <si>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</si>
  <si>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</si>
  <si>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</si>
  <si>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</si>
  <si>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</si>
  <si>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</si>
  <si>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</si>
  <si>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</si>
  <si>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</si>
  <si>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</si>
  <si>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</si>
  <si>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</si>
  <si>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</si>
  <si>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</si>
  <si>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</si>
  <si>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</si>
  <si>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</si>
  <si>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</si>
  <si>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</si>
  <si>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</si>
  <si>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</si>
  <si>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</si>
  <si>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</si>
  <si>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</si>
  <si>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</si>
  <si>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</si>
  <si>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</si>
  <si>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</si>
  <si>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</si>
  <si>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</si>
  <si>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</si>
  <si>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</si>
  <si>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</si>
  <si>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</si>
  <si>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</si>
  <si>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</si>
  <si>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</si>
  <si>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</si>
  <si>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</si>
  <si>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</si>
  <si>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</si>
  <si>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</si>
  <si>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</si>
  <si>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</si>
  <si>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</si>
  <si>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</si>
  <si>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</si>
  <si>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</si>
  <si>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</si>
  <si>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</si>
  <si>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</si>
  <si>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</si>
  <si>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</si>
  <si>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</si>
  <si>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</si>
  <si>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</si>
  <si>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</si>
  <si>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</si>
  <si>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</si>
  <si>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</si>
  <si>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</si>
  <si>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</si>
  <si>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</si>
  <si>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</si>
  <si>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</si>
  <si>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</si>
  <si>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</si>
  <si>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</si>
  <si>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</si>
  <si>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5.04</t>
  </si>
  <si>
    <t>▲ 10.29</t>
  </si>
  <si>
    <t>▲ 0.92</t>
  </si>
  <si>
    <t>▲ 7.21</t>
  </si>
  <si>
    <t>国民健康保険事業</t>
  </si>
  <si>
    <t>▲ 4.13</t>
  </si>
  <si>
    <t>▲ 4.02</t>
  </si>
  <si>
    <t>▲ 4.64</t>
  </si>
  <si>
    <t>▲ 5.34</t>
  </si>
  <si>
    <t>▲ 2.70</t>
  </si>
  <si>
    <t>一般会計</t>
  </si>
  <si>
    <t>水道事業会計</t>
  </si>
  <si>
    <t>後期高齢者医療事業</t>
  </si>
  <si>
    <t>し尿処理・じん芥処理・埋立処分施設建設事業特別会計</t>
  </si>
  <si>
    <t>その他会計（赤字）</t>
  </si>
  <si>
    <t>その他会計（黒字）</t>
  </si>
  <si>
    <t>田川郡東部環境衛生施設組合</t>
    <rPh sb="0" eb="3">
      <t>タガワグン</t>
    </rPh>
    <rPh sb="3" eb="5">
      <t>トウブ</t>
    </rPh>
    <rPh sb="5" eb="7">
      <t>カンキョウ</t>
    </rPh>
    <rPh sb="7" eb="9">
      <t>エイセイ</t>
    </rPh>
    <rPh sb="9" eb="11">
      <t>シセツ</t>
    </rPh>
    <rPh sb="11" eb="13">
      <t>クミアイ</t>
    </rPh>
    <phoneticPr fontId="2"/>
  </si>
  <si>
    <t>福岡県田川地区消防組合</t>
    <rPh sb="0" eb="3">
      <t>フクオカケン</t>
    </rPh>
    <rPh sb="3" eb="5">
      <t>タガワ</t>
    </rPh>
    <rPh sb="5" eb="7">
      <t>チク</t>
    </rPh>
    <rPh sb="7" eb="9">
      <t>ショウボウ</t>
    </rPh>
    <rPh sb="9" eb="11">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</si>
  <si>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</si>
  <si>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田川地区斎場組合</t>
    <rPh sb="0" eb="2">
      <t>タガワ</t>
    </rPh>
    <rPh sb="2" eb="4">
      <t>チク</t>
    </rPh>
    <rPh sb="4" eb="6">
      <t>サイジョウ</t>
    </rPh>
    <rPh sb="6" eb="8">
      <t>クミアイ</t>
    </rPh>
    <phoneticPr fontId="2"/>
  </si>
  <si>
    <t>福岡県自治会館管理組合</t>
    <rPh sb="0" eb="3">
      <t>フクオカケン</t>
    </rPh>
    <rPh sb="3" eb="5">
      <t>ジチ</t>
    </rPh>
    <rPh sb="5" eb="7">
      <t>カイカン</t>
    </rPh>
    <rPh sb="7" eb="9">
      <t>カンリ</t>
    </rPh>
    <rPh sb="9" eb="11">
      <t>クミアイ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</si>
  <si>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</si>
  <si>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t>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</si>
  <si>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</si>
  <si>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</si>
  <si>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福岡県市町村職員退職手当組合（退職手当支給準備基金特別会計）</t>
    <rPh sb="0" eb="3">
      <t>フクオカケン</t>
    </rPh>
    <rPh sb="3" eb="6">
      <t>シチョウソン</t>
    </rPh>
    <rPh sb="6" eb="8">
      <t>ショクイン</t>
    </rPh>
    <rPh sb="8" eb="10">
      <t>タイショク</t>
    </rPh>
    <rPh sb="10" eb="12">
      <t>テアテ</t>
    </rPh>
    <rPh sb="12" eb="14">
      <t>クミアイ</t>
    </rPh>
    <rPh sb="15" eb="17">
      <t>タイショク</t>
    </rPh>
    <rPh sb="17" eb="19">
      <t>テアテ</t>
    </rPh>
    <rPh sb="19" eb="21">
      <t>シキュウ</t>
    </rPh>
    <rPh sb="21" eb="23">
      <t>ジュンビ</t>
    </rPh>
    <rPh sb="23" eb="25">
      <t>キキン</t>
    </rPh>
    <rPh sb="25" eb="27">
      <t>トクベツ</t>
    </rPh>
    <rPh sb="27" eb="29">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</si>
  <si>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</si>
  <si>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福岡県後期高齢者医療広域連合（特別会計）</t>
    <rPh sb="0" eb="3">
      <t>フクオカケン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</si>
  <si>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</si>
  <si>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</si>
  <si>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おおとう桜街道</t>
    <rPh sb="4" eb="5">
      <t>サクラ</t>
    </rPh>
    <rPh sb="5" eb="7">
      <t>カイドウ</t>
    </rPh>
    <phoneticPr fontId="2"/>
  </si>
  <si>
    <t>おおとうニンニク食品</t>
    <rPh sb="8" eb="10">
      <t>ショクヒン</t>
    </rPh>
    <phoneticPr fontId="2"/>
  </si>
  <si>
    <t>-</t>
    <phoneticPr fontId="2"/>
  </si>
  <si>
    <t>-</t>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</si>
  <si>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</si>
  <si>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</si>
  <si>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</si>
  <si>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</si>
  <si>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</si>
  <si>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</si>
  <si>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</si>
  <si>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</si>
  <si>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</si>
  <si>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</si>
  <si>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</si>
  <si>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</si>
  <si>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</si>
  <si>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</si>
  <si>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</si>
  <si>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有形固定資産減価償却率は類似団体より低い水準にある。今後は新規の大型事業に伴い、減少する見込みである。</t>
    <phoneticPr fontId="5"/>
  </si>
  <si>
    <t>　平成28年度より大任町し尿処理・じん芥処理・埋立処分施設建設事業が開始されたことに伴い、公債費は上昇すると思われるが、平成33年度をピークに公債費は減少していくと予想されている。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</si>
</sst>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219047</c:v>
                </c:pt>
                <c:pt idx="1">
                  <c:v>345747</c:v>
                </c:pt>
                <c:pt idx="2">
                  <c:v>189123</c:v>
                </c:pt>
                <c:pt idx="3">
                  <c:v>157193</c:v>
                </c:pt>
                <c:pt idx="4">
                  <c:v>306118</c:v>
                </c:pt>
              </c:numCache>
            </c:numRef>
          </c:val>
          <c:smooth val="0"/>
        </c:ser>
        <c:dLbls>
          <c:showLegendKey val="0"/>
          <c:showVal val="0"/>
          <c:showCatName val="0"/>
          <c:showSerName val="0"/>
          <c:showPercent val="0"/>
          <c:showBubbleSize val="0"/>
        </c:dLbls>
        <c:marker val="1"/>
        <c:smooth val="0"/>
        <c:axId val="277654944"/>
        <c:axId val="296416992"/>
      </c:lineChart>
      <c:catAx>
        <c:axId val="277654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6416992"/>
        <c:crosses val="autoZero"/>
        <c:auto val="1"/>
        <c:lblAlgn val="ctr"/>
        <c:lblOffset val="100"/>
        <c:tickLblSkip val="1"/>
        <c:tickMarkSkip val="1"/>
        <c:noMultiLvlLbl val="0"/>
      </c:catAx>
      <c:valAx>
        <c:axId val="29641699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65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29.18</c:v>
                </c:pt>
                <c:pt idx="1">
                  <c:v>26.04</c:v>
                </c:pt>
                <c:pt idx="2">
                  <c:v>19.77</c:v>
                </c:pt>
                <c:pt idx="3">
                  <c:v>21.6</c:v>
                </c:pt>
                <c:pt idx="4">
                  <c:v>19.059999999999999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46.05</c:v>
                </c:pt>
                <c:pt idx="1">
                  <c:v>48.85</c:v>
                </c:pt>
                <c:pt idx="2">
                  <c:v>55.35</c:v>
                </c:pt>
                <c:pt idx="3">
                  <c:v>53.97</c:v>
                </c:pt>
                <c:pt idx="4">
                  <c:v>58.73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1387936"/>
        <c:axId val="304680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0.82</c:v>
                </c:pt>
                <c:pt idx="1">
                  <c:v>-5.04</c:v>
                </c:pt>
                <c:pt idx="2">
                  <c:v>-10.29</c:v>
                </c:pt>
                <c:pt idx="3">
                  <c:v>-0.92</c:v>
                </c:pt>
                <c:pt idx="4">
                  <c:v>-7.21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1387936"/>
        <c:axId val="304680248"/>
      </c:lineChart>
      <c:catAx>
        <c:axId val="30138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4680248"/>
        <c:crosses val="autoZero"/>
        <c:auto val="1"/>
        <c:lblAlgn val="ctr"/>
        <c:lblOffset val="100"/>
        <c:tickLblSkip val="1"/>
        <c:tickMarkSkip val="1"/>
        <c:noMultiLvlLbl val="0"/>
      </c:catAx>
      <c:valAx>
        <c:axId val="304680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38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1.07</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し尿処理・じん芥処理・埋立処分施設建設事業特別会計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0.14000000000000001</c:v>
                </c:pt>
                <c:pt idx="2">
                  <c:v>#N/A</c:v>
                </c:pt>
                <c:pt idx="3">
                  <c:v>0.13</c:v>
                </c:pt>
                <c:pt idx="4">
                  <c:v>#N/A</c:v>
                </c:pt>
                <c:pt idx="5">
                  <c:v>0.12</c:v>
                </c:pt>
                <c:pt idx="6">
                  <c:v>#N/A</c:v>
                </c:pt>
                <c:pt idx="7">
                  <c:v>0.09</c:v>
                </c:pt>
                <c:pt idx="8">
                  <c:v>#N/A</c:v>
                </c:pt>
                <c:pt idx="9">
                  <c:v>0.14000000000000001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3.56</c:v>
                </c:pt>
                <c:pt idx="2">
                  <c:v>#N/A</c:v>
                </c:pt>
                <c:pt idx="3">
                  <c:v>4.1100000000000003</c:v>
                </c:pt>
                <c:pt idx="4">
                  <c:v>#N/A</c:v>
                </c:pt>
                <c:pt idx="5">
                  <c:v>2.0499999999999998</c:v>
                </c:pt>
                <c:pt idx="6">
                  <c:v>#N/A</c:v>
                </c:pt>
                <c:pt idx="7">
                  <c:v>2.98</c:v>
                </c:pt>
                <c:pt idx="8">
                  <c:v>#N/A</c:v>
                </c:pt>
                <c:pt idx="9">
                  <c:v>3.37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28.1</c:v>
                </c:pt>
                <c:pt idx="2">
                  <c:v>#N/A</c:v>
                </c:pt>
                <c:pt idx="3">
                  <c:v>26.03</c:v>
                </c:pt>
                <c:pt idx="4">
                  <c:v>#N/A</c:v>
                </c:pt>
                <c:pt idx="5">
                  <c:v>19.77</c:v>
                </c:pt>
                <c:pt idx="6">
                  <c:v>#N/A</c:v>
                </c:pt>
                <c:pt idx="7">
                  <c:v>21.6</c:v>
                </c:pt>
                <c:pt idx="8">
                  <c:v>#N/A</c:v>
                </c:pt>
                <c:pt idx="9">
                  <c:v>19.059999999999999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4.13</c:v>
                </c:pt>
                <c:pt idx="1">
                  <c:v>#N/A</c:v>
                </c:pt>
                <c:pt idx="2">
                  <c:v>4.0199999999999996</c:v>
                </c:pt>
                <c:pt idx="3">
                  <c:v>#N/A</c:v>
                </c:pt>
                <c:pt idx="4">
                  <c:v>4.6399999999999997</c:v>
                </c:pt>
                <c:pt idx="5">
                  <c:v>#N/A</c:v>
                </c:pt>
                <c:pt idx="6">
                  <c:v>5.34</c:v>
                </c:pt>
                <c:pt idx="7">
                  <c:v>#N/A</c:v>
                </c:pt>
                <c:pt idx="8">
                  <c:v>2.7</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3140200"/>
        <c:axId val="300025552"/>
      </c:barChart>
      <c:catAx>
        <c:axId val="30314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025552"/>
        <c:crosses val="autoZero"/>
        <c:auto val="1"/>
        <c:lblAlgn val="ctr"/>
        <c:lblOffset val="100"/>
        <c:tickLblSkip val="1"/>
        <c:tickMarkSkip val="1"/>
        <c:noMultiLvlLbl val="0"/>
      </c:catAx>
      <c:valAx>
        <c:axId val="30002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140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649</c:v>
                </c:pt>
                <c:pt idx="5">
                  <c:v>744</c:v>
                </c:pt>
                <c:pt idx="8">
                  <c:v>798</c:v>
                </c:pt>
                <c:pt idx="11">
                  <c:v>795</c:v>
                </c:pt>
                <c:pt idx="14">
                  <c:v>783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5</c:v>
                </c:pt>
                <c:pt idx="6">
                  <c:v>6</c:v>
                </c:pt>
                <c:pt idx="9">
                  <c:v>9</c:v>
                </c:pt>
                <c:pt idx="12">
                  <c:v>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802</c:v>
                </c:pt>
                <c:pt idx="3">
                  <c:v>935</c:v>
                </c:pt>
                <c:pt idx="6">
                  <c:v>1010</c:v>
                </c:pt>
                <c:pt idx="9">
                  <c:v>1048</c:v>
                </c:pt>
                <c:pt idx="12">
                  <c:v>1050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7037136"/>
        <c:axId val="280122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159</c:v>
                </c:pt>
                <c:pt idx="2">
                  <c:v>#N/A</c:v>
                </c:pt>
                <c:pt idx="3">
                  <c:v>#N/A</c:v>
                </c:pt>
                <c:pt idx="4">
                  <c:v>196</c:v>
                </c:pt>
                <c:pt idx="5">
                  <c:v>#N/A</c:v>
                </c:pt>
                <c:pt idx="6">
                  <c:v>#N/A</c:v>
                </c:pt>
                <c:pt idx="7">
                  <c:v>218</c:v>
                </c:pt>
                <c:pt idx="8">
                  <c:v>#N/A</c:v>
                </c:pt>
                <c:pt idx="9">
                  <c:v>#N/A</c:v>
                </c:pt>
                <c:pt idx="10">
                  <c:v>262</c:v>
                </c:pt>
                <c:pt idx="11">
                  <c:v>#N/A</c:v>
                </c:pt>
                <c:pt idx="12">
                  <c:v>#N/A</c:v>
                </c:pt>
                <c:pt idx="13">
                  <c:v>277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7037136"/>
        <c:axId val="280122016"/>
      </c:lineChart>
      <c:catAx>
        <c:axId val="29703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0122016"/>
        <c:crosses val="autoZero"/>
        <c:auto val="1"/>
        <c:lblAlgn val="ctr"/>
        <c:lblOffset val="100"/>
        <c:tickLblSkip val="1"/>
        <c:tickMarkSkip val="1"/>
        <c:noMultiLvlLbl val="0"/>
      </c:catAx>
      <c:valAx>
        <c:axId val="28012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03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6408</c:v>
                </c:pt>
                <c:pt idx="5">
                  <c:v>6584</c:v>
                </c:pt>
                <c:pt idx="8">
                  <c:v>6457</c:v>
                </c:pt>
                <c:pt idx="11">
                  <c:v>6301</c:v>
                </c:pt>
                <c:pt idx="14">
                  <c:v>6550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2264</c:v>
                </c:pt>
                <c:pt idx="5">
                  <c:v>2266</c:v>
                </c:pt>
                <c:pt idx="8">
                  <c:v>2205</c:v>
                </c:pt>
                <c:pt idx="11">
                  <c:v>1987</c:v>
                </c:pt>
                <c:pt idx="14">
                  <c:v>1747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2420</c:v>
                </c:pt>
                <c:pt idx="5">
                  <c:v>2695</c:v>
                </c:pt>
                <c:pt idx="8">
                  <c:v>3005</c:v>
                </c:pt>
                <c:pt idx="11">
                  <c:v>3124</c:v>
                </c:pt>
                <c:pt idx="14">
                  <c:v>3274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779</c:v>
                </c:pt>
                <c:pt idx="3">
                  <c:v>785</c:v>
                </c:pt>
                <c:pt idx="6">
                  <c:v>783</c:v>
                </c:pt>
                <c:pt idx="9">
                  <c:v>746</c:v>
                </c:pt>
                <c:pt idx="12">
                  <c:v>728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c:v>
                </c:pt>
                <c:pt idx="3">
                  <c:v>43</c:v>
                </c:pt>
                <c:pt idx="6">
                  <c:v>78</c:v>
                </c:pt>
                <c:pt idx="9">
                  <c:v>70</c:v>
                </c:pt>
                <c:pt idx="12">
                  <c:v>110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10393</c:v>
                </c:pt>
                <c:pt idx="3">
                  <c:v>10817</c:v>
                </c:pt>
                <c:pt idx="6">
                  <c:v>10770</c:v>
                </c:pt>
                <c:pt idx="9">
                  <c:v>10494</c:v>
                </c:pt>
                <c:pt idx="12">
                  <c:v>10699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3345504"/>
        <c:axId val="301779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102</c:v>
                </c:pt>
                <c:pt idx="2">
                  <c:v>#N/A</c:v>
                </c:pt>
                <c:pt idx="3">
                  <c:v>#N/A</c:v>
                </c:pt>
                <c:pt idx="4">
                  <c:v>100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3345504"/>
        <c:axId val="301779040"/>
      </c:lineChart>
      <c:catAx>
        <c:axId val="30334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1779040"/>
        <c:crosses val="autoZero"/>
        <c:auto val="1"/>
        <c:lblAlgn val="ctr"/>
        <c:lblOffset val="100"/>
        <c:tickLblSkip val="1"/>
        <c:tickMarkSkip val="1"/>
        <c:noMultiLvlLbl val="0"/>
      </c:catAx>
      <c:valAx>
        <c:axId val="30177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34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{006CEA1B-9BBF-4873-9D65-FBD9DC742BA3}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{C6C949C2-BFE2-4FCB-B64E-893E8B6E580D}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{4DD80CE9-C880-413D-AF3A-A9BADF9A68BE}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{6023BC8C-0C81-47E6-BD15-8AD39121187E}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{11D0446E-D492-4FD9-A7FE-8C657333750B}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{3CF96DFD-E6CA-47E9-9B8E-52DE9F043D14}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{6633CFAC-0A5B-4196-93B5-76477D2575E3}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{5B2E4C0A-49B8-4597-B5F4-F43E713C13CD}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{2AF4A3E6-6B03-49F6-B27A-EDBF5C9C255D}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{61A4AC02-8B22-400A-B6A2-AA057890D2B9}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1692312"/>
        <c:axId val="304764208"/>
      </c:scatterChart>
      <c:valAx>
        <c:axId val="301692312"/>
        <c:scaling>
          <c:orientation val="minMax"/>
          <c:max val="68.699999999999989"/>
          <c:min val="4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764208"/>
        <c:crosses val="autoZero"/>
        <c:crossBetween val="midCat"/>
      </c:valAx>
      <c:valAx>
        <c:axId val="304764208"/>
        <c:scaling>
          <c:orientation val="minMax"/>
          <c:max val="32.4"/>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1692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{3FA8A171-E8F7-4443-8D73-26837940C418}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{CFE82D47-7A75-4AF2-A17D-4E395A2D091A}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{077E9222-BF59-4D1D-80B5-7A2431C18A67}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{A5846850-9155-40E9-A685-EF7CFEC4EF13}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{F1A0F29F-08C8-4250-A811-E94FB77CEB37}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10.5</c:v>
                </c:pt>
                <c:pt idx="2">
                  <c:v>12.2</c:v>
                </c:pt>
                <c:pt idx="3">
                  <c:v>14.2</c:v>
                </c:pt>
                <c:pt idx="4">
                  <c:v>15.8</c:v>
                </c:pt>
              </c:numCache>
            </c:numRef>
          </c:xVal>
          <c:yVal>
            <c:numRef>
              <c:f>公会計指標分析・財政指標組合せ分析表!$K$73:$O$73</c:f>
              <c:numCache>
                <c:formatCode>#,##0.0;"▲ "#,##0.0</c:formatCode>
                <c:ptCount val="5"/>
                <c:pt idx="0">
                  <c:v>6.4</c:v>
                </c:pt>
                <c:pt idx="1">
                  <c:v>6.2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{DE6061DE-7740-4481-BD1F-FE67A3205B9A}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{7F171978-2640-4284-A157-0CD55B83DF0C}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{4B2A2ABE-FE84-47DD-A56E-3CC4E0E4F167}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{7F89B7BB-855C-4B1B-BEF5-D2B3A1EB56A6}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{6E4425CE-2230-459C-97E1-5B7CF37D6E64}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5412880"/>
        <c:axId val="277474200"/>
      </c:scatterChart>
      <c:valAx>
        <c:axId val="295412880"/>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7474200"/>
        <c:crosses val="autoZero"/>
        <c:crossBetween val="midCat"/>
      </c:valAx>
      <c:valAx>
        <c:axId val="277474200"/>
        <c:scaling>
          <c:orientation val="minMax"/>
          <c:max val="3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5412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実質公債費比率の分子は、算入公債費の減少に伴い増加している。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年度より大任町し尿処理・じん芥処理・埋立処分施設建設事業が開始されたことに伴い、公債費は上昇すると思われるが、平成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年度をピークに公債費は減少していくと予想されている。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一般会計にかかる地方債の現在高は、大型の整備事業が集中し、公営住宅建設事業債、過疎対策事業債の増に伴い増加しており、将来負担比率の分子も増加している。</a:t>
          </a:r>
          <a:endParaRPr kumimoji="1" lang="en-US" altLang="ja-JP" sz="1400" baseline="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地方債の元利償還がピークとなる平成</a:t>
          </a:r>
          <a:r>
            <a:rPr kumimoji="1" lang="en-US" altLang="ja-JP" sz="1400" baseline="0">
              <a:latin typeface="ＭＳ ゴシック" pitchFamily="49" charset="-128"/>
              <a:ea typeface="ＭＳ ゴシック" pitchFamily="49" charset="-128"/>
            </a:rPr>
            <a:t>33</a:t>
          </a:r>
          <a:r>
            <a:rPr kumimoji="1" lang="ja-JP" altLang="en-US" sz="1400" baseline="0">
              <a:latin typeface="ＭＳ ゴシック" pitchFamily="49" charset="-128"/>
              <a:ea typeface="ＭＳ ゴシック" pitchFamily="49" charset="-128"/>
            </a:rPr>
            <a:t>年度以降は現在高を減らしていく方向で努力していきたい。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5,288
5,282
14.26
5,518,651
5,080,148
437,418
2,294,611
10,698,577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有形固定資産減価償却率は類似団体より低い水準にある。今後は新規の大型事業に伴い、減少する見込みである。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6" name="テキスト ボックス 55"/>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8" name="テキスト ボックス 57"/>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0" name="テキスト ボックス 59"/>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2" name="テキスト ボックス 61"/>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4" name="テキスト ボックス 63"/>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6" name="テキスト ボックス 65"/>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70" name="直線コネクタ 69"/>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71"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72" name="直線コネクタ 71"/>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3"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4" name="直線コネクタ 73"/>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5"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6" name="フローチャート : 判断 75"/>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7" name="フローチャート : 判断 76"/>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14696</xdr:rowOff>
    </xdr:from>
    <xdr:to>
      <xdr:col>3</xdr:col>
      <xdr:colOff>511175</xdr:colOff>
      <xdr:row>33</xdr:row>
      <xdr:rowOff>116295</xdr:rowOff>
    </xdr:to>
    <xdr:sp macro="" textlink="">
      <xdr:nvSpPr>
        <xdr:cNvPr id="83" name="円/楕円 82"/>
        <xdr:cNvSpPr/>
      </xdr:nvSpPr>
      <xdr:spPr>
        <a:xfrm>
          <a:off x="40005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4" name="n_1aveValue有形固定資産減価償却率"/>
        <xdr:cNvSpPr txBox="1"/>
      </xdr:nvSpPr>
      <xdr:spPr>
        <a:xfrm>
          <a:off x="3836043"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107423</xdr:rowOff>
    </xdr:from>
    <xdr:ext cx="405111" cy="259045"/>
    <xdr:sp macro="" textlink="">
      <xdr:nvSpPr>
        <xdr:cNvPr id="85" name="n_1mainValue有形固定資産減価償却率"/>
        <xdr:cNvSpPr txBox="1"/>
      </xdr:nvSpPr>
      <xdr:spPr>
        <a:xfrm>
          <a:off x="3836043" y="654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5,288
5,282
14.26
5,518,651
5,080,148
437,418
2,294,611
10,698,577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82550</xdr:rowOff>
    </xdr:from>
    <xdr:to>
      <xdr:col>5</xdr:col>
      <xdr:colOff>409575</xdr:colOff>
      <xdr:row>40</xdr:row>
      <xdr:rowOff>12700</xdr:rowOff>
    </xdr:to>
    <xdr:sp macro="" textlink="">
      <xdr:nvSpPr>
        <xdr:cNvPr id="68" name="円/楕円 67"/>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3827</xdr:rowOff>
    </xdr:from>
    <xdr:ext cx="405111" cy="259045"/>
    <xdr:sp macro="" textlink="">
      <xdr:nvSpPr>
        <xdr:cNvPr id="70" name="n_1mainValue【道路】&#10;有形固定資産減価償却率"/>
        <xdr:cNvSpPr txBox="1"/>
      </xdr:nvSpPr>
      <xdr:spPr>
        <a:xfrm>
          <a:off x="3582043"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34525</xdr:rowOff>
    </xdr:from>
    <xdr:to>
      <xdr:col>14</xdr:col>
      <xdr:colOff>79375</xdr:colOff>
      <xdr:row>39</xdr:row>
      <xdr:rowOff>136125</xdr:rowOff>
    </xdr:to>
    <xdr:sp macro="" textlink="">
      <xdr:nvSpPr>
        <xdr:cNvPr id="107" name="円/楕円 106"/>
        <xdr:cNvSpPr/>
      </xdr:nvSpPr>
      <xdr:spPr>
        <a:xfrm>
          <a:off x="9588500" y="67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124058</xdr:rowOff>
    </xdr:from>
    <xdr:ext cx="534377" cy="259045"/>
    <xdr:sp macro="" textlink="">
      <xdr:nvSpPr>
        <xdr:cNvPr id="108"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127252</xdr:rowOff>
    </xdr:from>
    <xdr:ext cx="534377" cy="259045"/>
    <xdr:sp macro="" textlink="">
      <xdr:nvSpPr>
        <xdr:cNvPr id="109" name="n_1mainValue【道路】&#10;一人当たり延長"/>
        <xdr:cNvSpPr txBox="1"/>
      </xdr:nvSpPr>
      <xdr:spPr>
        <a:xfrm>
          <a:off x="9359410" y="68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110853</xdr:rowOff>
    </xdr:from>
    <xdr:to>
      <xdr:col>5</xdr:col>
      <xdr:colOff>409575</xdr:colOff>
      <xdr:row>60</xdr:row>
      <xdr:rowOff>41003</xdr:rowOff>
    </xdr:to>
    <xdr:sp macro="" textlink="">
      <xdr:nvSpPr>
        <xdr:cNvPr id="149" name="円/楕円 148"/>
        <xdr:cNvSpPr/>
      </xdr:nvSpPr>
      <xdr:spPr>
        <a:xfrm>
          <a:off x="3746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100710</xdr:rowOff>
    </xdr:from>
    <xdr:ext cx="405111" cy="259045"/>
    <xdr:sp macro="" textlink="">
      <xdr:nvSpPr>
        <xdr:cNvPr id="150"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57530</xdr:rowOff>
    </xdr:from>
    <xdr:ext cx="405111" cy="259045"/>
    <xdr:sp macro="" textlink="">
      <xdr:nvSpPr>
        <xdr:cNvPr id="151" name="n_1mainValue【橋りょう・トンネル】&#10;有形固定資産減価償却率"/>
        <xdr:cNvSpPr txBox="1"/>
      </xdr:nvSpPr>
      <xdr:spPr>
        <a:xfrm>
          <a:off x="3582043"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70915</xdr:rowOff>
    </xdr:from>
    <xdr:to>
      <xdr:col>14</xdr:col>
      <xdr:colOff>79375</xdr:colOff>
      <xdr:row>63</xdr:row>
      <xdr:rowOff>1065</xdr:rowOff>
    </xdr:to>
    <xdr:sp macro="" textlink="">
      <xdr:nvSpPr>
        <xdr:cNvPr id="188" name="円/楕円 187"/>
        <xdr:cNvSpPr/>
      </xdr:nvSpPr>
      <xdr:spPr>
        <a:xfrm>
          <a:off x="9588500" y="107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163642</xdr:rowOff>
    </xdr:from>
    <xdr:ext cx="599010" cy="259045"/>
    <xdr:sp macro="" textlink="">
      <xdr:nvSpPr>
        <xdr:cNvPr id="190" name="n_1mainValue【橋りょう・トンネル】&#10;一人当たり有形固定資産（償却資産）額"/>
        <xdr:cNvSpPr txBox="1"/>
      </xdr:nvSpPr>
      <xdr:spPr>
        <a:xfrm>
          <a:off x="9327094" y="107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90170</xdr:rowOff>
    </xdr:from>
    <xdr:to>
      <xdr:col>5</xdr:col>
      <xdr:colOff>409575</xdr:colOff>
      <xdr:row>84</xdr:row>
      <xdr:rowOff>20320</xdr:rowOff>
    </xdr:to>
    <xdr:sp macro="" textlink="">
      <xdr:nvSpPr>
        <xdr:cNvPr id="226" name="円/楕円 225"/>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119142</xdr:rowOff>
    </xdr:from>
    <xdr:ext cx="405111" cy="259045"/>
    <xdr:sp macro="" textlink="">
      <xdr:nvSpPr>
        <xdr:cNvPr id="227" name="n_1aveValue【公営住宅】&#10;有形固定資産減価償却率"/>
        <xdr:cNvSpPr txBox="1"/>
      </xdr:nvSpPr>
      <xdr:spPr>
        <a:xfrm>
          <a:off x="3582043"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11447</xdr:rowOff>
    </xdr:from>
    <xdr:ext cx="405111" cy="259045"/>
    <xdr:sp macro="" textlink="">
      <xdr:nvSpPr>
        <xdr:cNvPr id="228" name="n_1main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690</xdr:rowOff>
    </xdr:from>
    <xdr:to>
      <xdr:col>14</xdr:col>
      <xdr:colOff>79375</xdr:colOff>
      <xdr:row>77</xdr:row>
      <xdr:rowOff>102290</xdr:rowOff>
    </xdr:to>
    <xdr:sp macro="" textlink="">
      <xdr:nvSpPr>
        <xdr:cNvPr id="267" name="円/楕円 266"/>
        <xdr:cNvSpPr/>
      </xdr:nvSpPr>
      <xdr:spPr>
        <a:xfrm>
          <a:off x="9588500" y="132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117256</xdr:rowOff>
    </xdr:from>
    <xdr:ext cx="469744" cy="259045"/>
    <xdr:sp macro="" textlink="">
      <xdr:nvSpPr>
        <xdr:cNvPr id="268" name="n_1aveValue【公営住宅】&#10;一人当たり面積"/>
        <xdr:cNvSpPr txBox="1"/>
      </xdr:nvSpPr>
      <xdr:spPr>
        <a:xfrm>
          <a:off x="9391727" y="14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118817</xdr:rowOff>
    </xdr:from>
    <xdr:ext cx="469744" cy="259045"/>
    <xdr:sp macro="" textlink="">
      <xdr:nvSpPr>
        <xdr:cNvPr id="269" name="n_1mainValue【公営住宅】&#10;一人当たり面積"/>
        <xdr:cNvSpPr txBox="1"/>
      </xdr:nvSpPr>
      <xdr:spPr>
        <a:xfrm>
          <a:off x="9391727" y="129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4" name="正方形/長方形 2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5" name="正方形/長方形 2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6" name="正方形/長方形 2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7" name="正方形/長方形 2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8" name="正方形/長方形 2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9" name="正方形/長方形 2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0" name="正方形/長方形 2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1" name="正方形/長方形 3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12" name="直線コネクタ 3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13" name="テキスト ボックス 3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4" name="直線コネクタ 3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5" name="テキスト ボックス 3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6" name="直線コネクタ 3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7" name="テキスト ボックス 3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8" name="直線コネクタ 3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9" name="テキスト ボックス 3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0" name="直線コネクタ 3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1" name="テキスト ボックス 3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2" name="直線コネクタ 3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23" name="テキスト ボックス 3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5" name="テキスト ボックス 3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27" name="直線コネクタ 326"/>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28"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29" name="直線コネクタ 328"/>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30"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31" name="直線コネクタ 330"/>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32"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33" name="フローチャート : 判断 332"/>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34" name="フローチャート : 判断 333"/>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35741</xdr:rowOff>
    </xdr:from>
    <xdr:to>
      <xdr:col>22</xdr:col>
      <xdr:colOff>415925</xdr:colOff>
      <xdr:row>58</xdr:row>
      <xdr:rowOff>137341</xdr:rowOff>
    </xdr:to>
    <xdr:sp macro="" textlink="">
      <xdr:nvSpPr>
        <xdr:cNvPr id="340" name="円/楕円 339"/>
        <xdr:cNvSpPr/>
      </xdr:nvSpPr>
      <xdr:spPr>
        <a:xfrm>
          <a:off x="15430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341"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153868</xdr:rowOff>
    </xdr:from>
    <xdr:ext cx="405111" cy="259045"/>
    <xdr:sp macro="" textlink="">
      <xdr:nvSpPr>
        <xdr:cNvPr id="342" name="n_1mainValue【学校施設】&#10;有形固定資産減価償却率"/>
        <xdr:cNvSpPr txBox="1"/>
      </xdr:nvSpPr>
      <xdr:spPr>
        <a:xfrm>
          <a:off x="15266043"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3" name="テキスト ボックス 3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4" name="直線コネクタ 3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5" name="テキスト ボックス 3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6" name="直線コネクタ 3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7" name="テキスト ボックス 3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8" name="直線コネクタ 3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9" name="テキスト ボックス 3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0" name="直線コネクタ 3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1" name="テキスト ボックス 3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365" name="直線コネクタ 364"/>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366"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367" name="直線コネクタ 366"/>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368"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369" name="直線コネクタ 368"/>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370"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371" name="フローチャート : 判断 370"/>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372" name="フローチャート : 判断 371"/>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3" name="テキスト ボックス 3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4" name="テキスト ボックス 3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5" name="テキスト ボックス 3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6" name="テキスト ボックス 3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7" name="テキスト ボックス 3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130251</xdr:rowOff>
    </xdr:from>
    <xdr:to>
      <xdr:col>31</xdr:col>
      <xdr:colOff>85725</xdr:colOff>
      <xdr:row>60</xdr:row>
      <xdr:rowOff>60401</xdr:rowOff>
    </xdr:to>
    <xdr:sp macro="" textlink="">
      <xdr:nvSpPr>
        <xdr:cNvPr id="378" name="円/楕円 377"/>
        <xdr:cNvSpPr/>
      </xdr:nvSpPr>
      <xdr:spPr>
        <a:xfrm>
          <a:off x="21272500" y="102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103191</xdr:rowOff>
    </xdr:from>
    <xdr:ext cx="469744" cy="259045"/>
    <xdr:sp macro="" textlink="">
      <xdr:nvSpPr>
        <xdr:cNvPr id="379" name="n_1aveValue【学校施設】&#10;一人当たり面積"/>
        <xdr:cNvSpPr txBox="1"/>
      </xdr:nvSpPr>
      <xdr:spPr>
        <a:xfrm>
          <a:off x="21075727" y="103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76928</xdr:rowOff>
    </xdr:from>
    <xdr:ext cx="469744" cy="259045"/>
    <xdr:sp macro="" textlink="">
      <xdr:nvSpPr>
        <xdr:cNvPr id="380" name="n_1mainValue【学校施設】&#10;一人当たり面積"/>
        <xdr:cNvSpPr txBox="1"/>
      </xdr:nvSpPr>
      <xdr:spPr>
        <a:xfrm>
          <a:off x="21075727" y="1002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9" name="正方形/長方形 3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6" name="正方形/長方形 3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7" name="テキスト ボックス 40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8" name="直線コネクタ 4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9" name="テキスト ボックス 40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0" name="直線コネクタ 4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1" name="テキスト ボックス 4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2" name="直線コネクタ 4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3" name="テキスト ボックス 4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4" name="直線コネクタ 4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5" name="テキスト ボックス 4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6" name="直線コネクタ 4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7" name="テキスト ボックス 4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8" name="直線コネクタ 4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9" name="テキスト ボックス 41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0" name="直線コネクタ 4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1" name="テキスト ボックス 4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423" name="直線コネクタ 422"/>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424"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425" name="直線コネクタ 424"/>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426"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427" name="直線コネクタ 426"/>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428"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429" name="フローチャート : 判断 428"/>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430" name="フローチャート : 判断 429"/>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1" name="テキスト ボックス 4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2" name="テキスト ボックス 4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3" name="テキスト ボックス 4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4" name="テキスト ボックス 4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5" name="テキスト ボックス 4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105411</xdr:rowOff>
    </xdr:from>
    <xdr:to>
      <xdr:col>22</xdr:col>
      <xdr:colOff>415925</xdr:colOff>
      <xdr:row>106</xdr:row>
      <xdr:rowOff>35561</xdr:rowOff>
    </xdr:to>
    <xdr:sp macro="" textlink="">
      <xdr:nvSpPr>
        <xdr:cNvPr id="436" name="円/楕円 435"/>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136996</xdr:rowOff>
    </xdr:from>
    <xdr:ext cx="405111" cy="259045"/>
    <xdr:sp macro="" textlink="">
      <xdr:nvSpPr>
        <xdr:cNvPr id="437" name="n_1aveValue【公民館】&#10;有形固定資産減価償却率"/>
        <xdr:cNvSpPr txBox="1"/>
      </xdr:nvSpPr>
      <xdr:spPr>
        <a:xfrm>
          <a:off x="15266043"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26688</xdr:rowOff>
    </xdr:from>
    <xdr:ext cx="405111" cy="259045"/>
    <xdr:sp macro="" textlink="">
      <xdr:nvSpPr>
        <xdr:cNvPr id="438" name="n_1mainValue【公民館】&#10;有形固定資産減価償却率"/>
        <xdr:cNvSpPr txBox="1"/>
      </xdr:nvSpPr>
      <xdr:spPr>
        <a:xfrm>
          <a:off x="15266043"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9" name="正方形/長方形 4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0" name="正方形/長方形 4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1" name="正方形/長方形 4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2" name="正方形/長方形 4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3" name="正方形/長方形 4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4" name="正方形/長方形 4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5" name="正方形/長方形 4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6" name="正方形/長方形 4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7" name="テキスト ボックス 4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8" name="直線コネクタ 4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49" name="直線コネクタ 4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0" name="テキスト ボックス 4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1" name="直線コネクタ 4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2" name="テキスト ボックス 4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3" name="直線コネクタ 4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4" name="テキスト ボックス 4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5" name="直線コネクタ 4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6" name="テキスト ボックス 4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7" name="直線コネクタ 4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8" name="テキスト ボックス 4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9" name="直線コネクタ 4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0" name="テキスト ボックス 4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1" name="直線コネクタ 4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2" name="テキスト ボックス 4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464" name="直線コネクタ 463"/>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465"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466" name="直線コネクタ 465"/>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467"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468" name="直線コネクタ 467"/>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469"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470" name="フローチャート : 判断 469"/>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471" name="フローチャート : 判断 470"/>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16692</xdr:rowOff>
    </xdr:from>
    <xdr:to>
      <xdr:col>31</xdr:col>
      <xdr:colOff>85725</xdr:colOff>
      <xdr:row>102</xdr:row>
      <xdr:rowOff>118292</xdr:rowOff>
    </xdr:to>
    <xdr:sp macro="" textlink="">
      <xdr:nvSpPr>
        <xdr:cNvPr id="477" name="円/楕円 476"/>
        <xdr:cNvSpPr/>
      </xdr:nvSpPr>
      <xdr:spPr>
        <a:xfrm>
          <a:off x="21272500" y="175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26143</xdr:rowOff>
    </xdr:from>
    <xdr:ext cx="469744" cy="259045"/>
    <xdr:sp macro="" textlink="">
      <xdr:nvSpPr>
        <xdr:cNvPr id="478" name="n_1aveValue【公民館】&#10;一人当たり面積"/>
        <xdr:cNvSpPr txBox="1"/>
      </xdr:nvSpPr>
      <xdr:spPr>
        <a:xfrm>
          <a:off x="210757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134819</xdr:rowOff>
    </xdr:from>
    <xdr:ext cx="469744" cy="259045"/>
    <xdr:sp macro="" textlink="">
      <xdr:nvSpPr>
        <xdr:cNvPr id="479" name="n_1mainValue【公民館】&#10;一人当たり面積"/>
        <xdr:cNvSpPr txBox="1"/>
      </xdr:nvSpPr>
      <xdr:spPr>
        <a:xfrm>
          <a:off x="21075727" y="1727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橋りょう・トンネルについては老朽化が進んでいるため、有形固定資産減価償却率が全国平均よりも上回っている。</a:t>
          </a:r>
          <a:endParaRPr lang="ja-JP" altLang="ja-JP" sz="1400">
            <a:effectLst/>
          </a:endParaRPr>
        </a:p>
        <a:p>
          <a:r>
            <a:rPr kumimoji="1" lang="ja-JP" altLang="ja-JP" sz="1100">
              <a:solidFill>
                <a:schemeClr val="dk1"/>
              </a:solidFill>
              <a:effectLst/>
              <a:latin typeface="+mn-lt"/>
              <a:ea typeface="+mn-ea"/>
              <a:cs typeface="+mn-cs"/>
            </a:rPr>
            <a:t>　公営住宅については一人当たり面積が類似団体平均よりも大きく上回っている。移住定住の促進に努め、一人当たり面積の抑制に努めたい。</a:t>
          </a:r>
          <a:endParaRPr lang="ja-JP" altLang="ja-JP" sz="1400">
            <a:effectLst/>
          </a:endParaRPr>
        </a:p>
        <a:p>
          <a:r>
            <a:rPr kumimoji="1" lang="ja-JP" altLang="ja-JP" sz="1100">
              <a:solidFill>
                <a:schemeClr val="dk1"/>
              </a:solidFill>
              <a:effectLst/>
              <a:latin typeface="+mn-lt"/>
              <a:ea typeface="+mn-ea"/>
              <a:cs typeface="+mn-cs"/>
            </a:rPr>
            <a:t>　学校施設については老朽化が進んでいるため、有形固定資産減価償却率が全国平均よりも上回っている。</a:t>
          </a:r>
          <a:endParaRPr lang="ja-JP" altLang="ja-JP" sz="1400">
            <a:effectLst/>
          </a:endParaRPr>
        </a:p>
        <a:p>
          <a:r>
            <a:rPr kumimoji="1" lang="ja-JP" altLang="ja-JP" sz="1100">
              <a:solidFill>
                <a:schemeClr val="dk1"/>
              </a:solidFill>
              <a:effectLst/>
              <a:latin typeface="+mn-lt"/>
              <a:ea typeface="+mn-ea"/>
              <a:cs typeface="+mn-cs"/>
            </a:rPr>
            <a:t>　公民館についても同様に老朽化が進んでいるため、有形固定資産減価償却率が全国平均よりも上回っている。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5,288
5,282
14.26
5,518,651
5,080,148
437,418
2,294,611
10,698,577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80"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82" name="フローチャート : 判断 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83"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43906</xdr:rowOff>
    </xdr:from>
    <xdr:to>
      <xdr:col>5</xdr:col>
      <xdr:colOff>409575</xdr:colOff>
      <xdr:row>58</xdr:row>
      <xdr:rowOff>145506</xdr:rowOff>
    </xdr:to>
    <xdr:sp macro="" textlink="">
      <xdr:nvSpPr>
        <xdr:cNvPr id="89" name="円/楕円 88"/>
        <xdr:cNvSpPr/>
      </xdr:nvSpPr>
      <xdr:spPr>
        <a:xfrm>
          <a:off x="3746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162033</xdr:rowOff>
    </xdr:from>
    <xdr:ext cx="405111" cy="259045"/>
    <xdr:sp macro="" textlink="">
      <xdr:nvSpPr>
        <xdr:cNvPr id="90" name="n_1mainValue【体育館・プール】&#10;有形固定資産減価償却率"/>
        <xdr:cNvSpPr txBox="1"/>
      </xdr:nvSpPr>
      <xdr:spPr>
        <a:xfrm>
          <a:off x="3582043"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4" name="直線コネクタ 113"/>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5"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6" name="直線コネクタ 115"/>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17"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18" name="直線コネクタ 117"/>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19"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0" name="フローチャート : 判断 119"/>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21" name="フローチャート : 判断 120"/>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22"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107950</xdr:rowOff>
    </xdr:from>
    <xdr:to>
      <xdr:col>14</xdr:col>
      <xdr:colOff>79375</xdr:colOff>
      <xdr:row>63</xdr:row>
      <xdr:rowOff>38100</xdr:rowOff>
    </xdr:to>
    <xdr:sp macro="" textlink="">
      <xdr:nvSpPr>
        <xdr:cNvPr id="128" name="円/楕円 127"/>
        <xdr:cNvSpPr/>
      </xdr:nvSpPr>
      <xdr:spPr>
        <a:xfrm>
          <a:off x="9588500" y="107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29227</xdr:rowOff>
    </xdr:from>
    <xdr:ext cx="469744" cy="259045"/>
    <xdr:sp macro="" textlink="">
      <xdr:nvSpPr>
        <xdr:cNvPr id="129" name="n_1mainValue【体育館・プール】&#10;一人当たり面積"/>
        <xdr:cNvSpPr txBox="1"/>
      </xdr:nvSpPr>
      <xdr:spPr>
        <a:xfrm>
          <a:off x="9391727" y="108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2" name="直線コネクタ 151"/>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3"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54" name="直線コネクタ 153"/>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5"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6" name="直線コネクタ 15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57"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58" name="フローチャート : 判断 15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59" name="フローチャート : 判断 158"/>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160"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166" name="円/楕円 165"/>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105427</xdr:rowOff>
    </xdr:from>
    <xdr:ext cx="469744" cy="259045"/>
    <xdr:sp macro="" textlink="">
      <xdr:nvSpPr>
        <xdr:cNvPr id="167" name="n_1mainValue【福祉施設】&#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89" name="直線コネクタ 188"/>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0"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191" name="直線コネクタ 190"/>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192"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193" name="直線コネクタ 192"/>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194"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195" name="フローチャート : 判断 194"/>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196" name="フローチャート : 判断 195"/>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61740</xdr:rowOff>
    </xdr:from>
    <xdr:ext cx="469744" cy="259045"/>
    <xdr:sp macro="" textlink="">
      <xdr:nvSpPr>
        <xdr:cNvPr id="197" name="n_1aveValue【福祉施設】&#10;一人当たり面積"/>
        <xdr:cNvSpPr txBox="1"/>
      </xdr:nvSpPr>
      <xdr:spPr>
        <a:xfrm>
          <a:off x="93917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129032</xdr:rowOff>
    </xdr:from>
    <xdr:to>
      <xdr:col>14</xdr:col>
      <xdr:colOff>79375</xdr:colOff>
      <xdr:row>80</xdr:row>
      <xdr:rowOff>59182</xdr:rowOff>
    </xdr:to>
    <xdr:sp macro="" textlink="">
      <xdr:nvSpPr>
        <xdr:cNvPr id="203" name="円/楕円 202"/>
        <xdr:cNvSpPr/>
      </xdr:nvSpPr>
      <xdr:spPr>
        <a:xfrm>
          <a:off x="9588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75709</xdr:rowOff>
    </xdr:from>
    <xdr:ext cx="469744" cy="259045"/>
    <xdr:sp macro="" textlink="">
      <xdr:nvSpPr>
        <xdr:cNvPr id="204" name="n_1mainValue【福祉施設】&#10;一人当たり面積"/>
        <xdr:cNvSpPr txBox="1"/>
      </xdr:nvSpPr>
      <xdr:spPr>
        <a:xfrm>
          <a:off x="9391727" y="1344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9" name="正方形/長方形 2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0" name="正方形/長方形 2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1" name="正方形/長方形 2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2" name="正方形/長方形 2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3" name="正方形/長方形 2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4" name="正方形/長方形 2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5" name="正方形/長方形 2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6" name="正方形/長方形 23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5" name="正方形/長方形 2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6" name="正方形/長方形 2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7" name="正方形/長方形 2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8" name="正方形/長方形 2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9" name="正方形/長方形 2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0" name="正方形/長方形 2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1" name="正方形/長方形 2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2" name="正方形/長方形 25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3" name="正方形/長方形 2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4" name="正方形/長方形 2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5" name="正方形/長方形 2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6" name="正方形/長方形 2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7" name="正方形/長方形 2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8" name="正方形/長方形 2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9" name="正方形/長方形 2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0" name="正方形/長方形 2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1" name="テキスト ボックス 2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2" name="直線コネクタ 2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263" name="テキスト ボックス 2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64" name="直線コネクタ 26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65" name="テキスト ボックス 26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66" name="直線コネクタ 26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67" name="テキスト ボックス 26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68" name="直線コネクタ 26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69" name="テキスト ボックス 26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70" name="直線コネクタ 26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271" name="テキスト ボックス 27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2" name="直線コネクタ 2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3" name="テキスト ボックス 2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275" name="直線コネクタ 274"/>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276"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277" name="直線コネクタ 27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278"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279" name="直線コネクタ 278"/>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280"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281" name="フローチャート : 判断 280"/>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282" name="フローチャート : 判断 281"/>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2557</xdr:rowOff>
    </xdr:from>
    <xdr:ext cx="405111" cy="259045"/>
    <xdr:sp macro="" textlink="">
      <xdr:nvSpPr>
        <xdr:cNvPr id="283" name="n_1aveValue【消防施設】&#10;有形固定資産減価償却率"/>
        <xdr:cNvSpPr txBox="1"/>
      </xdr:nvSpPr>
      <xdr:spPr>
        <a:xfrm>
          <a:off x="15266043"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4" name="テキスト ボックス 2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5" name="テキスト ボックス 2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6" name="テキスト ボックス 2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7" name="テキスト ボックス 2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8" name="テキスト ボックス 2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10161</xdr:rowOff>
    </xdr:from>
    <xdr:to>
      <xdr:col>22</xdr:col>
      <xdr:colOff>415925</xdr:colOff>
      <xdr:row>84</xdr:row>
      <xdr:rowOff>111761</xdr:rowOff>
    </xdr:to>
    <xdr:sp macro="" textlink="">
      <xdr:nvSpPr>
        <xdr:cNvPr id="289" name="円/楕円 288"/>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102888</xdr:rowOff>
    </xdr:from>
    <xdr:ext cx="405111" cy="259045"/>
    <xdr:sp macro="" textlink="">
      <xdr:nvSpPr>
        <xdr:cNvPr id="290" name="n_1mainValue【消防施設】&#10;有形固定資産減価償却率"/>
        <xdr:cNvSpPr txBox="1"/>
      </xdr:nvSpPr>
      <xdr:spPr>
        <a:xfrm>
          <a:off x="15266043"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1" name="正方形/長方形 2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2" name="正方形/長方形 2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3" name="正方形/長方形 2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4" name="正方形/長方形 2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5" name="正方形/長方形 2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6" name="正方形/長方形 2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7" name="正方形/長方形 2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8" name="正方形/長方形 2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99" name="テキスト ボックス 2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0" name="直線コネクタ 2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01" name="直線コネクタ 3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02" name="テキスト ボックス 3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03" name="直線コネクタ 3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04" name="テキスト ボックス 3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05" name="直線コネクタ 3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06" name="テキスト ボックス 3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07" name="直線コネクタ 3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08" name="テキスト ボックス 3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09" name="直線コネクタ 3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0" name="テキスト ボックス 3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312" name="直線コネクタ 311"/>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313"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314" name="直線コネクタ 313"/>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15"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16" name="直線コネクタ 31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317"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318" name="フローチャート : 判断 317"/>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319" name="フローチャート : 判断 31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320"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1" name="テキスト ボックス 3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2" name="テキスト ボックス 3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3" name="テキスト ボックス 3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4" name="テキスト ボックス 3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5" name="テキスト ボックス 3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69596</xdr:rowOff>
    </xdr:from>
    <xdr:to>
      <xdr:col>31</xdr:col>
      <xdr:colOff>85725</xdr:colOff>
      <xdr:row>84</xdr:row>
      <xdr:rowOff>171196</xdr:rowOff>
    </xdr:to>
    <xdr:sp macro="" textlink="">
      <xdr:nvSpPr>
        <xdr:cNvPr id="326" name="円/楕円 325"/>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162323</xdr:rowOff>
    </xdr:from>
    <xdr:ext cx="469744" cy="259045"/>
    <xdr:sp macro="" textlink="">
      <xdr:nvSpPr>
        <xdr:cNvPr id="327"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28" name="正方形/長方形 3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9" name="正方形/長方形 3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0" name="正方形/長方形 3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1" name="正方形/長方形 3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2" name="正方形/長方形 3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3" name="正方形/長方形 3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4" name="正方形/長方形 3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5" name="正方形/長方形 3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6" name="テキスト ボックス 3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7" name="直線コネクタ 3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8" name="テキスト ボックス 33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9" name="直線コネクタ 3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0" name="テキスト ボックス 3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1" name="直線コネクタ 3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2" name="テキスト ボックス 3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3" name="直線コネクタ 3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4" name="テキスト ボックス 3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5" name="直線コネクタ 3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6" name="テキスト ボックス 3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7" name="直線コネクタ 3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8" name="テキスト ボックス 34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9" name="直線コネクタ 3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0" name="テキスト ボックス 3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9525</xdr:rowOff>
    </xdr:to>
    <xdr:cxnSp macro="">
      <xdr:nvCxnSpPr>
        <xdr:cNvPr id="352" name="直線コネクタ 351"/>
        <xdr:cNvCxnSpPr/>
      </xdr:nvCxnSpPr>
      <xdr:spPr>
        <a:xfrm flipV="1">
          <a:off x="16318864" y="1714500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13352</xdr:rowOff>
    </xdr:from>
    <xdr:ext cx="405111" cy="259045"/>
    <xdr:sp macro="" textlink="">
      <xdr:nvSpPr>
        <xdr:cNvPr id="353" name="【庁舎】&#10;有形固定資産減価償却率最小値テキスト"/>
        <xdr:cNvSpPr txBox="1"/>
      </xdr:nvSpPr>
      <xdr:spPr>
        <a:xfrm>
          <a:off x="16408400"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107</xdr:row>
      <xdr:rowOff>9525</xdr:rowOff>
    </xdr:from>
    <xdr:to>
      <xdr:col>23</xdr:col>
      <xdr:colOff>606425</xdr:colOff>
      <xdr:row>107</xdr:row>
      <xdr:rowOff>9525</xdr:rowOff>
    </xdr:to>
    <xdr:cxnSp macro="">
      <xdr:nvCxnSpPr>
        <xdr:cNvPr id="354" name="直線コネクタ 353"/>
        <xdr:cNvCxnSpPr/>
      </xdr:nvCxnSpPr>
      <xdr:spPr>
        <a:xfrm>
          <a:off x="16230600" y="1835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355"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356" name="直線コネクタ 35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357" name="【庁舎】&#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358" name="フローチャート : 判断 35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124461</xdr:rowOff>
    </xdr:from>
    <xdr:to>
      <xdr:col>22</xdr:col>
      <xdr:colOff>415925</xdr:colOff>
      <xdr:row>105</xdr:row>
      <xdr:rowOff>54611</xdr:rowOff>
    </xdr:to>
    <xdr:sp macro="" textlink="">
      <xdr:nvSpPr>
        <xdr:cNvPr id="359" name="フローチャート : 判断 358"/>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71138</xdr:rowOff>
    </xdr:from>
    <xdr:ext cx="405111" cy="259045"/>
    <xdr:sp macro="" textlink="">
      <xdr:nvSpPr>
        <xdr:cNvPr id="360" name="n_1aveValue【庁舎】&#10;有形固定資産減価償却率"/>
        <xdr:cNvSpPr txBox="1"/>
      </xdr:nvSpPr>
      <xdr:spPr>
        <a:xfrm>
          <a:off x="15266043"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1" name="テキスト ボックス 3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2" name="テキスト ボックス 3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3" name="テキスト ボックス 3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4" name="テキスト ボックス 3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5" name="テキスト ボックス 3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38736</xdr:rowOff>
    </xdr:from>
    <xdr:to>
      <xdr:col>22</xdr:col>
      <xdr:colOff>415925</xdr:colOff>
      <xdr:row>107</xdr:row>
      <xdr:rowOff>140336</xdr:rowOff>
    </xdr:to>
    <xdr:sp macro="" textlink="">
      <xdr:nvSpPr>
        <xdr:cNvPr id="366" name="円/楕円 365"/>
        <xdr:cNvSpPr/>
      </xdr:nvSpPr>
      <xdr:spPr>
        <a:xfrm>
          <a:off x="15430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131463</xdr:rowOff>
    </xdr:from>
    <xdr:ext cx="405111" cy="259045"/>
    <xdr:sp macro="" textlink="">
      <xdr:nvSpPr>
        <xdr:cNvPr id="367" name="n_1mainValue【庁舎】&#10;有形固定資産減価償却率"/>
        <xdr:cNvSpPr txBox="1"/>
      </xdr:nvSpPr>
      <xdr:spPr>
        <a:xfrm>
          <a:off x="15266043"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8" name="正方形/長方形 3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9" name="正方形/長方形 3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0" name="正方形/長方形 3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1" name="正方形/長方形 3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2" name="正方形/長方形 3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3" name="正方形/長方形 3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4" name="正方形/長方形 3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5" name="正方形/長方形 3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6" name="テキスト ボックス 3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7" name="直線コネクタ 3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8" name="テキスト ボックス 3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79" name="直線コネクタ 3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0" name="テキスト ボックス 3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1" name="直線コネクタ 3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2" name="テキスト ボックス 3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3" name="直線コネクタ 3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4" name="テキスト ボックス 3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5" name="直線コネクタ 3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6" name="テキスト ボックス 3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87" name="直線コネクタ 3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88" name="テキスト ボックス 3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9" name="直線コネクタ 3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0" name="テキスト ボックス 3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392" name="直線コネクタ 391"/>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393"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394" name="直線コネクタ 393"/>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395"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396" name="直線コネクタ 395"/>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397"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398" name="フローチャート : 判断 397"/>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399" name="フローチャート : 判断 398"/>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161941</xdr:rowOff>
    </xdr:from>
    <xdr:ext cx="469744" cy="259045"/>
    <xdr:sp macro="" textlink="">
      <xdr:nvSpPr>
        <xdr:cNvPr id="400" name="n_1aveValue【庁舎】&#10;一人当たり面積"/>
        <xdr:cNvSpPr txBox="1"/>
      </xdr:nvSpPr>
      <xdr:spPr>
        <a:xfrm>
          <a:off x="210757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1" name="テキスト ボックス 4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2" name="テキスト ボックス 4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3" name="テキスト ボックス 4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4" name="テキスト ボックス 4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5" name="テキスト ボックス 4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61595</xdr:rowOff>
    </xdr:from>
    <xdr:to>
      <xdr:col>31</xdr:col>
      <xdr:colOff>85725</xdr:colOff>
      <xdr:row>100</xdr:row>
      <xdr:rowOff>163195</xdr:rowOff>
    </xdr:to>
    <xdr:sp macro="" textlink="">
      <xdr:nvSpPr>
        <xdr:cNvPr id="406" name="円/楕円 405"/>
        <xdr:cNvSpPr/>
      </xdr:nvSpPr>
      <xdr:spPr>
        <a:xfrm>
          <a:off x="212725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8272</xdr:rowOff>
    </xdr:from>
    <xdr:ext cx="469744" cy="259045"/>
    <xdr:sp macro="" textlink="">
      <xdr:nvSpPr>
        <xdr:cNvPr id="407" name="n_1mainValue【庁舎】&#10;一人当たり面積"/>
        <xdr:cNvSpPr txBox="1"/>
      </xdr:nvSpPr>
      <xdr:spPr>
        <a:xfrm>
          <a:off x="21075727" y="1698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8" name="正方形/長方形 4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9" name="正方形/長方形 4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0" name="テキスト ボックス 4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体育館・プールについては老朽化が進んでいるため、有形固定資産減価償却率が全国平均よりも上回っている。</a:t>
          </a:r>
          <a:endParaRPr lang="ja-JP" altLang="ja-JP">
            <a:effectLst/>
          </a:endParaRPr>
        </a:p>
        <a:p>
          <a:r>
            <a:rPr kumimoji="1" lang="ja-JP" altLang="ja-JP" sz="1100">
              <a:solidFill>
                <a:schemeClr val="dk1"/>
              </a:solidFill>
              <a:effectLst/>
              <a:latin typeface="+mn-lt"/>
              <a:ea typeface="+mn-ea"/>
              <a:cs typeface="+mn-cs"/>
            </a:rPr>
            <a:t>　福祉施設についても同様に老朽化が進んでいるため、有形固定資産減価償却率が全国平均よりも大きく上回っている。また、移住定住の促進に努め、一人当たり面積の抑制に努めたい。</a:t>
          </a:r>
          <a:endParaRPr lang="ja-JP" altLang="ja-JP">
            <a:effectLst/>
          </a:endParaRPr>
        </a:p>
        <a:p>
          <a:r>
            <a:rPr kumimoji="1" lang="ja-JP" altLang="ja-JP" sz="1100">
              <a:solidFill>
                <a:schemeClr val="dk1"/>
              </a:solidFill>
              <a:effectLst/>
              <a:latin typeface="+mn-lt"/>
              <a:ea typeface="+mn-ea"/>
              <a:cs typeface="+mn-cs"/>
            </a:rPr>
            <a:t>　消防施設についても同様に老朽化が進んでいるため、有形固定資産減価償却率が全国平均よりも上回っている。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5,288
5,282
14.26
5,518,651
5,080,148
437,418
2,294,611
10,698,577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人口の減少及び平成</a:t>
          </a:r>
          <a:r>
            <a:rPr kumimoji="1" lang="en-US" altLang="ja-JP" sz="1300">
              <a:latin typeface="ＭＳ Ｐゴシック"/>
            </a:rPr>
            <a:t>28</a:t>
          </a:r>
          <a:r>
            <a:rPr kumimoji="1" lang="ja-JP" altLang="en-US" sz="1300">
              <a:latin typeface="ＭＳ Ｐゴシック"/>
            </a:rPr>
            <a:t>年度末時点での高齢化率は全国平均</a:t>
          </a:r>
          <a:r>
            <a:rPr kumimoji="1" lang="en-US" altLang="ja-JP" sz="1300">
              <a:latin typeface="ＭＳ Ｐゴシック"/>
            </a:rPr>
            <a:t>27.3</a:t>
          </a:r>
          <a:r>
            <a:rPr kumimoji="1" lang="ja-JP" altLang="en-US" sz="1300">
              <a:latin typeface="ＭＳ Ｐゴシック"/>
            </a:rPr>
            <a:t>％を上回る約</a:t>
          </a:r>
          <a:r>
            <a:rPr kumimoji="1" lang="en-US" altLang="ja-JP" sz="1300">
              <a:latin typeface="ＭＳ Ｐゴシック"/>
            </a:rPr>
            <a:t>35.2</a:t>
          </a:r>
          <a:r>
            <a:rPr kumimoji="1" lang="ja-JP" altLang="en-US" sz="1300">
              <a:latin typeface="ＭＳ Ｐゴシック"/>
            </a:rPr>
            <a:t>％。さらに町内には、零細な農業以外に中心となる産業がないため、財政基盤が弱く、類似団体に比べ大きく下回っている。今後は、人件費の削減や事業内容の精査など、歳出の徹底的な見直しを図るとともに、「最小の経費で最大の効果をあげる」という基本原則にのっとり、活力あるまちづくりを展開しつつ、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96157</xdr:rowOff>
    </xdr:to>
    <xdr:cxnSp macro="">
      <xdr:nvCxnSpPr>
        <xdr:cNvPr id="69" name="直線コネクタ 68"/>
        <xdr:cNvCxnSpPr/>
      </xdr:nvCxnSpPr>
      <xdr:spPr>
        <a:xfrm flipV="1">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96157</xdr:rowOff>
    </xdr:to>
    <xdr:cxnSp macro="">
      <xdr:nvCxnSpPr>
        <xdr:cNvPr id="72" name="直線コネクタ 71"/>
        <xdr:cNvCxnSpPr/>
      </xdr:nvCxnSpPr>
      <xdr:spPr>
        <a:xfrm>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73176</xdr:rowOff>
    </xdr:from>
    <xdr:to>
      <xdr:col>4</xdr:col>
      <xdr:colOff>482600</xdr:colOff>
      <xdr:row>44</xdr:row>
      <xdr:rowOff>84667</xdr:rowOff>
    </xdr:to>
    <xdr:cxnSp macro="">
      <xdr:nvCxnSpPr>
        <xdr:cNvPr id="75" name="直線コネクタ 74"/>
        <xdr:cNvCxnSpPr/>
      </xdr:nvCxnSpPr>
      <xdr:spPr>
        <a:xfrm>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73176</xdr:rowOff>
    </xdr:to>
    <xdr:cxnSp macro="">
      <xdr:nvCxnSpPr>
        <xdr:cNvPr id="78" name="直線コネクタ 77"/>
        <xdr:cNvCxnSpPr/>
      </xdr:nvCxnSpPr>
      <xdr:spPr>
        <a:xfrm>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22376</xdr:rowOff>
    </xdr:from>
    <xdr:to>
      <xdr:col>3</xdr:col>
      <xdr:colOff>330200</xdr:colOff>
      <xdr:row>44</xdr:row>
      <xdr:rowOff>123976</xdr:rowOff>
    </xdr:to>
    <xdr:sp macro="" textlink="">
      <xdr:nvSpPr>
        <xdr:cNvPr id="94" name="円/楕円 93"/>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95" name="テキスト ボックス 94"/>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公債費の経常的一般財源の増により、経常収支比率は</a:t>
          </a:r>
          <a:r>
            <a:rPr kumimoji="1" lang="en-US" altLang="ja-JP" sz="1300">
              <a:latin typeface="ＭＳ Ｐゴシック"/>
            </a:rPr>
            <a:t>97.3</a:t>
          </a:r>
          <a:r>
            <a:rPr kumimoji="1" lang="ja-JP" altLang="en-US" sz="1300">
              <a:latin typeface="ＭＳ Ｐゴシック"/>
            </a:rPr>
            <a:t>％と、類似団体を大きく上回っている。平成</a:t>
          </a:r>
          <a:r>
            <a:rPr kumimoji="1" lang="en-US" altLang="ja-JP" sz="1300">
              <a:latin typeface="ＭＳ Ｐゴシック"/>
            </a:rPr>
            <a:t>30</a:t>
          </a:r>
          <a:r>
            <a:rPr kumimoji="1" lang="ja-JP" altLang="en-US" sz="1300">
              <a:latin typeface="ＭＳ Ｐゴシック"/>
            </a:rPr>
            <a:t>年度決算時までに</a:t>
          </a:r>
          <a:r>
            <a:rPr kumimoji="1" lang="en-US" altLang="ja-JP" sz="1300">
              <a:latin typeface="ＭＳ Ｐゴシック"/>
            </a:rPr>
            <a:t>90</a:t>
          </a:r>
          <a:r>
            <a:rPr kumimoji="1" lang="ja-JP" altLang="en-US" sz="1300">
              <a:latin typeface="ＭＳ Ｐゴシック"/>
            </a:rPr>
            <a:t>％以下を目標としている。</a:t>
          </a:r>
          <a:endParaRPr kumimoji="1" lang="en-US" altLang="ja-JP" sz="1300">
            <a:latin typeface="ＭＳ Ｐゴシック"/>
          </a:endParaRPr>
        </a:p>
        <a:p>
          <a:r>
            <a:rPr kumimoji="1" lang="ja-JP" altLang="en-US" sz="1300">
              <a:latin typeface="ＭＳ Ｐゴシック"/>
            </a:rPr>
            <a:t>　町税に関しては、滞納整理事務に力を注ぎ、平成</a:t>
          </a:r>
          <a:r>
            <a:rPr kumimoji="1" lang="en-US" altLang="ja-JP" sz="1300">
              <a:latin typeface="ＭＳ Ｐゴシック"/>
            </a:rPr>
            <a:t>20</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年度の徴収率を比較すると</a:t>
          </a:r>
          <a:r>
            <a:rPr kumimoji="1" lang="en-US" altLang="ja-JP" sz="1300">
              <a:latin typeface="ＭＳ Ｐゴシック"/>
            </a:rPr>
            <a:t>30</a:t>
          </a:r>
          <a:r>
            <a:rPr kumimoji="1" lang="ja-JP" altLang="en-US" sz="1300">
              <a:latin typeface="ＭＳ Ｐゴシック"/>
            </a:rPr>
            <a:t>％近くの向上となっている。今後も</a:t>
          </a:r>
          <a:r>
            <a:rPr kumimoji="1" lang="en-US" altLang="ja-JP" sz="1300">
              <a:latin typeface="ＭＳ Ｐゴシック"/>
            </a:rPr>
            <a:t>90</a:t>
          </a:r>
          <a:r>
            <a:rPr kumimoji="1" lang="ja-JP" altLang="en-US" sz="1300">
              <a:latin typeface="ＭＳ Ｐゴシック"/>
            </a:rPr>
            <a:t>％以上の徴収率を継続しながら、公平負担の原則にのっとり、引き続き財源確保の努力をする。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10160</xdr:rowOff>
    </xdr:from>
    <xdr:to>
      <xdr:col>7</xdr:col>
      <xdr:colOff>152400</xdr:colOff>
      <xdr:row>67</xdr:row>
      <xdr:rowOff>3598</xdr:rowOff>
    </xdr:to>
    <xdr:cxnSp macro="">
      <xdr:nvCxnSpPr>
        <xdr:cNvPr id="132" name="直線コネクタ 131"/>
        <xdr:cNvCxnSpPr/>
      </xdr:nvCxnSpPr>
      <xdr:spPr>
        <a:xfrm>
          <a:off x="4114800" y="11325860"/>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10160</xdr:rowOff>
    </xdr:from>
    <xdr:to>
      <xdr:col>6</xdr:col>
      <xdr:colOff>0</xdr:colOff>
      <xdr:row>67</xdr:row>
      <xdr:rowOff>92075</xdr:rowOff>
    </xdr:to>
    <xdr:cxnSp macro="">
      <xdr:nvCxnSpPr>
        <xdr:cNvPr id="135" name="直線コネクタ 134"/>
        <xdr:cNvCxnSpPr/>
      </xdr:nvCxnSpPr>
      <xdr:spPr>
        <a:xfrm flipV="1">
          <a:off x="3225800" y="1132586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84031</xdr:rowOff>
    </xdr:from>
    <xdr:to>
      <xdr:col>4</xdr:col>
      <xdr:colOff>482600</xdr:colOff>
      <xdr:row>67</xdr:row>
      <xdr:rowOff>92075</xdr:rowOff>
    </xdr:to>
    <xdr:cxnSp macro="">
      <xdr:nvCxnSpPr>
        <xdr:cNvPr id="138" name="直線コネクタ 137"/>
        <xdr:cNvCxnSpPr/>
      </xdr:nvCxnSpPr>
      <xdr:spPr>
        <a:xfrm>
          <a:off x="2336800" y="115711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84031</xdr:rowOff>
    </xdr:from>
    <xdr:to>
      <xdr:col>3</xdr:col>
      <xdr:colOff>279400</xdr:colOff>
      <xdr:row>67</xdr:row>
      <xdr:rowOff>148379</xdr:rowOff>
    </xdr:to>
    <xdr:cxnSp macro="">
      <xdr:nvCxnSpPr>
        <xdr:cNvPr id="141" name="直線コネクタ 140"/>
        <xdr:cNvCxnSpPr/>
      </xdr:nvCxnSpPr>
      <xdr:spPr>
        <a:xfrm flipV="1">
          <a:off x="1447800" y="1157118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124248</xdr:rowOff>
    </xdr:from>
    <xdr:to>
      <xdr:col>7</xdr:col>
      <xdr:colOff>203200</xdr:colOff>
      <xdr:row>67</xdr:row>
      <xdr:rowOff>54398</xdr:rowOff>
    </xdr:to>
    <xdr:sp macro="" textlink="">
      <xdr:nvSpPr>
        <xdr:cNvPr id="151" name="円/楕円 150"/>
        <xdr:cNvSpPr/>
      </xdr:nvSpPr>
      <xdr:spPr>
        <a:xfrm>
          <a:off x="49022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20125</xdr:rowOff>
    </xdr:from>
    <xdr:ext cx="762000" cy="259045"/>
    <xdr:sp macro="" textlink="">
      <xdr:nvSpPr>
        <xdr:cNvPr id="152" name="財政構造の弾力性該当値テキスト"/>
        <xdr:cNvSpPr txBox="1"/>
      </xdr:nvSpPr>
      <xdr:spPr>
        <a:xfrm>
          <a:off x="5041900" y="1133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130810</xdr:rowOff>
    </xdr:from>
    <xdr:to>
      <xdr:col>6</xdr:col>
      <xdr:colOff>50800</xdr:colOff>
      <xdr:row>66</xdr:row>
      <xdr:rowOff>60960</xdr:rowOff>
    </xdr:to>
    <xdr:sp macro="" textlink="">
      <xdr:nvSpPr>
        <xdr:cNvPr id="153" name="円/楕円 152"/>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45737</xdr:rowOff>
    </xdr:from>
    <xdr:ext cx="736600" cy="259045"/>
    <xdr:sp macro="" textlink="">
      <xdr:nvSpPr>
        <xdr:cNvPr id="154" name="テキスト ボックス 153"/>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41275</xdr:rowOff>
    </xdr:from>
    <xdr:to>
      <xdr:col>4</xdr:col>
      <xdr:colOff>533400</xdr:colOff>
      <xdr:row>67</xdr:row>
      <xdr:rowOff>142875</xdr:rowOff>
    </xdr:to>
    <xdr:sp macro="" textlink="">
      <xdr:nvSpPr>
        <xdr:cNvPr id="155" name="円/楕円 154"/>
        <xdr:cNvSpPr/>
      </xdr:nvSpPr>
      <xdr:spPr>
        <a:xfrm>
          <a:off x="3175000" y="115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127652</xdr:rowOff>
    </xdr:from>
    <xdr:ext cx="762000" cy="259045"/>
    <xdr:sp macro="" textlink="">
      <xdr:nvSpPr>
        <xdr:cNvPr id="156" name="テキスト ボックス 155"/>
        <xdr:cNvSpPr txBox="1"/>
      </xdr:nvSpPr>
      <xdr:spPr>
        <a:xfrm>
          <a:off x="2844800" y="1161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33231</xdr:rowOff>
    </xdr:from>
    <xdr:to>
      <xdr:col>3</xdr:col>
      <xdr:colOff>330200</xdr:colOff>
      <xdr:row>67</xdr:row>
      <xdr:rowOff>134831</xdr:rowOff>
    </xdr:to>
    <xdr:sp macro="" textlink="">
      <xdr:nvSpPr>
        <xdr:cNvPr id="157" name="円/楕円 156"/>
        <xdr:cNvSpPr/>
      </xdr:nvSpPr>
      <xdr:spPr>
        <a:xfrm>
          <a:off x="2286000" y="115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119608</xdr:rowOff>
    </xdr:from>
    <xdr:ext cx="762000" cy="259045"/>
    <xdr:sp macro="" textlink="">
      <xdr:nvSpPr>
        <xdr:cNvPr id="158" name="テキスト ボックス 157"/>
        <xdr:cNvSpPr txBox="1"/>
      </xdr:nvSpPr>
      <xdr:spPr>
        <a:xfrm>
          <a:off x="1955800" y="1160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97579</xdr:rowOff>
    </xdr:from>
    <xdr:to>
      <xdr:col>2</xdr:col>
      <xdr:colOff>127000</xdr:colOff>
      <xdr:row>68</xdr:row>
      <xdr:rowOff>27729</xdr:rowOff>
    </xdr:to>
    <xdr:sp macro="" textlink="">
      <xdr:nvSpPr>
        <xdr:cNvPr id="159" name="円/楕円 158"/>
        <xdr:cNvSpPr/>
      </xdr:nvSpPr>
      <xdr:spPr>
        <a:xfrm>
          <a:off x="1397000" y="115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68</xdr:row>
      <xdr:rowOff>12506</xdr:rowOff>
    </xdr:from>
    <xdr:ext cx="762000" cy="259045"/>
    <xdr:sp macro="" textlink="">
      <xdr:nvSpPr>
        <xdr:cNvPr id="160" name="テキスト ボックス 159"/>
        <xdr:cNvSpPr txBox="1"/>
      </xdr:nvSpPr>
      <xdr:spPr>
        <a:xfrm>
          <a:off x="1066800" y="116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[169,684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類似団体に近い水準にあるが、今後も人件費と物件費の削減に努め、平成</a:t>
          </a:r>
          <a:r>
            <a:rPr kumimoji="1" lang="en-US" altLang="ja-JP" sz="1300">
              <a:latin typeface="ＭＳ Ｐゴシック"/>
            </a:rPr>
            <a:t>30</a:t>
          </a:r>
          <a:r>
            <a:rPr kumimoji="1" lang="ja-JP" altLang="en-US" sz="1300">
              <a:latin typeface="ＭＳ Ｐゴシック"/>
            </a:rPr>
            <a:t>年度決算時までには、事業計画の整理等を図り、類似団体内順位を</a:t>
          </a:r>
          <a:r>
            <a:rPr kumimoji="1" lang="en-US" altLang="ja-JP" sz="1300">
              <a:latin typeface="ＭＳ Ｐゴシック"/>
            </a:rPr>
            <a:t>10</a:t>
          </a:r>
          <a:r>
            <a:rPr kumimoji="1" lang="ja-JP" altLang="en-US" sz="1300">
              <a:latin typeface="ＭＳ Ｐゴシック"/>
            </a:rPr>
            <a:t>番以内に改善する。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22013</xdr:rowOff>
    </xdr:from>
    <xdr:to>
      <xdr:col>7</xdr:col>
      <xdr:colOff>152400</xdr:colOff>
      <xdr:row>82</xdr:row>
      <xdr:rowOff>40794</xdr:rowOff>
    </xdr:to>
    <xdr:cxnSp macro="">
      <xdr:nvCxnSpPr>
        <xdr:cNvPr id="195" name="直線コネクタ 194"/>
        <xdr:cNvCxnSpPr/>
      </xdr:nvCxnSpPr>
      <xdr:spPr>
        <a:xfrm flipV="1">
          <a:off x="4114800" y="14080913"/>
          <a:ext cx="838200" cy="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40794</xdr:rowOff>
    </xdr:from>
    <xdr:to>
      <xdr:col>6</xdr:col>
      <xdr:colOff>0</xdr:colOff>
      <xdr:row>82</xdr:row>
      <xdr:rowOff>67973</xdr:rowOff>
    </xdr:to>
    <xdr:cxnSp macro="">
      <xdr:nvCxnSpPr>
        <xdr:cNvPr id="198" name="直線コネクタ 197"/>
        <xdr:cNvCxnSpPr/>
      </xdr:nvCxnSpPr>
      <xdr:spPr>
        <a:xfrm flipV="1">
          <a:off x="3225800" y="14099694"/>
          <a:ext cx="889000" cy="2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67973</xdr:rowOff>
    </xdr:from>
    <xdr:to>
      <xdr:col>4</xdr:col>
      <xdr:colOff>482600</xdr:colOff>
      <xdr:row>82</xdr:row>
      <xdr:rowOff>72827</xdr:rowOff>
    </xdr:to>
    <xdr:cxnSp macro="">
      <xdr:nvCxnSpPr>
        <xdr:cNvPr id="201" name="直線コネクタ 200"/>
        <xdr:cNvCxnSpPr/>
      </xdr:nvCxnSpPr>
      <xdr:spPr>
        <a:xfrm flipV="1">
          <a:off x="2336800" y="14126873"/>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53437</xdr:rowOff>
    </xdr:from>
    <xdr:to>
      <xdr:col>3</xdr:col>
      <xdr:colOff>279400</xdr:colOff>
      <xdr:row>82</xdr:row>
      <xdr:rowOff>72827</xdr:rowOff>
    </xdr:to>
    <xdr:cxnSp macro="">
      <xdr:nvCxnSpPr>
        <xdr:cNvPr id="204" name="直線コネクタ 203"/>
        <xdr:cNvCxnSpPr/>
      </xdr:nvCxnSpPr>
      <xdr:spPr>
        <a:xfrm>
          <a:off x="1447800" y="14112337"/>
          <a:ext cx="889000" cy="1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142663</xdr:rowOff>
    </xdr:from>
    <xdr:to>
      <xdr:col>7</xdr:col>
      <xdr:colOff>203200</xdr:colOff>
      <xdr:row>82</xdr:row>
      <xdr:rowOff>72813</xdr:rowOff>
    </xdr:to>
    <xdr:sp macro="" textlink="">
      <xdr:nvSpPr>
        <xdr:cNvPr id="214" name="円/楕円 213"/>
        <xdr:cNvSpPr/>
      </xdr:nvSpPr>
      <xdr:spPr>
        <a:xfrm>
          <a:off x="4902200" y="140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63940</xdr:rowOff>
    </xdr:from>
    <xdr:ext cx="762000" cy="259045"/>
    <xdr:sp macro="" textlink="">
      <xdr:nvSpPr>
        <xdr:cNvPr id="215" name="人件費・物件費等の状況該当値テキスト"/>
        <xdr:cNvSpPr txBox="1"/>
      </xdr:nvSpPr>
      <xdr:spPr>
        <a:xfrm>
          <a:off x="5041900" y="1395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169,684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161444</xdr:rowOff>
    </xdr:from>
    <xdr:to>
      <xdr:col>6</xdr:col>
      <xdr:colOff>50800</xdr:colOff>
      <xdr:row>82</xdr:row>
      <xdr:rowOff>91594</xdr:rowOff>
    </xdr:to>
    <xdr:sp macro="" textlink="">
      <xdr:nvSpPr>
        <xdr:cNvPr id="216" name="円/楕円 215"/>
        <xdr:cNvSpPr/>
      </xdr:nvSpPr>
      <xdr:spPr>
        <a:xfrm>
          <a:off x="4064000" y="140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101771</xdr:rowOff>
    </xdr:from>
    <xdr:ext cx="736600" cy="259045"/>
    <xdr:sp macro="" textlink="">
      <xdr:nvSpPr>
        <xdr:cNvPr id="217" name="テキスト ボックス 216"/>
        <xdr:cNvSpPr txBox="1"/>
      </xdr:nvSpPr>
      <xdr:spPr>
        <a:xfrm>
          <a:off x="3733800" y="1381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174,354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17173</xdr:rowOff>
    </xdr:from>
    <xdr:to>
      <xdr:col>4</xdr:col>
      <xdr:colOff>533400</xdr:colOff>
      <xdr:row>82</xdr:row>
      <xdr:rowOff>118773</xdr:rowOff>
    </xdr:to>
    <xdr:sp macro="" textlink="">
      <xdr:nvSpPr>
        <xdr:cNvPr id="218" name="円/楕円 217"/>
        <xdr:cNvSpPr/>
      </xdr:nvSpPr>
      <xdr:spPr>
        <a:xfrm>
          <a:off x="3175000" y="140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128950</xdr:rowOff>
    </xdr:from>
    <xdr:ext cx="762000" cy="259045"/>
    <xdr:sp macro="" textlink="">
      <xdr:nvSpPr>
        <xdr:cNvPr id="219" name="テキスト ボックス 218"/>
        <xdr:cNvSpPr txBox="1"/>
      </xdr:nvSpPr>
      <xdr:spPr>
        <a:xfrm>
          <a:off x="2844800" y="1384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22027</xdr:rowOff>
    </xdr:from>
    <xdr:to>
      <xdr:col>3</xdr:col>
      <xdr:colOff>330200</xdr:colOff>
      <xdr:row>82</xdr:row>
      <xdr:rowOff>123627</xdr:rowOff>
    </xdr:to>
    <xdr:sp macro="" textlink="">
      <xdr:nvSpPr>
        <xdr:cNvPr id="220" name="円/楕円 219"/>
        <xdr:cNvSpPr/>
      </xdr:nvSpPr>
      <xdr:spPr>
        <a:xfrm>
          <a:off x="2286000" y="140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133804</xdr:rowOff>
    </xdr:from>
    <xdr:ext cx="762000" cy="259045"/>
    <xdr:sp macro="" textlink="">
      <xdr:nvSpPr>
        <xdr:cNvPr id="221" name="テキスト ボックス 220"/>
        <xdr:cNvSpPr txBox="1"/>
      </xdr:nvSpPr>
      <xdr:spPr>
        <a:xfrm>
          <a:off x="1955800" y="1384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2637</xdr:rowOff>
    </xdr:from>
    <xdr:to>
      <xdr:col>2</xdr:col>
      <xdr:colOff>127000</xdr:colOff>
      <xdr:row>82</xdr:row>
      <xdr:rowOff>104237</xdr:rowOff>
    </xdr:to>
    <xdr:sp macro="" textlink="">
      <xdr:nvSpPr>
        <xdr:cNvPr id="222" name="円/楕円 221"/>
        <xdr:cNvSpPr/>
      </xdr:nvSpPr>
      <xdr:spPr>
        <a:xfrm>
          <a:off x="1397000" y="140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114414</xdr:rowOff>
    </xdr:from>
    <xdr:ext cx="762000" cy="259045"/>
    <xdr:sp macro="" textlink="">
      <xdr:nvSpPr>
        <xdr:cNvPr id="223" name="テキスト ボックス 222"/>
        <xdr:cNvSpPr txBox="1"/>
      </xdr:nvSpPr>
      <xdr:spPr>
        <a:xfrm>
          <a:off x="1066800" y="1383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全国平均を大きく下回り、類似団体と比較しても</a:t>
          </a:r>
          <a:r>
            <a:rPr kumimoji="1" lang="en-US" altLang="ja-JP" sz="1300">
              <a:latin typeface="ＭＳ Ｐゴシック"/>
            </a:rPr>
            <a:t>2.6</a:t>
          </a:r>
          <a:r>
            <a:rPr kumimoji="1" lang="ja-JP" altLang="en-US" sz="1300">
              <a:latin typeface="ＭＳ Ｐゴシック"/>
            </a:rPr>
            <a:t>ポイント低い水準にあるが、住民サービスはもとより、職員一人ひとりの資質の向上を図りながら、今後も現状維持に努める。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34289</xdr:rowOff>
    </xdr:to>
    <xdr:cxnSp macro="">
      <xdr:nvCxnSpPr>
        <xdr:cNvPr id="257" name="直線コネクタ 256"/>
        <xdr:cNvCxnSpPr/>
      </xdr:nvCxnSpPr>
      <xdr:spPr>
        <a:xfrm flipV="1">
          <a:off x="16179800" y="1438783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84</xdr:row>
      <xdr:rowOff>34289</xdr:rowOff>
    </xdr:to>
    <xdr:cxnSp macro="">
      <xdr:nvCxnSpPr>
        <xdr:cNvPr id="260" name="直線コネクタ 259"/>
        <xdr:cNvCxnSpPr/>
      </xdr:nvCxnSpPr>
      <xdr:spPr>
        <a:xfrm>
          <a:off x="15290800" y="14436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84</xdr:row>
      <xdr:rowOff>34289</xdr:rowOff>
    </xdr:to>
    <xdr:cxnSp macro="">
      <xdr:nvCxnSpPr>
        <xdr:cNvPr id="263" name="直線コネクタ 262"/>
        <xdr:cNvCxnSpPr/>
      </xdr:nvCxnSpPr>
      <xdr:spPr>
        <a:xfrm>
          <a:off x="14401800" y="143637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86</xdr:row>
      <xdr:rowOff>141816</xdr:rowOff>
    </xdr:to>
    <xdr:cxnSp macro="">
      <xdr:nvCxnSpPr>
        <xdr:cNvPr id="266" name="直線コネクタ 265"/>
        <xdr:cNvCxnSpPr/>
      </xdr:nvCxnSpPr>
      <xdr:spPr>
        <a:xfrm flipV="1">
          <a:off x="13512800" y="14363700"/>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6" name="円/楕円 275"/>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7"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78" name="円/楕円 277"/>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79" name="テキスト ボックス 278"/>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154939</xdr:rowOff>
    </xdr:from>
    <xdr:to>
      <xdr:col>22</xdr:col>
      <xdr:colOff>254000</xdr:colOff>
      <xdr:row>84</xdr:row>
      <xdr:rowOff>85089</xdr:rowOff>
    </xdr:to>
    <xdr:sp macro="" textlink="">
      <xdr:nvSpPr>
        <xdr:cNvPr id="280" name="円/楕円 279"/>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81" name="テキスト ボックス 280"/>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2" name="円/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91016</xdr:rowOff>
    </xdr:from>
    <xdr:to>
      <xdr:col>19</xdr:col>
      <xdr:colOff>533400</xdr:colOff>
      <xdr:row>87</xdr:row>
      <xdr:rowOff>21166</xdr:rowOff>
    </xdr:to>
    <xdr:sp macro="" textlink="">
      <xdr:nvSpPr>
        <xdr:cNvPr id="284" name="円/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31343</xdr:rowOff>
    </xdr:from>
    <xdr:ext cx="762000" cy="259045"/>
    <xdr:sp macro="" textlink="">
      <xdr:nvSpPr>
        <xdr:cNvPr id="285" name="テキスト ボックス 284"/>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定員管理の適正度は類似団体に近い水準となっている。今後は、退職勧奨や、新規採用職員を</a:t>
          </a:r>
          <a:r>
            <a:rPr kumimoji="1" lang="en-US" altLang="ja-JP" sz="1300">
              <a:latin typeface="ＭＳ Ｐゴシック"/>
            </a:rPr>
            <a:t>1</a:t>
          </a:r>
          <a:r>
            <a:rPr kumimoji="1" lang="ja-JP" altLang="en-US" sz="1300">
              <a:latin typeface="ＭＳ Ｐゴシック"/>
            </a:rPr>
            <a:t>割程度に抑制することにより、さらなる適正化を図っていく。また、臨時的な業務については、臨時職員を雇用し、住民サービスを低下させることなく人件費の削減を実施する。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118576</xdr:rowOff>
    </xdr:from>
    <xdr:to>
      <xdr:col>24</xdr:col>
      <xdr:colOff>558800</xdr:colOff>
      <xdr:row>61</xdr:row>
      <xdr:rowOff>132249</xdr:rowOff>
    </xdr:to>
    <xdr:cxnSp macro="">
      <xdr:nvCxnSpPr>
        <xdr:cNvPr id="320" name="直線コネクタ 319"/>
        <xdr:cNvCxnSpPr/>
      </xdr:nvCxnSpPr>
      <xdr:spPr>
        <a:xfrm flipV="1">
          <a:off x="16179800" y="10577026"/>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106511</xdr:rowOff>
    </xdr:from>
    <xdr:to>
      <xdr:col>23</xdr:col>
      <xdr:colOff>406400</xdr:colOff>
      <xdr:row>61</xdr:row>
      <xdr:rowOff>132249</xdr:rowOff>
    </xdr:to>
    <xdr:cxnSp macro="">
      <xdr:nvCxnSpPr>
        <xdr:cNvPr id="323" name="直線コネクタ 322"/>
        <xdr:cNvCxnSpPr/>
      </xdr:nvCxnSpPr>
      <xdr:spPr>
        <a:xfrm>
          <a:off x="15290800" y="10564961"/>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106511</xdr:rowOff>
    </xdr:from>
    <xdr:to>
      <xdr:col>22</xdr:col>
      <xdr:colOff>203200</xdr:colOff>
      <xdr:row>61</xdr:row>
      <xdr:rowOff>117771</xdr:rowOff>
    </xdr:to>
    <xdr:cxnSp macro="">
      <xdr:nvCxnSpPr>
        <xdr:cNvPr id="326" name="直線コネクタ 325"/>
        <xdr:cNvCxnSpPr/>
      </xdr:nvCxnSpPr>
      <xdr:spPr>
        <a:xfrm flipV="1">
          <a:off x="14401800" y="10564961"/>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96055</xdr:rowOff>
    </xdr:from>
    <xdr:to>
      <xdr:col>21</xdr:col>
      <xdr:colOff>0</xdr:colOff>
      <xdr:row>61</xdr:row>
      <xdr:rowOff>117771</xdr:rowOff>
    </xdr:to>
    <xdr:cxnSp macro="">
      <xdr:nvCxnSpPr>
        <xdr:cNvPr id="329" name="直線コネクタ 328"/>
        <xdr:cNvCxnSpPr/>
      </xdr:nvCxnSpPr>
      <xdr:spPr>
        <a:xfrm>
          <a:off x="13512800" y="1055450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67776</xdr:rowOff>
    </xdr:from>
    <xdr:to>
      <xdr:col>24</xdr:col>
      <xdr:colOff>609600</xdr:colOff>
      <xdr:row>61</xdr:row>
      <xdr:rowOff>169376</xdr:rowOff>
    </xdr:to>
    <xdr:sp macro="" textlink="">
      <xdr:nvSpPr>
        <xdr:cNvPr id="339" name="円/楕円 338"/>
        <xdr:cNvSpPr/>
      </xdr:nvSpPr>
      <xdr:spPr>
        <a:xfrm>
          <a:off x="16967200" y="105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84303</xdr:rowOff>
    </xdr:from>
    <xdr:ext cx="762000" cy="259045"/>
    <xdr:sp macro="" textlink="">
      <xdr:nvSpPr>
        <xdr:cNvPr id="340" name="定員管理の状況該当値テキスト"/>
        <xdr:cNvSpPr txBox="1"/>
      </xdr:nvSpPr>
      <xdr:spPr>
        <a:xfrm>
          <a:off x="17106900" y="1037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81449</xdr:rowOff>
    </xdr:from>
    <xdr:to>
      <xdr:col>23</xdr:col>
      <xdr:colOff>457200</xdr:colOff>
      <xdr:row>62</xdr:row>
      <xdr:rowOff>11599</xdr:rowOff>
    </xdr:to>
    <xdr:sp macro="" textlink="">
      <xdr:nvSpPr>
        <xdr:cNvPr id="341" name="円/楕円 340"/>
        <xdr:cNvSpPr/>
      </xdr:nvSpPr>
      <xdr:spPr>
        <a:xfrm>
          <a:off x="16129000" y="105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21776</xdr:rowOff>
    </xdr:from>
    <xdr:ext cx="736600" cy="259045"/>
    <xdr:sp macro="" textlink="">
      <xdr:nvSpPr>
        <xdr:cNvPr id="342" name="テキスト ボックス 341"/>
        <xdr:cNvSpPr txBox="1"/>
      </xdr:nvSpPr>
      <xdr:spPr>
        <a:xfrm>
          <a:off x="15798800" y="1030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55711</xdr:rowOff>
    </xdr:from>
    <xdr:to>
      <xdr:col>22</xdr:col>
      <xdr:colOff>254000</xdr:colOff>
      <xdr:row>61</xdr:row>
      <xdr:rowOff>157311</xdr:rowOff>
    </xdr:to>
    <xdr:sp macro="" textlink="">
      <xdr:nvSpPr>
        <xdr:cNvPr id="343" name="円/楕円 342"/>
        <xdr:cNvSpPr/>
      </xdr:nvSpPr>
      <xdr:spPr>
        <a:xfrm>
          <a:off x="15240000" y="10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167488</xdr:rowOff>
    </xdr:from>
    <xdr:ext cx="762000" cy="259045"/>
    <xdr:sp macro="" textlink="">
      <xdr:nvSpPr>
        <xdr:cNvPr id="344" name="テキスト ボックス 343"/>
        <xdr:cNvSpPr txBox="1"/>
      </xdr:nvSpPr>
      <xdr:spPr>
        <a:xfrm>
          <a:off x="14909800" y="1028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66971</xdr:rowOff>
    </xdr:from>
    <xdr:to>
      <xdr:col>21</xdr:col>
      <xdr:colOff>50800</xdr:colOff>
      <xdr:row>61</xdr:row>
      <xdr:rowOff>168571</xdr:rowOff>
    </xdr:to>
    <xdr:sp macro="" textlink="">
      <xdr:nvSpPr>
        <xdr:cNvPr id="345" name="円/楕円 344"/>
        <xdr:cNvSpPr/>
      </xdr:nvSpPr>
      <xdr:spPr>
        <a:xfrm>
          <a:off x="14351000" y="105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153348</xdr:rowOff>
    </xdr:from>
    <xdr:ext cx="762000" cy="259045"/>
    <xdr:sp macro="" textlink="">
      <xdr:nvSpPr>
        <xdr:cNvPr id="346" name="テキスト ボックス 345"/>
        <xdr:cNvSpPr txBox="1"/>
      </xdr:nvSpPr>
      <xdr:spPr>
        <a:xfrm>
          <a:off x="14020800" y="1061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45255</xdr:rowOff>
    </xdr:from>
    <xdr:to>
      <xdr:col>19</xdr:col>
      <xdr:colOff>533400</xdr:colOff>
      <xdr:row>61</xdr:row>
      <xdr:rowOff>146855</xdr:rowOff>
    </xdr:to>
    <xdr:sp macro="" textlink="">
      <xdr:nvSpPr>
        <xdr:cNvPr id="347" name="円/楕円 346"/>
        <xdr:cNvSpPr/>
      </xdr:nvSpPr>
      <xdr:spPr>
        <a:xfrm>
          <a:off x="13462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157032</xdr:rowOff>
    </xdr:from>
    <xdr:ext cx="762000" cy="259045"/>
    <xdr:sp macro="" textlink="">
      <xdr:nvSpPr>
        <xdr:cNvPr id="348" name="テキスト ボックス 347"/>
        <xdr:cNvSpPr txBox="1"/>
      </xdr:nvSpPr>
      <xdr:spPr>
        <a:xfrm>
          <a:off x="13131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普通交付税及び臨時財政対策債の減少による標準財政規模の減少に伴い、上昇している。今後も、家賃収入や特定財源の確保及び交付税算入率の高い地方債を活用し、町債の新規発行を公債費の元利償還額の</a:t>
          </a:r>
          <a:r>
            <a:rPr kumimoji="1" lang="en-US" altLang="ja-JP" sz="1300">
              <a:latin typeface="ＭＳ Ｐゴシック"/>
            </a:rPr>
            <a:t>80</a:t>
          </a:r>
          <a:r>
            <a:rPr kumimoji="1" lang="ja-JP" altLang="en-US" sz="1300">
              <a:latin typeface="ＭＳ Ｐゴシック"/>
            </a:rPr>
            <a:t>％以内に抑制するよう努めていく。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135467</xdr:rowOff>
    </xdr:from>
    <xdr:to>
      <xdr:col>24</xdr:col>
      <xdr:colOff>558800</xdr:colOff>
      <xdr:row>44</xdr:row>
      <xdr:rowOff>124883</xdr:rowOff>
    </xdr:to>
    <xdr:cxnSp macro="">
      <xdr:nvCxnSpPr>
        <xdr:cNvPr id="386" name="直線コネクタ 385"/>
        <xdr:cNvCxnSpPr/>
      </xdr:nvCxnSpPr>
      <xdr:spPr>
        <a:xfrm>
          <a:off x="16179800" y="750781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105833</xdr:rowOff>
    </xdr:from>
    <xdr:to>
      <xdr:col>23</xdr:col>
      <xdr:colOff>406400</xdr:colOff>
      <xdr:row>43</xdr:row>
      <xdr:rowOff>135467</xdr:rowOff>
    </xdr:to>
    <xdr:cxnSp macro="">
      <xdr:nvCxnSpPr>
        <xdr:cNvPr id="389" name="直線コネクタ 388"/>
        <xdr:cNvCxnSpPr/>
      </xdr:nvCxnSpPr>
      <xdr:spPr>
        <a:xfrm>
          <a:off x="15290800" y="73067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106363</xdr:rowOff>
    </xdr:from>
    <xdr:to>
      <xdr:col>22</xdr:col>
      <xdr:colOff>203200</xdr:colOff>
      <xdr:row>42</xdr:row>
      <xdr:rowOff>105833</xdr:rowOff>
    </xdr:to>
    <xdr:cxnSp macro="">
      <xdr:nvCxnSpPr>
        <xdr:cNvPr id="392" name="直線コネクタ 391"/>
        <xdr:cNvCxnSpPr/>
      </xdr:nvCxnSpPr>
      <xdr:spPr>
        <a:xfrm>
          <a:off x="14401800" y="7135813"/>
          <a:ext cx="889000" cy="1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106363</xdr:rowOff>
    </xdr:to>
    <xdr:cxnSp macro="">
      <xdr:nvCxnSpPr>
        <xdr:cNvPr id="395" name="直線コネクタ 394"/>
        <xdr:cNvCxnSpPr/>
      </xdr:nvCxnSpPr>
      <xdr:spPr>
        <a:xfrm>
          <a:off x="13512800" y="71056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74083</xdr:rowOff>
    </xdr:from>
    <xdr:to>
      <xdr:col>24</xdr:col>
      <xdr:colOff>609600</xdr:colOff>
      <xdr:row>45</xdr:row>
      <xdr:rowOff>4233</xdr:rowOff>
    </xdr:to>
    <xdr:sp macro="" textlink="">
      <xdr:nvSpPr>
        <xdr:cNvPr id="405" name="円/楕円 404"/>
        <xdr:cNvSpPr/>
      </xdr:nvSpPr>
      <xdr:spPr>
        <a:xfrm>
          <a:off x="16967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141410</xdr:rowOff>
    </xdr:from>
    <xdr:ext cx="762000" cy="259045"/>
    <xdr:sp macro="" textlink="">
      <xdr:nvSpPr>
        <xdr:cNvPr id="406" name="公債費負担の状況該当値テキスト"/>
        <xdr:cNvSpPr txBox="1"/>
      </xdr:nvSpPr>
      <xdr:spPr>
        <a:xfrm>
          <a:off x="17106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84667</xdr:rowOff>
    </xdr:from>
    <xdr:to>
      <xdr:col>23</xdr:col>
      <xdr:colOff>457200</xdr:colOff>
      <xdr:row>44</xdr:row>
      <xdr:rowOff>14817</xdr:rowOff>
    </xdr:to>
    <xdr:sp macro="" textlink="">
      <xdr:nvSpPr>
        <xdr:cNvPr id="407" name="円/楕円 406"/>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171044</xdr:rowOff>
    </xdr:from>
    <xdr:ext cx="736600" cy="259045"/>
    <xdr:sp macro="" textlink="">
      <xdr:nvSpPr>
        <xdr:cNvPr id="408" name="テキスト ボックス 407"/>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9" name="円/楕円 408"/>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10" name="テキスト ボックス 409"/>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55563</xdr:rowOff>
    </xdr:from>
    <xdr:to>
      <xdr:col>21</xdr:col>
      <xdr:colOff>50800</xdr:colOff>
      <xdr:row>41</xdr:row>
      <xdr:rowOff>157163</xdr:rowOff>
    </xdr:to>
    <xdr:sp macro="" textlink="">
      <xdr:nvSpPr>
        <xdr:cNvPr id="411" name="円/楕円 410"/>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412" name="テキスト ボックス 411"/>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13" name="円/楕円 412"/>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14" name="テキスト ボックス 413"/>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年度決算においては、数値無と、全国平均を大きく下回る結果となっているため、今後も現状維持はもちろん、充当可能財源である基金の積立を推進し、改善にも力を尽くす。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110642</xdr:rowOff>
    </xdr:from>
    <xdr:to>
      <xdr:col>21</xdr:col>
      <xdr:colOff>0</xdr:colOff>
      <xdr:row>14</xdr:row>
      <xdr:rowOff>112573</xdr:rowOff>
    </xdr:to>
    <xdr:cxnSp macro="">
      <xdr:nvCxnSpPr>
        <xdr:cNvPr id="446" name="直線コネクタ 445"/>
        <xdr:cNvCxnSpPr/>
      </xdr:nvCxnSpPr>
      <xdr:spPr>
        <a:xfrm flipV="1">
          <a:off x="13512800" y="2510942"/>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7"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9" name="フローチャート : 判断 448"/>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0" name="テキスト ボックス 449"/>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1" name="フローチャート : 判断 450"/>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2" name="テキスト ボックス 451"/>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3" name="フローチャート : 判断 452"/>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112793</xdr:rowOff>
    </xdr:from>
    <xdr:ext cx="762000" cy="259045"/>
    <xdr:sp macro="" textlink="">
      <xdr:nvSpPr>
        <xdr:cNvPr id="454" name="テキスト ボックス 453"/>
        <xdr:cNvSpPr txBox="1"/>
      </xdr:nvSpPr>
      <xdr:spPr>
        <a:xfrm>
          <a:off x="14020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5" name="フローチャート : 判断 454"/>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17594</xdr:rowOff>
    </xdr:from>
    <xdr:ext cx="762000" cy="259045"/>
    <xdr:sp macro="" textlink="">
      <xdr:nvSpPr>
        <xdr:cNvPr id="456" name="テキスト ボックス 455"/>
        <xdr:cNvSpPr txBox="1"/>
      </xdr:nvSpPr>
      <xdr:spPr>
        <a:xfrm>
          <a:off x="13131800" y="27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59842</xdr:rowOff>
    </xdr:from>
    <xdr:to>
      <xdr:col>21</xdr:col>
      <xdr:colOff>50800</xdr:colOff>
      <xdr:row>14</xdr:row>
      <xdr:rowOff>161442</xdr:rowOff>
    </xdr:to>
    <xdr:sp macro="" textlink="">
      <xdr:nvSpPr>
        <xdr:cNvPr id="462" name="円/楕円 461"/>
        <xdr:cNvSpPr/>
      </xdr:nvSpPr>
      <xdr:spPr>
        <a:xfrm>
          <a:off x="14351000" y="24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169</xdr:rowOff>
    </xdr:from>
    <xdr:ext cx="762000" cy="259045"/>
    <xdr:sp macro="" textlink="">
      <xdr:nvSpPr>
        <xdr:cNvPr id="463" name="テキスト ボックス 462"/>
        <xdr:cNvSpPr txBox="1"/>
      </xdr:nvSpPr>
      <xdr:spPr>
        <a:xfrm>
          <a:off x="14020800" y="222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61773</xdr:rowOff>
    </xdr:from>
    <xdr:to>
      <xdr:col>19</xdr:col>
      <xdr:colOff>533400</xdr:colOff>
      <xdr:row>14</xdr:row>
      <xdr:rowOff>163373</xdr:rowOff>
    </xdr:to>
    <xdr:sp macro="" textlink="">
      <xdr:nvSpPr>
        <xdr:cNvPr id="464" name="円/楕円 463"/>
        <xdr:cNvSpPr/>
      </xdr:nvSpPr>
      <xdr:spPr>
        <a:xfrm>
          <a:off x="13462000" y="24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2100</xdr:rowOff>
    </xdr:from>
    <xdr:ext cx="762000" cy="259045"/>
    <xdr:sp macro="" textlink="">
      <xdr:nvSpPr>
        <xdr:cNvPr id="465" name="テキスト ボックス 464"/>
        <xdr:cNvSpPr txBox="1"/>
      </xdr:nvSpPr>
      <xdr:spPr>
        <a:xfrm>
          <a:off x="13131800" y="223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5,288
5,282
14.26
5,518,651
5,080,148
437,418
2,294,611
10,698,577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人件費は、類似団体と比較すると低い水準にある。要因としては、退職者に対して新規採用を抑制しているうえに、ラスパイレス指数も類似団体より</a:t>
          </a:r>
          <a:r>
            <a:rPr kumimoji="1" lang="en-US" altLang="ja-JP" sz="1300">
              <a:latin typeface="ＭＳ Ｐゴシック"/>
            </a:rPr>
            <a:t>2.6</a:t>
          </a:r>
          <a:r>
            <a:rPr kumimoji="1" lang="ja-JP" altLang="en-US" sz="1300">
              <a:latin typeface="ＭＳ Ｐゴシック"/>
            </a:rPr>
            <a:t>ポイント低くなっている。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35</xdr:row>
      <xdr:rowOff>77470</xdr:rowOff>
    </xdr:to>
    <xdr:cxnSp macro="">
      <xdr:nvCxnSpPr>
        <xdr:cNvPr id="66" name="直線コネクタ 65"/>
        <xdr:cNvCxnSpPr/>
      </xdr:nvCxnSpPr>
      <xdr:spPr>
        <a:xfrm flipV="1">
          <a:off x="3987800" y="59182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36</xdr:row>
      <xdr:rowOff>81280</xdr:rowOff>
    </xdr:to>
    <xdr:cxnSp macro="">
      <xdr:nvCxnSpPr>
        <xdr:cNvPr id="69" name="直線コネクタ 68"/>
        <xdr:cNvCxnSpPr/>
      </xdr:nvCxnSpPr>
      <xdr:spPr>
        <a:xfrm flipV="1">
          <a:off x="3098800" y="60782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81280</xdr:rowOff>
    </xdr:to>
    <xdr:cxnSp macro="">
      <xdr:nvCxnSpPr>
        <xdr:cNvPr id="72" name="直線コネクタ 71"/>
        <xdr:cNvCxnSpPr/>
      </xdr:nvCxnSpPr>
      <xdr:spPr>
        <a:xfrm>
          <a:off x="2209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38</xdr:row>
      <xdr:rowOff>20320</xdr:rowOff>
    </xdr:to>
    <xdr:cxnSp macro="">
      <xdr:nvCxnSpPr>
        <xdr:cNvPr id="75" name="直線コネクタ 74"/>
        <xdr:cNvCxnSpPr/>
      </xdr:nvCxnSpPr>
      <xdr:spPr>
        <a:xfrm flipV="1">
          <a:off x="1320800" y="62534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38100</xdr:rowOff>
    </xdr:from>
    <xdr:to>
      <xdr:col>7</xdr:col>
      <xdr:colOff>66675</xdr:colOff>
      <xdr:row>34</xdr:row>
      <xdr:rowOff>139700</xdr:rowOff>
    </xdr:to>
    <xdr:sp macro="" textlink="">
      <xdr:nvSpPr>
        <xdr:cNvPr id="85" name="円/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54627</xdr:rowOff>
    </xdr:from>
    <xdr:ext cx="762000" cy="259045"/>
    <xdr:sp macro="" textlink="">
      <xdr:nvSpPr>
        <xdr:cNvPr id="86"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7" name="円/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3" name="円/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物件費においては、類似団体より低い水準にあるため、今後も現状維持に努める。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101854</xdr:rowOff>
    </xdr:from>
    <xdr:to>
      <xdr:col>24</xdr:col>
      <xdr:colOff>31750</xdr:colOff>
      <xdr:row>15</xdr:row>
      <xdr:rowOff>170434</xdr:rowOff>
    </xdr:to>
    <xdr:cxnSp macro="">
      <xdr:nvCxnSpPr>
        <xdr:cNvPr id="124" name="直線コネクタ 123"/>
        <xdr:cNvCxnSpPr/>
      </xdr:nvCxnSpPr>
      <xdr:spPr>
        <a:xfrm>
          <a:off x="15671800" y="26736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101854</xdr:rowOff>
    </xdr:from>
    <xdr:to>
      <xdr:col>22</xdr:col>
      <xdr:colOff>565150</xdr:colOff>
      <xdr:row>16</xdr:row>
      <xdr:rowOff>40132</xdr:rowOff>
    </xdr:to>
    <xdr:cxnSp macro="">
      <xdr:nvCxnSpPr>
        <xdr:cNvPr id="127" name="直線コネクタ 126"/>
        <xdr:cNvCxnSpPr/>
      </xdr:nvCxnSpPr>
      <xdr:spPr>
        <a:xfrm flipV="1">
          <a:off x="14782800" y="26736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108712</xdr:rowOff>
    </xdr:to>
    <xdr:cxnSp macro="">
      <xdr:nvCxnSpPr>
        <xdr:cNvPr id="130" name="直線コネクタ 129"/>
        <xdr:cNvCxnSpPr/>
      </xdr:nvCxnSpPr>
      <xdr:spPr>
        <a:xfrm flipV="1">
          <a:off x="13893800" y="27833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108712</xdr:rowOff>
    </xdr:from>
    <xdr:to>
      <xdr:col>20</xdr:col>
      <xdr:colOff>158750</xdr:colOff>
      <xdr:row>16</xdr:row>
      <xdr:rowOff>159004</xdr:rowOff>
    </xdr:to>
    <xdr:cxnSp macro="">
      <xdr:nvCxnSpPr>
        <xdr:cNvPr id="133" name="直線コネクタ 132"/>
        <xdr:cNvCxnSpPr/>
      </xdr:nvCxnSpPr>
      <xdr:spPr>
        <a:xfrm flipV="1">
          <a:off x="13004800" y="28519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119634</xdr:rowOff>
    </xdr:from>
    <xdr:to>
      <xdr:col>24</xdr:col>
      <xdr:colOff>82550</xdr:colOff>
      <xdr:row>16</xdr:row>
      <xdr:rowOff>49784</xdr:rowOff>
    </xdr:to>
    <xdr:sp macro="" textlink="">
      <xdr:nvSpPr>
        <xdr:cNvPr id="143" name="円/楕円 142"/>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136161</xdr:rowOff>
    </xdr:from>
    <xdr:ext cx="762000" cy="259045"/>
    <xdr:sp macro="" textlink="">
      <xdr:nvSpPr>
        <xdr:cNvPr id="144" name="物件費該当値テキスト"/>
        <xdr:cNvSpPr txBox="1"/>
      </xdr:nvSpPr>
      <xdr:spPr>
        <a:xfrm>
          <a:off x="16598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51054</xdr:rowOff>
    </xdr:from>
    <xdr:to>
      <xdr:col>22</xdr:col>
      <xdr:colOff>615950</xdr:colOff>
      <xdr:row>15</xdr:row>
      <xdr:rowOff>152654</xdr:rowOff>
    </xdr:to>
    <xdr:sp macro="" textlink="">
      <xdr:nvSpPr>
        <xdr:cNvPr id="145" name="円/楕円 144"/>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162831</xdr:rowOff>
    </xdr:from>
    <xdr:ext cx="736600" cy="259045"/>
    <xdr:sp macro="" textlink="">
      <xdr:nvSpPr>
        <xdr:cNvPr id="146" name="テキスト ボックス 145"/>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7" name="円/楕円 146"/>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48" name="テキスト ボックス 147"/>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57912</xdr:rowOff>
    </xdr:from>
    <xdr:to>
      <xdr:col>20</xdr:col>
      <xdr:colOff>209550</xdr:colOff>
      <xdr:row>16</xdr:row>
      <xdr:rowOff>159512</xdr:rowOff>
    </xdr:to>
    <xdr:sp macro="" textlink="">
      <xdr:nvSpPr>
        <xdr:cNvPr id="149" name="円/楕円 148"/>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50" name="テキスト ボックス 149"/>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51" name="円/楕円 150"/>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52" name="テキスト ボックス 151"/>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扶助費は、類似団体と比較して、</a:t>
          </a:r>
          <a:r>
            <a:rPr kumimoji="1" lang="en-US" altLang="ja-JP" sz="1300">
              <a:latin typeface="ＭＳ Ｐゴシック"/>
            </a:rPr>
            <a:t>2.7</a:t>
          </a:r>
          <a:r>
            <a:rPr kumimoji="1" lang="ja-JP" altLang="en-US" sz="1300">
              <a:latin typeface="ＭＳ Ｐゴシック"/>
            </a:rPr>
            <a:t>ポイント上回っている。主な要因としては、町内に幼稚園がないため、子どもを保育園に預ける傾向にあり、児童福祉費の保育所措置費が高いことがあげられる。</a:t>
          </a:r>
          <a:endParaRPr kumimoji="1" lang="en-US" altLang="ja-JP" sz="1300">
            <a:latin typeface="ＭＳ Ｐゴシック"/>
          </a:endParaRPr>
        </a:p>
        <a:p>
          <a:r>
            <a:rPr kumimoji="1" lang="ja-JP" altLang="en-US" sz="1300">
              <a:latin typeface="ＭＳ Ｐゴシック"/>
            </a:rPr>
            <a:t>　また、</a:t>
          </a:r>
          <a:r>
            <a:rPr kumimoji="1" lang="en-US" altLang="ja-JP" sz="1300">
              <a:latin typeface="ＭＳ Ｐゴシック"/>
            </a:rPr>
            <a:t>30</a:t>
          </a:r>
          <a:r>
            <a:rPr kumimoji="1" lang="ja-JP" altLang="en-US" sz="1300">
              <a:latin typeface="ＭＳ Ｐゴシック"/>
            </a:rPr>
            <a:t>％を超えている現状から、老人福祉費が高いことがあげられる。今後も継続して、介護予防事業等を積極的に行う。</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59</xdr:row>
      <xdr:rowOff>12700</xdr:rowOff>
    </xdr:to>
    <xdr:cxnSp macro="">
      <xdr:nvCxnSpPr>
        <xdr:cNvPr id="185" name="直線コネクタ 184"/>
        <xdr:cNvCxnSpPr/>
      </xdr:nvCxnSpPr>
      <xdr:spPr>
        <a:xfrm>
          <a:off x="3987800" y="97282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146050</xdr:rowOff>
    </xdr:to>
    <xdr:cxnSp macro="">
      <xdr:nvCxnSpPr>
        <xdr:cNvPr id="188" name="直線コネクタ 187"/>
        <xdr:cNvCxnSpPr/>
      </xdr:nvCxnSpPr>
      <xdr:spPr>
        <a:xfrm flipV="1">
          <a:off x="3098800" y="9728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57</xdr:row>
      <xdr:rowOff>146050</xdr:rowOff>
    </xdr:to>
    <xdr:cxnSp macro="">
      <xdr:nvCxnSpPr>
        <xdr:cNvPr id="191" name="直線コネクタ 190"/>
        <xdr:cNvCxnSpPr/>
      </xdr:nvCxnSpPr>
      <xdr:spPr>
        <a:xfrm>
          <a:off x="2209800" y="96710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127000</xdr:rowOff>
    </xdr:to>
    <xdr:cxnSp macro="">
      <xdr:nvCxnSpPr>
        <xdr:cNvPr id="194" name="直線コネクタ 193"/>
        <xdr:cNvCxnSpPr/>
      </xdr:nvCxnSpPr>
      <xdr:spPr>
        <a:xfrm flipV="1">
          <a:off x="1320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133350</xdr:rowOff>
    </xdr:from>
    <xdr:to>
      <xdr:col>7</xdr:col>
      <xdr:colOff>66675</xdr:colOff>
      <xdr:row>59</xdr:row>
      <xdr:rowOff>63500</xdr:rowOff>
    </xdr:to>
    <xdr:sp macro="" textlink="">
      <xdr:nvSpPr>
        <xdr:cNvPr id="204" name="円/楕円 203"/>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105427</xdr:rowOff>
    </xdr:from>
    <xdr:ext cx="762000" cy="259045"/>
    <xdr:sp macro="" textlink="">
      <xdr:nvSpPr>
        <xdr:cNvPr id="205"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6" name="円/楕円 205"/>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7" name="テキスト ボックス 20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08" name="円/楕円 207"/>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09" name="テキスト ボックス 208"/>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0" name="円/楕円 209"/>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1" name="テキスト ボックス 21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2" name="円/楕円 211"/>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3" name="テキスト ボックス 21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としては、操出金が主なものとしてあげられるが、中でも国民健康保険事業特別会計の財政状況の悪化に伴い、操出金が多額になっているのが現状である。国民健康保険事業特別会計においては、医療費抑制事業を継続して実施し、さらに国民健康保険税の適正化を図ることにより、一般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26416</xdr:rowOff>
    </xdr:from>
    <xdr:to>
      <xdr:col>24</xdr:col>
      <xdr:colOff>31750</xdr:colOff>
      <xdr:row>56</xdr:row>
      <xdr:rowOff>30988</xdr:rowOff>
    </xdr:to>
    <xdr:cxnSp macro="">
      <xdr:nvCxnSpPr>
        <xdr:cNvPr id="243" name="直線コネクタ 242"/>
        <xdr:cNvCxnSpPr/>
      </xdr:nvCxnSpPr>
      <xdr:spPr>
        <a:xfrm flipV="1">
          <a:off x="15671800" y="9627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xdr:rowOff>
    </xdr:from>
    <xdr:to>
      <xdr:col>22</xdr:col>
      <xdr:colOff>565150</xdr:colOff>
      <xdr:row>56</xdr:row>
      <xdr:rowOff>30988</xdr:rowOff>
    </xdr:to>
    <xdr:cxnSp macro="">
      <xdr:nvCxnSpPr>
        <xdr:cNvPr id="246" name="直線コネクタ 245"/>
        <xdr:cNvCxnSpPr/>
      </xdr:nvCxnSpPr>
      <xdr:spPr>
        <a:xfrm>
          <a:off x="14782800" y="9609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165862</xdr:rowOff>
    </xdr:from>
    <xdr:to>
      <xdr:col>21</xdr:col>
      <xdr:colOff>361950</xdr:colOff>
      <xdr:row>56</xdr:row>
      <xdr:rowOff>8128</xdr:rowOff>
    </xdr:to>
    <xdr:cxnSp macro="">
      <xdr:nvCxnSpPr>
        <xdr:cNvPr id="249" name="直線コネクタ 248"/>
        <xdr:cNvCxnSpPr/>
      </xdr:nvCxnSpPr>
      <xdr:spPr>
        <a:xfrm>
          <a:off x="13893800" y="9595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165862</xdr:rowOff>
    </xdr:from>
    <xdr:to>
      <xdr:col>20</xdr:col>
      <xdr:colOff>158750</xdr:colOff>
      <xdr:row>56</xdr:row>
      <xdr:rowOff>17272</xdr:rowOff>
    </xdr:to>
    <xdr:cxnSp macro="">
      <xdr:nvCxnSpPr>
        <xdr:cNvPr id="252" name="直線コネクタ 251"/>
        <xdr:cNvCxnSpPr/>
      </xdr:nvCxnSpPr>
      <xdr:spPr>
        <a:xfrm flipV="1">
          <a:off x="13004800" y="9595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147066</xdr:rowOff>
    </xdr:from>
    <xdr:to>
      <xdr:col>24</xdr:col>
      <xdr:colOff>82550</xdr:colOff>
      <xdr:row>56</xdr:row>
      <xdr:rowOff>77216</xdr:rowOff>
    </xdr:to>
    <xdr:sp macro="" textlink="">
      <xdr:nvSpPr>
        <xdr:cNvPr id="262" name="円/楕円 261"/>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163593</xdr:rowOff>
    </xdr:from>
    <xdr:ext cx="762000" cy="259045"/>
    <xdr:sp macro="" textlink="">
      <xdr:nvSpPr>
        <xdr:cNvPr id="263"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151638</xdr:rowOff>
    </xdr:from>
    <xdr:to>
      <xdr:col>22</xdr:col>
      <xdr:colOff>615950</xdr:colOff>
      <xdr:row>56</xdr:row>
      <xdr:rowOff>81788</xdr:rowOff>
    </xdr:to>
    <xdr:sp macro="" textlink="">
      <xdr:nvSpPr>
        <xdr:cNvPr id="264" name="円/楕円 263"/>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91965</xdr:rowOff>
    </xdr:from>
    <xdr:ext cx="736600" cy="259045"/>
    <xdr:sp macro="" textlink="">
      <xdr:nvSpPr>
        <xdr:cNvPr id="265" name="テキスト ボックス 264"/>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128778</xdr:rowOff>
    </xdr:from>
    <xdr:to>
      <xdr:col>21</xdr:col>
      <xdr:colOff>412750</xdr:colOff>
      <xdr:row>56</xdr:row>
      <xdr:rowOff>58928</xdr:rowOff>
    </xdr:to>
    <xdr:sp macro="" textlink="">
      <xdr:nvSpPr>
        <xdr:cNvPr id="266" name="円/楕円 265"/>
        <xdr:cNvSpPr/>
      </xdr:nvSpPr>
      <xdr:spPr>
        <a:xfrm>
          <a:off x="14732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69105</xdr:rowOff>
    </xdr:from>
    <xdr:ext cx="762000" cy="259045"/>
    <xdr:sp macro="" textlink="">
      <xdr:nvSpPr>
        <xdr:cNvPr id="267" name="テキスト ボックス 266"/>
        <xdr:cNvSpPr txBox="1"/>
      </xdr:nvSpPr>
      <xdr:spPr>
        <a:xfrm>
          <a:off x="14401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115062</xdr:rowOff>
    </xdr:from>
    <xdr:to>
      <xdr:col>20</xdr:col>
      <xdr:colOff>209550</xdr:colOff>
      <xdr:row>56</xdr:row>
      <xdr:rowOff>45212</xdr:rowOff>
    </xdr:to>
    <xdr:sp macro="" textlink="">
      <xdr:nvSpPr>
        <xdr:cNvPr id="268" name="円/楕円 267"/>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69" name="テキスト ボックス 268"/>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137922</xdr:rowOff>
    </xdr:from>
    <xdr:to>
      <xdr:col>19</xdr:col>
      <xdr:colOff>6350</xdr:colOff>
      <xdr:row>56</xdr:row>
      <xdr:rowOff>68072</xdr:rowOff>
    </xdr:to>
    <xdr:sp macro="" textlink="">
      <xdr:nvSpPr>
        <xdr:cNvPr id="270" name="円/楕円 269"/>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78249</xdr:rowOff>
    </xdr:from>
    <xdr:ext cx="762000" cy="259045"/>
    <xdr:sp macro="" textlink="">
      <xdr:nvSpPr>
        <xdr:cNvPr id="271" name="テキスト ボックス 270"/>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補助費に係る比率は、類似団体と比較して低い水準にある。主に、本町が加入している一部事務組合等への負担金であり、今後も現状維持を図る。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138430</xdr:rowOff>
    </xdr:to>
    <xdr:cxnSp macro="">
      <xdr:nvCxnSpPr>
        <xdr:cNvPr id="301" name="直線コネクタ 300"/>
        <xdr:cNvCxnSpPr/>
      </xdr:nvCxnSpPr>
      <xdr:spPr>
        <a:xfrm>
          <a:off x="15671800" y="60843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133858</xdr:rowOff>
    </xdr:to>
    <xdr:cxnSp macro="">
      <xdr:nvCxnSpPr>
        <xdr:cNvPr id="304" name="直線コネクタ 303"/>
        <xdr:cNvCxnSpPr/>
      </xdr:nvCxnSpPr>
      <xdr:spPr>
        <a:xfrm flipV="1">
          <a:off x="14782800" y="60843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36</xdr:row>
      <xdr:rowOff>81280</xdr:rowOff>
    </xdr:to>
    <xdr:cxnSp macro="">
      <xdr:nvCxnSpPr>
        <xdr:cNvPr id="307" name="直線コネクタ 306"/>
        <xdr:cNvCxnSpPr/>
      </xdr:nvCxnSpPr>
      <xdr:spPr>
        <a:xfrm flipV="1">
          <a:off x="13893800" y="61346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81280</xdr:rowOff>
    </xdr:to>
    <xdr:cxnSp macro="">
      <xdr:nvCxnSpPr>
        <xdr:cNvPr id="310" name="直線コネクタ 309"/>
        <xdr:cNvCxnSpPr/>
      </xdr:nvCxnSpPr>
      <xdr:spPr>
        <a:xfrm>
          <a:off x="13004800" y="6212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0" name="円/楕円 319"/>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1"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22" name="円/楕円 321"/>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23" name="テキスト ボックス 322"/>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24" name="円/楕円 323"/>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25" name="テキスト ボックス 324"/>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6" name="円/楕円 325"/>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7" name="テキスト ボックス 32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8" name="円/楕円 327"/>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9" name="テキスト ボックス 328"/>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近年、大型の整備事業が集中し、地方債現在高や元利償還金が膨らんでおり、類似団体を</a:t>
          </a:r>
          <a:r>
            <a:rPr kumimoji="1" lang="en-US" altLang="ja-JP" sz="1300">
              <a:latin typeface="ＭＳ Ｐゴシック"/>
            </a:rPr>
            <a:t>2</a:t>
          </a:r>
          <a:r>
            <a:rPr kumimoji="1" lang="ja-JP" altLang="en-US" sz="1300">
              <a:latin typeface="ＭＳ Ｐゴシック"/>
            </a:rPr>
            <a:t>倍以上も上回っている。平成</a:t>
          </a:r>
          <a:r>
            <a:rPr kumimoji="1" lang="en-US" altLang="ja-JP" sz="1300">
              <a:latin typeface="ＭＳ Ｐゴシック"/>
            </a:rPr>
            <a:t>28</a:t>
          </a:r>
          <a:r>
            <a:rPr kumimoji="1" lang="ja-JP" altLang="en-US" sz="1300">
              <a:latin typeface="ＭＳ Ｐゴシック"/>
            </a:rPr>
            <a:t>年度より大任町し尿処理・じん芥処理・埋立処分施設建設事業が開始されたことに伴い、公債費は上昇することが予想されるが、繰上償還を行うなど公債費率の抑制に努める。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82</xdr:row>
      <xdr:rowOff>5080</xdr:rowOff>
    </xdr:from>
    <xdr:to>
      <xdr:col>7</xdr:col>
      <xdr:colOff>15875</xdr:colOff>
      <xdr:row>82</xdr:row>
      <xdr:rowOff>62230</xdr:rowOff>
    </xdr:to>
    <xdr:cxnSp macro="">
      <xdr:nvCxnSpPr>
        <xdr:cNvPr id="361" name="直線コネクタ 360"/>
        <xdr:cNvCxnSpPr/>
      </xdr:nvCxnSpPr>
      <xdr:spPr>
        <a:xfrm>
          <a:off x="3987800" y="140639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82</xdr:row>
      <xdr:rowOff>5080</xdr:rowOff>
    </xdr:from>
    <xdr:to>
      <xdr:col>5</xdr:col>
      <xdr:colOff>549275</xdr:colOff>
      <xdr:row>82</xdr:row>
      <xdr:rowOff>5080</xdr:rowOff>
    </xdr:to>
    <xdr:cxnSp macro="">
      <xdr:nvCxnSpPr>
        <xdr:cNvPr id="364" name="直線コネクタ 363"/>
        <xdr:cNvCxnSpPr/>
      </xdr:nvCxnSpPr>
      <xdr:spPr>
        <a:xfrm>
          <a:off x="3098800" y="14063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73661</xdr:rowOff>
    </xdr:from>
    <xdr:to>
      <xdr:col>4</xdr:col>
      <xdr:colOff>346075</xdr:colOff>
      <xdr:row>82</xdr:row>
      <xdr:rowOff>5080</xdr:rowOff>
    </xdr:to>
    <xdr:cxnSp macro="">
      <xdr:nvCxnSpPr>
        <xdr:cNvPr id="367" name="直線コネクタ 366"/>
        <xdr:cNvCxnSpPr/>
      </xdr:nvCxnSpPr>
      <xdr:spPr>
        <a:xfrm>
          <a:off x="2209800" y="139611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127000</xdr:rowOff>
    </xdr:from>
    <xdr:to>
      <xdr:col>3</xdr:col>
      <xdr:colOff>142875</xdr:colOff>
      <xdr:row>81</xdr:row>
      <xdr:rowOff>73661</xdr:rowOff>
    </xdr:to>
    <xdr:cxnSp macro="">
      <xdr:nvCxnSpPr>
        <xdr:cNvPr id="370" name="直線コネクタ 369"/>
        <xdr:cNvCxnSpPr/>
      </xdr:nvCxnSpPr>
      <xdr:spPr>
        <a:xfrm>
          <a:off x="1320800" y="138430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82</xdr:row>
      <xdr:rowOff>11430</xdr:rowOff>
    </xdr:from>
    <xdr:to>
      <xdr:col>7</xdr:col>
      <xdr:colOff>66675</xdr:colOff>
      <xdr:row>82</xdr:row>
      <xdr:rowOff>113030</xdr:rowOff>
    </xdr:to>
    <xdr:sp macro="" textlink="">
      <xdr:nvSpPr>
        <xdr:cNvPr id="380" name="円/楕円 379"/>
        <xdr:cNvSpPr/>
      </xdr:nvSpPr>
      <xdr:spPr>
        <a:xfrm>
          <a:off x="4775200" y="140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81</xdr:row>
      <xdr:rowOff>91457</xdr:rowOff>
    </xdr:from>
    <xdr:ext cx="762000" cy="259045"/>
    <xdr:sp macro="" textlink="">
      <xdr:nvSpPr>
        <xdr:cNvPr id="381" name="公債費該当値テキスト"/>
        <xdr:cNvSpPr txBox="1"/>
      </xdr:nvSpPr>
      <xdr:spPr>
        <a:xfrm>
          <a:off x="4914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125730</xdr:rowOff>
    </xdr:from>
    <xdr:to>
      <xdr:col>5</xdr:col>
      <xdr:colOff>600075</xdr:colOff>
      <xdr:row>82</xdr:row>
      <xdr:rowOff>55880</xdr:rowOff>
    </xdr:to>
    <xdr:sp macro="" textlink="">
      <xdr:nvSpPr>
        <xdr:cNvPr id="382" name="円/楕円 381"/>
        <xdr:cNvSpPr/>
      </xdr:nvSpPr>
      <xdr:spPr>
        <a:xfrm>
          <a:off x="39370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40657</xdr:rowOff>
    </xdr:from>
    <xdr:ext cx="736600" cy="259045"/>
    <xdr:sp macro="" textlink="">
      <xdr:nvSpPr>
        <xdr:cNvPr id="383" name="テキスト ボックス 382"/>
        <xdr:cNvSpPr txBox="1"/>
      </xdr:nvSpPr>
      <xdr:spPr>
        <a:xfrm>
          <a:off x="3606800" y="1409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125730</xdr:rowOff>
    </xdr:from>
    <xdr:to>
      <xdr:col>4</xdr:col>
      <xdr:colOff>396875</xdr:colOff>
      <xdr:row>82</xdr:row>
      <xdr:rowOff>55880</xdr:rowOff>
    </xdr:to>
    <xdr:sp macro="" textlink="">
      <xdr:nvSpPr>
        <xdr:cNvPr id="384" name="円/楕円 383"/>
        <xdr:cNvSpPr/>
      </xdr:nvSpPr>
      <xdr:spPr>
        <a:xfrm>
          <a:off x="30480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40657</xdr:rowOff>
    </xdr:from>
    <xdr:ext cx="762000" cy="259045"/>
    <xdr:sp macro="" textlink="">
      <xdr:nvSpPr>
        <xdr:cNvPr id="385" name="テキスト ボックス 384"/>
        <xdr:cNvSpPr txBox="1"/>
      </xdr:nvSpPr>
      <xdr:spPr>
        <a:xfrm>
          <a:off x="2717800" y="14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22861</xdr:rowOff>
    </xdr:from>
    <xdr:to>
      <xdr:col>3</xdr:col>
      <xdr:colOff>193675</xdr:colOff>
      <xdr:row>81</xdr:row>
      <xdr:rowOff>124461</xdr:rowOff>
    </xdr:to>
    <xdr:sp macro="" textlink="">
      <xdr:nvSpPr>
        <xdr:cNvPr id="386" name="円/楕円 385"/>
        <xdr:cNvSpPr/>
      </xdr:nvSpPr>
      <xdr:spPr>
        <a:xfrm>
          <a:off x="2159000" y="13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109238</xdr:rowOff>
    </xdr:from>
    <xdr:ext cx="762000" cy="259045"/>
    <xdr:sp macro="" textlink="">
      <xdr:nvSpPr>
        <xdr:cNvPr id="387" name="テキスト ボックス 386"/>
        <xdr:cNvSpPr txBox="1"/>
      </xdr:nvSpPr>
      <xdr:spPr>
        <a:xfrm>
          <a:off x="1828800" y="1399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76200</xdr:rowOff>
    </xdr:from>
    <xdr:to>
      <xdr:col>1</xdr:col>
      <xdr:colOff>676275</xdr:colOff>
      <xdr:row>81</xdr:row>
      <xdr:rowOff>6350</xdr:rowOff>
    </xdr:to>
    <xdr:sp macro="" textlink="">
      <xdr:nvSpPr>
        <xdr:cNvPr id="388" name="円/楕円 387"/>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162577</xdr:rowOff>
    </xdr:from>
    <xdr:ext cx="762000" cy="259045"/>
    <xdr:sp macro="" textlink="">
      <xdr:nvSpPr>
        <xdr:cNvPr id="389" name="テキスト ボックス 388"/>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年度の人口</a:t>
          </a:r>
          <a:r>
            <a:rPr kumimoji="1" lang="en-US" altLang="ja-JP" sz="1300">
              <a:latin typeface="ＭＳ Ｐゴシック"/>
            </a:rPr>
            <a:t>1</a:t>
          </a:r>
          <a:r>
            <a:rPr kumimoji="1" lang="ja-JP" altLang="en-US" sz="1300">
              <a:latin typeface="ＭＳ Ｐゴシック"/>
            </a:rPr>
            <a:t>人当たりの普通建設事業費決算額をみると、</a:t>
          </a:r>
          <a:r>
            <a:rPr kumimoji="1" lang="en-US" altLang="ja-JP" sz="1300">
              <a:latin typeface="ＭＳ Ｐゴシック"/>
            </a:rPr>
            <a:t>306,118</a:t>
          </a:r>
          <a:r>
            <a:rPr kumimoji="1" lang="ja-JP" altLang="en-US" sz="1300">
              <a:latin typeface="ＭＳ Ｐゴシック"/>
            </a:rPr>
            <a:t>円と類似団体と比較して高い水準にある。これは、過疎対策の一環として、道路改良や花公園整備、町営住宅の建替え等を行ったためである。今後は、元利償還金の増加によりさらに厳しい財政運営が求められ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85090</xdr:rowOff>
    </xdr:from>
    <xdr:to>
      <xdr:col>24</xdr:col>
      <xdr:colOff>31750</xdr:colOff>
      <xdr:row>74</xdr:row>
      <xdr:rowOff>12700</xdr:rowOff>
    </xdr:to>
    <xdr:cxnSp macro="">
      <xdr:nvCxnSpPr>
        <xdr:cNvPr id="422" name="直線コネクタ 421"/>
        <xdr:cNvCxnSpPr/>
      </xdr:nvCxnSpPr>
      <xdr:spPr>
        <a:xfrm>
          <a:off x="15671800" y="126009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85090</xdr:rowOff>
    </xdr:from>
    <xdr:to>
      <xdr:col>22</xdr:col>
      <xdr:colOff>565150</xdr:colOff>
      <xdr:row>74</xdr:row>
      <xdr:rowOff>153670</xdr:rowOff>
    </xdr:to>
    <xdr:cxnSp macro="">
      <xdr:nvCxnSpPr>
        <xdr:cNvPr id="425" name="直線コネクタ 424"/>
        <xdr:cNvCxnSpPr/>
      </xdr:nvCxnSpPr>
      <xdr:spPr>
        <a:xfrm flipV="1">
          <a:off x="14782800" y="1260094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153670</xdr:rowOff>
    </xdr:from>
    <xdr:to>
      <xdr:col>21</xdr:col>
      <xdr:colOff>361950</xdr:colOff>
      <xdr:row>75</xdr:row>
      <xdr:rowOff>77470</xdr:rowOff>
    </xdr:to>
    <xdr:cxnSp macro="">
      <xdr:nvCxnSpPr>
        <xdr:cNvPr id="428" name="直線コネクタ 427"/>
        <xdr:cNvCxnSpPr/>
      </xdr:nvCxnSpPr>
      <xdr:spPr>
        <a:xfrm flipV="1">
          <a:off x="13893800" y="128409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77470</xdr:rowOff>
    </xdr:from>
    <xdr:to>
      <xdr:col>20</xdr:col>
      <xdr:colOff>158750</xdr:colOff>
      <xdr:row>76</xdr:row>
      <xdr:rowOff>85089</xdr:rowOff>
    </xdr:to>
    <xdr:cxnSp macro="">
      <xdr:nvCxnSpPr>
        <xdr:cNvPr id="431" name="直線コネクタ 430"/>
        <xdr:cNvCxnSpPr/>
      </xdr:nvCxnSpPr>
      <xdr:spPr>
        <a:xfrm flipV="1">
          <a:off x="13004800" y="1293622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133350</xdr:rowOff>
    </xdr:from>
    <xdr:to>
      <xdr:col>24</xdr:col>
      <xdr:colOff>82550</xdr:colOff>
      <xdr:row>74</xdr:row>
      <xdr:rowOff>63500</xdr:rowOff>
    </xdr:to>
    <xdr:sp macro="" textlink="">
      <xdr:nvSpPr>
        <xdr:cNvPr id="441" name="円/楕円 440"/>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41927</xdr:rowOff>
    </xdr:from>
    <xdr:ext cx="762000" cy="259045"/>
    <xdr:sp macro="" textlink="">
      <xdr:nvSpPr>
        <xdr:cNvPr id="442" name="公債費以外該当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34290</xdr:rowOff>
    </xdr:from>
    <xdr:to>
      <xdr:col>22</xdr:col>
      <xdr:colOff>615950</xdr:colOff>
      <xdr:row>73</xdr:row>
      <xdr:rowOff>135890</xdr:rowOff>
    </xdr:to>
    <xdr:sp macro="" textlink="">
      <xdr:nvSpPr>
        <xdr:cNvPr id="443" name="円/楕円 442"/>
        <xdr:cNvSpPr/>
      </xdr:nvSpPr>
      <xdr:spPr>
        <a:xfrm>
          <a:off x="15621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146067</xdr:rowOff>
    </xdr:from>
    <xdr:ext cx="736600" cy="259045"/>
    <xdr:sp macro="" textlink="">
      <xdr:nvSpPr>
        <xdr:cNvPr id="444" name="テキスト ボックス 443"/>
        <xdr:cNvSpPr txBox="1"/>
      </xdr:nvSpPr>
      <xdr:spPr>
        <a:xfrm>
          <a:off x="15290800" y="1231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102870</xdr:rowOff>
    </xdr:from>
    <xdr:to>
      <xdr:col>21</xdr:col>
      <xdr:colOff>412750</xdr:colOff>
      <xdr:row>75</xdr:row>
      <xdr:rowOff>33020</xdr:rowOff>
    </xdr:to>
    <xdr:sp macro="" textlink="">
      <xdr:nvSpPr>
        <xdr:cNvPr id="445" name="円/楕円 444"/>
        <xdr:cNvSpPr/>
      </xdr:nvSpPr>
      <xdr:spPr>
        <a:xfrm>
          <a:off x="14732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43197</xdr:rowOff>
    </xdr:from>
    <xdr:ext cx="762000" cy="259045"/>
    <xdr:sp macro="" textlink="">
      <xdr:nvSpPr>
        <xdr:cNvPr id="446" name="テキスト ボックス 445"/>
        <xdr:cNvSpPr txBox="1"/>
      </xdr:nvSpPr>
      <xdr:spPr>
        <a:xfrm>
          <a:off x="14401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26670</xdr:rowOff>
    </xdr:from>
    <xdr:to>
      <xdr:col>20</xdr:col>
      <xdr:colOff>209550</xdr:colOff>
      <xdr:row>75</xdr:row>
      <xdr:rowOff>128270</xdr:rowOff>
    </xdr:to>
    <xdr:sp macro="" textlink="">
      <xdr:nvSpPr>
        <xdr:cNvPr id="447" name="円/楕円 446"/>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138447</xdr:rowOff>
    </xdr:from>
    <xdr:ext cx="762000" cy="259045"/>
    <xdr:sp macro="" textlink="">
      <xdr:nvSpPr>
        <xdr:cNvPr id="448" name="テキスト ボックス 447"/>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9" name="円/楕円 448"/>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50" name="テキスト ボックス 449"/>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福岡県大任町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17996</xdr:rowOff>
    </xdr:from>
    <xdr:to>
      <xdr:col>4</xdr:col>
      <xdr:colOff>1117600</xdr:colOff>
      <xdr:row>17</xdr:row>
      <xdr:rowOff>91300</xdr:rowOff>
    </xdr:to>
    <xdr:cxnSp macro="">
      <xdr:nvCxnSpPr>
        <xdr:cNvPr id="50" name="直線コネクタ 49"/>
        <xdr:cNvCxnSpPr/>
      </xdr:nvCxnSpPr>
      <xdr:spPr bwMode="auto">
        <a:xfrm>
          <a:off x="5003800" y="2980271"/>
          <a:ext cx="647700" cy="73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167226</xdr:rowOff>
    </xdr:from>
    <xdr:to>
      <xdr:col>4</xdr:col>
      <xdr:colOff>469900</xdr:colOff>
      <xdr:row>17</xdr:row>
      <xdr:rowOff>17996</xdr:rowOff>
    </xdr:to>
    <xdr:cxnSp macro="">
      <xdr:nvCxnSpPr>
        <xdr:cNvPr id="53" name="直線コネクタ 52"/>
        <xdr:cNvCxnSpPr/>
      </xdr:nvCxnSpPr>
      <xdr:spPr bwMode="auto">
        <a:xfrm>
          <a:off x="4305300" y="2958051"/>
          <a:ext cx="698500" cy="2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146461</xdr:rowOff>
    </xdr:from>
    <xdr:to>
      <xdr:col>3</xdr:col>
      <xdr:colOff>904875</xdr:colOff>
      <xdr:row>16</xdr:row>
      <xdr:rowOff>167226</xdr:rowOff>
    </xdr:to>
    <xdr:cxnSp macro="">
      <xdr:nvCxnSpPr>
        <xdr:cNvPr id="56" name="直線コネクタ 55"/>
        <xdr:cNvCxnSpPr/>
      </xdr:nvCxnSpPr>
      <xdr:spPr bwMode="auto">
        <a:xfrm>
          <a:off x="3606800" y="2937286"/>
          <a:ext cx="698500" cy="20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131542</xdr:rowOff>
    </xdr:from>
    <xdr:to>
      <xdr:col>3</xdr:col>
      <xdr:colOff>206375</xdr:colOff>
      <xdr:row>16</xdr:row>
      <xdr:rowOff>146461</xdr:rowOff>
    </xdr:to>
    <xdr:cxnSp macro="">
      <xdr:nvCxnSpPr>
        <xdr:cNvPr id="59" name="直線コネクタ 58"/>
        <xdr:cNvCxnSpPr/>
      </xdr:nvCxnSpPr>
      <xdr:spPr bwMode="auto">
        <a:xfrm>
          <a:off x="2908300" y="2922367"/>
          <a:ext cx="698500" cy="1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40500</xdr:rowOff>
    </xdr:from>
    <xdr:to>
      <xdr:col>5</xdr:col>
      <xdr:colOff>34925</xdr:colOff>
      <xdr:row>17</xdr:row>
      <xdr:rowOff>142100</xdr:rowOff>
    </xdr:to>
    <xdr:sp macro="" textlink="">
      <xdr:nvSpPr>
        <xdr:cNvPr id="69" name="円/楕円 68"/>
        <xdr:cNvSpPr/>
      </xdr:nvSpPr>
      <xdr:spPr bwMode="auto">
        <a:xfrm>
          <a:off x="5600700" y="300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12577</xdr:rowOff>
    </xdr:from>
    <xdr:ext cx="762000" cy="259045"/>
    <xdr:sp macro="" textlink="">
      <xdr:nvSpPr>
        <xdr:cNvPr id="70" name="人口1人当たり決算額の推移該当値テキスト130"/>
        <xdr:cNvSpPr txBox="1"/>
      </xdr:nvSpPr>
      <xdr:spPr>
        <a:xfrm>
          <a:off x="5740400" y="29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115,935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138646</xdr:rowOff>
    </xdr:from>
    <xdr:to>
      <xdr:col>4</xdr:col>
      <xdr:colOff>520700</xdr:colOff>
      <xdr:row>17</xdr:row>
      <xdr:rowOff>68796</xdr:rowOff>
    </xdr:to>
    <xdr:sp macro="" textlink="">
      <xdr:nvSpPr>
        <xdr:cNvPr id="71" name="円/楕円 70"/>
        <xdr:cNvSpPr/>
      </xdr:nvSpPr>
      <xdr:spPr bwMode="auto">
        <a:xfrm>
          <a:off x="4953000" y="292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53573</xdr:rowOff>
    </xdr:from>
    <xdr:ext cx="736600" cy="259045"/>
    <xdr:sp macro="" textlink="">
      <xdr:nvSpPr>
        <xdr:cNvPr id="72" name="テキスト ボックス 71"/>
        <xdr:cNvSpPr txBox="1"/>
      </xdr:nvSpPr>
      <xdr:spPr>
        <a:xfrm>
          <a:off x="4622800" y="301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125,555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116426</xdr:rowOff>
    </xdr:from>
    <xdr:to>
      <xdr:col>3</xdr:col>
      <xdr:colOff>955675</xdr:colOff>
      <xdr:row>17</xdr:row>
      <xdr:rowOff>46576</xdr:rowOff>
    </xdr:to>
    <xdr:sp macro="" textlink="">
      <xdr:nvSpPr>
        <xdr:cNvPr id="73" name="円/楕円 72"/>
        <xdr:cNvSpPr/>
      </xdr:nvSpPr>
      <xdr:spPr bwMode="auto">
        <a:xfrm>
          <a:off x="4254500" y="290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31353</xdr:rowOff>
    </xdr:from>
    <xdr:ext cx="762000" cy="259045"/>
    <xdr:sp macro="" textlink="">
      <xdr:nvSpPr>
        <xdr:cNvPr id="74" name="テキスト ボックス 73"/>
        <xdr:cNvSpPr txBox="1"/>
      </xdr:nvSpPr>
      <xdr:spPr>
        <a:xfrm>
          <a:off x="3924300" y="299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128,471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95661</xdr:rowOff>
    </xdr:from>
    <xdr:to>
      <xdr:col>3</xdr:col>
      <xdr:colOff>257175</xdr:colOff>
      <xdr:row>17</xdr:row>
      <xdr:rowOff>25811</xdr:rowOff>
    </xdr:to>
    <xdr:sp macro="" textlink="">
      <xdr:nvSpPr>
        <xdr:cNvPr id="75" name="円/楕円 74"/>
        <xdr:cNvSpPr/>
      </xdr:nvSpPr>
      <xdr:spPr bwMode="auto">
        <a:xfrm>
          <a:off x="3556000" y="2886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35988</xdr:rowOff>
    </xdr:from>
    <xdr:ext cx="762000" cy="259045"/>
    <xdr:sp macro="" textlink="">
      <xdr:nvSpPr>
        <xdr:cNvPr id="76" name="テキスト ボックス 75"/>
        <xdr:cNvSpPr txBox="1"/>
      </xdr:nvSpPr>
      <xdr:spPr>
        <a:xfrm>
          <a:off x="3225800" y="265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131,196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80742</xdr:rowOff>
    </xdr:from>
    <xdr:to>
      <xdr:col>2</xdr:col>
      <xdr:colOff>692150</xdr:colOff>
      <xdr:row>17</xdr:row>
      <xdr:rowOff>10892</xdr:rowOff>
    </xdr:to>
    <xdr:sp macro="" textlink="">
      <xdr:nvSpPr>
        <xdr:cNvPr id="77" name="円/楕円 76"/>
        <xdr:cNvSpPr/>
      </xdr:nvSpPr>
      <xdr:spPr bwMode="auto">
        <a:xfrm>
          <a:off x="2857500" y="287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21069</xdr:rowOff>
    </xdr:from>
    <xdr:ext cx="762000" cy="259045"/>
    <xdr:sp macro="" textlink="">
      <xdr:nvSpPr>
        <xdr:cNvPr id="78" name="テキスト ボックス 77"/>
        <xdr:cNvSpPr txBox="1"/>
      </xdr:nvSpPr>
      <xdr:spPr>
        <a:xfrm>
          <a:off x="2527300" y="26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291668</xdr:rowOff>
    </xdr:from>
    <xdr:to>
      <xdr:col>4</xdr:col>
      <xdr:colOff>1117600</xdr:colOff>
      <xdr:row>35</xdr:row>
      <xdr:rowOff>18872</xdr:rowOff>
    </xdr:to>
    <xdr:cxnSp macro="">
      <xdr:nvCxnSpPr>
        <xdr:cNvPr id="112" name="直線コネクタ 111"/>
        <xdr:cNvCxnSpPr/>
      </xdr:nvCxnSpPr>
      <xdr:spPr bwMode="auto">
        <a:xfrm flipV="1">
          <a:off x="5003800" y="6559118"/>
          <a:ext cx="647700" cy="7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18872</xdr:rowOff>
    </xdr:from>
    <xdr:to>
      <xdr:col>4</xdr:col>
      <xdr:colOff>469900</xdr:colOff>
      <xdr:row>35</xdr:row>
      <xdr:rowOff>181293</xdr:rowOff>
    </xdr:to>
    <xdr:cxnSp macro="">
      <xdr:nvCxnSpPr>
        <xdr:cNvPr id="115" name="直線コネクタ 114"/>
        <xdr:cNvCxnSpPr/>
      </xdr:nvCxnSpPr>
      <xdr:spPr bwMode="auto">
        <a:xfrm flipV="1">
          <a:off x="4305300" y="6629222"/>
          <a:ext cx="698500" cy="16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181293</xdr:rowOff>
    </xdr:from>
    <xdr:to>
      <xdr:col>3</xdr:col>
      <xdr:colOff>904875</xdr:colOff>
      <xdr:row>35</xdr:row>
      <xdr:rowOff>268465</xdr:rowOff>
    </xdr:to>
    <xdr:cxnSp macro="">
      <xdr:nvCxnSpPr>
        <xdr:cNvPr id="118" name="直線コネクタ 117"/>
        <xdr:cNvCxnSpPr/>
      </xdr:nvCxnSpPr>
      <xdr:spPr bwMode="auto">
        <a:xfrm flipV="1">
          <a:off x="3606800" y="6791643"/>
          <a:ext cx="698500" cy="87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268465</xdr:rowOff>
    </xdr:from>
    <xdr:to>
      <xdr:col>3</xdr:col>
      <xdr:colOff>206375</xdr:colOff>
      <xdr:row>36</xdr:row>
      <xdr:rowOff>64345</xdr:rowOff>
    </xdr:to>
    <xdr:cxnSp macro="">
      <xdr:nvCxnSpPr>
        <xdr:cNvPr id="121" name="直線コネクタ 120"/>
        <xdr:cNvCxnSpPr/>
      </xdr:nvCxnSpPr>
      <xdr:spPr bwMode="auto">
        <a:xfrm flipV="1">
          <a:off x="2908300" y="6878815"/>
          <a:ext cx="698500" cy="13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240868</xdr:rowOff>
    </xdr:from>
    <xdr:to>
      <xdr:col>5</xdr:col>
      <xdr:colOff>34925</xdr:colOff>
      <xdr:row>34</xdr:row>
      <xdr:rowOff>342468</xdr:rowOff>
    </xdr:to>
    <xdr:sp macro="" textlink="">
      <xdr:nvSpPr>
        <xdr:cNvPr id="131" name="円/楕円 130"/>
        <xdr:cNvSpPr/>
      </xdr:nvSpPr>
      <xdr:spPr bwMode="auto">
        <a:xfrm>
          <a:off x="5600700" y="65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85945</xdr:rowOff>
    </xdr:from>
    <xdr:ext cx="762000" cy="259045"/>
    <xdr:sp macro="" textlink="">
      <xdr:nvSpPr>
        <xdr:cNvPr id="132" name="人口1人当たり決算額の推移該当値テキスト445"/>
        <xdr:cNvSpPr txBox="1"/>
      </xdr:nvSpPr>
      <xdr:spPr>
        <a:xfrm>
          <a:off x="5740400" y="635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52,356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310972</xdr:rowOff>
    </xdr:from>
    <xdr:to>
      <xdr:col>4</xdr:col>
      <xdr:colOff>520700</xdr:colOff>
      <xdr:row>35</xdr:row>
      <xdr:rowOff>69672</xdr:rowOff>
    </xdr:to>
    <xdr:sp macro="" textlink="">
      <xdr:nvSpPr>
        <xdr:cNvPr id="133" name="円/楕円 132"/>
        <xdr:cNvSpPr/>
      </xdr:nvSpPr>
      <xdr:spPr bwMode="auto">
        <a:xfrm>
          <a:off x="4953000" y="657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79849</xdr:rowOff>
    </xdr:from>
    <xdr:ext cx="736600" cy="259045"/>
    <xdr:sp macro="" textlink="">
      <xdr:nvSpPr>
        <xdr:cNvPr id="134" name="テキスト ボックス 133"/>
        <xdr:cNvSpPr txBox="1"/>
      </xdr:nvSpPr>
      <xdr:spPr>
        <a:xfrm>
          <a:off x="4622800" y="634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130493</xdr:rowOff>
    </xdr:from>
    <xdr:to>
      <xdr:col>3</xdr:col>
      <xdr:colOff>955675</xdr:colOff>
      <xdr:row>35</xdr:row>
      <xdr:rowOff>232093</xdr:rowOff>
    </xdr:to>
    <xdr:sp macro="" textlink="">
      <xdr:nvSpPr>
        <xdr:cNvPr id="135" name="円/楕円 134"/>
        <xdr:cNvSpPr/>
      </xdr:nvSpPr>
      <xdr:spPr bwMode="auto">
        <a:xfrm>
          <a:off x="4254500" y="6740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242270</xdr:rowOff>
    </xdr:from>
    <xdr:ext cx="762000" cy="259045"/>
    <xdr:sp macro="" textlink="">
      <xdr:nvSpPr>
        <xdr:cNvPr id="136" name="テキスト ボックス 135"/>
        <xdr:cNvSpPr txBox="1"/>
      </xdr:nvSpPr>
      <xdr:spPr>
        <a:xfrm>
          <a:off x="3924300" y="65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40,150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217665</xdr:rowOff>
    </xdr:from>
    <xdr:to>
      <xdr:col>3</xdr:col>
      <xdr:colOff>257175</xdr:colOff>
      <xdr:row>35</xdr:row>
      <xdr:rowOff>319265</xdr:rowOff>
    </xdr:to>
    <xdr:sp macro="" textlink="">
      <xdr:nvSpPr>
        <xdr:cNvPr id="137" name="円/楕円 136"/>
        <xdr:cNvSpPr/>
      </xdr:nvSpPr>
      <xdr:spPr bwMode="auto">
        <a:xfrm>
          <a:off x="3556000" y="6828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329442</xdr:rowOff>
    </xdr:from>
    <xdr:ext cx="762000" cy="259045"/>
    <xdr:sp macro="" textlink="">
      <xdr:nvSpPr>
        <xdr:cNvPr id="138" name="テキスト ボックス 137"/>
        <xdr:cNvSpPr txBox="1"/>
      </xdr:nvSpPr>
      <xdr:spPr>
        <a:xfrm>
          <a:off x="3225800" y="659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35,574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13545</xdr:rowOff>
    </xdr:from>
    <xdr:to>
      <xdr:col>2</xdr:col>
      <xdr:colOff>692150</xdr:colOff>
      <xdr:row>36</xdr:row>
      <xdr:rowOff>115145</xdr:rowOff>
    </xdr:to>
    <xdr:sp macro="" textlink="">
      <xdr:nvSpPr>
        <xdr:cNvPr id="139" name="円/楕円 138"/>
        <xdr:cNvSpPr/>
      </xdr:nvSpPr>
      <xdr:spPr bwMode="auto">
        <a:xfrm>
          <a:off x="2857500" y="6966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99922</xdr:rowOff>
    </xdr:from>
    <xdr:ext cx="762000" cy="259045"/>
    <xdr:sp macro="" textlink="">
      <xdr:nvSpPr>
        <xdr:cNvPr id="140" name="テキスト ボックス 139"/>
        <xdr:cNvSpPr txBox="1"/>
      </xdr:nvSpPr>
      <xdr:spPr>
        <a:xfrm>
          <a:off x="2527300" y="705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5,288
5,282
14.26
5,518,651
5,080,148
437,418
2,294,611
10,698,577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23919</xdr:rowOff>
    </xdr:from>
    <xdr:to>
      <xdr:col>6</xdr:col>
      <xdr:colOff>511175</xdr:colOff>
      <xdr:row>37</xdr:row>
      <xdr:rowOff>149388</xdr:rowOff>
    </xdr:to>
    <xdr:cxnSp macro="">
      <xdr:nvCxnSpPr>
        <xdr:cNvPr id="63" name="直線コネクタ 62"/>
        <xdr:cNvCxnSpPr/>
      </xdr:nvCxnSpPr>
      <xdr:spPr>
        <a:xfrm>
          <a:off x="3797300" y="6367569"/>
          <a:ext cx="838200" cy="1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114815</xdr:rowOff>
    </xdr:from>
    <xdr:to>
      <xdr:col>5</xdr:col>
      <xdr:colOff>358775</xdr:colOff>
      <xdr:row>37</xdr:row>
      <xdr:rowOff>23919</xdr:rowOff>
    </xdr:to>
    <xdr:cxnSp macro="">
      <xdr:nvCxnSpPr>
        <xdr:cNvPr id="66" name="直線コネクタ 65"/>
        <xdr:cNvCxnSpPr/>
      </xdr:nvCxnSpPr>
      <xdr:spPr>
        <a:xfrm>
          <a:off x="2908300" y="6287015"/>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112595</xdr:rowOff>
    </xdr:from>
    <xdr:to>
      <xdr:col>4</xdr:col>
      <xdr:colOff>155575</xdr:colOff>
      <xdr:row>36</xdr:row>
      <xdr:rowOff>114815</xdr:rowOff>
    </xdr:to>
    <xdr:cxnSp macro="">
      <xdr:nvCxnSpPr>
        <xdr:cNvPr id="69" name="直線コネクタ 68"/>
        <xdr:cNvCxnSpPr/>
      </xdr:nvCxnSpPr>
      <xdr:spPr>
        <a:xfrm>
          <a:off x="2019300" y="6284795"/>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67375</xdr:rowOff>
    </xdr:from>
    <xdr:to>
      <xdr:col>2</xdr:col>
      <xdr:colOff>638175</xdr:colOff>
      <xdr:row>36</xdr:row>
      <xdr:rowOff>112595</xdr:rowOff>
    </xdr:to>
    <xdr:cxnSp macro="">
      <xdr:nvCxnSpPr>
        <xdr:cNvPr id="72" name="直線コネクタ 71"/>
        <xdr:cNvCxnSpPr/>
      </xdr:nvCxnSpPr>
      <xdr:spPr>
        <a:xfrm>
          <a:off x="1130300" y="6239575"/>
          <a:ext cx="889000" cy="4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98588</xdr:rowOff>
    </xdr:from>
    <xdr:to>
      <xdr:col>6</xdr:col>
      <xdr:colOff>561975</xdr:colOff>
      <xdr:row>38</xdr:row>
      <xdr:rowOff>28738</xdr:rowOff>
    </xdr:to>
    <xdr:sp macro="" textlink="">
      <xdr:nvSpPr>
        <xdr:cNvPr id="82" name="円/楕円 81"/>
        <xdr:cNvSpPr/>
      </xdr:nvSpPr>
      <xdr:spPr>
        <a:xfrm>
          <a:off x="4584700" y="64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77015</xdr:rowOff>
    </xdr:from>
    <xdr:ext cx="534377" cy="259045"/>
    <xdr:sp macro="" textlink="">
      <xdr:nvSpPr>
        <xdr:cNvPr id="83" name="人件費該当値テキスト"/>
        <xdr:cNvSpPr txBox="1"/>
      </xdr:nvSpPr>
      <xdr:spPr>
        <a:xfrm>
          <a:off x="4686300" y="642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86,860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144569</xdr:rowOff>
    </xdr:from>
    <xdr:to>
      <xdr:col>5</xdr:col>
      <xdr:colOff>409575</xdr:colOff>
      <xdr:row>37</xdr:row>
      <xdr:rowOff>74719</xdr:rowOff>
    </xdr:to>
    <xdr:sp macro="" textlink="">
      <xdr:nvSpPr>
        <xdr:cNvPr id="84" name="円/楕円 83"/>
        <xdr:cNvSpPr/>
      </xdr:nvSpPr>
      <xdr:spPr>
        <a:xfrm>
          <a:off x="3746500" y="63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65846</xdr:rowOff>
    </xdr:from>
    <xdr:ext cx="534377" cy="259045"/>
    <xdr:sp macro="" textlink="">
      <xdr:nvSpPr>
        <xdr:cNvPr id="85" name="テキスト ボックス 84"/>
        <xdr:cNvSpPr txBox="1"/>
      </xdr:nvSpPr>
      <xdr:spPr>
        <a:xfrm>
          <a:off x="3530111" y="640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64015</xdr:rowOff>
    </xdr:from>
    <xdr:to>
      <xdr:col>4</xdr:col>
      <xdr:colOff>206375</xdr:colOff>
      <xdr:row>36</xdr:row>
      <xdr:rowOff>165615</xdr:rowOff>
    </xdr:to>
    <xdr:sp macro="" textlink="">
      <xdr:nvSpPr>
        <xdr:cNvPr id="86" name="円/楕円 85"/>
        <xdr:cNvSpPr/>
      </xdr:nvSpPr>
      <xdr:spPr>
        <a:xfrm>
          <a:off x="2857500" y="62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156742</xdr:rowOff>
    </xdr:from>
    <xdr:ext cx="599010" cy="259045"/>
    <xdr:sp macro="" textlink="">
      <xdr:nvSpPr>
        <xdr:cNvPr id="87" name="テキスト ボックス 86"/>
        <xdr:cNvSpPr txBox="1"/>
      </xdr:nvSpPr>
      <xdr:spPr>
        <a:xfrm>
          <a:off x="2608794" y="632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105,786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61795</xdr:rowOff>
    </xdr:from>
    <xdr:to>
      <xdr:col>3</xdr:col>
      <xdr:colOff>3175</xdr:colOff>
      <xdr:row>36</xdr:row>
      <xdr:rowOff>163395</xdr:rowOff>
    </xdr:to>
    <xdr:sp macro="" textlink="">
      <xdr:nvSpPr>
        <xdr:cNvPr id="88" name="円/楕円 87"/>
        <xdr:cNvSpPr/>
      </xdr:nvSpPr>
      <xdr:spPr>
        <a:xfrm>
          <a:off x="1968500" y="62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154522</xdr:rowOff>
    </xdr:from>
    <xdr:ext cx="599010" cy="259045"/>
    <xdr:sp macro="" textlink="">
      <xdr:nvSpPr>
        <xdr:cNvPr id="89" name="テキスト ボックス 88"/>
        <xdr:cNvSpPr txBox="1"/>
      </xdr:nvSpPr>
      <xdr:spPr>
        <a:xfrm>
          <a:off x="1719794" y="632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16575</xdr:rowOff>
    </xdr:from>
    <xdr:to>
      <xdr:col>1</xdr:col>
      <xdr:colOff>485775</xdr:colOff>
      <xdr:row>36</xdr:row>
      <xdr:rowOff>118175</xdr:rowOff>
    </xdr:to>
    <xdr:sp macro="" textlink="">
      <xdr:nvSpPr>
        <xdr:cNvPr id="90" name="円/楕円 89"/>
        <xdr:cNvSpPr/>
      </xdr:nvSpPr>
      <xdr:spPr>
        <a:xfrm>
          <a:off x="1079500" y="61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134702</xdr:rowOff>
    </xdr:from>
    <xdr:ext cx="599010" cy="259045"/>
    <xdr:sp macro="" textlink="">
      <xdr:nvSpPr>
        <xdr:cNvPr id="91" name="テキスト ボックス 90"/>
        <xdr:cNvSpPr txBox="1"/>
      </xdr:nvSpPr>
      <xdr:spPr>
        <a:xfrm>
          <a:off x="830794" y="596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110554</xdr:rowOff>
    </xdr:from>
    <xdr:to>
      <xdr:col>6</xdr:col>
      <xdr:colOff>511175</xdr:colOff>
      <xdr:row>56</xdr:row>
      <xdr:rowOff>125299</xdr:rowOff>
    </xdr:to>
    <xdr:cxnSp macro="">
      <xdr:nvCxnSpPr>
        <xdr:cNvPr id="118" name="直線コネクタ 117"/>
        <xdr:cNvCxnSpPr/>
      </xdr:nvCxnSpPr>
      <xdr:spPr>
        <a:xfrm flipV="1">
          <a:off x="3797300" y="9711754"/>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104413</xdr:rowOff>
    </xdr:from>
    <xdr:to>
      <xdr:col>5</xdr:col>
      <xdr:colOff>358775</xdr:colOff>
      <xdr:row>56</xdr:row>
      <xdr:rowOff>125299</xdr:rowOff>
    </xdr:to>
    <xdr:cxnSp macro="">
      <xdr:nvCxnSpPr>
        <xdr:cNvPr id="121" name="直線コネクタ 120"/>
        <xdr:cNvCxnSpPr/>
      </xdr:nvCxnSpPr>
      <xdr:spPr>
        <a:xfrm>
          <a:off x="2908300" y="9705613"/>
          <a:ext cx="8890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104413</xdr:rowOff>
    </xdr:from>
    <xdr:to>
      <xdr:col>4</xdr:col>
      <xdr:colOff>155575</xdr:colOff>
      <xdr:row>56</xdr:row>
      <xdr:rowOff>132257</xdr:rowOff>
    </xdr:to>
    <xdr:cxnSp macro="">
      <xdr:nvCxnSpPr>
        <xdr:cNvPr id="124" name="直線コネクタ 123"/>
        <xdr:cNvCxnSpPr/>
      </xdr:nvCxnSpPr>
      <xdr:spPr>
        <a:xfrm flipV="1">
          <a:off x="2019300" y="9705613"/>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132257</xdr:rowOff>
    </xdr:from>
    <xdr:to>
      <xdr:col>2</xdr:col>
      <xdr:colOff>638175</xdr:colOff>
      <xdr:row>56</xdr:row>
      <xdr:rowOff>150750</xdr:rowOff>
    </xdr:to>
    <xdr:cxnSp macro="">
      <xdr:nvCxnSpPr>
        <xdr:cNvPr id="127" name="直線コネクタ 126"/>
        <xdr:cNvCxnSpPr/>
      </xdr:nvCxnSpPr>
      <xdr:spPr>
        <a:xfrm flipV="1">
          <a:off x="1130300" y="9733457"/>
          <a:ext cx="8890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59754</xdr:rowOff>
    </xdr:from>
    <xdr:to>
      <xdr:col>6</xdr:col>
      <xdr:colOff>561975</xdr:colOff>
      <xdr:row>56</xdr:row>
      <xdr:rowOff>161354</xdr:rowOff>
    </xdr:to>
    <xdr:sp macro="" textlink="">
      <xdr:nvSpPr>
        <xdr:cNvPr id="137" name="円/楕円 136"/>
        <xdr:cNvSpPr/>
      </xdr:nvSpPr>
      <xdr:spPr>
        <a:xfrm>
          <a:off x="4584700" y="96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146131</xdr:rowOff>
    </xdr:from>
    <xdr:ext cx="534377" cy="259045"/>
    <xdr:sp macro="" textlink="">
      <xdr:nvSpPr>
        <xdr:cNvPr id="138" name="物件費該当値テキスト"/>
        <xdr:cNvSpPr txBox="1"/>
      </xdr:nvSpPr>
      <xdr:spPr>
        <a:xfrm>
          <a:off x="4686300" y="95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74499</xdr:rowOff>
    </xdr:from>
    <xdr:to>
      <xdr:col>5</xdr:col>
      <xdr:colOff>409575</xdr:colOff>
      <xdr:row>57</xdr:row>
      <xdr:rowOff>4649</xdr:rowOff>
    </xdr:to>
    <xdr:sp macro="" textlink="">
      <xdr:nvSpPr>
        <xdr:cNvPr id="139" name="円/楕円 138"/>
        <xdr:cNvSpPr/>
      </xdr:nvSpPr>
      <xdr:spPr>
        <a:xfrm>
          <a:off x="3746500" y="96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167226</xdr:rowOff>
    </xdr:from>
    <xdr:ext cx="534377" cy="259045"/>
    <xdr:sp macro="" textlink="">
      <xdr:nvSpPr>
        <xdr:cNvPr id="140" name="テキスト ボックス 139"/>
        <xdr:cNvSpPr txBox="1"/>
      </xdr:nvSpPr>
      <xdr:spPr>
        <a:xfrm>
          <a:off x="3530111" y="97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53613</xdr:rowOff>
    </xdr:from>
    <xdr:to>
      <xdr:col>4</xdr:col>
      <xdr:colOff>206375</xdr:colOff>
      <xdr:row>56</xdr:row>
      <xdr:rowOff>155213</xdr:rowOff>
    </xdr:to>
    <xdr:sp macro="" textlink="">
      <xdr:nvSpPr>
        <xdr:cNvPr id="141" name="円/楕円 140"/>
        <xdr:cNvSpPr/>
      </xdr:nvSpPr>
      <xdr:spPr>
        <a:xfrm>
          <a:off x="2857500" y="96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146340</xdr:rowOff>
    </xdr:from>
    <xdr:ext cx="534377" cy="259045"/>
    <xdr:sp macro="" textlink="">
      <xdr:nvSpPr>
        <xdr:cNvPr id="142" name="テキスト ボックス 141"/>
        <xdr:cNvSpPr txBox="1"/>
      </xdr:nvSpPr>
      <xdr:spPr>
        <a:xfrm>
          <a:off x="2641111" y="97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81457</xdr:rowOff>
    </xdr:from>
    <xdr:to>
      <xdr:col>3</xdr:col>
      <xdr:colOff>3175</xdr:colOff>
      <xdr:row>57</xdr:row>
      <xdr:rowOff>11607</xdr:rowOff>
    </xdr:to>
    <xdr:sp macro="" textlink="">
      <xdr:nvSpPr>
        <xdr:cNvPr id="143" name="円/楕円 142"/>
        <xdr:cNvSpPr/>
      </xdr:nvSpPr>
      <xdr:spPr>
        <a:xfrm>
          <a:off x="1968500" y="96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2734</xdr:rowOff>
    </xdr:from>
    <xdr:ext cx="534377" cy="259045"/>
    <xdr:sp macro="" textlink="">
      <xdr:nvSpPr>
        <xdr:cNvPr id="144" name="テキスト ボックス 143"/>
        <xdr:cNvSpPr txBox="1"/>
      </xdr:nvSpPr>
      <xdr:spPr>
        <a:xfrm>
          <a:off x="1752111" y="97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99950</xdr:rowOff>
    </xdr:from>
    <xdr:to>
      <xdr:col>1</xdr:col>
      <xdr:colOff>485775</xdr:colOff>
      <xdr:row>57</xdr:row>
      <xdr:rowOff>30100</xdr:rowOff>
    </xdr:to>
    <xdr:sp macro="" textlink="">
      <xdr:nvSpPr>
        <xdr:cNvPr id="145" name="円/楕円 144"/>
        <xdr:cNvSpPr/>
      </xdr:nvSpPr>
      <xdr:spPr>
        <a:xfrm>
          <a:off x="1079500" y="97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21227</xdr:rowOff>
    </xdr:from>
    <xdr:ext cx="534377" cy="259045"/>
    <xdr:sp macro="" textlink="">
      <xdr:nvSpPr>
        <xdr:cNvPr id="146" name="テキスト ボックス 145"/>
        <xdr:cNvSpPr txBox="1"/>
      </xdr:nvSpPr>
      <xdr:spPr>
        <a:xfrm>
          <a:off x="863111" y="97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154722</xdr:rowOff>
    </xdr:from>
    <xdr:to>
      <xdr:col>6</xdr:col>
      <xdr:colOff>511175</xdr:colOff>
      <xdr:row>78</xdr:row>
      <xdr:rowOff>161221</xdr:rowOff>
    </xdr:to>
    <xdr:cxnSp macro="">
      <xdr:nvCxnSpPr>
        <xdr:cNvPr id="177" name="直線コネクタ 176"/>
        <xdr:cNvCxnSpPr/>
      </xdr:nvCxnSpPr>
      <xdr:spPr>
        <a:xfrm flipV="1">
          <a:off x="3797300" y="13527822"/>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161221</xdr:rowOff>
    </xdr:from>
    <xdr:to>
      <xdr:col>5</xdr:col>
      <xdr:colOff>358775</xdr:colOff>
      <xdr:row>79</xdr:row>
      <xdr:rowOff>53812</xdr:rowOff>
    </xdr:to>
    <xdr:cxnSp macro="">
      <xdr:nvCxnSpPr>
        <xdr:cNvPr id="180" name="直線コネクタ 179"/>
        <xdr:cNvCxnSpPr/>
      </xdr:nvCxnSpPr>
      <xdr:spPr>
        <a:xfrm flipV="1">
          <a:off x="2908300" y="13534321"/>
          <a:ext cx="889000" cy="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27587</xdr:rowOff>
    </xdr:from>
    <xdr:to>
      <xdr:col>4</xdr:col>
      <xdr:colOff>155575</xdr:colOff>
      <xdr:row>79</xdr:row>
      <xdr:rowOff>53812</xdr:rowOff>
    </xdr:to>
    <xdr:cxnSp macro="">
      <xdr:nvCxnSpPr>
        <xdr:cNvPr id="183" name="直線コネクタ 182"/>
        <xdr:cNvCxnSpPr/>
      </xdr:nvCxnSpPr>
      <xdr:spPr>
        <a:xfrm>
          <a:off x="2019300" y="13572137"/>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27587</xdr:rowOff>
    </xdr:from>
    <xdr:to>
      <xdr:col>2</xdr:col>
      <xdr:colOff>638175</xdr:colOff>
      <xdr:row>79</xdr:row>
      <xdr:rowOff>37190</xdr:rowOff>
    </xdr:to>
    <xdr:cxnSp macro="">
      <xdr:nvCxnSpPr>
        <xdr:cNvPr id="186" name="直線コネクタ 185"/>
        <xdr:cNvCxnSpPr/>
      </xdr:nvCxnSpPr>
      <xdr:spPr>
        <a:xfrm flipV="1">
          <a:off x="1130300" y="13572137"/>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103922</xdr:rowOff>
    </xdr:from>
    <xdr:to>
      <xdr:col>6</xdr:col>
      <xdr:colOff>561975</xdr:colOff>
      <xdr:row>79</xdr:row>
      <xdr:rowOff>34072</xdr:rowOff>
    </xdr:to>
    <xdr:sp macro="" textlink="">
      <xdr:nvSpPr>
        <xdr:cNvPr id="196" name="円/楕円 195"/>
        <xdr:cNvSpPr/>
      </xdr:nvSpPr>
      <xdr:spPr>
        <a:xfrm>
          <a:off x="4584700" y="134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18849</xdr:rowOff>
    </xdr:from>
    <xdr:ext cx="469744" cy="259045"/>
    <xdr:sp macro="" textlink="">
      <xdr:nvSpPr>
        <xdr:cNvPr id="197" name="維持補修費該当値テキスト"/>
        <xdr:cNvSpPr txBox="1"/>
      </xdr:nvSpPr>
      <xdr:spPr>
        <a:xfrm>
          <a:off x="4686300" y="1339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110421</xdr:rowOff>
    </xdr:from>
    <xdr:to>
      <xdr:col>5</xdr:col>
      <xdr:colOff>409575</xdr:colOff>
      <xdr:row>79</xdr:row>
      <xdr:rowOff>40571</xdr:rowOff>
    </xdr:to>
    <xdr:sp macro="" textlink="">
      <xdr:nvSpPr>
        <xdr:cNvPr id="198" name="円/楕円 197"/>
        <xdr:cNvSpPr/>
      </xdr:nvSpPr>
      <xdr:spPr>
        <a:xfrm>
          <a:off x="3746500" y="134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31698</xdr:rowOff>
    </xdr:from>
    <xdr:ext cx="469744" cy="259045"/>
    <xdr:sp macro="" textlink="">
      <xdr:nvSpPr>
        <xdr:cNvPr id="199" name="テキスト ボックス 198"/>
        <xdr:cNvSpPr txBox="1"/>
      </xdr:nvSpPr>
      <xdr:spPr>
        <a:xfrm>
          <a:off x="3562427"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3012</xdr:rowOff>
    </xdr:from>
    <xdr:to>
      <xdr:col>4</xdr:col>
      <xdr:colOff>206375</xdr:colOff>
      <xdr:row>79</xdr:row>
      <xdr:rowOff>104612</xdr:rowOff>
    </xdr:to>
    <xdr:sp macro="" textlink="">
      <xdr:nvSpPr>
        <xdr:cNvPr id="200" name="円/楕円 199"/>
        <xdr:cNvSpPr/>
      </xdr:nvSpPr>
      <xdr:spPr>
        <a:xfrm>
          <a:off x="2857500" y="135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95739</xdr:rowOff>
    </xdr:from>
    <xdr:ext cx="469744" cy="259045"/>
    <xdr:sp macro="" textlink="">
      <xdr:nvSpPr>
        <xdr:cNvPr id="201" name="テキスト ボックス 200"/>
        <xdr:cNvSpPr txBox="1"/>
      </xdr:nvSpPr>
      <xdr:spPr>
        <a:xfrm>
          <a:off x="2673427" y="136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148237</xdr:rowOff>
    </xdr:from>
    <xdr:to>
      <xdr:col>3</xdr:col>
      <xdr:colOff>3175</xdr:colOff>
      <xdr:row>79</xdr:row>
      <xdr:rowOff>78387</xdr:rowOff>
    </xdr:to>
    <xdr:sp macro="" textlink="">
      <xdr:nvSpPr>
        <xdr:cNvPr id="202" name="円/楕円 201"/>
        <xdr:cNvSpPr/>
      </xdr:nvSpPr>
      <xdr:spPr>
        <a:xfrm>
          <a:off x="1968500" y="135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69514</xdr:rowOff>
    </xdr:from>
    <xdr:ext cx="469744" cy="259045"/>
    <xdr:sp macro="" textlink="">
      <xdr:nvSpPr>
        <xdr:cNvPr id="203" name="テキスト ボックス 202"/>
        <xdr:cNvSpPr txBox="1"/>
      </xdr:nvSpPr>
      <xdr:spPr>
        <a:xfrm>
          <a:off x="1784427" y="136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157840</xdr:rowOff>
    </xdr:from>
    <xdr:to>
      <xdr:col>1</xdr:col>
      <xdr:colOff>485775</xdr:colOff>
      <xdr:row>79</xdr:row>
      <xdr:rowOff>87990</xdr:rowOff>
    </xdr:to>
    <xdr:sp macro="" textlink="">
      <xdr:nvSpPr>
        <xdr:cNvPr id="204" name="円/楕円 203"/>
        <xdr:cNvSpPr/>
      </xdr:nvSpPr>
      <xdr:spPr>
        <a:xfrm>
          <a:off x="1079500" y="135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79117</xdr:rowOff>
    </xdr:from>
    <xdr:ext cx="469744" cy="259045"/>
    <xdr:sp macro="" textlink="">
      <xdr:nvSpPr>
        <xdr:cNvPr id="205" name="テキスト ボックス 204"/>
        <xdr:cNvSpPr txBox="1"/>
      </xdr:nvSpPr>
      <xdr:spPr>
        <a:xfrm>
          <a:off x="895427" y="1362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134404</xdr:rowOff>
    </xdr:from>
    <xdr:to>
      <xdr:col>6</xdr:col>
      <xdr:colOff>511175</xdr:colOff>
      <xdr:row>91</xdr:row>
      <xdr:rowOff>70644</xdr:rowOff>
    </xdr:to>
    <xdr:cxnSp macro="">
      <xdr:nvCxnSpPr>
        <xdr:cNvPr id="235" name="直線コネクタ 234"/>
        <xdr:cNvCxnSpPr/>
      </xdr:nvCxnSpPr>
      <xdr:spPr>
        <a:xfrm flipV="1">
          <a:off x="3797300" y="15564904"/>
          <a:ext cx="838200" cy="10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49822</xdr:rowOff>
    </xdr:from>
    <xdr:to>
      <xdr:col>5</xdr:col>
      <xdr:colOff>358775</xdr:colOff>
      <xdr:row>91</xdr:row>
      <xdr:rowOff>70644</xdr:rowOff>
    </xdr:to>
    <xdr:cxnSp macro="">
      <xdr:nvCxnSpPr>
        <xdr:cNvPr id="238" name="直線コネクタ 237"/>
        <xdr:cNvCxnSpPr/>
      </xdr:nvCxnSpPr>
      <xdr:spPr>
        <a:xfrm>
          <a:off x="2908300" y="15651772"/>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49822</xdr:rowOff>
    </xdr:from>
    <xdr:to>
      <xdr:col>4</xdr:col>
      <xdr:colOff>155575</xdr:colOff>
      <xdr:row>92</xdr:row>
      <xdr:rowOff>52946</xdr:rowOff>
    </xdr:to>
    <xdr:cxnSp macro="">
      <xdr:nvCxnSpPr>
        <xdr:cNvPr id="241" name="直線コネクタ 240"/>
        <xdr:cNvCxnSpPr/>
      </xdr:nvCxnSpPr>
      <xdr:spPr>
        <a:xfrm flipV="1">
          <a:off x="2019300" y="15651772"/>
          <a:ext cx="889000" cy="1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52946</xdr:rowOff>
    </xdr:from>
    <xdr:to>
      <xdr:col>2</xdr:col>
      <xdr:colOff>638175</xdr:colOff>
      <xdr:row>92</xdr:row>
      <xdr:rowOff>141091</xdr:rowOff>
    </xdr:to>
    <xdr:cxnSp macro="">
      <xdr:nvCxnSpPr>
        <xdr:cNvPr id="244" name="直線コネクタ 243"/>
        <xdr:cNvCxnSpPr/>
      </xdr:nvCxnSpPr>
      <xdr:spPr>
        <a:xfrm flipV="1">
          <a:off x="1130300" y="15826346"/>
          <a:ext cx="889000" cy="8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83604</xdr:rowOff>
    </xdr:from>
    <xdr:to>
      <xdr:col>6</xdr:col>
      <xdr:colOff>561975</xdr:colOff>
      <xdr:row>91</xdr:row>
      <xdr:rowOff>13754</xdr:rowOff>
    </xdr:to>
    <xdr:sp macro="" textlink="">
      <xdr:nvSpPr>
        <xdr:cNvPr id="254" name="円/楕円 253"/>
        <xdr:cNvSpPr/>
      </xdr:nvSpPr>
      <xdr:spPr>
        <a:xfrm>
          <a:off x="4584700" y="155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36631</xdr:rowOff>
    </xdr:from>
    <xdr:ext cx="599010" cy="259045"/>
    <xdr:sp macro="" textlink="">
      <xdr:nvSpPr>
        <xdr:cNvPr id="255" name="扶助費該当値テキスト"/>
        <xdr:cNvSpPr txBox="1"/>
      </xdr:nvSpPr>
      <xdr:spPr>
        <a:xfrm>
          <a:off x="4686300" y="1546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116,278</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19844</xdr:rowOff>
    </xdr:from>
    <xdr:to>
      <xdr:col>5</xdr:col>
      <xdr:colOff>409575</xdr:colOff>
      <xdr:row>91</xdr:row>
      <xdr:rowOff>121444</xdr:rowOff>
    </xdr:to>
    <xdr:sp macro="" textlink="">
      <xdr:nvSpPr>
        <xdr:cNvPr id="256" name="円/楕円 255"/>
        <xdr:cNvSpPr/>
      </xdr:nvSpPr>
      <xdr:spPr>
        <a:xfrm>
          <a:off x="3746500" y="156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137971</xdr:rowOff>
    </xdr:from>
    <xdr:ext cx="599010" cy="259045"/>
    <xdr:sp macro="" textlink="">
      <xdr:nvSpPr>
        <xdr:cNvPr id="257" name="テキスト ボックス 256"/>
        <xdr:cNvSpPr txBox="1"/>
      </xdr:nvSpPr>
      <xdr:spPr>
        <a:xfrm>
          <a:off x="3497794" y="1539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110,625</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170472</xdr:rowOff>
    </xdr:from>
    <xdr:to>
      <xdr:col>4</xdr:col>
      <xdr:colOff>206375</xdr:colOff>
      <xdr:row>91</xdr:row>
      <xdr:rowOff>100622</xdr:rowOff>
    </xdr:to>
    <xdr:sp macro="" textlink="">
      <xdr:nvSpPr>
        <xdr:cNvPr id="258" name="円/楕円 257"/>
        <xdr:cNvSpPr/>
      </xdr:nvSpPr>
      <xdr:spPr>
        <a:xfrm>
          <a:off x="2857500" y="1560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117149</xdr:rowOff>
    </xdr:from>
    <xdr:ext cx="599010" cy="259045"/>
    <xdr:sp macro="" textlink="">
      <xdr:nvSpPr>
        <xdr:cNvPr id="259" name="テキスト ボックス 258"/>
        <xdr:cNvSpPr txBox="1"/>
      </xdr:nvSpPr>
      <xdr:spPr>
        <a:xfrm>
          <a:off x="2608794" y="1537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111,718</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2146</xdr:rowOff>
    </xdr:from>
    <xdr:to>
      <xdr:col>3</xdr:col>
      <xdr:colOff>3175</xdr:colOff>
      <xdr:row>92</xdr:row>
      <xdr:rowOff>103746</xdr:rowOff>
    </xdr:to>
    <xdr:sp macro="" textlink="">
      <xdr:nvSpPr>
        <xdr:cNvPr id="260" name="円/楕円 259"/>
        <xdr:cNvSpPr/>
      </xdr:nvSpPr>
      <xdr:spPr>
        <a:xfrm>
          <a:off x="1968500" y="157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120273</xdr:rowOff>
    </xdr:from>
    <xdr:ext cx="599010" cy="259045"/>
    <xdr:sp macro="" textlink="">
      <xdr:nvSpPr>
        <xdr:cNvPr id="261" name="テキスト ボックス 260"/>
        <xdr:cNvSpPr txBox="1"/>
      </xdr:nvSpPr>
      <xdr:spPr>
        <a:xfrm>
          <a:off x="1719794" y="1555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102,554</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90291</xdr:rowOff>
    </xdr:from>
    <xdr:to>
      <xdr:col>1</xdr:col>
      <xdr:colOff>485775</xdr:colOff>
      <xdr:row>93</xdr:row>
      <xdr:rowOff>20441</xdr:rowOff>
    </xdr:to>
    <xdr:sp macro="" textlink="">
      <xdr:nvSpPr>
        <xdr:cNvPr id="262" name="円/楕円 261"/>
        <xdr:cNvSpPr/>
      </xdr:nvSpPr>
      <xdr:spPr>
        <a:xfrm>
          <a:off x="1079500" y="158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36968</xdr:rowOff>
    </xdr:from>
    <xdr:ext cx="534377" cy="259045"/>
    <xdr:sp macro="" textlink="">
      <xdr:nvSpPr>
        <xdr:cNvPr id="263" name="テキスト ボックス 262"/>
        <xdr:cNvSpPr txBox="1"/>
      </xdr:nvSpPr>
      <xdr:spPr>
        <a:xfrm>
          <a:off x="863111" y="156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100842</xdr:rowOff>
    </xdr:from>
    <xdr:to>
      <xdr:col>15</xdr:col>
      <xdr:colOff>180975</xdr:colOff>
      <xdr:row>37</xdr:row>
      <xdr:rowOff>154761</xdr:rowOff>
    </xdr:to>
    <xdr:cxnSp macro="">
      <xdr:nvCxnSpPr>
        <xdr:cNvPr id="292" name="直線コネクタ 291"/>
        <xdr:cNvCxnSpPr/>
      </xdr:nvCxnSpPr>
      <xdr:spPr>
        <a:xfrm flipV="1">
          <a:off x="9639300" y="6444492"/>
          <a:ext cx="838200" cy="5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154761</xdr:rowOff>
    </xdr:from>
    <xdr:to>
      <xdr:col>14</xdr:col>
      <xdr:colOff>28575</xdr:colOff>
      <xdr:row>38</xdr:row>
      <xdr:rowOff>24699</xdr:rowOff>
    </xdr:to>
    <xdr:cxnSp macro="">
      <xdr:nvCxnSpPr>
        <xdr:cNvPr id="295" name="直線コネクタ 294"/>
        <xdr:cNvCxnSpPr/>
      </xdr:nvCxnSpPr>
      <xdr:spPr>
        <a:xfrm flipV="1">
          <a:off x="8750300" y="6498411"/>
          <a:ext cx="889000" cy="4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166953</xdr:rowOff>
    </xdr:from>
    <xdr:to>
      <xdr:col>12</xdr:col>
      <xdr:colOff>511175</xdr:colOff>
      <xdr:row>38</xdr:row>
      <xdr:rowOff>24699</xdr:rowOff>
    </xdr:to>
    <xdr:cxnSp macro="">
      <xdr:nvCxnSpPr>
        <xdr:cNvPr id="298" name="直線コネクタ 297"/>
        <xdr:cNvCxnSpPr/>
      </xdr:nvCxnSpPr>
      <xdr:spPr>
        <a:xfrm>
          <a:off x="7861300" y="6510603"/>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166953</xdr:rowOff>
    </xdr:from>
    <xdr:to>
      <xdr:col>11</xdr:col>
      <xdr:colOff>307975</xdr:colOff>
      <xdr:row>38</xdr:row>
      <xdr:rowOff>4304</xdr:rowOff>
    </xdr:to>
    <xdr:cxnSp macro="">
      <xdr:nvCxnSpPr>
        <xdr:cNvPr id="301" name="直線コネクタ 300"/>
        <xdr:cNvCxnSpPr/>
      </xdr:nvCxnSpPr>
      <xdr:spPr>
        <a:xfrm flipV="1">
          <a:off x="6972300" y="651060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50042</xdr:rowOff>
    </xdr:from>
    <xdr:to>
      <xdr:col>15</xdr:col>
      <xdr:colOff>231775</xdr:colOff>
      <xdr:row>37</xdr:row>
      <xdr:rowOff>151642</xdr:rowOff>
    </xdr:to>
    <xdr:sp macro="" textlink="">
      <xdr:nvSpPr>
        <xdr:cNvPr id="311" name="円/楕円 310"/>
        <xdr:cNvSpPr/>
      </xdr:nvSpPr>
      <xdr:spPr>
        <a:xfrm>
          <a:off x="10426700" y="63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28469</xdr:rowOff>
    </xdr:from>
    <xdr:ext cx="534377" cy="259045"/>
    <xdr:sp macro="" textlink="">
      <xdr:nvSpPr>
        <xdr:cNvPr id="312" name="補助費等該当値テキスト"/>
        <xdr:cNvSpPr txBox="1"/>
      </xdr:nvSpPr>
      <xdr:spPr>
        <a:xfrm>
          <a:off x="10528300" y="637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103961</xdr:rowOff>
    </xdr:from>
    <xdr:to>
      <xdr:col>14</xdr:col>
      <xdr:colOff>79375</xdr:colOff>
      <xdr:row>38</xdr:row>
      <xdr:rowOff>34111</xdr:rowOff>
    </xdr:to>
    <xdr:sp macro="" textlink="">
      <xdr:nvSpPr>
        <xdr:cNvPr id="313" name="円/楕円 312"/>
        <xdr:cNvSpPr/>
      </xdr:nvSpPr>
      <xdr:spPr>
        <a:xfrm>
          <a:off x="9588500" y="64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25238</xdr:rowOff>
    </xdr:from>
    <xdr:ext cx="534377" cy="259045"/>
    <xdr:sp macro="" textlink="">
      <xdr:nvSpPr>
        <xdr:cNvPr id="314" name="テキスト ボックス 313"/>
        <xdr:cNvSpPr txBox="1"/>
      </xdr:nvSpPr>
      <xdr:spPr>
        <a:xfrm>
          <a:off x="9372111" y="65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145349</xdr:rowOff>
    </xdr:from>
    <xdr:to>
      <xdr:col>12</xdr:col>
      <xdr:colOff>561975</xdr:colOff>
      <xdr:row>38</xdr:row>
      <xdr:rowOff>75499</xdr:rowOff>
    </xdr:to>
    <xdr:sp macro="" textlink="">
      <xdr:nvSpPr>
        <xdr:cNvPr id="315" name="円/楕円 314"/>
        <xdr:cNvSpPr/>
      </xdr:nvSpPr>
      <xdr:spPr>
        <a:xfrm>
          <a:off x="8699500" y="64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66626</xdr:rowOff>
    </xdr:from>
    <xdr:ext cx="534377" cy="259045"/>
    <xdr:sp macro="" textlink="">
      <xdr:nvSpPr>
        <xdr:cNvPr id="316" name="テキスト ボックス 315"/>
        <xdr:cNvSpPr txBox="1"/>
      </xdr:nvSpPr>
      <xdr:spPr>
        <a:xfrm>
          <a:off x="8483111" y="658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116153</xdr:rowOff>
    </xdr:from>
    <xdr:to>
      <xdr:col>11</xdr:col>
      <xdr:colOff>358775</xdr:colOff>
      <xdr:row>38</xdr:row>
      <xdr:rowOff>46303</xdr:rowOff>
    </xdr:to>
    <xdr:sp macro="" textlink="">
      <xdr:nvSpPr>
        <xdr:cNvPr id="317" name="円/楕円 316"/>
        <xdr:cNvSpPr/>
      </xdr:nvSpPr>
      <xdr:spPr>
        <a:xfrm>
          <a:off x="7810500" y="64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37430</xdr:rowOff>
    </xdr:from>
    <xdr:ext cx="534377" cy="259045"/>
    <xdr:sp macro="" textlink="">
      <xdr:nvSpPr>
        <xdr:cNvPr id="318" name="テキスト ボックス 317"/>
        <xdr:cNvSpPr txBox="1"/>
      </xdr:nvSpPr>
      <xdr:spPr>
        <a:xfrm>
          <a:off x="7594111" y="655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124954</xdr:rowOff>
    </xdr:from>
    <xdr:to>
      <xdr:col>10</xdr:col>
      <xdr:colOff>155575</xdr:colOff>
      <xdr:row>38</xdr:row>
      <xdr:rowOff>55104</xdr:rowOff>
    </xdr:to>
    <xdr:sp macro="" textlink="">
      <xdr:nvSpPr>
        <xdr:cNvPr id="319" name="円/楕円 318"/>
        <xdr:cNvSpPr/>
      </xdr:nvSpPr>
      <xdr:spPr>
        <a:xfrm>
          <a:off x="6921500" y="64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46231</xdr:rowOff>
    </xdr:from>
    <xdr:ext cx="534377" cy="259045"/>
    <xdr:sp macro="" textlink="">
      <xdr:nvSpPr>
        <xdr:cNvPr id="320" name="テキスト ボックス 319"/>
        <xdr:cNvSpPr txBox="1"/>
      </xdr:nvSpPr>
      <xdr:spPr>
        <a:xfrm>
          <a:off x="6705111" y="65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127884</xdr:rowOff>
    </xdr:from>
    <xdr:to>
      <xdr:col>15</xdr:col>
      <xdr:colOff>180975</xdr:colOff>
      <xdr:row>56</xdr:row>
      <xdr:rowOff>99882</xdr:rowOff>
    </xdr:to>
    <xdr:cxnSp macro="">
      <xdr:nvCxnSpPr>
        <xdr:cNvPr id="351" name="直線コネクタ 350"/>
        <xdr:cNvCxnSpPr/>
      </xdr:nvCxnSpPr>
      <xdr:spPr>
        <a:xfrm flipV="1">
          <a:off x="9639300" y="9214734"/>
          <a:ext cx="838200" cy="4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167057</xdr:rowOff>
    </xdr:from>
    <xdr:to>
      <xdr:col>14</xdr:col>
      <xdr:colOff>28575</xdr:colOff>
      <xdr:row>56</xdr:row>
      <xdr:rowOff>99882</xdr:rowOff>
    </xdr:to>
    <xdr:cxnSp macro="">
      <xdr:nvCxnSpPr>
        <xdr:cNvPr id="354" name="直線コネクタ 353"/>
        <xdr:cNvCxnSpPr/>
      </xdr:nvCxnSpPr>
      <xdr:spPr>
        <a:xfrm>
          <a:off x="8750300" y="9596807"/>
          <a:ext cx="889000" cy="10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169918</xdr:rowOff>
    </xdr:from>
    <xdr:to>
      <xdr:col>12</xdr:col>
      <xdr:colOff>511175</xdr:colOff>
      <xdr:row>55</xdr:row>
      <xdr:rowOff>167057</xdr:rowOff>
    </xdr:to>
    <xdr:cxnSp macro="">
      <xdr:nvCxnSpPr>
        <xdr:cNvPr id="357" name="直線コネクタ 356"/>
        <xdr:cNvCxnSpPr/>
      </xdr:nvCxnSpPr>
      <xdr:spPr>
        <a:xfrm>
          <a:off x="7861300" y="9085318"/>
          <a:ext cx="889000" cy="5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169918</xdr:rowOff>
    </xdr:from>
    <xdr:to>
      <xdr:col>11</xdr:col>
      <xdr:colOff>307975</xdr:colOff>
      <xdr:row>55</xdr:row>
      <xdr:rowOff>69334</xdr:rowOff>
    </xdr:to>
    <xdr:cxnSp macro="">
      <xdr:nvCxnSpPr>
        <xdr:cNvPr id="360" name="直線コネクタ 359"/>
        <xdr:cNvCxnSpPr/>
      </xdr:nvCxnSpPr>
      <xdr:spPr>
        <a:xfrm flipV="1">
          <a:off x="6972300" y="9085318"/>
          <a:ext cx="889000" cy="4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77084</xdr:rowOff>
    </xdr:from>
    <xdr:to>
      <xdr:col>15</xdr:col>
      <xdr:colOff>231775</xdr:colOff>
      <xdr:row>54</xdr:row>
      <xdr:rowOff>7234</xdr:rowOff>
    </xdr:to>
    <xdr:sp macro="" textlink="">
      <xdr:nvSpPr>
        <xdr:cNvPr id="370" name="円/楕円 369"/>
        <xdr:cNvSpPr/>
      </xdr:nvSpPr>
      <xdr:spPr>
        <a:xfrm>
          <a:off x="10426700" y="916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99961</xdr:rowOff>
    </xdr:from>
    <xdr:ext cx="599010" cy="259045"/>
    <xdr:sp macro="" textlink="">
      <xdr:nvSpPr>
        <xdr:cNvPr id="371" name="普通建設事業費該当値テキスト"/>
        <xdr:cNvSpPr txBox="1"/>
      </xdr:nvSpPr>
      <xdr:spPr>
        <a:xfrm>
          <a:off x="10528300" y="901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306,118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49082</xdr:rowOff>
    </xdr:from>
    <xdr:to>
      <xdr:col>14</xdr:col>
      <xdr:colOff>79375</xdr:colOff>
      <xdr:row>56</xdr:row>
      <xdr:rowOff>150682</xdr:rowOff>
    </xdr:to>
    <xdr:sp macro="" textlink="">
      <xdr:nvSpPr>
        <xdr:cNvPr id="372" name="円/楕円 371"/>
        <xdr:cNvSpPr/>
      </xdr:nvSpPr>
      <xdr:spPr>
        <a:xfrm>
          <a:off x="9588500" y="96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167209</xdr:rowOff>
    </xdr:from>
    <xdr:ext cx="599010" cy="259045"/>
    <xdr:sp macro="" textlink="">
      <xdr:nvSpPr>
        <xdr:cNvPr id="373" name="テキスト ボックス 372"/>
        <xdr:cNvSpPr txBox="1"/>
      </xdr:nvSpPr>
      <xdr:spPr>
        <a:xfrm>
          <a:off x="9339794" y="942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157,193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116257</xdr:rowOff>
    </xdr:from>
    <xdr:to>
      <xdr:col>12</xdr:col>
      <xdr:colOff>561975</xdr:colOff>
      <xdr:row>56</xdr:row>
      <xdr:rowOff>46407</xdr:rowOff>
    </xdr:to>
    <xdr:sp macro="" textlink="">
      <xdr:nvSpPr>
        <xdr:cNvPr id="374" name="円/楕円 373"/>
        <xdr:cNvSpPr/>
      </xdr:nvSpPr>
      <xdr:spPr>
        <a:xfrm>
          <a:off x="8699500" y="95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62934</xdr:rowOff>
    </xdr:from>
    <xdr:ext cx="599010" cy="259045"/>
    <xdr:sp macro="" textlink="">
      <xdr:nvSpPr>
        <xdr:cNvPr id="375" name="テキスト ボックス 374"/>
        <xdr:cNvSpPr txBox="1"/>
      </xdr:nvSpPr>
      <xdr:spPr>
        <a:xfrm>
          <a:off x="8450794" y="932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189,123</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119118</xdr:rowOff>
    </xdr:from>
    <xdr:to>
      <xdr:col>11</xdr:col>
      <xdr:colOff>358775</xdr:colOff>
      <xdr:row>53</xdr:row>
      <xdr:rowOff>49268</xdr:rowOff>
    </xdr:to>
    <xdr:sp macro="" textlink="">
      <xdr:nvSpPr>
        <xdr:cNvPr id="376" name="円/楕円 375"/>
        <xdr:cNvSpPr/>
      </xdr:nvSpPr>
      <xdr:spPr>
        <a:xfrm>
          <a:off x="7810500" y="90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65795</xdr:rowOff>
    </xdr:from>
    <xdr:ext cx="599010" cy="259045"/>
    <xdr:sp macro="" textlink="">
      <xdr:nvSpPr>
        <xdr:cNvPr id="377" name="テキスト ボックス 376"/>
        <xdr:cNvSpPr txBox="1"/>
      </xdr:nvSpPr>
      <xdr:spPr>
        <a:xfrm>
          <a:off x="7561794" y="880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345,747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18534</xdr:rowOff>
    </xdr:from>
    <xdr:to>
      <xdr:col>10</xdr:col>
      <xdr:colOff>155575</xdr:colOff>
      <xdr:row>55</xdr:row>
      <xdr:rowOff>120134</xdr:rowOff>
    </xdr:to>
    <xdr:sp macro="" textlink="">
      <xdr:nvSpPr>
        <xdr:cNvPr id="378" name="円/楕円 377"/>
        <xdr:cNvSpPr/>
      </xdr:nvSpPr>
      <xdr:spPr>
        <a:xfrm>
          <a:off x="6921500" y="94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136661</xdr:rowOff>
    </xdr:from>
    <xdr:ext cx="599010" cy="259045"/>
    <xdr:sp macro="" textlink="">
      <xdr:nvSpPr>
        <xdr:cNvPr id="379" name="テキスト ボックス 378"/>
        <xdr:cNvSpPr txBox="1"/>
      </xdr:nvSpPr>
      <xdr:spPr>
        <a:xfrm>
          <a:off x="6672794" y="922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111614</xdr:rowOff>
    </xdr:from>
    <xdr:to>
      <xdr:col>15</xdr:col>
      <xdr:colOff>180975</xdr:colOff>
      <xdr:row>78</xdr:row>
      <xdr:rowOff>33882</xdr:rowOff>
    </xdr:to>
    <xdr:cxnSp macro="">
      <xdr:nvCxnSpPr>
        <xdr:cNvPr id="406" name="直線コネクタ 405"/>
        <xdr:cNvCxnSpPr/>
      </xdr:nvCxnSpPr>
      <xdr:spPr>
        <a:xfrm flipV="1">
          <a:off x="9639300" y="12627464"/>
          <a:ext cx="838200" cy="77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170067</xdr:rowOff>
    </xdr:from>
    <xdr:to>
      <xdr:col>14</xdr:col>
      <xdr:colOff>28575</xdr:colOff>
      <xdr:row>78</xdr:row>
      <xdr:rowOff>33882</xdr:rowOff>
    </xdr:to>
    <xdr:cxnSp macro="">
      <xdr:nvCxnSpPr>
        <xdr:cNvPr id="409" name="直線コネクタ 408"/>
        <xdr:cNvCxnSpPr/>
      </xdr:nvCxnSpPr>
      <xdr:spPr>
        <a:xfrm>
          <a:off x="8750300" y="13200267"/>
          <a:ext cx="889000" cy="20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60814</xdr:rowOff>
    </xdr:from>
    <xdr:to>
      <xdr:col>15</xdr:col>
      <xdr:colOff>231775</xdr:colOff>
      <xdr:row>73</xdr:row>
      <xdr:rowOff>162414</xdr:rowOff>
    </xdr:to>
    <xdr:sp macro="" textlink="">
      <xdr:nvSpPr>
        <xdr:cNvPr id="419" name="円/楕円 418"/>
        <xdr:cNvSpPr/>
      </xdr:nvSpPr>
      <xdr:spPr>
        <a:xfrm>
          <a:off x="10426700" y="125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83691</xdr:rowOff>
    </xdr:from>
    <xdr:ext cx="599010" cy="259045"/>
    <xdr:sp macro="" textlink="">
      <xdr:nvSpPr>
        <xdr:cNvPr id="420" name="普通建設事業費 （ うち新規整備　）該当値テキスト"/>
        <xdr:cNvSpPr txBox="1"/>
      </xdr:nvSpPr>
      <xdr:spPr>
        <a:xfrm>
          <a:off x="10528300" y="1242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154532</xdr:rowOff>
    </xdr:from>
    <xdr:to>
      <xdr:col>14</xdr:col>
      <xdr:colOff>79375</xdr:colOff>
      <xdr:row>78</xdr:row>
      <xdr:rowOff>84682</xdr:rowOff>
    </xdr:to>
    <xdr:sp macro="" textlink="">
      <xdr:nvSpPr>
        <xdr:cNvPr id="421" name="円/楕円 420"/>
        <xdr:cNvSpPr/>
      </xdr:nvSpPr>
      <xdr:spPr>
        <a:xfrm>
          <a:off x="9588500" y="133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75809</xdr:rowOff>
    </xdr:from>
    <xdr:ext cx="534377" cy="259045"/>
    <xdr:sp macro="" textlink="">
      <xdr:nvSpPr>
        <xdr:cNvPr id="422" name="テキスト ボックス 421"/>
        <xdr:cNvSpPr txBox="1"/>
      </xdr:nvSpPr>
      <xdr:spPr>
        <a:xfrm>
          <a:off x="9372111" y="1344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119267</xdr:rowOff>
    </xdr:from>
    <xdr:to>
      <xdr:col>12</xdr:col>
      <xdr:colOff>561975</xdr:colOff>
      <xdr:row>77</xdr:row>
      <xdr:rowOff>49417</xdr:rowOff>
    </xdr:to>
    <xdr:sp macro="" textlink="">
      <xdr:nvSpPr>
        <xdr:cNvPr id="423" name="円/楕円 422"/>
        <xdr:cNvSpPr/>
      </xdr:nvSpPr>
      <xdr:spPr>
        <a:xfrm>
          <a:off x="8699500" y="131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65944</xdr:rowOff>
    </xdr:from>
    <xdr:ext cx="534377" cy="259045"/>
    <xdr:sp macro="" textlink="">
      <xdr:nvSpPr>
        <xdr:cNvPr id="424" name="テキスト ボックス 423"/>
        <xdr:cNvSpPr txBox="1"/>
      </xdr:nvSpPr>
      <xdr:spPr>
        <a:xfrm>
          <a:off x="8483111" y="129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117819</xdr:rowOff>
    </xdr:from>
    <xdr:to>
      <xdr:col>15</xdr:col>
      <xdr:colOff>180975</xdr:colOff>
      <xdr:row>96</xdr:row>
      <xdr:rowOff>3958</xdr:rowOff>
    </xdr:to>
    <xdr:cxnSp macro="">
      <xdr:nvCxnSpPr>
        <xdr:cNvPr id="451" name="直線コネクタ 450"/>
        <xdr:cNvCxnSpPr/>
      </xdr:nvCxnSpPr>
      <xdr:spPr>
        <a:xfrm>
          <a:off x="9639300" y="16405569"/>
          <a:ext cx="838200" cy="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102439</xdr:rowOff>
    </xdr:from>
    <xdr:to>
      <xdr:col>14</xdr:col>
      <xdr:colOff>28575</xdr:colOff>
      <xdr:row>95</xdr:row>
      <xdr:rowOff>117819</xdr:rowOff>
    </xdr:to>
    <xdr:cxnSp macro="">
      <xdr:nvCxnSpPr>
        <xdr:cNvPr id="454" name="直線コネクタ 453"/>
        <xdr:cNvCxnSpPr/>
      </xdr:nvCxnSpPr>
      <xdr:spPr>
        <a:xfrm>
          <a:off x="8750300" y="16390189"/>
          <a:ext cx="8890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124608</xdr:rowOff>
    </xdr:from>
    <xdr:to>
      <xdr:col>15</xdr:col>
      <xdr:colOff>231775</xdr:colOff>
      <xdr:row>96</xdr:row>
      <xdr:rowOff>54758</xdr:rowOff>
    </xdr:to>
    <xdr:sp macro="" textlink="">
      <xdr:nvSpPr>
        <xdr:cNvPr id="464" name="円/楕円 463"/>
        <xdr:cNvSpPr/>
      </xdr:nvSpPr>
      <xdr:spPr>
        <a:xfrm>
          <a:off x="10426700" y="164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147485</xdr:rowOff>
    </xdr:from>
    <xdr:ext cx="599010" cy="259045"/>
    <xdr:sp macro="" textlink="">
      <xdr:nvSpPr>
        <xdr:cNvPr id="465" name="普通建設事業費 （ うち更新整備　）該当値テキスト"/>
        <xdr:cNvSpPr txBox="1"/>
      </xdr:nvSpPr>
      <xdr:spPr>
        <a:xfrm>
          <a:off x="10528300" y="1626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104,690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67019</xdr:rowOff>
    </xdr:from>
    <xdr:to>
      <xdr:col>14</xdr:col>
      <xdr:colOff>79375</xdr:colOff>
      <xdr:row>95</xdr:row>
      <xdr:rowOff>168619</xdr:rowOff>
    </xdr:to>
    <xdr:sp macro="" textlink="">
      <xdr:nvSpPr>
        <xdr:cNvPr id="466" name="円/楕円 465"/>
        <xdr:cNvSpPr/>
      </xdr:nvSpPr>
      <xdr:spPr>
        <a:xfrm>
          <a:off x="9588500" y="163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13696</xdr:rowOff>
    </xdr:from>
    <xdr:ext cx="599010" cy="259045"/>
    <xdr:sp macro="" textlink="">
      <xdr:nvSpPr>
        <xdr:cNvPr id="467" name="テキスト ボックス 466"/>
        <xdr:cNvSpPr txBox="1"/>
      </xdr:nvSpPr>
      <xdr:spPr>
        <a:xfrm>
          <a:off x="9339794" y="1612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51639</xdr:rowOff>
    </xdr:from>
    <xdr:to>
      <xdr:col>12</xdr:col>
      <xdr:colOff>561975</xdr:colOff>
      <xdr:row>95</xdr:row>
      <xdr:rowOff>153239</xdr:rowOff>
    </xdr:to>
    <xdr:sp macro="" textlink="">
      <xdr:nvSpPr>
        <xdr:cNvPr id="468" name="円/楕円 467"/>
        <xdr:cNvSpPr/>
      </xdr:nvSpPr>
      <xdr:spPr>
        <a:xfrm>
          <a:off x="8699500" y="163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169766</xdr:rowOff>
    </xdr:from>
    <xdr:ext cx="599010" cy="259045"/>
    <xdr:sp macro="" textlink="">
      <xdr:nvSpPr>
        <xdr:cNvPr id="469" name="テキスト ボックス 468"/>
        <xdr:cNvSpPr txBox="1"/>
      </xdr:nvSpPr>
      <xdr:spPr>
        <a:xfrm>
          <a:off x="8450794" y="1611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31432</xdr:rowOff>
    </xdr:from>
    <xdr:to>
      <xdr:col>23</xdr:col>
      <xdr:colOff>517525</xdr:colOff>
      <xdr:row>39</xdr:row>
      <xdr:rowOff>41224</xdr:rowOff>
    </xdr:to>
    <xdr:cxnSp macro="">
      <xdr:nvCxnSpPr>
        <xdr:cNvPr id="498" name="直線コネクタ 497"/>
        <xdr:cNvCxnSpPr/>
      </xdr:nvCxnSpPr>
      <xdr:spPr>
        <a:xfrm>
          <a:off x="15481300" y="6717982"/>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31432</xdr:rowOff>
    </xdr:from>
    <xdr:to>
      <xdr:col>22</xdr:col>
      <xdr:colOff>365125</xdr:colOff>
      <xdr:row>39</xdr:row>
      <xdr:rowOff>42837</xdr:rowOff>
    </xdr:to>
    <xdr:cxnSp macro="">
      <xdr:nvCxnSpPr>
        <xdr:cNvPr id="501" name="直線コネクタ 500"/>
        <xdr:cNvCxnSpPr/>
      </xdr:nvCxnSpPr>
      <xdr:spPr>
        <a:xfrm flipV="1">
          <a:off x="14592300" y="6717982"/>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42837</xdr:rowOff>
    </xdr:from>
    <xdr:to>
      <xdr:col>21</xdr:col>
      <xdr:colOff>161925</xdr:colOff>
      <xdr:row>39</xdr:row>
      <xdr:rowOff>44196</xdr:rowOff>
    </xdr:to>
    <xdr:cxnSp macro="">
      <xdr:nvCxnSpPr>
        <xdr:cNvPr id="504" name="直線コネクタ 503"/>
        <xdr:cNvCxnSpPr/>
      </xdr:nvCxnSpPr>
      <xdr:spPr>
        <a:xfrm flipV="1">
          <a:off x="13703300" y="6729387"/>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139776</xdr:rowOff>
    </xdr:from>
    <xdr:to>
      <xdr:col>19</xdr:col>
      <xdr:colOff>644525</xdr:colOff>
      <xdr:row>39</xdr:row>
      <xdr:rowOff>44196</xdr:rowOff>
    </xdr:to>
    <xdr:cxnSp macro="">
      <xdr:nvCxnSpPr>
        <xdr:cNvPr id="507" name="直線コネクタ 506"/>
        <xdr:cNvCxnSpPr/>
      </xdr:nvCxnSpPr>
      <xdr:spPr>
        <a:xfrm>
          <a:off x="12814300" y="6654876"/>
          <a:ext cx="889000" cy="7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161874</xdr:rowOff>
    </xdr:from>
    <xdr:to>
      <xdr:col>23</xdr:col>
      <xdr:colOff>568325</xdr:colOff>
      <xdr:row>39</xdr:row>
      <xdr:rowOff>92024</xdr:rowOff>
    </xdr:to>
    <xdr:sp macro="" textlink="">
      <xdr:nvSpPr>
        <xdr:cNvPr id="517" name="円/楕円 516"/>
        <xdr:cNvSpPr/>
      </xdr:nvSpPr>
      <xdr:spPr>
        <a:xfrm>
          <a:off x="16268700" y="66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76801</xdr:rowOff>
    </xdr:from>
    <xdr:ext cx="378565" cy="259045"/>
    <xdr:sp macro="" textlink="">
      <xdr:nvSpPr>
        <xdr:cNvPr id="518" name="災害復旧事業費該当値テキスト"/>
        <xdr:cNvSpPr txBox="1"/>
      </xdr:nvSpPr>
      <xdr:spPr>
        <a:xfrm>
          <a:off x="16370300" y="659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152082</xdr:rowOff>
    </xdr:from>
    <xdr:to>
      <xdr:col>22</xdr:col>
      <xdr:colOff>415925</xdr:colOff>
      <xdr:row>39</xdr:row>
      <xdr:rowOff>82232</xdr:rowOff>
    </xdr:to>
    <xdr:sp macro="" textlink="">
      <xdr:nvSpPr>
        <xdr:cNvPr id="519" name="円/楕円 518"/>
        <xdr:cNvSpPr/>
      </xdr:nvSpPr>
      <xdr:spPr>
        <a:xfrm>
          <a:off x="15430500" y="66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73359</xdr:rowOff>
    </xdr:from>
    <xdr:ext cx="469744" cy="259045"/>
    <xdr:sp macro="" textlink="">
      <xdr:nvSpPr>
        <xdr:cNvPr id="520" name="テキスト ボックス 519"/>
        <xdr:cNvSpPr txBox="1"/>
      </xdr:nvSpPr>
      <xdr:spPr>
        <a:xfrm>
          <a:off x="15246427" y="675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163487</xdr:rowOff>
    </xdr:from>
    <xdr:to>
      <xdr:col>21</xdr:col>
      <xdr:colOff>212725</xdr:colOff>
      <xdr:row>39</xdr:row>
      <xdr:rowOff>93637</xdr:rowOff>
    </xdr:to>
    <xdr:sp macro="" textlink="">
      <xdr:nvSpPr>
        <xdr:cNvPr id="521" name="円/楕円 520"/>
        <xdr:cNvSpPr/>
      </xdr:nvSpPr>
      <xdr:spPr>
        <a:xfrm>
          <a:off x="14541500" y="66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84764</xdr:rowOff>
    </xdr:from>
    <xdr:ext cx="378565" cy="259045"/>
    <xdr:sp macro="" textlink="">
      <xdr:nvSpPr>
        <xdr:cNvPr id="522" name="テキスト ボックス 521"/>
        <xdr:cNvSpPr txBox="1"/>
      </xdr:nvSpPr>
      <xdr:spPr>
        <a:xfrm>
          <a:off x="14403017" y="677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164846</xdr:rowOff>
    </xdr:from>
    <xdr:to>
      <xdr:col>20</xdr:col>
      <xdr:colOff>9525</xdr:colOff>
      <xdr:row>39</xdr:row>
      <xdr:rowOff>94996</xdr:rowOff>
    </xdr:to>
    <xdr:sp macro="" textlink="">
      <xdr:nvSpPr>
        <xdr:cNvPr id="523" name="円/楕円 522"/>
        <xdr:cNvSpPr/>
      </xdr:nvSpPr>
      <xdr:spPr>
        <a:xfrm>
          <a:off x="1365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86123</xdr:rowOff>
    </xdr:from>
    <xdr:ext cx="313932" cy="259045"/>
    <xdr:sp macro="" textlink="">
      <xdr:nvSpPr>
        <xdr:cNvPr id="524" name="テキスト ボックス 523"/>
        <xdr:cNvSpPr txBox="1"/>
      </xdr:nvSpPr>
      <xdr:spPr>
        <a:xfrm>
          <a:off x="13546333" y="6772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88976</xdr:rowOff>
    </xdr:from>
    <xdr:to>
      <xdr:col>18</xdr:col>
      <xdr:colOff>492125</xdr:colOff>
      <xdr:row>39</xdr:row>
      <xdr:rowOff>19126</xdr:rowOff>
    </xdr:to>
    <xdr:sp macro="" textlink="">
      <xdr:nvSpPr>
        <xdr:cNvPr id="525" name="円/楕円 524"/>
        <xdr:cNvSpPr/>
      </xdr:nvSpPr>
      <xdr:spPr>
        <a:xfrm>
          <a:off x="12763500" y="66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10253</xdr:rowOff>
    </xdr:from>
    <xdr:ext cx="469744" cy="259045"/>
    <xdr:sp macro="" textlink="">
      <xdr:nvSpPr>
        <xdr:cNvPr id="526" name="テキスト ボックス 525"/>
        <xdr:cNvSpPr txBox="1"/>
      </xdr:nvSpPr>
      <xdr:spPr>
        <a:xfrm>
          <a:off x="12579427" y="669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123595</xdr:rowOff>
    </xdr:from>
    <xdr:to>
      <xdr:col>23</xdr:col>
      <xdr:colOff>517525</xdr:colOff>
      <xdr:row>70</xdr:row>
      <xdr:rowOff>144489</xdr:rowOff>
    </xdr:to>
    <xdr:cxnSp macro="">
      <xdr:nvCxnSpPr>
        <xdr:cNvPr id="600" name="直線コネクタ 599"/>
        <xdr:cNvCxnSpPr/>
      </xdr:nvCxnSpPr>
      <xdr:spPr>
        <a:xfrm flipV="1">
          <a:off x="15481300" y="12125095"/>
          <a:ext cx="8382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144489</xdr:rowOff>
    </xdr:from>
    <xdr:to>
      <xdr:col>22</xdr:col>
      <xdr:colOff>365125</xdr:colOff>
      <xdr:row>71</xdr:row>
      <xdr:rowOff>20896</xdr:rowOff>
    </xdr:to>
    <xdr:cxnSp macro="">
      <xdr:nvCxnSpPr>
        <xdr:cNvPr id="603" name="直線コネクタ 602"/>
        <xdr:cNvCxnSpPr/>
      </xdr:nvCxnSpPr>
      <xdr:spPr>
        <a:xfrm flipV="1">
          <a:off x="14592300" y="12145989"/>
          <a:ext cx="889000" cy="4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20896</xdr:rowOff>
    </xdr:from>
    <xdr:to>
      <xdr:col>21</xdr:col>
      <xdr:colOff>161925</xdr:colOff>
      <xdr:row>71</xdr:row>
      <xdr:rowOff>108810</xdr:rowOff>
    </xdr:to>
    <xdr:cxnSp macro="">
      <xdr:nvCxnSpPr>
        <xdr:cNvPr id="606" name="直線コネクタ 605"/>
        <xdr:cNvCxnSpPr/>
      </xdr:nvCxnSpPr>
      <xdr:spPr>
        <a:xfrm flipV="1">
          <a:off x="13703300" y="12193846"/>
          <a:ext cx="889000" cy="8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108810</xdr:rowOff>
    </xdr:from>
    <xdr:to>
      <xdr:col>19</xdr:col>
      <xdr:colOff>644525</xdr:colOff>
      <xdr:row>72</xdr:row>
      <xdr:rowOff>91539</xdr:rowOff>
    </xdr:to>
    <xdr:cxnSp macro="">
      <xdr:nvCxnSpPr>
        <xdr:cNvPr id="609" name="直線コネクタ 608"/>
        <xdr:cNvCxnSpPr/>
      </xdr:nvCxnSpPr>
      <xdr:spPr>
        <a:xfrm flipV="1">
          <a:off x="12814300" y="12281760"/>
          <a:ext cx="889000" cy="1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72795</xdr:rowOff>
    </xdr:from>
    <xdr:to>
      <xdr:col>23</xdr:col>
      <xdr:colOff>568325</xdr:colOff>
      <xdr:row>71</xdr:row>
      <xdr:rowOff>2945</xdr:rowOff>
    </xdr:to>
    <xdr:sp macro="" textlink="">
      <xdr:nvSpPr>
        <xdr:cNvPr id="619" name="円/楕円 618"/>
        <xdr:cNvSpPr/>
      </xdr:nvSpPr>
      <xdr:spPr>
        <a:xfrm>
          <a:off x="16268700" y="120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25822</xdr:rowOff>
    </xdr:from>
    <xdr:ext cx="599010" cy="259045"/>
    <xdr:sp macro="" textlink="">
      <xdr:nvSpPr>
        <xdr:cNvPr id="620" name="公債費該当値テキスト"/>
        <xdr:cNvSpPr txBox="1"/>
      </xdr:nvSpPr>
      <xdr:spPr>
        <a:xfrm>
          <a:off x="16370300" y="1202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222,818</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93689</xdr:rowOff>
    </xdr:from>
    <xdr:to>
      <xdr:col>22</xdr:col>
      <xdr:colOff>415925</xdr:colOff>
      <xdr:row>71</xdr:row>
      <xdr:rowOff>23839</xdr:rowOff>
    </xdr:to>
    <xdr:sp macro="" textlink="">
      <xdr:nvSpPr>
        <xdr:cNvPr id="621" name="円/楕円 620"/>
        <xdr:cNvSpPr/>
      </xdr:nvSpPr>
      <xdr:spPr>
        <a:xfrm>
          <a:off x="15430500" y="120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40366</xdr:rowOff>
    </xdr:from>
    <xdr:ext cx="599010" cy="259045"/>
    <xdr:sp macro="" textlink="">
      <xdr:nvSpPr>
        <xdr:cNvPr id="622" name="テキスト ボックス 621"/>
        <xdr:cNvSpPr txBox="1"/>
      </xdr:nvSpPr>
      <xdr:spPr>
        <a:xfrm>
          <a:off x="15181794" y="1187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219,162</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141546</xdr:rowOff>
    </xdr:from>
    <xdr:to>
      <xdr:col>21</xdr:col>
      <xdr:colOff>212725</xdr:colOff>
      <xdr:row>71</xdr:row>
      <xdr:rowOff>71696</xdr:rowOff>
    </xdr:to>
    <xdr:sp macro="" textlink="">
      <xdr:nvSpPr>
        <xdr:cNvPr id="623" name="円/楕円 622"/>
        <xdr:cNvSpPr/>
      </xdr:nvSpPr>
      <xdr:spPr>
        <a:xfrm>
          <a:off x="14541500" y="121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88223</xdr:rowOff>
    </xdr:from>
    <xdr:ext cx="599010" cy="259045"/>
    <xdr:sp macro="" textlink="">
      <xdr:nvSpPr>
        <xdr:cNvPr id="624" name="テキスト ボックス 623"/>
        <xdr:cNvSpPr txBox="1"/>
      </xdr:nvSpPr>
      <xdr:spPr>
        <a:xfrm>
          <a:off x="14292794" y="1191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210,788</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58010</xdr:rowOff>
    </xdr:from>
    <xdr:to>
      <xdr:col>20</xdr:col>
      <xdr:colOff>9525</xdr:colOff>
      <xdr:row>71</xdr:row>
      <xdr:rowOff>159610</xdr:rowOff>
    </xdr:to>
    <xdr:sp macro="" textlink="">
      <xdr:nvSpPr>
        <xdr:cNvPr id="625" name="円/楕円 624"/>
        <xdr:cNvSpPr/>
      </xdr:nvSpPr>
      <xdr:spPr>
        <a:xfrm>
          <a:off x="13652500" y="122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4687</xdr:rowOff>
    </xdr:from>
    <xdr:ext cx="599010" cy="259045"/>
    <xdr:sp macro="" textlink="">
      <xdr:nvSpPr>
        <xdr:cNvPr id="626" name="テキスト ボックス 625"/>
        <xdr:cNvSpPr txBox="1"/>
      </xdr:nvSpPr>
      <xdr:spPr>
        <a:xfrm>
          <a:off x="13403794" y="1200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195,405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40739</xdr:rowOff>
    </xdr:from>
    <xdr:to>
      <xdr:col>18</xdr:col>
      <xdr:colOff>492125</xdr:colOff>
      <xdr:row>72</xdr:row>
      <xdr:rowOff>142339</xdr:rowOff>
    </xdr:to>
    <xdr:sp macro="" textlink="">
      <xdr:nvSpPr>
        <xdr:cNvPr id="627" name="円/楕円 626"/>
        <xdr:cNvSpPr/>
      </xdr:nvSpPr>
      <xdr:spPr>
        <a:xfrm>
          <a:off x="12763500" y="123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158866</xdr:rowOff>
    </xdr:from>
    <xdr:ext cx="599010" cy="259045"/>
    <xdr:sp macro="" textlink="">
      <xdr:nvSpPr>
        <xdr:cNvPr id="628" name="テキスト ボックス 627"/>
        <xdr:cNvSpPr txBox="1"/>
      </xdr:nvSpPr>
      <xdr:spPr>
        <a:xfrm>
          <a:off x="12514794" y="1216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99064</xdr:rowOff>
    </xdr:from>
    <xdr:to>
      <xdr:col>23</xdr:col>
      <xdr:colOff>517525</xdr:colOff>
      <xdr:row>98</xdr:row>
      <xdr:rowOff>106336</xdr:rowOff>
    </xdr:to>
    <xdr:cxnSp macro="">
      <xdr:nvCxnSpPr>
        <xdr:cNvPr id="655" name="直線コネクタ 654"/>
        <xdr:cNvCxnSpPr/>
      </xdr:nvCxnSpPr>
      <xdr:spPr>
        <a:xfrm>
          <a:off x="15481300" y="16729714"/>
          <a:ext cx="838200" cy="17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99064</xdr:rowOff>
    </xdr:from>
    <xdr:to>
      <xdr:col>22</xdr:col>
      <xdr:colOff>365125</xdr:colOff>
      <xdr:row>98</xdr:row>
      <xdr:rowOff>65526</xdr:rowOff>
    </xdr:to>
    <xdr:cxnSp macro="">
      <xdr:nvCxnSpPr>
        <xdr:cNvPr id="658" name="直線コネクタ 657"/>
        <xdr:cNvCxnSpPr/>
      </xdr:nvCxnSpPr>
      <xdr:spPr>
        <a:xfrm flipV="1">
          <a:off x="14592300" y="16729714"/>
          <a:ext cx="889000" cy="13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65526</xdr:rowOff>
    </xdr:from>
    <xdr:to>
      <xdr:col>21</xdr:col>
      <xdr:colOff>161925</xdr:colOff>
      <xdr:row>98</xdr:row>
      <xdr:rowOff>70238</xdr:rowOff>
    </xdr:to>
    <xdr:cxnSp macro="">
      <xdr:nvCxnSpPr>
        <xdr:cNvPr id="661" name="直線コネクタ 660"/>
        <xdr:cNvCxnSpPr/>
      </xdr:nvCxnSpPr>
      <xdr:spPr>
        <a:xfrm flipV="1">
          <a:off x="13703300" y="16867626"/>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33246</xdr:rowOff>
    </xdr:from>
    <xdr:to>
      <xdr:col>19</xdr:col>
      <xdr:colOff>644525</xdr:colOff>
      <xdr:row>98</xdr:row>
      <xdr:rowOff>70238</xdr:rowOff>
    </xdr:to>
    <xdr:cxnSp macro="">
      <xdr:nvCxnSpPr>
        <xdr:cNvPr id="664" name="直線コネクタ 663"/>
        <xdr:cNvCxnSpPr/>
      </xdr:nvCxnSpPr>
      <xdr:spPr>
        <a:xfrm>
          <a:off x="12814300" y="16835346"/>
          <a:ext cx="889000" cy="3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68" name="テキスト ボックス 667"/>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55536</xdr:rowOff>
    </xdr:from>
    <xdr:to>
      <xdr:col>23</xdr:col>
      <xdr:colOff>568325</xdr:colOff>
      <xdr:row>98</xdr:row>
      <xdr:rowOff>157136</xdr:rowOff>
    </xdr:to>
    <xdr:sp macro="" textlink="">
      <xdr:nvSpPr>
        <xdr:cNvPr id="674" name="円/楕円 673"/>
        <xdr:cNvSpPr/>
      </xdr:nvSpPr>
      <xdr:spPr>
        <a:xfrm>
          <a:off x="16268700" y="168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141913</xdr:rowOff>
    </xdr:from>
    <xdr:ext cx="534377" cy="259045"/>
    <xdr:sp macro="" textlink="">
      <xdr:nvSpPr>
        <xdr:cNvPr id="675" name="積立金該当値テキスト"/>
        <xdr:cNvSpPr txBox="1"/>
      </xdr:nvSpPr>
      <xdr:spPr>
        <a:xfrm>
          <a:off x="16370300" y="1677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48264</xdr:rowOff>
    </xdr:from>
    <xdr:to>
      <xdr:col>22</xdr:col>
      <xdr:colOff>415925</xdr:colOff>
      <xdr:row>97</xdr:row>
      <xdr:rowOff>149864</xdr:rowOff>
    </xdr:to>
    <xdr:sp macro="" textlink="">
      <xdr:nvSpPr>
        <xdr:cNvPr id="676" name="円/楕円 675"/>
        <xdr:cNvSpPr/>
      </xdr:nvSpPr>
      <xdr:spPr>
        <a:xfrm>
          <a:off x="15430500" y="166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166391</xdr:rowOff>
    </xdr:from>
    <xdr:ext cx="534377" cy="259045"/>
    <xdr:sp macro="" textlink="">
      <xdr:nvSpPr>
        <xdr:cNvPr id="677" name="テキスト ボックス 676"/>
        <xdr:cNvSpPr txBox="1"/>
      </xdr:nvSpPr>
      <xdr:spPr>
        <a:xfrm>
          <a:off x="15214111" y="1645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14726</xdr:rowOff>
    </xdr:from>
    <xdr:to>
      <xdr:col>21</xdr:col>
      <xdr:colOff>212725</xdr:colOff>
      <xdr:row>98</xdr:row>
      <xdr:rowOff>116326</xdr:rowOff>
    </xdr:to>
    <xdr:sp macro="" textlink="">
      <xdr:nvSpPr>
        <xdr:cNvPr id="678" name="円/楕円 677"/>
        <xdr:cNvSpPr/>
      </xdr:nvSpPr>
      <xdr:spPr>
        <a:xfrm>
          <a:off x="14541500" y="168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107453</xdr:rowOff>
    </xdr:from>
    <xdr:ext cx="534377" cy="259045"/>
    <xdr:sp macro="" textlink="">
      <xdr:nvSpPr>
        <xdr:cNvPr id="679" name="テキスト ボックス 678"/>
        <xdr:cNvSpPr txBox="1"/>
      </xdr:nvSpPr>
      <xdr:spPr>
        <a:xfrm>
          <a:off x="14325111" y="1690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19438</xdr:rowOff>
    </xdr:from>
    <xdr:to>
      <xdr:col>20</xdr:col>
      <xdr:colOff>9525</xdr:colOff>
      <xdr:row>98</xdr:row>
      <xdr:rowOff>121038</xdr:rowOff>
    </xdr:to>
    <xdr:sp macro="" textlink="">
      <xdr:nvSpPr>
        <xdr:cNvPr id="680" name="円/楕円 679"/>
        <xdr:cNvSpPr/>
      </xdr:nvSpPr>
      <xdr:spPr>
        <a:xfrm>
          <a:off x="13652500" y="1682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112165</xdr:rowOff>
    </xdr:from>
    <xdr:ext cx="534377" cy="259045"/>
    <xdr:sp macro="" textlink="">
      <xdr:nvSpPr>
        <xdr:cNvPr id="681" name="テキスト ボックス 680"/>
        <xdr:cNvSpPr txBox="1"/>
      </xdr:nvSpPr>
      <xdr:spPr>
        <a:xfrm>
          <a:off x="13436111"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153896</xdr:rowOff>
    </xdr:from>
    <xdr:to>
      <xdr:col>18</xdr:col>
      <xdr:colOff>492125</xdr:colOff>
      <xdr:row>98</xdr:row>
      <xdr:rowOff>84046</xdr:rowOff>
    </xdr:to>
    <xdr:sp macro="" textlink="">
      <xdr:nvSpPr>
        <xdr:cNvPr id="682" name="円/楕円 681"/>
        <xdr:cNvSpPr/>
      </xdr:nvSpPr>
      <xdr:spPr>
        <a:xfrm>
          <a:off x="12763500" y="167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100573</xdr:rowOff>
    </xdr:from>
    <xdr:ext cx="534377" cy="259045"/>
    <xdr:sp macro="" textlink="">
      <xdr:nvSpPr>
        <xdr:cNvPr id="683" name="テキスト ボックス 682"/>
        <xdr:cNvSpPr txBox="1"/>
      </xdr:nvSpPr>
      <xdr:spPr>
        <a:xfrm>
          <a:off x="12547111" y="165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100584</xdr:rowOff>
    </xdr:from>
    <xdr:to>
      <xdr:col>32</xdr:col>
      <xdr:colOff>187325</xdr:colOff>
      <xdr:row>39</xdr:row>
      <xdr:rowOff>44450</xdr:rowOff>
    </xdr:to>
    <xdr:cxnSp macro="">
      <xdr:nvCxnSpPr>
        <xdr:cNvPr id="712" name="直線コネクタ 711"/>
        <xdr:cNvCxnSpPr/>
      </xdr:nvCxnSpPr>
      <xdr:spPr>
        <a:xfrm flipV="1">
          <a:off x="21323300" y="6615684"/>
          <a:ext cx="838200" cy="1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49784</xdr:rowOff>
    </xdr:from>
    <xdr:to>
      <xdr:col>32</xdr:col>
      <xdr:colOff>238125</xdr:colOff>
      <xdr:row>38</xdr:row>
      <xdr:rowOff>151384</xdr:rowOff>
    </xdr:to>
    <xdr:sp macro="" textlink="">
      <xdr:nvSpPr>
        <xdr:cNvPr id="731" name="円/楕円 730"/>
        <xdr:cNvSpPr/>
      </xdr:nvSpPr>
      <xdr:spPr>
        <a:xfrm>
          <a:off x="22110700" y="65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13733</xdr:rowOff>
    </xdr:from>
    <xdr:ext cx="378565" cy="259045"/>
    <xdr:sp macro="" textlink="">
      <xdr:nvSpPr>
        <xdr:cNvPr id="732" name="投資及び出資金該当値テキスト"/>
        <xdr:cNvSpPr txBox="1"/>
      </xdr:nvSpPr>
      <xdr:spPr>
        <a:xfrm>
          <a:off x="22212300" y="6528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83401</xdr:rowOff>
    </xdr:from>
    <xdr:to>
      <xdr:col>32</xdr:col>
      <xdr:colOff>187325</xdr:colOff>
      <xdr:row>77</xdr:row>
      <xdr:rowOff>98450</xdr:rowOff>
    </xdr:to>
    <xdr:cxnSp macro="">
      <xdr:nvCxnSpPr>
        <xdr:cNvPr id="827" name="直線コネクタ 826"/>
        <xdr:cNvCxnSpPr/>
      </xdr:nvCxnSpPr>
      <xdr:spPr>
        <a:xfrm>
          <a:off x="21323300" y="13285051"/>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83401</xdr:rowOff>
    </xdr:from>
    <xdr:to>
      <xdr:col>31</xdr:col>
      <xdr:colOff>34925</xdr:colOff>
      <xdr:row>77</xdr:row>
      <xdr:rowOff>121907</xdr:rowOff>
    </xdr:to>
    <xdr:cxnSp macro="">
      <xdr:nvCxnSpPr>
        <xdr:cNvPr id="830" name="直線コネクタ 829"/>
        <xdr:cNvCxnSpPr/>
      </xdr:nvCxnSpPr>
      <xdr:spPr>
        <a:xfrm flipV="1">
          <a:off x="20434300" y="13285051"/>
          <a:ext cx="889000" cy="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121907</xdr:rowOff>
    </xdr:from>
    <xdr:to>
      <xdr:col>29</xdr:col>
      <xdr:colOff>517525</xdr:colOff>
      <xdr:row>78</xdr:row>
      <xdr:rowOff>12612</xdr:rowOff>
    </xdr:to>
    <xdr:cxnSp macro="">
      <xdr:nvCxnSpPr>
        <xdr:cNvPr id="833" name="直線コネクタ 832"/>
        <xdr:cNvCxnSpPr/>
      </xdr:nvCxnSpPr>
      <xdr:spPr>
        <a:xfrm flipV="1">
          <a:off x="19545300" y="13323557"/>
          <a:ext cx="889000" cy="6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12612</xdr:rowOff>
    </xdr:from>
    <xdr:to>
      <xdr:col>28</xdr:col>
      <xdr:colOff>314325</xdr:colOff>
      <xdr:row>78</xdr:row>
      <xdr:rowOff>22910</xdr:rowOff>
    </xdr:to>
    <xdr:cxnSp macro="">
      <xdr:nvCxnSpPr>
        <xdr:cNvPr id="836" name="直線コネクタ 835"/>
        <xdr:cNvCxnSpPr/>
      </xdr:nvCxnSpPr>
      <xdr:spPr>
        <a:xfrm flipV="1">
          <a:off x="18656300" y="13385712"/>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47650</xdr:rowOff>
    </xdr:from>
    <xdr:to>
      <xdr:col>32</xdr:col>
      <xdr:colOff>238125</xdr:colOff>
      <xdr:row>77</xdr:row>
      <xdr:rowOff>149250</xdr:rowOff>
    </xdr:to>
    <xdr:sp macro="" textlink="">
      <xdr:nvSpPr>
        <xdr:cNvPr id="846" name="円/楕円 845"/>
        <xdr:cNvSpPr/>
      </xdr:nvSpPr>
      <xdr:spPr>
        <a:xfrm>
          <a:off x="22110700" y="132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26077</xdr:rowOff>
    </xdr:from>
    <xdr:ext cx="534377" cy="259045"/>
    <xdr:sp macro="" textlink="">
      <xdr:nvSpPr>
        <xdr:cNvPr id="847" name="繰出金該当値テキスト"/>
        <xdr:cNvSpPr txBox="1"/>
      </xdr:nvSpPr>
      <xdr:spPr>
        <a:xfrm>
          <a:off x="22212300" y="132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32601</xdr:rowOff>
    </xdr:from>
    <xdr:to>
      <xdr:col>31</xdr:col>
      <xdr:colOff>85725</xdr:colOff>
      <xdr:row>77</xdr:row>
      <xdr:rowOff>134201</xdr:rowOff>
    </xdr:to>
    <xdr:sp macro="" textlink="">
      <xdr:nvSpPr>
        <xdr:cNvPr id="848" name="円/楕円 847"/>
        <xdr:cNvSpPr/>
      </xdr:nvSpPr>
      <xdr:spPr>
        <a:xfrm>
          <a:off x="21272500" y="132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125328</xdr:rowOff>
    </xdr:from>
    <xdr:ext cx="534377" cy="259045"/>
    <xdr:sp macro="" textlink="">
      <xdr:nvSpPr>
        <xdr:cNvPr id="849" name="テキスト ボックス 848"/>
        <xdr:cNvSpPr txBox="1"/>
      </xdr:nvSpPr>
      <xdr:spPr>
        <a:xfrm>
          <a:off x="21056111" y="133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71107</xdr:rowOff>
    </xdr:from>
    <xdr:to>
      <xdr:col>29</xdr:col>
      <xdr:colOff>568325</xdr:colOff>
      <xdr:row>78</xdr:row>
      <xdr:rowOff>1257</xdr:rowOff>
    </xdr:to>
    <xdr:sp macro="" textlink="">
      <xdr:nvSpPr>
        <xdr:cNvPr id="850" name="円/楕円 849"/>
        <xdr:cNvSpPr/>
      </xdr:nvSpPr>
      <xdr:spPr>
        <a:xfrm>
          <a:off x="20383500" y="132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163834</xdr:rowOff>
    </xdr:from>
    <xdr:ext cx="534377" cy="259045"/>
    <xdr:sp macro="" textlink="">
      <xdr:nvSpPr>
        <xdr:cNvPr id="851" name="テキスト ボックス 850"/>
        <xdr:cNvSpPr txBox="1"/>
      </xdr:nvSpPr>
      <xdr:spPr>
        <a:xfrm>
          <a:off x="20167111" y="133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133262</xdr:rowOff>
    </xdr:from>
    <xdr:to>
      <xdr:col>28</xdr:col>
      <xdr:colOff>365125</xdr:colOff>
      <xdr:row>78</xdr:row>
      <xdr:rowOff>63412</xdr:rowOff>
    </xdr:to>
    <xdr:sp macro="" textlink="">
      <xdr:nvSpPr>
        <xdr:cNvPr id="852" name="円/楕円 851"/>
        <xdr:cNvSpPr/>
      </xdr:nvSpPr>
      <xdr:spPr>
        <a:xfrm>
          <a:off x="19494500" y="133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54539</xdr:rowOff>
    </xdr:from>
    <xdr:ext cx="534377" cy="259045"/>
    <xdr:sp macro="" textlink="">
      <xdr:nvSpPr>
        <xdr:cNvPr id="853" name="テキスト ボックス 852"/>
        <xdr:cNvSpPr txBox="1"/>
      </xdr:nvSpPr>
      <xdr:spPr>
        <a:xfrm>
          <a:off x="19278111" y="1342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143560</xdr:rowOff>
    </xdr:from>
    <xdr:to>
      <xdr:col>27</xdr:col>
      <xdr:colOff>161925</xdr:colOff>
      <xdr:row>78</xdr:row>
      <xdr:rowOff>73710</xdr:rowOff>
    </xdr:to>
    <xdr:sp macro="" textlink="">
      <xdr:nvSpPr>
        <xdr:cNvPr id="854" name="円/楕円 853"/>
        <xdr:cNvSpPr/>
      </xdr:nvSpPr>
      <xdr:spPr>
        <a:xfrm>
          <a:off x="18605500" y="133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64837</xdr:rowOff>
    </xdr:from>
    <xdr:ext cx="534377" cy="259045"/>
    <xdr:sp macro="" textlink="">
      <xdr:nvSpPr>
        <xdr:cNvPr id="855" name="テキスト ボックス 854"/>
        <xdr:cNvSpPr txBox="1"/>
      </xdr:nvSpPr>
      <xdr:spPr>
        <a:xfrm>
          <a:off x="18389111" y="1343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公債費においては、近年、大型の整備事業が集中し、地方債現在高や元利償還金が膨らんでおり、類似団体を</a:t>
          </a:r>
          <a:r>
            <a:rPr kumimoji="1" lang="en-US" altLang="ja-JP" sz="1300">
              <a:latin typeface="ＭＳ Ｐゴシック"/>
            </a:rPr>
            <a:t>2</a:t>
          </a:r>
          <a:r>
            <a:rPr kumimoji="1" lang="ja-JP" altLang="en-US" sz="1300">
              <a:latin typeface="ＭＳ Ｐゴシック"/>
            </a:rPr>
            <a:t>倍以上も上回っている。平成</a:t>
          </a:r>
          <a:r>
            <a:rPr kumimoji="1" lang="en-US" altLang="ja-JP" sz="1300">
              <a:latin typeface="ＭＳ Ｐゴシック"/>
            </a:rPr>
            <a:t>28</a:t>
          </a:r>
          <a:r>
            <a:rPr kumimoji="1" lang="ja-JP" altLang="en-US" sz="1300">
              <a:latin typeface="ＭＳ Ｐゴシック"/>
            </a:rPr>
            <a:t>年度より大任町し尿処理・じん芥処理・埋立処分施設建設事業が開始されたことに伴い、公債費は上昇することが予想されるが、繰上償還を行うなど、公債費率の抑制に努める。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扶助費では、類似団体と比較して、住民一人当たりのコストが</a:t>
          </a:r>
          <a:r>
            <a:rPr kumimoji="1" lang="en-US" altLang="ja-JP" sz="1300">
              <a:latin typeface="ＭＳ Ｐゴシック"/>
            </a:rPr>
            <a:t>49,241</a:t>
          </a:r>
          <a:r>
            <a:rPr kumimoji="1" lang="ja-JP" altLang="en-US" sz="1300">
              <a:latin typeface="ＭＳ Ｐゴシック"/>
            </a:rPr>
            <a:t>円上回っている。主な要因としては、町内に幼稚園がないため、子どもを保育園に預ける傾向にあり、児童福祉費の保育所措置費が高いことがあげられる。また、高齢化率が</a:t>
          </a:r>
          <a:r>
            <a:rPr kumimoji="1" lang="en-US" altLang="ja-JP" sz="1300">
              <a:latin typeface="ＭＳ Ｐゴシック"/>
            </a:rPr>
            <a:t>30</a:t>
          </a:r>
          <a:r>
            <a:rPr kumimoji="1" lang="ja-JP" altLang="en-US" sz="1300">
              <a:latin typeface="ＭＳ Ｐゴシック"/>
            </a:rPr>
            <a:t>％を超えている現状から、老人福祉費が高いことがあげられる。今後も継続して、介護予防事業等を積極的に行う。</a:t>
          </a:r>
          <a:endParaRPr kumimoji="1" lang="en-US" altLang="ja-JP" sz="1300">
            <a:latin typeface="ＭＳ Ｐゴシック"/>
          </a:endParaRPr>
        </a:p>
        <a:p>
          <a:r>
            <a:rPr kumimoji="1" lang="ja-JP" altLang="en-US" sz="1300">
              <a:latin typeface="ＭＳ Ｐゴシック"/>
            </a:rPr>
            <a:t>　普通建設事業費では、類似団体と比較して、住民一人当たりのコストが</a:t>
          </a:r>
          <a:r>
            <a:rPr kumimoji="1" lang="en-US" altLang="ja-JP" sz="1300">
              <a:latin typeface="ＭＳ Ｐゴシック"/>
            </a:rPr>
            <a:t>186,236</a:t>
          </a:r>
          <a:r>
            <a:rPr kumimoji="1" lang="ja-JP" altLang="en-US" sz="1300">
              <a:latin typeface="ＭＳ Ｐゴシック"/>
            </a:rPr>
            <a:t>円上回っている。これは過疎対策の一環として、道路改良や花公園整備、町営住宅の建替え等を行っており、また、平成</a:t>
          </a:r>
          <a:r>
            <a:rPr kumimoji="1" lang="en-US" altLang="ja-JP" sz="1300">
              <a:latin typeface="ＭＳ Ｐゴシック"/>
            </a:rPr>
            <a:t>28</a:t>
          </a:r>
          <a:r>
            <a:rPr kumimoji="1" lang="ja-JP" altLang="en-US" sz="1300">
              <a:latin typeface="ＭＳ Ｐゴシック"/>
            </a:rPr>
            <a:t>年度より大任町し尿処理・じん芥処理・埋立処分施設建設事業が開始されたためである。今後は、元利償還金の増加によりさらに厳しい財政運営が求められる。</a:t>
          </a:r>
          <a:endParaRPr lang="ja-JP" altLang="ja-JP" sz="1400">
            <a:effectLst/>
          </a:endParaRPr>
        </a:p>
        <a:p>
          <a:r>
            <a:rPr kumimoji="1" lang="ja-JP" altLang="en-US" sz="1300">
              <a:latin typeface="ＭＳ Ｐゴシック"/>
            </a:rPr>
            <a:t>　その他の経費においては、類似団体とほぼ同じ水準にあるため、今後も現状維持に努める。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5,288
5,282
14.26
5,518,651
5,080,148
437,418
2,294,611
10,698,577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21336</xdr:rowOff>
    </xdr:from>
    <xdr:to>
      <xdr:col>6</xdr:col>
      <xdr:colOff>511175</xdr:colOff>
      <xdr:row>34</xdr:row>
      <xdr:rowOff>73279</xdr:rowOff>
    </xdr:to>
    <xdr:cxnSp macro="">
      <xdr:nvCxnSpPr>
        <xdr:cNvPr id="61" name="直線コネクタ 60"/>
        <xdr:cNvCxnSpPr/>
      </xdr:nvCxnSpPr>
      <xdr:spPr>
        <a:xfrm flipV="1">
          <a:off x="3797300" y="5850636"/>
          <a:ext cx="8382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73279</xdr:rowOff>
    </xdr:from>
    <xdr:to>
      <xdr:col>5</xdr:col>
      <xdr:colOff>358775</xdr:colOff>
      <xdr:row>34</xdr:row>
      <xdr:rowOff>83947</xdr:rowOff>
    </xdr:to>
    <xdr:cxnSp macro="">
      <xdr:nvCxnSpPr>
        <xdr:cNvPr id="64" name="直線コネクタ 63"/>
        <xdr:cNvCxnSpPr/>
      </xdr:nvCxnSpPr>
      <xdr:spPr>
        <a:xfrm flipV="1">
          <a:off x="2908300" y="590257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58928</xdr:rowOff>
    </xdr:from>
    <xdr:to>
      <xdr:col>4</xdr:col>
      <xdr:colOff>155575</xdr:colOff>
      <xdr:row>34</xdr:row>
      <xdr:rowOff>83947</xdr:rowOff>
    </xdr:to>
    <xdr:cxnSp macro="">
      <xdr:nvCxnSpPr>
        <xdr:cNvPr id="67" name="直線コネクタ 66"/>
        <xdr:cNvCxnSpPr/>
      </xdr:nvCxnSpPr>
      <xdr:spPr>
        <a:xfrm>
          <a:off x="2019300" y="5888228"/>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166497</xdr:rowOff>
    </xdr:from>
    <xdr:to>
      <xdr:col>2</xdr:col>
      <xdr:colOff>638175</xdr:colOff>
      <xdr:row>34</xdr:row>
      <xdr:rowOff>58928</xdr:rowOff>
    </xdr:to>
    <xdr:cxnSp macro="">
      <xdr:nvCxnSpPr>
        <xdr:cNvPr id="70" name="直線コネクタ 69"/>
        <xdr:cNvCxnSpPr/>
      </xdr:nvCxnSpPr>
      <xdr:spPr>
        <a:xfrm>
          <a:off x="1130300" y="5824347"/>
          <a:ext cx="8890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141986</xdr:rowOff>
    </xdr:from>
    <xdr:to>
      <xdr:col>6</xdr:col>
      <xdr:colOff>561975</xdr:colOff>
      <xdr:row>34</xdr:row>
      <xdr:rowOff>72136</xdr:rowOff>
    </xdr:to>
    <xdr:sp macro="" textlink="">
      <xdr:nvSpPr>
        <xdr:cNvPr id="80" name="円/楕円 79"/>
        <xdr:cNvSpPr/>
      </xdr:nvSpPr>
      <xdr:spPr>
        <a:xfrm>
          <a:off x="45847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164863</xdr:rowOff>
    </xdr:from>
    <xdr:ext cx="534377" cy="259045"/>
    <xdr:sp macro="" textlink="">
      <xdr:nvSpPr>
        <xdr:cNvPr id="81" name="議会費該当値テキスト"/>
        <xdr:cNvSpPr txBox="1"/>
      </xdr:nvSpPr>
      <xdr:spPr>
        <a:xfrm>
          <a:off x="4686300" y="56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22479</xdr:rowOff>
    </xdr:from>
    <xdr:to>
      <xdr:col>5</xdr:col>
      <xdr:colOff>409575</xdr:colOff>
      <xdr:row>34</xdr:row>
      <xdr:rowOff>124079</xdr:rowOff>
    </xdr:to>
    <xdr:sp macro="" textlink="">
      <xdr:nvSpPr>
        <xdr:cNvPr id="82" name="円/楕円 81"/>
        <xdr:cNvSpPr/>
      </xdr:nvSpPr>
      <xdr:spPr>
        <a:xfrm>
          <a:off x="3746500" y="58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140606</xdr:rowOff>
    </xdr:from>
    <xdr:ext cx="534377" cy="259045"/>
    <xdr:sp macro="" textlink="">
      <xdr:nvSpPr>
        <xdr:cNvPr id="83" name="テキスト ボックス 82"/>
        <xdr:cNvSpPr txBox="1"/>
      </xdr:nvSpPr>
      <xdr:spPr>
        <a:xfrm>
          <a:off x="3530111" y="562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33147</xdr:rowOff>
    </xdr:from>
    <xdr:to>
      <xdr:col>4</xdr:col>
      <xdr:colOff>206375</xdr:colOff>
      <xdr:row>34</xdr:row>
      <xdr:rowOff>134747</xdr:rowOff>
    </xdr:to>
    <xdr:sp macro="" textlink="">
      <xdr:nvSpPr>
        <xdr:cNvPr id="84" name="円/楕円 83"/>
        <xdr:cNvSpPr/>
      </xdr:nvSpPr>
      <xdr:spPr>
        <a:xfrm>
          <a:off x="2857500" y="58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151274</xdr:rowOff>
    </xdr:from>
    <xdr:ext cx="534377" cy="259045"/>
    <xdr:sp macro="" textlink="">
      <xdr:nvSpPr>
        <xdr:cNvPr id="85" name="テキスト ボックス 84"/>
        <xdr:cNvSpPr txBox="1"/>
      </xdr:nvSpPr>
      <xdr:spPr>
        <a:xfrm>
          <a:off x="2641111" y="56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8128</xdr:rowOff>
    </xdr:from>
    <xdr:to>
      <xdr:col>3</xdr:col>
      <xdr:colOff>3175</xdr:colOff>
      <xdr:row>34</xdr:row>
      <xdr:rowOff>109728</xdr:rowOff>
    </xdr:to>
    <xdr:sp macro="" textlink="">
      <xdr:nvSpPr>
        <xdr:cNvPr id="86" name="円/楕円 85"/>
        <xdr:cNvSpPr/>
      </xdr:nvSpPr>
      <xdr:spPr>
        <a:xfrm>
          <a:off x="1968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126255</xdr:rowOff>
    </xdr:from>
    <xdr:ext cx="534377" cy="259045"/>
    <xdr:sp macro="" textlink="">
      <xdr:nvSpPr>
        <xdr:cNvPr id="87" name="テキスト ボックス 86"/>
        <xdr:cNvSpPr txBox="1"/>
      </xdr:nvSpPr>
      <xdr:spPr>
        <a:xfrm>
          <a:off x="1752111" y="56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115697</xdr:rowOff>
    </xdr:from>
    <xdr:to>
      <xdr:col>1</xdr:col>
      <xdr:colOff>485775</xdr:colOff>
      <xdr:row>34</xdr:row>
      <xdr:rowOff>45847</xdr:rowOff>
    </xdr:to>
    <xdr:sp macro="" textlink="">
      <xdr:nvSpPr>
        <xdr:cNvPr id="88" name="円/楕円 87"/>
        <xdr:cNvSpPr/>
      </xdr:nvSpPr>
      <xdr:spPr>
        <a:xfrm>
          <a:off x="1079500" y="57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62374</xdr:rowOff>
    </xdr:from>
    <xdr:ext cx="534377" cy="259045"/>
    <xdr:sp macro="" textlink="">
      <xdr:nvSpPr>
        <xdr:cNvPr id="89" name="テキスト ボックス 88"/>
        <xdr:cNvSpPr txBox="1"/>
      </xdr:nvSpPr>
      <xdr:spPr>
        <a:xfrm>
          <a:off x="863111" y="55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124632</xdr:rowOff>
    </xdr:from>
    <xdr:to>
      <xdr:col>6</xdr:col>
      <xdr:colOff>511175</xdr:colOff>
      <xdr:row>58</xdr:row>
      <xdr:rowOff>89347</xdr:rowOff>
    </xdr:to>
    <xdr:cxnSp macro="">
      <xdr:nvCxnSpPr>
        <xdr:cNvPr id="120" name="直線コネクタ 119"/>
        <xdr:cNvCxnSpPr/>
      </xdr:nvCxnSpPr>
      <xdr:spPr>
        <a:xfrm>
          <a:off x="3797300" y="9897282"/>
          <a:ext cx="838200" cy="1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124632</xdr:rowOff>
    </xdr:from>
    <xdr:to>
      <xdr:col>5</xdr:col>
      <xdr:colOff>358775</xdr:colOff>
      <xdr:row>58</xdr:row>
      <xdr:rowOff>50402</xdr:rowOff>
    </xdr:to>
    <xdr:cxnSp macro="">
      <xdr:nvCxnSpPr>
        <xdr:cNvPr id="123" name="直線コネクタ 122"/>
        <xdr:cNvCxnSpPr/>
      </xdr:nvCxnSpPr>
      <xdr:spPr>
        <a:xfrm flipV="1">
          <a:off x="2908300" y="9897282"/>
          <a:ext cx="889000" cy="9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25676</xdr:rowOff>
    </xdr:from>
    <xdr:to>
      <xdr:col>4</xdr:col>
      <xdr:colOff>155575</xdr:colOff>
      <xdr:row>58</xdr:row>
      <xdr:rowOff>50402</xdr:rowOff>
    </xdr:to>
    <xdr:cxnSp macro="">
      <xdr:nvCxnSpPr>
        <xdr:cNvPr id="126" name="直線コネクタ 125"/>
        <xdr:cNvCxnSpPr/>
      </xdr:nvCxnSpPr>
      <xdr:spPr>
        <a:xfrm>
          <a:off x="2019300" y="9969776"/>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25676</xdr:rowOff>
    </xdr:from>
    <xdr:to>
      <xdr:col>2</xdr:col>
      <xdr:colOff>638175</xdr:colOff>
      <xdr:row>58</xdr:row>
      <xdr:rowOff>31589</xdr:rowOff>
    </xdr:to>
    <xdr:cxnSp macro="">
      <xdr:nvCxnSpPr>
        <xdr:cNvPr id="129" name="直線コネクタ 128"/>
        <xdr:cNvCxnSpPr/>
      </xdr:nvCxnSpPr>
      <xdr:spPr>
        <a:xfrm flipV="1">
          <a:off x="1130300" y="9969776"/>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38547</xdr:rowOff>
    </xdr:from>
    <xdr:to>
      <xdr:col>6</xdr:col>
      <xdr:colOff>561975</xdr:colOff>
      <xdr:row>58</xdr:row>
      <xdr:rowOff>140147</xdr:rowOff>
    </xdr:to>
    <xdr:sp macro="" textlink="">
      <xdr:nvSpPr>
        <xdr:cNvPr id="139" name="円/楕円 138"/>
        <xdr:cNvSpPr/>
      </xdr:nvSpPr>
      <xdr:spPr>
        <a:xfrm>
          <a:off x="4584700" y="99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124924</xdr:rowOff>
    </xdr:from>
    <xdr:ext cx="599010" cy="259045"/>
    <xdr:sp macro="" textlink="">
      <xdr:nvSpPr>
        <xdr:cNvPr id="140" name="総務費該当値テキスト"/>
        <xdr:cNvSpPr txBox="1"/>
      </xdr:nvSpPr>
      <xdr:spPr>
        <a:xfrm>
          <a:off x="4686300" y="989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73832</xdr:rowOff>
    </xdr:from>
    <xdr:to>
      <xdr:col>5</xdr:col>
      <xdr:colOff>409575</xdr:colOff>
      <xdr:row>58</xdr:row>
      <xdr:rowOff>3982</xdr:rowOff>
    </xdr:to>
    <xdr:sp macro="" textlink="">
      <xdr:nvSpPr>
        <xdr:cNvPr id="141" name="円/楕円 140"/>
        <xdr:cNvSpPr/>
      </xdr:nvSpPr>
      <xdr:spPr>
        <a:xfrm>
          <a:off x="3746500" y="98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20509</xdr:rowOff>
    </xdr:from>
    <xdr:ext cx="599010" cy="259045"/>
    <xdr:sp macro="" textlink="">
      <xdr:nvSpPr>
        <xdr:cNvPr id="142" name="テキスト ボックス 141"/>
        <xdr:cNvSpPr txBox="1"/>
      </xdr:nvSpPr>
      <xdr:spPr>
        <a:xfrm>
          <a:off x="3497794" y="96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171052</xdr:rowOff>
    </xdr:from>
    <xdr:to>
      <xdr:col>4</xdr:col>
      <xdr:colOff>206375</xdr:colOff>
      <xdr:row>58</xdr:row>
      <xdr:rowOff>101202</xdr:rowOff>
    </xdr:to>
    <xdr:sp macro="" textlink="">
      <xdr:nvSpPr>
        <xdr:cNvPr id="143" name="円/楕円 142"/>
        <xdr:cNvSpPr/>
      </xdr:nvSpPr>
      <xdr:spPr>
        <a:xfrm>
          <a:off x="2857500" y="99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92329</xdr:rowOff>
    </xdr:from>
    <xdr:ext cx="599010" cy="259045"/>
    <xdr:sp macro="" textlink="">
      <xdr:nvSpPr>
        <xdr:cNvPr id="144" name="テキスト ボックス 143"/>
        <xdr:cNvSpPr txBox="1"/>
      </xdr:nvSpPr>
      <xdr:spPr>
        <a:xfrm>
          <a:off x="2608794" y="1003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146326</xdr:rowOff>
    </xdr:from>
    <xdr:to>
      <xdr:col>3</xdr:col>
      <xdr:colOff>3175</xdr:colOff>
      <xdr:row>58</xdr:row>
      <xdr:rowOff>76476</xdr:rowOff>
    </xdr:to>
    <xdr:sp macro="" textlink="">
      <xdr:nvSpPr>
        <xdr:cNvPr id="145" name="円/楕円 144"/>
        <xdr:cNvSpPr/>
      </xdr:nvSpPr>
      <xdr:spPr>
        <a:xfrm>
          <a:off x="1968500" y="991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93003</xdr:rowOff>
    </xdr:from>
    <xdr:ext cx="599010" cy="259045"/>
    <xdr:sp macro="" textlink="">
      <xdr:nvSpPr>
        <xdr:cNvPr id="146" name="テキスト ボックス 145"/>
        <xdr:cNvSpPr txBox="1"/>
      </xdr:nvSpPr>
      <xdr:spPr>
        <a:xfrm>
          <a:off x="1719794" y="969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152239</xdr:rowOff>
    </xdr:from>
    <xdr:to>
      <xdr:col>1</xdr:col>
      <xdr:colOff>485775</xdr:colOff>
      <xdr:row>58</xdr:row>
      <xdr:rowOff>82389</xdr:rowOff>
    </xdr:to>
    <xdr:sp macro="" textlink="">
      <xdr:nvSpPr>
        <xdr:cNvPr id="147" name="円/楕円 146"/>
        <xdr:cNvSpPr/>
      </xdr:nvSpPr>
      <xdr:spPr>
        <a:xfrm>
          <a:off x="1079500" y="99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98916</xdr:rowOff>
    </xdr:from>
    <xdr:ext cx="599010" cy="259045"/>
    <xdr:sp macro="" textlink="">
      <xdr:nvSpPr>
        <xdr:cNvPr id="148" name="テキスト ボックス 147"/>
        <xdr:cNvSpPr txBox="1"/>
      </xdr:nvSpPr>
      <xdr:spPr>
        <a:xfrm>
          <a:off x="830794" y="970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90616</xdr:rowOff>
    </xdr:from>
    <xdr:to>
      <xdr:col>6</xdr:col>
      <xdr:colOff>511175</xdr:colOff>
      <xdr:row>72</xdr:row>
      <xdr:rowOff>9551</xdr:rowOff>
    </xdr:to>
    <xdr:cxnSp macro="">
      <xdr:nvCxnSpPr>
        <xdr:cNvPr id="180" name="直線コネクタ 179"/>
        <xdr:cNvCxnSpPr/>
      </xdr:nvCxnSpPr>
      <xdr:spPr>
        <a:xfrm flipV="1">
          <a:off x="3797300" y="12263566"/>
          <a:ext cx="838200" cy="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9551</xdr:rowOff>
    </xdr:from>
    <xdr:to>
      <xdr:col>5</xdr:col>
      <xdr:colOff>358775</xdr:colOff>
      <xdr:row>72</xdr:row>
      <xdr:rowOff>19032</xdr:rowOff>
    </xdr:to>
    <xdr:cxnSp macro="">
      <xdr:nvCxnSpPr>
        <xdr:cNvPr id="183" name="直線コネクタ 182"/>
        <xdr:cNvCxnSpPr/>
      </xdr:nvCxnSpPr>
      <xdr:spPr>
        <a:xfrm flipV="1">
          <a:off x="2908300" y="12353951"/>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19032</xdr:rowOff>
    </xdr:from>
    <xdr:to>
      <xdr:col>4</xdr:col>
      <xdr:colOff>155575</xdr:colOff>
      <xdr:row>73</xdr:row>
      <xdr:rowOff>63239</xdr:rowOff>
    </xdr:to>
    <xdr:cxnSp macro="">
      <xdr:nvCxnSpPr>
        <xdr:cNvPr id="186" name="直線コネクタ 185"/>
        <xdr:cNvCxnSpPr/>
      </xdr:nvCxnSpPr>
      <xdr:spPr>
        <a:xfrm flipV="1">
          <a:off x="2019300" y="12363432"/>
          <a:ext cx="889000" cy="21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120193</xdr:rowOff>
    </xdr:from>
    <xdr:to>
      <xdr:col>2</xdr:col>
      <xdr:colOff>638175</xdr:colOff>
      <xdr:row>73</xdr:row>
      <xdr:rowOff>63239</xdr:rowOff>
    </xdr:to>
    <xdr:cxnSp macro="">
      <xdr:nvCxnSpPr>
        <xdr:cNvPr id="189" name="直線コネクタ 188"/>
        <xdr:cNvCxnSpPr/>
      </xdr:nvCxnSpPr>
      <xdr:spPr>
        <a:xfrm>
          <a:off x="1130300" y="12464593"/>
          <a:ext cx="889000" cy="1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39816</xdr:rowOff>
    </xdr:from>
    <xdr:to>
      <xdr:col>6</xdr:col>
      <xdr:colOff>561975</xdr:colOff>
      <xdr:row>71</xdr:row>
      <xdr:rowOff>141416</xdr:rowOff>
    </xdr:to>
    <xdr:sp macro="" textlink="">
      <xdr:nvSpPr>
        <xdr:cNvPr id="199" name="円/楕円 198"/>
        <xdr:cNvSpPr/>
      </xdr:nvSpPr>
      <xdr:spPr>
        <a:xfrm>
          <a:off x="4584700" y="122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62693</xdr:rowOff>
    </xdr:from>
    <xdr:ext cx="599010" cy="259045"/>
    <xdr:sp macro="" textlink="">
      <xdr:nvSpPr>
        <xdr:cNvPr id="200" name="民生費該当値テキスト"/>
        <xdr:cNvSpPr txBox="1"/>
      </xdr:nvSpPr>
      <xdr:spPr>
        <a:xfrm>
          <a:off x="4686300" y="1206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216,759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130201</xdr:rowOff>
    </xdr:from>
    <xdr:to>
      <xdr:col>5</xdr:col>
      <xdr:colOff>409575</xdr:colOff>
      <xdr:row>72</xdr:row>
      <xdr:rowOff>60351</xdr:rowOff>
    </xdr:to>
    <xdr:sp macro="" textlink="">
      <xdr:nvSpPr>
        <xdr:cNvPr id="201" name="円/楕円 200"/>
        <xdr:cNvSpPr/>
      </xdr:nvSpPr>
      <xdr:spPr>
        <a:xfrm>
          <a:off x="3746500" y="123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76878</xdr:rowOff>
    </xdr:from>
    <xdr:ext cx="599010" cy="259045"/>
    <xdr:sp macro="" textlink="">
      <xdr:nvSpPr>
        <xdr:cNvPr id="202" name="テキスト ボックス 201"/>
        <xdr:cNvSpPr txBox="1"/>
      </xdr:nvSpPr>
      <xdr:spPr>
        <a:xfrm>
          <a:off x="3497794" y="1207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208,456</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139682</xdr:rowOff>
    </xdr:from>
    <xdr:to>
      <xdr:col>4</xdr:col>
      <xdr:colOff>206375</xdr:colOff>
      <xdr:row>72</xdr:row>
      <xdr:rowOff>69832</xdr:rowOff>
    </xdr:to>
    <xdr:sp macro="" textlink="">
      <xdr:nvSpPr>
        <xdr:cNvPr id="203" name="円/楕円 202"/>
        <xdr:cNvSpPr/>
      </xdr:nvSpPr>
      <xdr:spPr>
        <a:xfrm>
          <a:off x="2857500" y="123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86359</xdr:rowOff>
    </xdr:from>
    <xdr:ext cx="599010" cy="259045"/>
    <xdr:sp macro="" textlink="">
      <xdr:nvSpPr>
        <xdr:cNvPr id="204" name="テキスト ボックス 203"/>
        <xdr:cNvSpPr txBox="1"/>
      </xdr:nvSpPr>
      <xdr:spPr>
        <a:xfrm>
          <a:off x="2608794" y="1208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207,585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12439</xdr:rowOff>
    </xdr:from>
    <xdr:to>
      <xdr:col>3</xdr:col>
      <xdr:colOff>3175</xdr:colOff>
      <xdr:row>73</xdr:row>
      <xdr:rowOff>114039</xdr:rowOff>
    </xdr:to>
    <xdr:sp macro="" textlink="">
      <xdr:nvSpPr>
        <xdr:cNvPr id="205" name="円/楕円 204"/>
        <xdr:cNvSpPr/>
      </xdr:nvSpPr>
      <xdr:spPr>
        <a:xfrm>
          <a:off x="1968500" y="125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130566</xdr:rowOff>
    </xdr:from>
    <xdr:ext cx="599010" cy="259045"/>
    <xdr:sp macro="" textlink="">
      <xdr:nvSpPr>
        <xdr:cNvPr id="206" name="テキスト ボックス 205"/>
        <xdr:cNvSpPr txBox="1"/>
      </xdr:nvSpPr>
      <xdr:spPr>
        <a:xfrm>
          <a:off x="1719794" y="123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187,774</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69393</xdr:rowOff>
    </xdr:from>
    <xdr:to>
      <xdr:col>1</xdr:col>
      <xdr:colOff>485775</xdr:colOff>
      <xdr:row>72</xdr:row>
      <xdr:rowOff>170993</xdr:rowOff>
    </xdr:to>
    <xdr:sp macro="" textlink="">
      <xdr:nvSpPr>
        <xdr:cNvPr id="207" name="円/楕円 206"/>
        <xdr:cNvSpPr/>
      </xdr:nvSpPr>
      <xdr:spPr>
        <a:xfrm>
          <a:off x="1079500" y="124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16070</xdr:rowOff>
    </xdr:from>
    <xdr:ext cx="599010" cy="259045"/>
    <xdr:sp macro="" textlink="">
      <xdr:nvSpPr>
        <xdr:cNvPr id="208" name="テキスト ボックス 207"/>
        <xdr:cNvSpPr txBox="1"/>
      </xdr:nvSpPr>
      <xdr:spPr>
        <a:xfrm>
          <a:off x="830794" y="1218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77882</xdr:rowOff>
    </xdr:from>
    <xdr:to>
      <xdr:col>6</xdr:col>
      <xdr:colOff>511175</xdr:colOff>
      <xdr:row>97</xdr:row>
      <xdr:rowOff>143005</xdr:rowOff>
    </xdr:to>
    <xdr:cxnSp macro="">
      <xdr:nvCxnSpPr>
        <xdr:cNvPr id="235" name="直線コネクタ 234"/>
        <xdr:cNvCxnSpPr/>
      </xdr:nvCxnSpPr>
      <xdr:spPr>
        <a:xfrm flipV="1">
          <a:off x="3797300" y="16194182"/>
          <a:ext cx="838200" cy="57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143005</xdr:rowOff>
    </xdr:from>
    <xdr:to>
      <xdr:col>5</xdr:col>
      <xdr:colOff>358775</xdr:colOff>
      <xdr:row>98</xdr:row>
      <xdr:rowOff>10623</xdr:rowOff>
    </xdr:to>
    <xdr:cxnSp macro="">
      <xdr:nvCxnSpPr>
        <xdr:cNvPr id="238" name="直線コネクタ 237"/>
        <xdr:cNvCxnSpPr/>
      </xdr:nvCxnSpPr>
      <xdr:spPr>
        <a:xfrm flipV="1">
          <a:off x="2908300" y="16773655"/>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6055</xdr:rowOff>
    </xdr:from>
    <xdr:to>
      <xdr:col>4</xdr:col>
      <xdr:colOff>155575</xdr:colOff>
      <xdr:row>98</xdr:row>
      <xdr:rowOff>10623</xdr:rowOff>
    </xdr:to>
    <xdr:cxnSp macro="">
      <xdr:nvCxnSpPr>
        <xdr:cNvPr id="241" name="直線コネクタ 240"/>
        <xdr:cNvCxnSpPr/>
      </xdr:nvCxnSpPr>
      <xdr:spPr>
        <a:xfrm>
          <a:off x="2019300" y="16808155"/>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6055</xdr:rowOff>
    </xdr:from>
    <xdr:to>
      <xdr:col>2</xdr:col>
      <xdr:colOff>638175</xdr:colOff>
      <xdr:row>98</xdr:row>
      <xdr:rowOff>21495</xdr:rowOff>
    </xdr:to>
    <xdr:cxnSp macro="">
      <xdr:nvCxnSpPr>
        <xdr:cNvPr id="244" name="直線コネクタ 243"/>
        <xdr:cNvCxnSpPr/>
      </xdr:nvCxnSpPr>
      <xdr:spPr>
        <a:xfrm flipV="1">
          <a:off x="1130300" y="16808155"/>
          <a:ext cx="889000" cy="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27082</xdr:rowOff>
    </xdr:from>
    <xdr:to>
      <xdr:col>6</xdr:col>
      <xdr:colOff>561975</xdr:colOff>
      <xdr:row>94</xdr:row>
      <xdr:rowOff>128682</xdr:rowOff>
    </xdr:to>
    <xdr:sp macro="" textlink="">
      <xdr:nvSpPr>
        <xdr:cNvPr id="254" name="円/楕円 253"/>
        <xdr:cNvSpPr/>
      </xdr:nvSpPr>
      <xdr:spPr>
        <a:xfrm>
          <a:off x="4584700" y="161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49959</xdr:rowOff>
    </xdr:from>
    <xdr:ext cx="599010" cy="259045"/>
    <xdr:sp macro="" textlink="">
      <xdr:nvSpPr>
        <xdr:cNvPr id="255" name="衛生費該当値テキスト"/>
        <xdr:cNvSpPr txBox="1"/>
      </xdr:nvSpPr>
      <xdr:spPr>
        <a:xfrm>
          <a:off x="4686300" y="1599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92205</xdr:rowOff>
    </xdr:from>
    <xdr:to>
      <xdr:col>5</xdr:col>
      <xdr:colOff>409575</xdr:colOff>
      <xdr:row>98</xdr:row>
      <xdr:rowOff>22355</xdr:rowOff>
    </xdr:to>
    <xdr:sp macro="" textlink="">
      <xdr:nvSpPr>
        <xdr:cNvPr id="256" name="円/楕円 255"/>
        <xdr:cNvSpPr/>
      </xdr:nvSpPr>
      <xdr:spPr>
        <a:xfrm>
          <a:off x="3746500" y="167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13482</xdr:rowOff>
    </xdr:from>
    <xdr:ext cx="534377" cy="259045"/>
    <xdr:sp macro="" textlink="">
      <xdr:nvSpPr>
        <xdr:cNvPr id="257" name="テキスト ボックス 256"/>
        <xdr:cNvSpPr txBox="1"/>
      </xdr:nvSpPr>
      <xdr:spPr>
        <a:xfrm>
          <a:off x="3530111" y="168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131273</xdr:rowOff>
    </xdr:from>
    <xdr:to>
      <xdr:col>4</xdr:col>
      <xdr:colOff>206375</xdr:colOff>
      <xdr:row>98</xdr:row>
      <xdr:rowOff>61423</xdr:rowOff>
    </xdr:to>
    <xdr:sp macro="" textlink="">
      <xdr:nvSpPr>
        <xdr:cNvPr id="258" name="円/楕円 257"/>
        <xdr:cNvSpPr/>
      </xdr:nvSpPr>
      <xdr:spPr>
        <a:xfrm>
          <a:off x="2857500" y="167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52550</xdr:rowOff>
    </xdr:from>
    <xdr:ext cx="534377" cy="259045"/>
    <xdr:sp macro="" textlink="">
      <xdr:nvSpPr>
        <xdr:cNvPr id="259" name="テキスト ボックス 258"/>
        <xdr:cNvSpPr txBox="1"/>
      </xdr:nvSpPr>
      <xdr:spPr>
        <a:xfrm>
          <a:off x="2641111" y="1685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126705</xdr:rowOff>
    </xdr:from>
    <xdr:to>
      <xdr:col>3</xdr:col>
      <xdr:colOff>3175</xdr:colOff>
      <xdr:row>98</xdr:row>
      <xdr:rowOff>56855</xdr:rowOff>
    </xdr:to>
    <xdr:sp macro="" textlink="">
      <xdr:nvSpPr>
        <xdr:cNvPr id="260" name="円/楕円 259"/>
        <xdr:cNvSpPr/>
      </xdr:nvSpPr>
      <xdr:spPr>
        <a:xfrm>
          <a:off x="1968500" y="167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47982</xdr:rowOff>
    </xdr:from>
    <xdr:ext cx="534377" cy="259045"/>
    <xdr:sp macro="" textlink="">
      <xdr:nvSpPr>
        <xdr:cNvPr id="261" name="テキスト ボックス 260"/>
        <xdr:cNvSpPr txBox="1"/>
      </xdr:nvSpPr>
      <xdr:spPr>
        <a:xfrm>
          <a:off x="1752111" y="168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142145</xdr:rowOff>
    </xdr:from>
    <xdr:to>
      <xdr:col>1</xdr:col>
      <xdr:colOff>485775</xdr:colOff>
      <xdr:row>98</xdr:row>
      <xdr:rowOff>72295</xdr:rowOff>
    </xdr:to>
    <xdr:sp macro="" textlink="">
      <xdr:nvSpPr>
        <xdr:cNvPr id="262" name="円/楕円 261"/>
        <xdr:cNvSpPr/>
      </xdr:nvSpPr>
      <xdr:spPr>
        <a:xfrm>
          <a:off x="1079500" y="167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63422</xdr:rowOff>
    </xdr:from>
    <xdr:ext cx="534377" cy="259045"/>
    <xdr:sp macro="" textlink="">
      <xdr:nvSpPr>
        <xdr:cNvPr id="263" name="テキスト ボックス 262"/>
        <xdr:cNvSpPr txBox="1"/>
      </xdr:nvSpPr>
      <xdr:spPr>
        <a:xfrm>
          <a:off x="863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35992</xdr:rowOff>
    </xdr:from>
    <xdr:to>
      <xdr:col>15</xdr:col>
      <xdr:colOff>180975</xdr:colOff>
      <xdr:row>39</xdr:row>
      <xdr:rowOff>36373</xdr:rowOff>
    </xdr:to>
    <xdr:cxnSp macro="">
      <xdr:nvCxnSpPr>
        <xdr:cNvPr id="292" name="直線コネクタ 291"/>
        <xdr:cNvCxnSpPr/>
      </xdr:nvCxnSpPr>
      <xdr:spPr>
        <a:xfrm flipV="1">
          <a:off x="9639300" y="672254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34392</xdr:rowOff>
    </xdr:from>
    <xdr:to>
      <xdr:col>14</xdr:col>
      <xdr:colOff>28575</xdr:colOff>
      <xdr:row>39</xdr:row>
      <xdr:rowOff>36373</xdr:rowOff>
    </xdr:to>
    <xdr:cxnSp macro="">
      <xdr:nvCxnSpPr>
        <xdr:cNvPr id="295" name="直線コネクタ 294"/>
        <xdr:cNvCxnSpPr/>
      </xdr:nvCxnSpPr>
      <xdr:spPr>
        <a:xfrm>
          <a:off x="8750300" y="6378042"/>
          <a:ext cx="889000" cy="3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34392</xdr:rowOff>
    </xdr:from>
    <xdr:to>
      <xdr:col>12</xdr:col>
      <xdr:colOff>511175</xdr:colOff>
      <xdr:row>38</xdr:row>
      <xdr:rowOff>69977</xdr:rowOff>
    </xdr:to>
    <xdr:cxnSp macro="">
      <xdr:nvCxnSpPr>
        <xdr:cNvPr id="298" name="直線コネクタ 297"/>
        <xdr:cNvCxnSpPr/>
      </xdr:nvCxnSpPr>
      <xdr:spPr>
        <a:xfrm flipV="1">
          <a:off x="7861300" y="6378042"/>
          <a:ext cx="889000" cy="20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62984</xdr:rowOff>
    </xdr:from>
    <xdr:ext cx="469744" cy="259045"/>
    <xdr:sp macro="" textlink="">
      <xdr:nvSpPr>
        <xdr:cNvPr id="300" name="テキスト ボックス 299"/>
        <xdr:cNvSpPr txBox="1"/>
      </xdr:nvSpPr>
      <xdr:spPr>
        <a:xfrm>
          <a:off x="8515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16408</xdr:rowOff>
    </xdr:from>
    <xdr:to>
      <xdr:col>11</xdr:col>
      <xdr:colOff>307975</xdr:colOff>
      <xdr:row>38</xdr:row>
      <xdr:rowOff>69977</xdr:rowOff>
    </xdr:to>
    <xdr:cxnSp macro="">
      <xdr:nvCxnSpPr>
        <xdr:cNvPr id="301" name="直線コネクタ 300"/>
        <xdr:cNvCxnSpPr/>
      </xdr:nvCxnSpPr>
      <xdr:spPr>
        <a:xfrm>
          <a:off x="6972300" y="6531508"/>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156642</xdr:rowOff>
    </xdr:from>
    <xdr:to>
      <xdr:col>15</xdr:col>
      <xdr:colOff>231775</xdr:colOff>
      <xdr:row>39</xdr:row>
      <xdr:rowOff>86792</xdr:rowOff>
    </xdr:to>
    <xdr:sp macro="" textlink="">
      <xdr:nvSpPr>
        <xdr:cNvPr id="311" name="円/楕円 310"/>
        <xdr:cNvSpPr/>
      </xdr:nvSpPr>
      <xdr:spPr>
        <a:xfrm>
          <a:off x="104267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71569</xdr:rowOff>
    </xdr:from>
    <xdr:ext cx="378565" cy="259045"/>
    <xdr:sp macro="" textlink="">
      <xdr:nvSpPr>
        <xdr:cNvPr id="312" name="労働費該当値テキスト"/>
        <xdr:cNvSpPr txBox="1"/>
      </xdr:nvSpPr>
      <xdr:spPr>
        <a:xfrm>
          <a:off x="10528300" y="658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157023</xdr:rowOff>
    </xdr:from>
    <xdr:to>
      <xdr:col>14</xdr:col>
      <xdr:colOff>79375</xdr:colOff>
      <xdr:row>39</xdr:row>
      <xdr:rowOff>87173</xdr:rowOff>
    </xdr:to>
    <xdr:sp macro="" textlink="">
      <xdr:nvSpPr>
        <xdr:cNvPr id="313" name="円/楕円 312"/>
        <xdr:cNvSpPr/>
      </xdr:nvSpPr>
      <xdr:spPr>
        <a:xfrm>
          <a:off x="95885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78300</xdr:rowOff>
    </xdr:from>
    <xdr:ext cx="378565" cy="259045"/>
    <xdr:sp macro="" textlink="">
      <xdr:nvSpPr>
        <xdr:cNvPr id="314" name="テキスト ボックス 313"/>
        <xdr:cNvSpPr txBox="1"/>
      </xdr:nvSpPr>
      <xdr:spPr>
        <a:xfrm>
          <a:off x="9450017" y="67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155042</xdr:rowOff>
    </xdr:from>
    <xdr:to>
      <xdr:col>12</xdr:col>
      <xdr:colOff>561975</xdr:colOff>
      <xdr:row>37</xdr:row>
      <xdr:rowOff>85192</xdr:rowOff>
    </xdr:to>
    <xdr:sp macro="" textlink="">
      <xdr:nvSpPr>
        <xdr:cNvPr id="315" name="円/楕円 314"/>
        <xdr:cNvSpPr/>
      </xdr:nvSpPr>
      <xdr:spPr>
        <a:xfrm>
          <a:off x="8699500" y="63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101719</xdr:rowOff>
    </xdr:from>
    <xdr:ext cx="469744" cy="259045"/>
    <xdr:sp macro="" textlink="">
      <xdr:nvSpPr>
        <xdr:cNvPr id="316" name="テキスト ボックス 315"/>
        <xdr:cNvSpPr txBox="1"/>
      </xdr:nvSpPr>
      <xdr:spPr>
        <a:xfrm>
          <a:off x="8515427" y="61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19177</xdr:rowOff>
    </xdr:from>
    <xdr:to>
      <xdr:col>11</xdr:col>
      <xdr:colOff>358775</xdr:colOff>
      <xdr:row>38</xdr:row>
      <xdr:rowOff>120777</xdr:rowOff>
    </xdr:to>
    <xdr:sp macro="" textlink="">
      <xdr:nvSpPr>
        <xdr:cNvPr id="317" name="円/楕円 316"/>
        <xdr:cNvSpPr/>
      </xdr:nvSpPr>
      <xdr:spPr>
        <a:xfrm>
          <a:off x="7810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111904</xdr:rowOff>
    </xdr:from>
    <xdr:ext cx="469744" cy="259045"/>
    <xdr:sp macro="" textlink="">
      <xdr:nvSpPr>
        <xdr:cNvPr id="318" name="テキスト ボックス 317"/>
        <xdr:cNvSpPr txBox="1"/>
      </xdr:nvSpPr>
      <xdr:spPr>
        <a:xfrm>
          <a:off x="7626427" y="66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137058</xdr:rowOff>
    </xdr:from>
    <xdr:to>
      <xdr:col>10</xdr:col>
      <xdr:colOff>155575</xdr:colOff>
      <xdr:row>38</xdr:row>
      <xdr:rowOff>67208</xdr:rowOff>
    </xdr:to>
    <xdr:sp macro="" textlink="">
      <xdr:nvSpPr>
        <xdr:cNvPr id="319" name="円/楕円 318"/>
        <xdr:cNvSpPr/>
      </xdr:nvSpPr>
      <xdr:spPr>
        <a:xfrm>
          <a:off x="6921500" y="648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58335</xdr:rowOff>
    </xdr:from>
    <xdr:ext cx="469744" cy="259045"/>
    <xdr:sp macro="" textlink="">
      <xdr:nvSpPr>
        <xdr:cNvPr id="320" name="テキスト ボックス 319"/>
        <xdr:cNvSpPr txBox="1"/>
      </xdr:nvSpPr>
      <xdr:spPr>
        <a:xfrm>
          <a:off x="6737427" y="65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164817</xdr:rowOff>
    </xdr:from>
    <xdr:to>
      <xdr:col>15</xdr:col>
      <xdr:colOff>180975</xdr:colOff>
      <xdr:row>57</xdr:row>
      <xdr:rowOff>3215</xdr:rowOff>
    </xdr:to>
    <xdr:cxnSp macro="">
      <xdr:nvCxnSpPr>
        <xdr:cNvPr id="345" name="直線コネクタ 344"/>
        <xdr:cNvCxnSpPr/>
      </xdr:nvCxnSpPr>
      <xdr:spPr>
        <a:xfrm>
          <a:off x="9639300" y="9766017"/>
          <a:ext cx="8382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164817</xdr:rowOff>
    </xdr:from>
    <xdr:to>
      <xdr:col>14</xdr:col>
      <xdr:colOff>28575</xdr:colOff>
      <xdr:row>57</xdr:row>
      <xdr:rowOff>5431</xdr:rowOff>
    </xdr:to>
    <xdr:cxnSp macro="">
      <xdr:nvCxnSpPr>
        <xdr:cNvPr id="348" name="直線コネクタ 347"/>
        <xdr:cNvCxnSpPr/>
      </xdr:nvCxnSpPr>
      <xdr:spPr>
        <a:xfrm flipV="1">
          <a:off x="8750300" y="976601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6672</xdr:rowOff>
    </xdr:from>
    <xdr:to>
      <xdr:col>12</xdr:col>
      <xdr:colOff>511175</xdr:colOff>
      <xdr:row>57</xdr:row>
      <xdr:rowOff>5431</xdr:rowOff>
    </xdr:to>
    <xdr:cxnSp macro="">
      <xdr:nvCxnSpPr>
        <xdr:cNvPr id="351" name="直線コネクタ 350"/>
        <xdr:cNvCxnSpPr/>
      </xdr:nvCxnSpPr>
      <xdr:spPr>
        <a:xfrm>
          <a:off x="7861300" y="9436422"/>
          <a:ext cx="889000" cy="34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6672</xdr:rowOff>
    </xdr:from>
    <xdr:to>
      <xdr:col>11</xdr:col>
      <xdr:colOff>307975</xdr:colOff>
      <xdr:row>56</xdr:row>
      <xdr:rowOff>44579</xdr:rowOff>
    </xdr:to>
    <xdr:cxnSp macro="">
      <xdr:nvCxnSpPr>
        <xdr:cNvPr id="354" name="直線コネクタ 353"/>
        <xdr:cNvCxnSpPr/>
      </xdr:nvCxnSpPr>
      <xdr:spPr>
        <a:xfrm flipV="1">
          <a:off x="6972300" y="9436422"/>
          <a:ext cx="889000" cy="20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123865</xdr:rowOff>
    </xdr:from>
    <xdr:to>
      <xdr:col>15</xdr:col>
      <xdr:colOff>231775</xdr:colOff>
      <xdr:row>57</xdr:row>
      <xdr:rowOff>54015</xdr:rowOff>
    </xdr:to>
    <xdr:sp macro="" textlink="">
      <xdr:nvSpPr>
        <xdr:cNvPr id="364" name="円/楕円 363"/>
        <xdr:cNvSpPr/>
      </xdr:nvSpPr>
      <xdr:spPr>
        <a:xfrm>
          <a:off x="10426700" y="97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102292</xdr:rowOff>
    </xdr:from>
    <xdr:ext cx="534377" cy="259045"/>
    <xdr:sp macro="" textlink="">
      <xdr:nvSpPr>
        <xdr:cNvPr id="365" name="農林水産業費該当値テキスト"/>
        <xdr:cNvSpPr txBox="1"/>
      </xdr:nvSpPr>
      <xdr:spPr>
        <a:xfrm>
          <a:off x="10528300" y="970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114017</xdr:rowOff>
    </xdr:from>
    <xdr:to>
      <xdr:col>14</xdr:col>
      <xdr:colOff>79375</xdr:colOff>
      <xdr:row>57</xdr:row>
      <xdr:rowOff>44167</xdr:rowOff>
    </xdr:to>
    <xdr:sp macro="" textlink="">
      <xdr:nvSpPr>
        <xdr:cNvPr id="366" name="円/楕円 365"/>
        <xdr:cNvSpPr/>
      </xdr:nvSpPr>
      <xdr:spPr>
        <a:xfrm>
          <a:off x="9588500" y="97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35294</xdr:rowOff>
    </xdr:from>
    <xdr:ext cx="534377" cy="259045"/>
    <xdr:sp macro="" textlink="">
      <xdr:nvSpPr>
        <xdr:cNvPr id="367" name="テキスト ボックス 366"/>
        <xdr:cNvSpPr txBox="1"/>
      </xdr:nvSpPr>
      <xdr:spPr>
        <a:xfrm>
          <a:off x="9372111" y="98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126081</xdr:rowOff>
    </xdr:from>
    <xdr:to>
      <xdr:col>12</xdr:col>
      <xdr:colOff>561975</xdr:colOff>
      <xdr:row>57</xdr:row>
      <xdr:rowOff>56231</xdr:rowOff>
    </xdr:to>
    <xdr:sp macro="" textlink="">
      <xdr:nvSpPr>
        <xdr:cNvPr id="368" name="円/楕円 367"/>
        <xdr:cNvSpPr/>
      </xdr:nvSpPr>
      <xdr:spPr>
        <a:xfrm>
          <a:off x="8699500" y="9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47358</xdr:rowOff>
    </xdr:from>
    <xdr:ext cx="534377" cy="259045"/>
    <xdr:sp macro="" textlink="">
      <xdr:nvSpPr>
        <xdr:cNvPr id="369" name="テキスト ボックス 368"/>
        <xdr:cNvSpPr txBox="1"/>
      </xdr:nvSpPr>
      <xdr:spPr>
        <a:xfrm>
          <a:off x="8483111" y="982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127322</xdr:rowOff>
    </xdr:from>
    <xdr:to>
      <xdr:col>11</xdr:col>
      <xdr:colOff>358775</xdr:colOff>
      <xdr:row>55</xdr:row>
      <xdr:rowOff>57472</xdr:rowOff>
    </xdr:to>
    <xdr:sp macro="" textlink="">
      <xdr:nvSpPr>
        <xdr:cNvPr id="370" name="円/楕円 369"/>
        <xdr:cNvSpPr/>
      </xdr:nvSpPr>
      <xdr:spPr>
        <a:xfrm>
          <a:off x="7810500" y="93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73999</xdr:rowOff>
    </xdr:from>
    <xdr:ext cx="534377" cy="259045"/>
    <xdr:sp macro="" textlink="">
      <xdr:nvSpPr>
        <xdr:cNvPr id="371" name="テキスト ボックス 370"/>
        <xdr:cNvSpPr txBox="1"/>
      </xdr:nvSpPr>
      <xdr:spPr>
        <a:xfrm>
          <a:off x="7594111" y="9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93,277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165229</xdr:rowOff>
    </xdr:from>
    <xdr:to>
      <xdr:col>10</xdr:col>
      <xdr:colOff>155575</xdr:colOff>
      <xdr:row>56</xdr:row>
      <xdr:rowOff>95379</xdr:rowOff>
    </xdr:to>
    <xdr:sp macro="" textlink="">
      <xdr:nvSpPr>
        <xdr:cNvPr id="372" name="円/楕円 371"/>
        <xdr:cNvSpPr/>
      </xdr:nvSpPr>
      <xdr:spPr>
        <a:xfrm>
          <a:off x="6921500" y="95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111906</xdr:rowOff>
    </xdr:from>
    <xdr:ext cx="534377" cy="259045"/>
    <xdr:sp macro="" textlink="">
      <xdr:nvSpPr>
        <xdr:cNvPr id="373" name="テキスト ボックス 372"/>
        <xdr:cNvSpPr txBox="1"/>
      </xdr:nvSpPr>
      <xdr:spPr>
        <a:xfrm>
          <a:off x="6705111" y="93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90534</xdr:rowOff>
    </xdr:from>
    <xdr:to>
      <xdr:col>15</xdr:col>
      <xdr:colOff>180975</xdr:colOff>
      <xdr:row>79</xdr:row>
      <xdr:rowOff>91123</xdr:rowOff>
    </xdr:to>
    <xdr:cxnSp macro="">
      <xdr:nvCxnSpPr>
        <xdr:cNvPr id="404" name="直線コネクタ 403"/>
        <xdr:cNvCxnSpPr/>
      </xdr:nvCxnSpPr>
      <xdr:spPr>
        <a:xfrm flipV="1">
          <a:off x="9639300" y="13635084"/>
          <a:ext cx="8382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91123</xdr:rowOff>
    </xdr:from>
    <xdr:to>
      <xdr:col>14</xdr:col>
      <xdr:colOff>28575</xdr:colOff>
      <xdr:row>79</xdr:row>
      <xdr:rowOff>92004</xdr:rowOff>
    </xdr:to>
    <xdr:cxnSp macro="">
      <xdr:nvCxnSpPr>
        <xdr:cNvPr id="407" name="直線コネクタ 406"/>
        <xdr:cNvCxnSpPr/>
      </xdr:nvCxnSpPr>
      <xdr:spPr>
        <a:xfrm flipV="1">
          <a:off x="8750300" y="13635673"/>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88412</xdr:rowOff>
    </xdr:from>
    <xdr:to>
      <xdr:col>12</xdr:col>
      <xdr:colOff>511175</xdr:colOff>
      <xdr:row>79</xdr:row>
      <xdr:rowOff>92004</xdr:rowOff>
    </xdr:to>
    <xdr:cxnSp macro="">
      <xdr:nvCxnSpPr>
        <xdr:cNvPr id="410" name="直線コネクタ 409"/>
        <xdr:cNvCxnSpPr/>
      </xdr:nvCxnSpPr>
      <xdr:spPr>
        <a:xfrm>
          <a:off x="7861300" y="1363296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88412</xdr:rowOff>
    </xdr:from>
    <xdr:to>
      <xdr:col>11</xdr:col>
      <xdr:colOff>307975</xdr:colOff>
      <xdr:row>79</xdr:row>
      <xdr:rowOff>92723</xdr:rowOff>
    </xdr:to>
    <xdr:cxnSp macro="">
      <xdr:nvCxnSpPr>
        <xdr:cNvPr id="413" name="直線コネクタ 412"/>
        <xdr:cNvCxnSpPr/>
      </xdr:nvCxnSpPr>
      <xdr:spPr>
        <a:xfrm flipV="1">
          <a:off x="6972300" y="1363296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39734</xdr:rowOff>
    </xdr:from>
    <xdr:to>
      <xdr:col>15</xdr:col>
      <xdr:colOff>231775</xdr:colOff>
      <xdr:row>79</xdr:row>
      <xdr:rowOff>141334</xdr:rowOff>
    </xdr:to>
    <xdr:sp macro="" textlink="">
      <xdr:nvSpPr>
        <xdr:cNvPr id="423" name="円/楕円 422"/>
        <xdr:cNvSpPr/>
      </xdr:nvSpPr>
      <xdr:spPr>
        <a:xfrm>
          <a:off x="10426700" y="135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126111</xdr:rowOff>
    </xdr:from>
    <xdr:ext cx="378565" cy="259045"/>
    <xdr:sp macro="" textlink="">
      <xdr:nvSpPr>
        <xdr:cNvPr id="424" name="商工費該当値テキスト"/>
        <xdr:cNvSpPr txBox="1"/>
      </xdr:nvSpPr>
      <xdr:spPr>
        <a:xfrm>
          <a:off x="10528300" y="1349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40323</xdr:rowOff>
    </xdr:from>
    <xdr:to>
      <xdr:col>14</xdr:col>
      <xdr:colOff>79375</xdr:colOff>
      <xdr:row>79</xdr:row>
      <xdr:rowOff>141923</xdr:rowOff>
    </xdr:to>
    <xdr:sp macro="" textlink="">
      <xdr:nvSpPr>
        <xdr:cNvPr id="425" name="円/楕円 424"/>
        <xdr:cNvSpPr/>
      </xdr:nvSpPr>
      <xdr:spPr>
        <a:xfrm>
          <a:off x="9588500" y="135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133050</xdr:rowOff>
    </xdr:from>
    <xdr:ext cx="378565" cy="259045"/>
    <xdr:sp macro="" textlink="">
      <xdr:nvSpPr>
        <xdr:cNvPr id="426" name="テキスト ボックス 425"/>
        <xdr:cNvSpPr txBox="1"/>
      </xdr:nvSpPr>
      <xdr:spPr>
        <a:xfrm>
          <a:off x="9450017" y="13677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41204</xdr:rowOff>
    </xdr:from>
    <xdr:to>
      <xdr:col>12</xdr:col>
      <xdr:colOff>561975</xdr:colOff>
      <xdr:row>79</xdr:row>
      <xdr:rowOff>142804</xdr:rowOff>
    </xdr:to>
    <xdr:sp macro="" textlink="">
      <xdr:nvSpPr>
        <xdr:cNvPr id="427" name="円/楕円 426"/>
        <xdr:cNvSpPr/>
      </xdr:nvSpPr>
      <xdr:spPr>
        <a:xfrm>
          <a:off x="8699500" y="135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133931</xdr:rowOff>
    </xdr:from>
    <xdr:ext cx="378565" cy="259045"/>
    <xdr:sp macro="" textlink="">
      <xdr:nvSpPr>
        <xdr:cNvPr id="428" name="テキスト ボックス 427"/>
        <xdr:cNvSpPr txBox="1"/>
      </xdr:nvSpPr>
      <xdr:spPr>
        <a:xfrm>
          <a:off x="8561017" y="13678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37612</xdr:rowOff>
    </xdr:from>
    <xdr:to>
      <xdr:col>11</xdr:col>
      <xdr:colOff>358775</xdr:colOff>
      <xdr:row>79</xdr:row>
      <xdr:rowOff>139212</xdr:rowOff>
    </xdr:to>
    <xdr:sp macro="" textlink="">
      <xdr:nvSpPr>
        <xdr:cNvPr id="429" name="円/楕円 428"/>
        <xdr:cNvSpPr/>
      </xdr:nvSpPr>
      <xdr:spPr>
        <a:xfrm>
          <a:off x="7810500" y="135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130339</xdr:rowOff>
    </xdr:from>
    <xdr:ext cx="378565" cy="259045"/>
    <xdr:sp macro="" textlink="">
      <xdr:nvSpPr>
        <xdr:cNvPr id="430" name="テキスト ボックス 429"/>
        <xdr:cNvSpPr txBox="1"/>
      </xdr:nvSpPr>
      <xdr:spPr>
        <a:xfrm>
          <a:off x="7672017" y="1367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41923</xdr:rowOff>
    </xdr:from>
    <xdr:to>
      <xdr:col>10</xdr:col>
      <xdr:colOff>155575</xdr:colOff>
      <xdr:row>79</xdr:row>
      <xdr:rowOff>143523</xdr:rowOff>
    </xdr:to>
    <xdr:sp macro="" textlink="">
      <xdr:nvSpPr>
        <xdr:cNvPr id="431" name="円/楕円 430"/>
        <xdr:cNvSpPr/>
      </xdr:nvSpPr>
      <xdr:spPr>
        <a:xfrm>
          <a:off x="6921500" y="135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134650</xdr:rowOff>
    </xdr:from>
    <xdr:ext cx="378565" cy="259045"/>
    <xdr:sp macro="" textlink="">
      <xdr:nvSpPr>
        <xdr:cNvPr id="432" name="テキスト ボックス 431"/>
        <xdr:cNvSpPr txBox="1"/>
      </xdr:nvSpPr>
      <xdr:spPr>
        <a:xfrm>
          <a:off x="6783017" y="13679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134438</xdr:rowOff>
    </xdr:from>
    <xdr:to>
      <xdr:col>15</xdr:col>
      <xdr:colOff>180975</xdr:colOff>
      <xdr:row>95</xdr:row>
      <xdr:rowOff>161417</xdr:rowOff>
    </xdr:to>
    <xdr:cxnSp macro="">
      <xdr:nvCxnSpPr>
        <xdr:cNvPr id="459" name="直線コネクタ 458"/>
        <xdr:cNvCxnSpPr/>
      </xdr:nvCxnSpPr>
      <xdr:spPr>
        <a:xfrm>
          <a:off x="9639300" y="16422188"/>
          <a:ext cx="838200" cy="2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63836</xdr:rowOff>
    </xdr:from>
    <xdr:to>
      <xdr:col>14</xdr:col>
      <xdr:colOff>28575</xdr:colOff>
      <xdr:row>95</xdr:row>
      <xdr:rowOff>134438</xdr:rowOff>
    </xdr:to>
    <xdr:cxnSp macro="">
      <xdr:nvCxnSpPr>
        <xdr:cNvPr id="462" name="直線コネクタ 461"/>
        <xdr:cNvCxnSpPr/>
      </xdr:nvCxnSpPr>
      <xdr:spPr>
        <a:xfrm>
          <a:off x="8750300" y="16351586"/>
          <a:ext cx="889000" cy="7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165179</xdr:rowOff>
    </xdr:from>
    <xdr:to>
      <xdr:col>12</xdr:col>
      <xdr:colOff>511175</xdr:colOff>
      <xdr:row>95</xdr:row>
      <xdr:rowOff>63836</xdr:rowOff>
    </xdr:to>
    <xdr:cxnSp macro="">
      <xdr:nvCxnSpPr>
        <xdr:cNvPr id="465" name="直線コネクタ 464"/>
        <xdr:cNvCxnSpPr/>
      </xdr:nvCxnSpPr>
      <xdr:spPr>
        <a:xfrm>
          <a:off x="7861300" y="16110029"/>
          <a:ext cx="889000" cy="2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165179</xdr:rowOff>
    </xdr:from>
    <xdr:to>
      <xdr:col>11</xdr:col>
      <xdr:colOff>307975</xdr:colOff>
      <xdr:row>94</xdr:row>
      <xdr:rowOff>140537</xdr:rowOff>
    </xdr:to>
    <xdr:cxnSp macro="">
      <xdr:nvCxnSpPr>
        <xdr:cNvPr id="468" name="直線コネクタ 467"/>
        <xdr:cNvCxnSpPr/>
      </xdr:nvCxnSpPr>
      <xdr:spPr>
        <a:xfrm flipV="1">
          <a:off x="6972300" y="16110029"/>
          <a:ext cx="889000" cy="1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110617</xdr:rowOff>
    </xdr:from>
    <xdr:to>
      <xdr:col>15</xdr:col>
      <xdr:colOff>231775</xdr:colOff>
      <xdr:row>96</xdr:row>
      <xdr:rowOff>40767</xdr:rowOff>
    </xdr:to>
    <xdr:sp macro="" textlink="">
      <xdr:nvSpPr>
        <xdr:cNvPr id="478" name="円/楕円 477"/>
        <xdr:cNvSpPr/>
      </xdr:nvSpPr>
      <xdr:spPr>
        <a:xfrm>
          <a:off x="10426700" y="163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133494</xdr:rowOff>
    </xdr:from>
    <xdr:ext cx="599010" cy="259045"/>
    <xdr:sp macro="" textlink="">
      <xdr:nvSpPr>
        <xdr:cNvPr id="479" name="土木費該当値テキスト"/>
        <xdr:cNvSpPr txBox="1"/>
      </xdr:nvSpPr>
      <xdr:spPr>
        <a:xfrm>
          <a:off x="10528300" y="1624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107,750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83638</xdr:rowOff>
    </xdr:from>
    <xdr:to>
      <xdr:col>14</xdr:col>
      <xdr:colOff>79375</xdr:colOff>
      <xdr:row>96</xdr:row>
      <xdr:rowOff>13788</xdr:rowOff>
    </xdr:to>
    <xdr:sp macro="" textlink="">
      <xdr:nvSpPr>
        <xdr:cNvPr id="480" name="円/楕円 479"/>
        <xdr:cNvSpPr/>
      </xdr:nvSpPr>
      <xdr:spPr>
        <a:xfrm>
          <a:off x="9588500" y="163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30315</xdr:rowOff>
    </xdr:from>
    <xdr:ext cx="599010" cy="259045"/>
    <xdr:sp macro="" textlink="">
      <xdr:nvSpPr>
        <xdr:cNvPr id="481" name="テキスト ボックス 480"/>
        <xdr:cNvSpPr txBox="1"/>
      </xdr:nvSpPr>
      <xdr:spPr>
        <a:xfrm>
          <a:off x="9339794" y="1614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113,651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13036</xdr:rowOff>
    </xdr:from>
    <xdr:to>
      <xdr:col>12</xdr:col>
      <xdr:colOff>561975</xdr:colOff>
      <xdr:row>95</xdr:row>
      <xdr:rowOff>114636</xdr:rowOff>
    </xdr:to>
    <xdr:sp macro="" textlink="">
      <xdr:nvSpPr>
        <xdr:cNvPr id="482" name="円/楕円 481"/>
        <xdr:cNvSpPr/>
      </xdr:nvSpPr>
      <xdr:spPr>
        <a:xfrm>
          <a:off x="8699500" y="163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131163</xdr:rowOff>
    </xdr:from>
    <xdr:ext cx="599010" cy="259045"/>
    <xdr:sp macro="" textlink="">
      <xdr:nvSpPr>
        <xdr:cNvPr id="483" name="テキスト ボックス 482"/>
        <xdr:cNvSpPr txBox="1"/>
      </xdr:nvSpPr>
      <xdr:spPr>
        <a:xfrm>
          <a:off x="8450794" y="1607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129,093</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114379</xdr:rowOff>
    </xdr:from>
    <xdr:to>
      <xdr:col>11</xdr:col>
      <xdr:colOff>358775</xdr:colOff>
      <xdr:row>94</xdr:row>
      <xdr:rowOff>44529</xdr:rowOff>
    </xdr:to>
    <xdr:sp macro="" textlink="">
      <xdr:nvSpPr>
        <xdr:cNvPr id="484" name="円/楕円 483"/>
        <xdr:cNvSpPr/>
      </xdr:nvSpPr>
      <xdr:spPr>
        <a:xfrm>
          <a:off x="7810500" y="160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61056</xdr:rowOff>
    </xdr:from>
    <xdr:ext cx="599010" cy="259045"/>
    <xdr:sp macro="" textlink="">
      <xdr:nvSpPr>
        <xdr:cNvPr id="485" name="テキスト ボックス 484"/>
        <xdr:cNvSpPr txBox="1"/>
      </xdr:nvSpPr>
      <xdr:spPr>
        <a:xfrm>
          <a:off x="7561794" y="158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181,927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89737</xdr:rowOff>
    </xdr:from>
    <xdr:to>
      <xdr:col>10</xdr:col>
      <xdr:colOff>155575</xdr:colOff>
      <xdr:row>95</xdr:row>
      <xdr:rowOff>19887</xdr:rowOff>
    </xdr:to>
    <xdr:sp macro="" textlink="">
      <xdr:nvSpPr>
        <xdr:cNvPr id="486" name="円/楕円 485"/>
        <xdr:cNvSpPr/>
      </xdr:nvSpPr>
      <xdr:spPr>
        <a:xfrm>
          <a:off x="6921500" y="162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36414</xdr:rowOff>
    </xdr:from>
    <xdr:ext cx="599010" cy="259045"/>
    <xdr:sp macro="" textlink="">
      <xdr:nvSpPr>
        <xdr:cNvPr id="487" name="テキスト ボックス 486"/>
        <xdr:cNvSpPr txBox="1"/>
      </xdr:nvSpPr>
      <xdr:spPr>
        <a:xfrm>
          <a:off x="6672794" y="1598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1214</xdr:rowOff>
    </xdr:from>
    <xdr:to>
      <xdr:col>23</xdr:col>
      <xdr:colOff>517525</xdr:colOff>
      <xdr:row>39</xdr:row>
      <xdr:rowOff>8803</xdr:rowOff>
    </xdr:to>
    <xdr:cxnSp macro="">
      <xdr:nvCxnSpPr>
        <xdr:cNvPr id="515" name="直線コネクタ 514"/>
        <xdr:cNvCxnSpPr/>
      </xdr:nvCxnSpPr>
      <xdr:spPr>
        <a:xfrm>
          <a:off x="15481300" y="6687764"/>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27984</xdr:rowOff>
    </xdr:from>
    <xdr:to>
      <xdr:col>22</xdr:col>
      <xdr:colOff>365125</xdr:colOff>
      <xdr:row>39</xdr:row>
      <xdr:rowOff>1214</xdr:rowOff>
    </xdr:to>
    <xdr:cxnSp macro="">
      <xdr:nvCxnSpPr>
        <xdr:cNvPr id="518" name="直線コネクタ 517"/>
        <xdr:cNvCxnSpPr/>
      </xdr:nvCxnSpPr>
      <xdr:spPr>
        <a:xfrm>
          <a:off x="14592300" y="6543084"/>
          <a:ext cx="889000" cy="14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27984</xdr:rowOff>
    </xdr:from>
    <xdr:to>
      <xdr:col>21</xdr:col>
      <xdr:colOff>161925</xdr:colOff>
      <xdr:row>39</xdr:row>
      <xdr:rowOff>28784</xdr:rowOff>
    </xdr:to>
    <xdr:cxnSp macro="">
      <xdr:nvCxnSpPr>
        <xdr:cNvPr id="521" name="直線コネクタ 520"/>
        <xdr:cNvCxnSpPr/>
      </xdr:nvCxnSpPr>
      <xdr:spPr>
        <a:xfrm flipV="1">
          <a:off x="13703300" y="6543084"/>
          <a:ext cx="889000" cy="17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28784</xdr:rowOff>
    </xdr:from>
    <xdr:to>
      <xdr:col>19</xdr:col>
      <xdr:colOff>644525</xdr:colOff>
      <xdr:row>39</xdr:row>
      <xdr:rowOff>42934</xdr:rowOff>
    </xdr:to>
    <xdr:cxnSp macro="">
      <xdr:nvCxnSpPr>
        <xdr:cNvPr id="524" name="直線コネクタ 523"/>
        <xdr:cNvCxnSpPr/>
      </xdr:nvCxnSpPr>
      <xdr:spPr>
        <a:xfrm flipV="1">
          <a:off x="12814300" y="6715334"/>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129453</xdr:rowOff>
    </xdr:from>
    <xdr:to>
      <xdr:col>23</xdr:col>
      <xdr:colOff>568325</xdr:colOff>
      <xdr:row>39</xdr:row>
      <xdr:rowOff>59603</xdr:rowOff>
    </xdr:to>
    <xdr:sp macro="" textlink="">
      <xdr:nvSpPr>
        <xdr:cNvPr id="534" name="円/楕円 533"/>
        <xdr:cNvSpPr/>
      </xdr:nvSpPr>
      <xdr:spPr>
        <a:xfrm>
          <a:off x="16268700" y="664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44380</xdr:rowOff>
    </xdr:from>
    <xdr:ext cx="534377" cy="259045"/>
    <xdr:sp macro="" textlink="">
      <xdr:nvSpPr>
        <xdr:cNvPr id="535" name="消防費該当値テキスト"/>
        <xdr:cNvSpPr txBox="1"/>
      </xdr:nvSpPr>
      <xdr:spPr>
        <a:xfrm>
          <a:off x="16370300" y="655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121864</xdr:rowOff>
    </xdr:from>
    <xdr:to>
      <xdr:col>22</xdr:col>
      <xdr:colOff>415925</xdr:colOff>
      <xdr:row>39</xdr:row>
      <xdr:rowOff>52014</xdr:rowOff>
    </xdr:to>
    <xdr:sp macro="" textlink="">
      <xdr:nvSpPr>
        <xdr:cNvPr id="536" name="円/楕円 535"/>
        <xdr:cNvSpPr/>
      </xdr:nvSpPr>
      <xdr:spPr>
        <a:xfrm>
          <a:off x="15430500" y="66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43141</xdr:rowOff>
    </xdr:from>
    <xdr:ext cx="534377" cy="259045"/>
    <xdr:sp macro="" textlink="">
      <xdr:nvSpPr>
        <xdr:cNvPr id="537" name="テキスト ボックス 536"/>
        <xdr:cNvSpPr txBox="1"/>
      </xdr:nvSpPr>
      <xdr:spPr>
        <a:xfrm>
          <a:off x="15214111" y="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148633</xdr:rowOff>
    </xdr:from>
    <xdr:to>
      <xdr:col>21</xdr:col>
      <xdr:colOff>212725</xdr:colOff>
      <xdr:row>38</xdr:row>
      <xdr:rowOff>78783</xdr:rowOff>
    </xdr:to>
    <xdr:sp macro="" textlink="">
      <xdr:nvSpPr>
        <xdr:cNvPr id="538" name="円/楕円 537"/>
        <xdr:cNvSpPr/>
      </xdr:nvSpPr>
      <xdr:spPr>
        <a:xfrm>
          <a:off x="14541500" y="6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69911</xdr:rowOff>
    </xdr:from>
    <xdr:ext cx="534377" cy="259045"/>
    <xdr:sp macro="" textlink="">
      <xdr:nvSpPr>
        <xdr:cNvPr id="539" name="テキスト ボックス 538"/>
        <xdr:cNvSpPr txBox="1"/>
      </xdr:nvSpPr>
      <xdr:spPr>
        <a:xfrm>
          <a:off x="14325111" y="65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149434</xdr:rowOff>
    </xdr:from>
    <xdr:to>
      <xdr:col>20</xdr:col>
      <xdr:colOff>9525</xdr:colOff>
      <xdr:row>39</xdr:row>
      <xdr:rowOff>79584</xdr:rowOff>
    </xdr:to>
    <xdr:sp macro="" textlink="">
      <xdr:nvSpPr>
        <xdr:cNvPr id="540" name="円/楕円 539"/>
        <xdr:cNvSpPr/>
      </xdr:nvSpPr>
      <xdr:spPr>
        <a:xfrm>
          <a:off x="13652500" y="66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70711</xdr:rowOff>
    </xdr:from>
    <xdr:ext cx="534377" cy="259045"/>
    <xdr:sp macro="" textlink="">
      <xdr:nvSpPr>
        <xdr:cNvPr id="541" name="テキスト ボックス 540"/>
        <xdr:cNvSpPr txBox="1"/>
      </xdr:nvSpPr>
      <xdr:spPr>
        <a:xfrm>
          <a:off x="13436111" y="67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163584</xdr:rowOff>
    </xdr:from>
    <xdr:to>
      <xdr:col>18</xdr:col>
      <xdr:colOff>492125</xdr:colOff>
      <xdr:row>39</xdr:row>
      <xdr:rowOff>93734</xdr:rowOff>
    </xdr:to>
    <xdr:sp macro="" textlink="">
      <xdr:nvSpPr>
        <xdr:cNvPr id="542" name="円/楕円 541"/>
        <xdr:cNvSpPr/>
      </xdr:nvSpPr>
      <xdr:spPr>
        <a:xfrm>
          <a:off x="12763500" y="66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84861</xdr:rowOff>
    </xdr:from>
    <xdr:ext cx="534377" cy="259045"/>
    <xdr:sp macro="" textlink="">
      <xdr:nvSpPr>
        <xdr:cNvPr id="543" name="テキスト ボックス 542"/>
        <xdr:cNvSpPr txBox="1"/>
      </xdr:nvSpPr>
      <xdr:spPr>
        <a:xfrm>
          <a:off x="12547111" y="677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148419</xdr:rowOff>
    </xdr:from>
    <xdr:to>
      <xdr:col>23</xdr:col>
      <xdr:colOff>517525</xdr:colOff>
      <xdr:row>57</xdr:row>
      <xdr:rowOff>150796</xdr:rowOff>
    </xdr:to>
    <xdr:cxnSp macro="">
      <xdr:nvCxnSpPr>
        <xdr:cNvPr id="570" name="直線コネクタ 569"/>
        <xdr:cNvCxnSpPr/>
      </xdr:nvCxnSpPr>
      <xdr:spPr>
        <a:xfrm flipV="1">
          <a:off x="15481300" y="9749619"/>
          <a:ext cx="838200" cy="1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88105</xdr:rowOff>
    </xdr:from>
    <xdr:to>
      <xdr:col>22</xdr:col>
      <xdr:colOff>365125</xdr:colOff>
      <xdr:row>57</xdr:row>
      <xdr:rowOff>150796</xdr:rowOff>
    </xdr:to>
    <xdr:cxnSp macro="">
      <xdr:nvCxnSpPr>
        <xdr:cNvPr id="573" name="直線コネクタ 572"/>
        <xdr:cNvCxnSpPr/>
      </xdr:nvCxnSpPr>
      <xdr:spPr>
        <a:xfrm>
          <a:off x="14592300" y="9860755"/>
          <a:ext cx="889000" cy="6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58506</xdr:rowOff>
    </xdr:from>
    <xdr:to>
      <xdr:col>21</xdr:col>
      <xdr:colOff>161925</xdr:colOff>
      <xdr:row>57</xdr:row>
      <xdr:rowOff>88105</xdr:rowOff>
    </xdr:to>
    <xdr:cxnSp macro="">
      <xdr:nvCxnSpPr>
        <xdr:cNvPr id="576" name="直線コネクタ 575"/>
        <xdr:cNvCxnSpPr/>
      </xdr:nvCxnSpPr>
      <xdr:spPr>
        <a:xfrm>
          <a:off x="13703300" y="9659706"/>
          <a:ext cx="889000" cy="20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58506</xdr:rowOff>
    </xdr:from>
    <xdr:to>
      <xdr:col>19</xdr:col>
      <xdr:colOff>644525</xdr:colOff>
      <xdr:row>57</xdr:row>
      <xdr:rowOff>131887</xdr:rowOff>
    </xdr:to>
    <xdr:cxnSp macro="">
      <xdr:nvCxnSpPr>
        <xdr:cNvPr id="579" name="直線コネクタ 578"/>
        <xdr:cNvCxnSpPr/>
      </xdr:nvCxnSpPr>
      <xdr:spPr>
        <a:xfrm flipV="1">
          <a:off x="12814300" y="9659706"/>
          <a:ext cx="889000" cy="2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97619</xdr:rowOff>
    </xdr:from>
    <xdr:to>
      <xdr:col>23</xdr:col>
      <xdr:colOff>568325</xdr:colOff>
      <xdr:row>57</xdr:row>
      <xdr:rowOff>27769</xdr:rowOff>
    </xdr:to>
    <xdr:sp macro="" textlink="">
      <xdr:nvSpPr>
        <xdr:cNvPr id="589" name="円/楕円 588"/>
        <xdr:cNvSpPr/>
      </xdr:nvSpPr>
      <xdr:spPr>
        <a:xfrm>
          <a:off x="16268700" y="96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120496</xdr:rowOff>
    </xdr:from>
    <xdr:ext cx="534377" cy="259045"/>
    <xdr:sp macro="" textlink="">
      <xdr:nvSpPr>
        <xdr:cNvPr id="590" name="教育費該当値テキスト"/>
        <xdr:cNvSpPr txBox="1"/>
      </xdr:nvSpPr>
      <xdr:spPr>
        <a:xfrm>
          <a:off x="16370300" y="95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73,093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99996</xdr:rowOff>
    </xdr:from>
    <xdr:to>
      <xdr:col>22</xdr:col>
      <xdr:colOff>415925</xdr:colOff>
      <xdr:row>58</xdr:row>
      <xdr:rowOff>30146</xdr:rowOff>
    </xdr:to>
    <xdr:sp macro="" textlink="">
      <xdr:nvSpPr>
        <xdr:cNvPr id="591" name="円/楕円 590"/>
        <xdr:cNvSpPr/>
      </xdr:nvSpPr>
      <xdr:spPr>
        <a:xfrm>
          <a:off x="15430500" y="987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21273</xdr:rowOff>
    </xdr:from>
    <xdr:ext cx="534377" cy="259045"/>
    <xdr:sp macro="" textlink="">
      <xdr:nvSpPr>
        <xdr:cNvPr id="592" name="テキスト ボックス 591"/>
        <xdr:cNvSpPr txBox="1"/>
      </xdr:nvSpPr>
      <xdr:spPr>
        <a:xfrm>
          <a:off x="15214111" y="996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37305</xdr:rowOff>
    </xdr:from>
    <xdr:to>
      <xdr:col>21</xdr:col>
      <xdr:colOff>212725</xdr:colOff>
      <xdr:row>57</xdr:row>
      <xdr:rowOff>138905</xdr:rowOff>
    </xdr:to>
    <xdr:sp macro="" textlink="">
      <xdr:nvSpPr>
        <xdr:cNvPr id="593" name="円/楕円 592"/>
        <xdr:cNvSpPr/>
      </xdr:nvSpPr>
      <xdr:spPr>
        <a:xfrm>
          <a:off x="14541500" y="98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130032</xdr:rowOff>
    </xdr:from>
    <xdr:ext cx="534377" cy="259045"/>
    <xdr:sp macro="" textlink="">
      <xdr:nvSpPr>
        <xdr:cNvPr id="594" name="テキスト ボックス 593"/>
        <xdr:cNvSpPr txBox="1"/>
      </xdr:nvSpPr>
      <xdr:spPr>
        <a:xfrm>
          <a:off x="14325111" y="99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7706</xdr:rowOff>
    </xdr:from>
    <xdr:to>
      <xdr:col>20</xdr:col>
      <xdr:colOff>9525</xdr:colOff>
      <xdr:row>56</xdr:row>
      <xdr:rowOff>109306</xdr:rowOff>
    </xdr:to>
    <xdr:sp macro="" textlink="">
      <xdr:nvSpPr>
        <xdr:cNvPr id="595" name="円/楕円 594"/>
        <xdr:cNvSpPr/>
      </xdr:nvSpPr>
      <xdr:spPr>
        <a:xfrm>
          <a:off x="13652500" y="96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125833</xdr:rowOff>
    </xdr:from>
    <xdr:ext cx="534377" cy="259045"/>
    <xdr:sp macro="" textlink="">
      <xdr:nvSpPr>
        <xdr:cNvPr id="596" name="テキスト ボックス 595"/>
        <xdr:cNvSpPr txBox="1"/>
      </xdr:nvSpPr>
      <xdr:spPr>
        <a:xfrm>
          <a:off x="13436111" y="93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81087</xdr:rowOff>
    </xdr:from>
    <xdr:to>
      <xdr:col>18</xdr:col>
      <xdr:colOff>492125</xdr:colOff>
      <xdr:row>58</xdr:row>
      <xdr:rowOff>11237</xdr:rowOff>
    </xdr:to>
    <xdr:sp macro="" textlink="">
      <xdr:nvSpPr>
        <xdr:cNvPr id="597" name="円/楕円 596"/>
        <xdr:cNvSpPr/>
      </xdr:nvSpPr>
      <xdr:spPr>
        <a:xfrm>
          <a:off x="12763500" y="985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2364</xdr:rowOff>
    </xdr:from>
    <xdr:ext cx="534377" cy="259045"/>
    <xdr:sp macro="" textlink="">
      <xdr:nvSpPr>
        <xdr:cNvPr id="598" name="テキスト ボックス 597"/>
        <xdr:cNvSpPr txBox="1"/>
      </xdr:nvSpPr>
      <xdr:spPr>
        <a:xfrm>
          <a:off x="12547111" y="994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31432</xdr:rowOff>
    </xdr:from>
    <xdr:to>
      <xdr:col>23</xdr:col>
      <xdr:colOff>517525</xdr:colOff>
      <xdr:row>79</xdr:row>
      <xdr:rowOff>41224</xdr:rowOff>
    </xdr:to>
    <xdr:cxnSp macro="">
      <xdr:nvCxnSpPr>
        <xdr:cNvPr id="627" name="直線コネクタ 626"/>
        <xdr:cNvCxnSpPr/>
      </xdr:nvCxnSpPr>
      <xdr:spPr>
        <a:xfrm>
          <a:off x="15481300" y="13575982"/>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31432</xdr:rowOff>
    </xdr:from>
    <xdr:to>
      <xdr:col>22</xdr:col>
      <xdr:colOff>365125</xdr:colOff>
      <xdr:row>79</xdr:row>
      <xdr:rowOff>42838</xdr:rowOff>
    </xdr:to>
    <xdr:cxnSp macro="">
      <xdr:nvCxnSpPr>
        <xdr:cNvPr id="630" name="直線コネクタ 629"/>
        <xdr:cNvCxnSpPr/>
      </xdr:nvCxnSpPr>
      <xdr:spPr>
        <a:xfrm flipV="1">
          <a:off x="14592300" y="13575982"/>
          <a:ext cx="889000" cy="1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42838</xdr:rowOff>
    </xdr:from>
    <xdr:to>
      <xdr:col>21</xdr:col>
      <xdr:colOff>161925</xdr:colOff>
      <xdr:row>79</xdr:row>
      <xdr:rowOff>44196</xdr:rowOff>
    </xdr:to>
    <xdr:cxnSp macro="">
      <xdr:nvCxnSpPr>
        <xdr:cNvPr id="633" name="直線コネクタ 632"/>
        <xdr:cNvCxnSpPr/>
      </xdr:nvCxnSpPr>
      <xdr:spPr>
        <a:xfrm flipV="1">
          <a:off x="13703300" y="13587388"/>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139776</xdr:rowOff>
    </xdr:from>
    <xdr:to>
      <xdr:col>19</xdr:col>
      <xdr:colOff>644525</xdr:colOff>
      <xdr:row>79</xdr:row>
      <xdr:rowOff>44196</xdr:rowOff>
    </xdr:to>
    <xdr:cxnSp macro="">
      <xdr:nvCxnSpPr>
        <xdr:cNvPr id="636" name="直線コネクタ 635"/>
        <xdr:cNvCxnSpPr/>
      </xdr:nvCxnSpPr>
      <xdr:spPr>
        <a:xfrm>
          <a:off x="12814300" y="13512876"/>
          <a:ext cx="889000" cy="7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161874</xdr:rowOff>
    </xdr:from>
    <xdr:to>
      <xdr:col>23</xdr:col>
      <xdr:colOff>568325</xdr:colOff>
      <xdr:row>79</xdr:row>
      <xdr:rowOff>92024</xdr:rowOff>
    </xdr:to>
    <xdr:sp macro="" textlink="">
      <xdr:nvSpPr>
        <xdr:cNvPr id="646" name="円/楕円 645"/>
        <xdr:cNvSpPr/>
      </xdr:nvSpPr>
      <xdr:spPr>
        <a:xfrm>
          <a:off x="16268700" y="135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76801</xdr:rowOff>
    </xdr:from>
    <xdr:ext cx="378565" cy="259045"/>
    <xdr:sp macro="" textlink="">
      <xdr:nvSpPr>
        <xdr:cNvPr id="647" name="災害復旧費該当値テキスト"/>
        <xdr:cNvSpPr txBox="1"/>
      </xdr:nvSpPr>
      <xdr:spPr>
        <a:xfrm>
          <a:off x="16370300" y="13449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152082</xdr:rowOff>
    </xdr:from>
    <xdr:to>
      <xdr:col>22</xdr:col>
      <xdr:colOff>415925</xdr:colOff>
      <xdr:row>79</xdr:row>
      <xdr:rowOff>82232</xdr:rowOff>
    </xdr:to>
    <xdr:sp macro="" textlink="">
      <xdr:nvSpPr>
        <xdr:cNvPr id="648" name="円/楕円 647"/>
        <xdr:cNvSpPr/>
      </xdr:nvSpPr>
      <xdr:spPr>
        <a:xfrm>
          <a:off x="15430500" y="135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73359</xdr:rowOff>
    </xdr:from>
    <xdr:ext cx="469744" cy="259045"/>
    <xdr:sp macro="" textlink="">
      <xdr:nvSpPr>
        <xdr:cNvPr id="649" name="テキスト ボックス 648"/>
        <xdr:cNvSpPr txBox="1"/>
      </xdr:nvSpPr>
      <xdr:spPr>
        <a:xfrm>
          <a:off x="15246427" y="1361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163488</xdr:rowOff>
    </xdr:from>
    <xdr:to>
      <xdr:col>21</xdr:col>
      <xdr:colOff>212725</xdr:colOff>
      <xdr:row>79</xdr:row>
      <xdr:rowOff>93638</xdr:rowOff>
    </xdr:to>
    <xdr:sp macro="" textlink="">
      <xdr:nvSpPr>
        <xdr:cNvPr id="650" name="円/楕円 649"/>
        <xdr:cNvSpPr/>
      </xdr:nvSpPr>
      <xdr:spPr>
        <a:xfrm>
          <a:off x="14541500" y="135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84765</xdr:rowOff>
    </xdr:from>
    <xdr:ext cx="378565" cy="259045"/>
    <xdr:sp macro="" textlink="">
      <xdr:nvSpPr>
        <xdr:cNvPr id="651" name="テキスト ボックス 650"/>
        <xdr:cNvSpPr txBox="1"/>
      </xdr:nvSpPr>
      <xdr:spPr>
        <a:xfrm>
          <a:off x="14403017" y="1362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164846</xdr:rowOff>
    </xdr:from>
    <xdr:to>
      <xdr:col>20</xdr:col>
      <xdr:colOff>9525</xdr:colOff>
      <xdr:row>79</xdr:row>
      <xdr:rowOff>94996</xdr:rowOff>
    </xdr:to>
    <xdr:sp macro="" textlink="">
      <xdr:nvSpPr>
        <xdr:cNvPr id="652" name="円/楕円 651"/>
        <xdr:cNvSpPr/>
      </xdr:nvSpPr>
      <xdr:spPr>
        <a:xfrm>
          <a:off x="13652500" y="13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86123</xdr:rowOff>
    </xdr:from>
    <xdr:ext cx="313932" cy="259045"/>
    <xdr:sp macro="" textlink="">
      <xdr:nvSpPr>
        <xdr:cNvPr id="653" name="テキスト ボックス 652"/>
        <xdr:cNvSpPr txBox="1"/>
      </xdr:nvSpPr>
      <xdr:spPr>
        <a:xfrm>
          <a:off x="13546333" y="13630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88976</xdr:rowOff>
    </xdr:from>
    <xdr:to>
      <xdr:col>18</xdr:col>
      <xdr:colOff>492125</xdr:colOff>
      <xdr:row>79</xdr:row>
      <xdr:rowOff>19126</xdr:rowOff>
    </xdr:to>
    <xdr:sp macro="" textlink="">
      <xdr:nvSpPr>
        <xdr:cNvPr id="654" name="円/楕円 653"/>
        <xdr:cNvSpPr/>
      </xdr:nvSpPr>
      <xdr:spPr>
        <a:xfrm>
          <a:off x="12763500" y="134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10253</xdr:rowOff>
    </xdr:from>
    <xdr:ext cx="469744" cy="259045"/>
    <xdr:sp macro="" textlink="">
      <xdr:nvSpPr>
        <xdr:cNvPr id="655" name="テキスト ボックス 654"/>
        <xdr:cNvSpPr txBox="1"/>
      </xdr:nvSpPr>
      <xdr:spPr>
        <a:xfrm>
          <a:off x="12579427" y="135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123596</xdr:rowOff>
    </xdr:from>
    <xdr:to>
      <xdr:col>23</xdr:col>
      <xdr:colOff>517525</xdr:colOff>
      <xdr:row>90</xdr:row>
      <xdr:rowOff>144489</xdr:rowOff>
    </xdr:to>
    <xdr:cxnSp macro="">
      <xdr:nvCxnSpPr>
        <xdr:cNvPr id="680" name="直線コネクタ 679"/>
        <xdr:cNvCxnSpPr/>
      </xdr:nvCxnSpPr>
      <xdr:spPr>
        <a:xfrm flipV="1">
          <a:off x="15481300" y="15554096"/>
          <a:ext cx="8382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144489</xdr:rowOff>
    </xdr:from>
    <xdr:to>
      <xdr:col>22</xdr:col>
      <xdr:colOff>365125</xdr:colOff>
      <xdr:row>91</xdr:row>
      <xdr:rowOff>20896</xdr:rowOff>
    </xdr:to>
    <xdr:cxnSp macro="">
      <xdr:nvCxnSpPr>
        <xdr:cNvPr id="683" name="直線コネクタ 682"/>
        <xdr:cNvCxnSpPr/>
      </xdr:nvCxnSpPr>
      <xdr:spPr>
        <a:xfrm flipV="1">
          <a:off x="14592300" y="15574989"/>
          <a:ext cx="889000" cy="4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20896</xdr:rowOff>
    </xdr:from>
    <xdr:to>
      <xdr:col>21</xdr:col>
      <xdr:colOff>161925</xdr:colOff>
      <xdr:row>91</xdr:row>
      <xdr:rowOff>108810</xdr:rowOff>
    </xdr:to>
    <xdr:cxnSp macro="">
      <xdr:nvCxnSpPr>
        <xdr:cNvPr id="686" name="直線コネクタ 685"/>
        <xdr:cNvCxnSpPr/>
      </xdr:nvCxnSpPr>
      <xdr:spPr>
        <a:xfrm flipV="1">
          <a:off x="13703300" y="15622846"/>
          <a:ext cx="889000" cy="8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108810</xdr:rowOff>
    </xdr:from>
    <xdr:to>
      <xdr:col>19</xdr:col>
      <xdr:colOff>644525</xdr:colOff>
      <xdr:row>92</xdr:row>
      <xdr:rowOff>91540</xdr:rowOff>
    </xdr:to>
    <xdr:cxnSp macro="">
      <xdr:nvCxnSpPr>
        <xdr:cNvPr id="689" name="直線コネクタ 688"/>
        <xdr:cNvCxnSpPr/>
      </xdr:nvCxnSpPr>
      <xdr:spPr>
        <a:xfrm flipV="1">
          <a:off x="12814300" y="15710760"/>
          <a:ext cx="889000" cy="15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72796</xdr:rowOff>
    </xdr:from>
    <xdr:to>
      <xdr:col>23</xdr:col>
      <xdr:colOff>568325</xdr:colOff>
      <xdr:row>91</xdr:row>
      <xdr:rowOff>2946</xdr:rowOff>
    </xdr:to>
    <xdr:sp macro="" textlink="">
      <xdr:nvSpPr>
        <xdr:cNvPr id="699" name="円/楕円 698"/>
        <xdr:cNvSpPr/>
      </xdr:nvSpPr>
      <xdr:spPr>
        <a:xfrm>
          <a:off x="16268700" y="155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25823</xdr:rowOff>
    </xdr:from>
    <xdr:ext cx="599010" cy="259045"/>
    <xdr:sp macro="" textlink="">
      <xdr:nvSpPr>
        <xdr:cNvPr id="700" name="公債費該当値テキスト"/>
        <xdr:cNvSpPr txBox="1"/>
      </xdr:nvSpPr>
      <xdr:spPr>
        <a:xfrm>
          <a:off x="16370300" y="1545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222,818</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93689</xdr:rowOff>
    </xdr:from>
    <xdr:to>
      <xdr:col>22</xdr:col>
      <xdr:colOff>415925</xdr:colOff>
      <xdr:row>91</xdr:row>
      <xdr:rowOff>23839</xdr:rowOff>
    </xdr:to>
    <xdr:sp macro="" textlink="">
      <xdr:nvSpPr>
        <xdr:cNvPr id="701" name="円/楕円 700"/>
        <xdr:cNvSpPr/>
      </xdr:nvSpPr>
      <xdr:spPr>
        <a:xfrm>
          <a:off x="15430500" y="155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40366</xdr:rowOff>
    </xdr:from>
    <xdr:ext cx="599010" cy="259045"/>
    <xdr:sp macro="" textlink="">
      <xdr:nvSpPr>
        <xdr:cNvPr id="702" name="テキスト ボックス 701"/>
        <xdr:cNvSpPr txBox="1"/>
      </xdr:nvSpPr>
      <xdr:spPr>
        <a:xfrm>
          <a:off x="15181794" y="152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219,162</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141546</xdr:rowOff>
    </xdr:from>
    <xdr:to>
      <xdr:col>21</xdr:col>
      <xdr:colOff>212725</xdr:colOff>
      <xdr:row>91</xdr:row>
      <xdr:rowOff>71696</xdr:rowOff>
    </xdr:to>
    <xdr:sp macro="" textlink="">
      <xdr:nvSpPr>
        <xdr:cNvPr id="703" name="円/楕円 702"/>
        <xdr:cNvSpPr/>
      </xdr:nvSpPr>
      <xdr:spPr>
        <a:xfrm>
          <a:off x="14541500" y="155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88223</xdr:rowOff>
    </xdr:from>
    <xdr:ext cx="599010" cy="259045"/>
    <xdr:sp macro="" textlink="">
      <xdr:nvSpPr>
        <xdr:cNvPr id="704" name="テキスト ボックス 703"/>
        <xdr:cNvSpPr txBox="1"/>
      </xdr:nvSpPr>
      <xdr:spPr>
        <a:xfrm>
          <a:off x="14292794" y="153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210,788</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58010</xdr:rowOff>
    </xdr:from>
    <xdr:to>
      <xdr:col>20</xdr:col>
      <xdr:colOff>9525</xdr:colOff>
      <xdr:row>91</xdr:row>
      <xdr:rowOff>159610</xdr:rowOff>
    </xdr:to>
    <xdr:sp macro="" textlink="">
      <xdr:nvSpPr>
        <xdr:cNvPr id="705" name="円/楕円 704"/>
        <xdr:cNvSpPr/>
      </xdr:nvSpPr>
      <xdr:spPr>
        <a:xfrm>
          <a:off x="13652500" y="156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4687</xdr:rowOff>
    </xdr:from>
    <xdr:ext cx="599010" cy="259045"/>
    <xdr:sp macro="" textlink="">
      <xdr:nvSpPr>
        <xdr:cNvPr id="706" name="テキスト ボックス 705"/>
        <xdr:cNvSpPr txBox="1"/>
      </xdr:nvSpPr>
      <xdr:spPr>
        <a:xfrm>
          <a:off x="13403794" y="1543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195,405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40740</xdr:rowOff>
    </xdr:from>
    <xdr:to>
      <xdr:col>18</xdr:col>
      <xdr:colOff>492125</xdr:colOff>
      <xdr:row>92</xdr:row>
      <xdr:rowOff>142340</xdr:rowOff>
    </xdr:to>
    <xdr:sp macro="" textlink="">
      <xdr:nvSpPr>
        <xdr:cNvPr id="707" name="円/楕円 706"/>
        <xdr:cNvSpPr/>
      </xdr:nvSpPr>
      <xdr:spPr>
        <a:xfrm>
          <a:off x="12763500" y="158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158867</xdr:rowOff>
    </xdr:from>
    <xdr:ext cx="599010" cy="259045"/>
    <xdr:sp macro="" textlink="">
      <xdr:nvSpPr>
        <xdr:cNvPr id="708" name="テキスト ボックス 707"/>
        <xdr:cNvSpPr txBox="1"/>
      </xdr:nvSpPr>
      <xdr:spPr>
        <a:xfrm>
          <a:off x="12514794" y="1558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公債費においては、近年、大型の整備事業が集中し、地方債現在高や元利償還金が膨らんでおり、類似団体を</a:t>
          </a:r>
          <a:r>
            <a:rPr kumimoji="1" lang="en-US" altLang="ja-JP" sz="1300">
              <a:latin typeface="ＭＳ Ｐゴシック"/>
            </a:rPr>
            <a:t>2</a:t>
          </a:r>
          <a:r>
            <a:rPr kumimoji="1" lang="ja-JP" altLang="en-US" sz="1300">
              <a:latin typeface="ＭＳ Ｐゴシック"/>
            </a:rPr>
            <a:t>倍以上も上回っている。平成</a:t>
          </a:r>
          <a:r>
            <a:rPr kumimoji="1" lang="en-US" altLang="ja-JP" sz="1300">
              <a:latin typeface="ＭＳ Ｐゴシック"/>
            </a:rPr>
            <a:t>28</a:t>
          </a:r>
          <a:r>
            <a:rPr kumimoji="1" lang="ja-JP" altLang="en-US" sz="1300">
              <a:latin typeface="ＭＳ Ｐゴシック"/>
            </a:rPr>
            <a:t>年度より大任町し尿処理・じん芥処理・埋立処分施設建設事業が開始されたことに伴い、公債費は上昇することが予想されるが、繰上償還を行うなど公債費率の抑制に努める。</a:t>
          </a:r>
          <a:endParaRPr kumimoji="1" lang="en-US" altLang="ja-JP" sz="1300">
            <a:latin typeface="ＭＳ Ｐゴシック"/>
          </a:endParaRPr>
        </a:p>
        <a:p>
          <a:r>
            <a:rPr kumimoji="1" lang="ja-JP" altLang="en-US" sz="1300">
              <a:latin typeface="ＭＳ Ｐゴシック"/>
            </a:rPr>
            <a:t>　民生費では、類似団体と比較して、</a:t>
          </a:r>
          <a:r>
            <a:rPr kumimoji="1" lang="en-US" altLang="ja-JP" sz="1300">
              <a:latin typeface="ＭＳ Ｐゴシック"/>
            </a:rPr>
            <a:t>53,755</a:t>
          </a:r>
          <a:r>
            <a:rPr kumimoji="1" lang="ja-JP" altLang="en-US" sz="1300">
              <a:latin typeface="ＭＳ Ｐゴシック"/>
            </a:rPr>
            <a:t>円上回っている。主な要因としては、町内に幼稚園がないため、子どもを保育園に預ける傾向にあり、児童福祉費の保育所措置費が高いことがあげられる。また、高齢化率が</a:t>
          </a:r>
          <a:r>
            <a:rPr kumimoji="1" lang="en-US" altLang="ja-JP" sz="1300">
              <a:latin typeface="ＭＳ Ｐゴシック"/>
            </a:rPr>
            <a:t>30</a:t>
          </a:r>
          <a:r>
            <a:rPr kumimoji="1" lang="ja-JP" altLang="en-US" sz="1300">
              <a:latin typeface="ＭＳ Ｐゴシック"/>
            </a:rPr>
            <a:t>％を超えている現状から、老人福祉費が高いことがあげられる。今後も継続して、介護予防事業等を積極的に行う。</a:t>
          </a:r>
          <a:endParaRPr kumimoji="1" lang="en-US" altLang="ja-JP" sz="1300">
            <a:latin typeface="ＭＳ Ｐゴシック"/>
          </a:endParaRPr>
        </a:p>
        <a:p>
          <a:r>
            <a:rPr kumimoji="1" lang="ja-JP" altLang="en-US" sz="1300">
              <a:latin typeface="ＭＳ Ｐゴシック"/>
            </a:rPr>
            <a:t>　衛生費では、類似団体と比較して、</a:t>
          </a:r>
          <a:r>
            <a:rPr kumimoji="1" lang="en-US" altLang="ja-JP" sz="1300">
              <a:latin typeface="ＭＳ Ｐゴシック"/>
            </a:rPr>
            <a:t>2</a:t>
          </a:r>
          <a:r>
            <a:rPr kumimoji="1" lang="ja-JP" altLang="en-US" sz="1300">
              <a:latin typeface="ＭＳ Ｐゴシック"/>
            </a:rPr>
            <a:t>倍以上も上回っている。主な要因としては、平成</a:t>
          </a:r>
          <a:r>
            <a:rPr kumimoji="1" lang="en-US" altLang="ja-JP" sz="1300">
              <a:latin typeface="ＭＳ Ｐゴシック"/>
            </a:rPr>
            <a:t>28</a:t>
          </a:r>
          <a:r>
            <a:rPr kumimoji="1" lang="ja-JP" altLang="en-US" sz="1300">
              <a:latin typeface="ＭＳ Ｐゴシック"/>
            </a:rPr>
            <a:t>年度より、大任町し尿処理・じん芥処理・埋立処分施設建設事業が開始されたことがあげられる。</a:t>
          </a:r>
          <a:endParaRPr kumimoji="1" lang="en-US" altLang="ja-JP" sz="1300">
            <a:latin typeface="ＭＳ Ｐゴシック"/>
          </a:endParaRPr>
        </a:p>
        <a:p>
          <a:r>
            <a:rPr kumimoji="1" lang="ja-JP" altLang="en-US" sz="1300">
              <a:latin typeface="ＭＳ Ｐゴシック"/>
            </a:rPr>
            <a:t>　その他の経費においては、類似団体とほぼ同じ水準にあるため、今後も現状維持に努める。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年度標準財政規模</a:t>
          </a:r>
          <a:r>
            <a:rPr kumimoji="1" lang="en-US" altLang="ja-JP" sz="1400">
              <a:latin typeface="ＭＳ ゴシック" pitchFamily="49" charset="-128"/>
              <a:ea typeface="ＭＳ ゴシック" pitchFamily="49" charset="-128"/>
            </a:rPr>
            <a:t>2,294,611</a:t>
          </a:r>
          <a:r>
            <a:rPr kumimoji="1" lang="ja-JP" altLang="en-US" sz="1400">
              <a:latin typeface="ＭＳ ゴシック" pitchFamily="49" charset="-128"/>
              <a:ea typeface="ＭＳ ゴシック" pitchFamily="49" charset="-128"/>
            </a:rPr>
            <a:t>千円に対し、財政調整基金は前年度に比べ、</a:t>
          </a:r>
          <a:r>
            <a:rPr kumimoji="1" lang="en-US" altLang="ja-JP" sz="1400">
              <a:latin typeface="ＭＳ ゴシック" pitchFamily="49" charset="-128"/>
              <a:ea typeface="ＭＳ ゴシック" pitchFamily="49" charset="-128"/>
            </a:rPr>
            <a:t>78,235</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1,347,732</a:t>
          </a:r>
          <a:r>
            <a:rPr kumimoji="1" lang="ja-JP" altLang="en-US" sz="1400">
              <a:latin typeface="ＭＳ ゴシック" pitchFamily="49" charset="-128"/>
              <a:ea typeface="ＭＳ ゴシック" pitchFamily="49" charset="-128"/>
            </a:rPr>
            <a:t>千円で、</a:t>
          </a:r>
          <a:r>
            <a:rPr kumimoji="1" lang="en-US" altLang="ja-JP" sz="1400">
              <a:latin typeface="ＭＳ ゴシック" pitchFamily="49" charset="-128"/>
              <a:ea typeface="ＭＳ ゴシック" pitchFamily="49" charset="-128"/>
            </a:rPr>
            <a:t>58.73</a:t>
          </a:r>
          <a:r>
            <a:rPr kumimoji="1" lang="ja-JP" altLang="en-US" sz="1400">
              <a:latin typeface="ＭＳ ゴシック" pitchFamily="49" charset="-128"/>
              <a:ea typeface="ＭＳ ゴシック" pitchFamily="49" charset="-128"/>
            </a:rPr>
            <a:t>％となった。実質収支額については、過去</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年に比べると、約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％程度低く、改善努力が必要であると考えられる。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財政調整基金に関しては、歳計余剰金処分を取崩額が上回らないよう努力するとともに、不要不急な一般財源の支出を徹底的に抑制していく。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においては、例年大幅な赤字が問題となっており、財政状況が非常に厳しい状況にある。主な要因としては、高齢化と特定疾病などで医療費が増加する中、長引く不況や会社倒産等により、保険税の徴収額が低下してきている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今後も継続して、重複多受診者の保健指導を行い、医療費の増加を防ぐとともに、保険税の見直しを行い、徴収担当とも協力して徴収率向上に努める。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一般会計においても、町税や住宅家賃など自主財源の確保に努め、歳出経費の削減はもとより、基金積立などを行い、今後も現在の水準維持を図る。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5518651</v>
      </c>
      <c r="BO4" s="411"/>
      <c r="BP4" s="411"/>
      <c r="BQ4" s="411"/>
      <c r="BR4" s="411"/>
      <c r="BS4" s="411"/>
      <c r="BT4" s="411"/>
      <c r="BU4" s="412"/>
      <c r="BV4" s="410">
        <v>5218895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19.100000000000001</v>
      </c>
      <c r="CU4" s="588"/>
      <c r="CV4" s="588"/>
      <c r="CW4" s="588"/>
      <c r="CX4" s="588"/>
      <c r="CY4" s="588"/>
      <c r="CZ4" s="588"/>
      <c r="DA4" s="589"/>
      <c r="DB4" s="587">
        <v>21.6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5080148</v>
      </c>
      <c r="BO5" s="416"/>
      <c r="BP5" s="416"/>
      <c r="BQ5" s="416"/>
      <c r="BR5" s="416"/>
      <c r="BS5" s="416"/>
      <c r="BT5" s="416"/>
      <c r="BU5" s="417"/>
      <c r="BV5" s="415">
        <v>4708304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97.3</v>
      </c>
      <c r="CU5" s="386"/>
      <c r="CV5" s="386"/>
      <c r="CW5" s="386"/>
      <c r="CX5" s="386"/>
      <c r="CY5" s="386"/>
      <c r="CZ5" s="386"/>
      <c r="DA5" s="387"/>
      <c r="DB5" s="385">
        <v>93.2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438503</v>
      </c>
      <c r="BO6" s="416"/>
      <c r="BP6" s="416"/>
      <c r="BQ6" s="416"/>
      <c r="BR6" s="416"/>
      <c r="BS6" s="416"/>
      <c r="BT6" s="416"/>
      <c r="BU6" s="417"/>
      <c r="BV6" s="415">
        <v>510591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101.3</v>
      </c>
      <c r="CU6" s="562"/>
      <c r="CV6" s="562"/>
      <c r="CW6" s="562"/>
      <c r="CX6" s="562"/>
      <c r="CY6" s="562"/>
      <c r="CZ6" s="562"/>
      <c r="DA6" s="563"/>
      <c r="DB6" s="561">
        <v>98.1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1085</v>
      </c>
      <c r="BO7" s="416"/>
      <c r="BP7" s="416"/>
      <c r="BQ7" s="416"/>
      <c r="BR7" s="416"/>
      <c r="BS7" s="416"/>
      <c r="BT7" s="416"/>
      <c r="BU7" s="417"/>
      <c r="BV7" s="415">
        <v>2427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2294611</v>
      </c>
      <c r="CU7" s="416"/>
      <c r="CV7" s="416"/>
      <c r="CW7" s="416"/>
      <c r="CX7" s="416"/>
      <c r="CY7" s="416"/>
      <c r="CZ7" s="416"/>
      <c r="DA7" s="417"/>
      <c r="DB7" s="415">
        <v>2352372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437418</v>
      </c>
      <c r="BO8" s="416"/>
      <c r="BP8" s="416"/>
      <c r="BQ8" s="416"/>
      <c r="BR8" s="416"/>
      <c r="BS8" s="416"/>
      <c r="BT8" s="416"/>
      <c r="BU8" s="417"/>
      <c r="BV8" s="415">
        <v>508164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0.19</v>
      </c>
      <c r="CU8" s="525"/>
      <c r="CV8" s="525"/>
      <c r="CW8" s="525"/>
      <c r="CX8" s="525"/>
      <c r="CY8" s="525"/>
      <c r="CZ8" s="525"/>
      <c r="DA8" s="526"/>
      <c r="DB8" s="524">
        <v>0.18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5176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-70746</v>
      </c>
      <c r="BO9" s="416"/>
      <c r="BP9" s="416"/>
      <c r="BQ9" s="416"/>
      <c r="BR9" s="416"/>
      <c r="BS9" s="416"/>
      <c r="BT9" s="416"/>
      <c r="BU9" s="417"/>
      <c r="BV9" s="415">
        <v>63307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36</v>
      </c>
      <c r="CU9" s="386"/>
      <c r="CV9" s="386"/>
      <c r="CW9" s="386"/>
      <c r="CX9" s="386"/>
      <c r="CY9" s="386"/>
      <c r="CZ9" s="386"/>
      <c r="DA9" s="387"/>
      <c r="DB9" s="385">
        <v>35.299999999999997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5503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1747</v>
      </c>
      <c r="BO10" s="416"/>
      <c r="BP10" s="416"/>
      <c r="BQ10" s="416"/>
      <c r="BR10" s="416"/>
      <c r="BS10" s="416"/>
      <c r="BT10" s="416"/>
      <c r="BU10" s="417"/>
      <c r="BV10" s="415">
        <v>1366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v>127093</v>
      </c>
      <c r="BO11" s="416"/>
      <c r="BP11" s="416"/>
      <c r="BQ11" s="416"/>
      <c r="BR11" s="416"/>
      <c r="BS11" s="416"/>
      <c r="BT11" s="416"/>
      <c r="BU11" s="417"/>
      <c r="BV11" s="415">
        <v>130708</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5288</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223512</v>
      </c>
      <c r="BO12" s="416"/>
      <c r="BP12" s="416"/>
      <c r="BQ12" s="416"/>
      <c r="BR12" s="416"/>
      <c r="BS12" s="416"/>
      <c r="BT12" s="416"/>
      <c r="BU12" s="417"/>
      <c r="BV12" s="415">
        <v>217134</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5282</v>
      </c>
      <c r="S13" s="517"/>
      <c r="T13" s="517"/>
      <c r="U13" s="517"/>
      <c r="V13" s="518"/>
      <c r="W13" s="504" t="s">
        <v>125</v>
      </c>
      <c r="X13" s="428"/>
      <c r="Y13" s="428"/>
      <c r="Z13" s="428"/>
      <c r="AA13" s="428"/>
      <c r="AB13" s="429"/>
      <c r="AC13" s="391">
        <v>56</v>
      </c>
      <c r="AD13" s="392"/>
      <c r="AE13" s="392"/>
      <c r="AF13" s="392"/>
      <c r="AG13" s="393"/>
      <c r="AH13" s="391">
        <v>66</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-165418</v>
      </c>
      <c r="BO13" s="416"/>
      <c r="BP13" s="416"/>
      <c r="BQ13" s="416"/>
      <c r="BR13" s="416"/>
      <c r="BS13" s="416"/>
      <c r="BT13" s="416"/>
      <c r="BU13" s="417"/>
      <c r="BV13" s="415">
        <v>-21753</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15.8</v>
      </c>
      <c r="CU13" s="386"/>
      <c r="CV13" s="386"/>
      <c r="CW13" s="386"/>
      <c r="CX13" s="386"/>
      <c r="CY13" s="386"/>
      <c r="CZ13" s="386"/>
      <c r="DA13" s="387"/>
      <c r="DB13" s="385">
        <v>14.2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5377</v>
      </c>
      <c r="S14" s="517"/>
      <c r="T14" s="517"/>
      <c r="U14" s="517"/>
      <c r="V14" s="518"/>
      <c r="W14" s="519"/>
      <c r="X14" s="431"/>
      <c r="Y14" s="431"/>
      <c r="Z14" s="431"/>
      <c r="AA14" s="431"/>
      <c r="AB14" s="432"/>
      <c r="AC14" s="509">
        <v>3</v>
      </c>
      <c r="AD14" s="510"/>
      <c r="AE14" s="510"/>
      <c r="AF14" s="510"/>
      <c r="AG14" s="511"/>
      <c r="AH14" s="509">
        <v>3.4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5371</v>
      </c>
      <c r="S15" s="517"/>
      <c r="T15" s="517"/>
      <c r="U15" s="517"/>
      <c r="V15" s="518"/>
      <c r="W15" s="504" t="s">
        <v>132</v>
      </c>
      <c r="X15" s="428"/>
      <c r="Y15" s="428"/>
      <c r="Z15" s="428"/>
      <c r="AA15" s="428"/>
      <c r="AB15" s="429"/>
      <c r="AC15" s="391">
        <v>486</v>
      </c>
      <c r="AD15" s="392"/>
      <c r="AE15" s="392"/>
      <c r="AF15" s="392"/>
      <c r="AG15" s="393"/>
      <c r="AH15" s="391">
        <v>496</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426530</v>
      </c>
      <c r="BO15" s="411"/>
      <c r="BP15" s="411"/>
      <c r="BQ15" s="411"/>
      <c r="BR15" s="411"/>
      <c r="BS15" s="411"/>
      <c r="BT15" s="411"/>
      <c r="BU15" s="412"/>
      <c r="BV15" s="410">
        <v>412304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25.9</v>
      </c>
      <c r="AD16" s="510"/>
      <c r="AE16" s="510"/>
      <c r="AF16" s="510"/>
      <c r="AG16" s="511"/>
      <c r="AH16" s="509">
        <v>25.9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2103064</v>
      </c>
      <c r="BO16" s="416"/>
      <c r="BP16" s="416"/>
      <c r="BQ16" s="416"/>
      <c r="BR16" s="416"/>
      <c r="BS16" s="416"/>
      <c r="BT16" s="416"/>
      <c r="BU16" s="417"/>
      <c r="BV16" s="415">
        <v>2133633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1335</v>
      </c>
      <c r="AD17" s="392"/>
      <c r="AE17" s="392"/>
      <c r="AF17" s="392"/>
      <c r="AG17" s="393"/>
      <c r="AH17" s="391">
        <v>1352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530234</v>
      </c>
      <c r="BO17" s="416"/>
      <c r="BP17" s="416"/>
      <c r="BQ17" s="416"/>
      <c r="BR17" s="416"/>
      <c r="BS17" s="416"/>
      <c r="BT17" s="416"/>
      <c r="BU17" s="417"/>
      <c r="BV17" s="415">
        <v>512250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14.26</v>
      </c>
      <c r="M18" s="480"/>
      <c r="N18" s="480"/>
      <c r="O18" s="480"/>
      <c r="P18" s="480"/>
      <c r="Q18" s="480"/>
      <c r="R18" s="481"/>
      <c r="S18" s="481"/>
      <c r="T18" s="481"/>
      <c r="U18" s="481"/>
      <c r="V18" s="482"/>
      <c r="W18" s="496"/>
      <c r="X18" s="497"/>
      <c r="Y18" s="497"/>
      <c r="Z18" s="497"/>
      <c r="AA18" s="497"/>
      <c r="AB18" s="505"/>
      <c r="AC18" s="379">
        <v>71.099999999999994</v>
      </c>
      <c r="AD18" s="380"/>
      <c r="AE18" s="380"/>
      <c r="AF18" s="380"/>
      <c r="AG18" s="483"/>
      <c r="AH18" s="379">
        <v>70.599999999999994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2228544</v>
      </c>
      <c r="BO18" s="416"/>
      <c r="BP18" s="416"/>
      <c r="BQ18" s="416"/>
      <c r="BR18" s="416"/>
      <c r="BS18" s="416"/>
      <c r="BT18" s="416"/>
      <c r="BU18" s="417"/>
      <c r="BV18" s="415">
        <v>2216456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363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3047617</v>
      </c>
      <c r="BO19" s="416"/>
      <c r="BP19" s="416"/>
      <c r="BQ19" s="416"/>
      <c r="BR19" s="416"/>
      <c r="BS19" s="416"/>
      <c r="BT19" s="416"/>
      <c r="BU19" s="417"/>
      <c r="BV19" s="415">
        <v>3118117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2052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10698577</v>
      </c>
      <c r="BO23" s="416"/>
      <c r="BP23" s="416"/>
      <c r="BQ23" s="416"/>
      <c r="BR23" s="416"/>
      <c r="BS23" s="416"/>
      <c r="BT23" s="416"/>
      <c r="BU23" s="417"/>
      <c r="BV23" s="415">
        <v>10493536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8240</v>
      </c>
      <c r="R24" s="392"/>
      <c r="S24" s="392"/>
      <c r="T24" s="392"/>
      <c r="U24" s="392"/>
      <c r="V24" s="393"/>
      <c r="W24" s="457"/>
      <c r="X24" s="448"/>
      <c r="Y24" s="449"/>
      <c r="Z24" s="388" t="s">
        <v>155</v>
      </c>
      <c r="AA24" s="389"/>
      <c r="AB24" s="389"/>
      <c r="AC24" s="389"/>
      <c r="AD24" s="389"/>
      <c r="AE24" s="389"/>
      <c r="AF24" s="389"/>
      <c r="AG24" s="390"/>
      <c r="AH24" s="391">
        <v>65</v>
      </c>
      <c r="AI24" s="392"/>
      <c r="AJ24" s="392"/>
      <c r="AK24" s="392"/>
      <c r="AL24" s="393"/>
      <c r="AM24" s="391">
        <v>164190</v>
      </c>
      <c r="AN24" s="392"/>
      <c r="AO24" s="392"/>
      <c r="AP24" s="392"/>
      <c r="AQ24" s="392"/>
      <c r="AR24" s="393"/>
      <c r="AS24" s="391">
        <v>2526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9677971</v>
      </c>
      <c r="BO24" s="416"/>
      <c r="BP24" s="416"/>
      <c r="BQ24" s="416"/>
      <c r="BR24" s="416"/>
      <c r="BS24" s="416"/>
      <c r="BT24" s="416"/>
      <c r="BU24" s="417"/>
      <c r="BV24" s="415">
        <v>9503843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6420</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59933</v>
      </c>
      <c r="BO25" s="411"/>
      <c r="BP25" s="411"/>
      <c r="BQ25" s="411"/>
      <c r="BR25" s="411"/>
      <c r="BS25" s="411"/>
      <c r="BT25" s="411"/>
      <c r="BU25" s="412"/>
      <c r="BV25" s="410">
        <v>69306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5600</v>
      </c>
      <c r="R26" s="392"/>
      <c r="S26" s="392"/>
      <c r="T26" s="392"/>
      <c r="U26" s="392"/>
      <c r="V26" s="393"/>
      <c r="W26" s="457"/>
      <c r="X26" s="448"/>
      <c r="Y26" s="449"/>
      <c r="Z26" s="388" t="s">
        <v>161</v>
      </c>
      <c r="AA26" s="470"/>
      <c r="AB26" s="470"/>
      <c r="AC26" s="470"/>
      <c r="AD26" s="470"/>
      <c r="AE26" s="470"/>
      <c r="AF26" s="470"/>
      <c r="AG26" s="471"/>
      <c r="AH26" s="391">
        <v>9</v>
      </c>
      <c r="AI26" s="392"/>
      <c r="AJ26" s="392"/>
      <c r="AK26" s="392"/>
      <c r="AL26" s="393"/>
      <c r="AM26" s="391">
        <v>19575</v>
      </c>
      <c r="AN26" s="392"/>
      <c r="AO26" s="392"/>
      <c r="AP26" s="392"/>
      <c r="AQ26" s="392"/>
      <c r="AR26" s="393"/>
      <c r="AS26" s="391">
        <v>2175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3112</v>
      </c>
      <c r="R27" s="392"/>
      <c r="S27" s="392"/>
      <c r="T27" s="392"/>
      <c r="U27" s="392"/>
      <c r="V27" s="393"/>
      <c r="W27" s="457"/>
      <c r="X27" s="448"/>
      <c r="Y27" s="449"/>
      <c r="Z27" s="388" t="s">
        <v>164</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2678</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1347732</v>
      </c>
      <c r="BO28" s="411"/>
      <c r="BP28" s="411"/>
      <c r="BQ28" s="411"/>
      <c r="BR28" s="411"/>
      <c r="BS28" s="411"/>
      <c r="BT28" s="411"/>
      <c r="BU28" s="412"/>
      <c r="BV28" s="410">
        <v>1269497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9</v>
      </c>
      <c r="M29" s="392"/>
      <c r="N29" s="392"/>
      <c r="O29" s="392"/>
      <c r="P29" s="393"/>
      <c r="Q29" s="391">
        <v>2466</v>
      </c>
      <c r="R29" s="392"/>
      <c r="S29" s="392"/>
      <c r="T29" s="392"/>
      <c r="U29" s="392"/>
      <c r="V29" s="393"/>
      <c r="W29" s="458"/>
      <c r="X29" s="459"/>
      <c r="Y29" s="460"/>
      <c r="Z29" s="388" t="s">
        <v>171</v>
      </c>
      <c r="AA29" s="389"/>
      <c r="AB29" s="389"/>
      <c r="AC29" s="389"/>
      <c r="AD29" s="389"/>
      <c r="AE29" s="389"/>
      <c r="AF29" s="389"/>
      <c r="AG29" s="390"/>
      <c r="AH29" s="391">
        <v>65</v>
      </c>
      <c r="AI29" s="392"/>
      <c r="AJ29" s="392"/>
      <c r="AK29" s="392"/>
      <c r="AL29" s="393"/>
      <c r="AM29" s="391">
        <v>164190</v>
      </c>
      <c r="AN29" s="392"/>
      <c r="AO29" s="392"/>
      <c r="AP29" s="392"/>
      <c r="AQ29" s="392"/>
      <c r="AR29" s="393"/>
      <c r="AS29" s="391">
        <v>2526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451528</v>
      </c>
      <c r="BO29" s="416"/>
      <c r="BP29" s="416"/>
      <c r="BQ29" s="416"/>
      <c r="BR29" s="416"/>
      <c r="BS29" s="416"/>
      <c r="BT29" s="416"/>
      <c r="BU29" s="417"/>
      <c r="BV29" s="415">
        <v>450924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92.3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1475226</v>
      </c>
      <c r="BO30" s="419"/>
      <c r="BP30" s="419"/>
      <c r="BQ30" s="419"/>
      <c r="BR30" s="419"/>
      <c r="BS30" s="419"/>
      <c r="BT30" s="419"/>
      <c r="BU30" s="420"/>
      <c r="BV30" s="418">
        <v>1403763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福岡県介護保険広域連合（一般会計）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おおとう桜街道</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し尿処理・じん芥処理・埋立処分施設建設事業特別会計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福岡県介護保険広域連合（介護保険事業特別会計）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おおとうニンニク食品</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福岡県市町村職員退職手当組合（一般会計）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福岡県市町村職員退職手当組合（退職手当支給準備基金特別会計）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田川郡東部環境衛生施設組合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福岡県市町村消防団員等公務災害補償組合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福岡県田川地区消防組合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田川地区斎場組合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福岡県自治会館管理組合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福岡県後期高齢者医療広域連合（一般会計）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525</v>
      </c>
      <c r="D34" s="1184"/>
      <c r="E34" s="1185"/>
      <c r="F34" s="32" t="s">
        <v>526</v>
      </c>
      <c r="G34" s="33" t="s">
        <v>527</v>
      </c>
      <c r="H34" s="33" t="s">
        <v>528</v>
      </c>
      <c r="I34" s="33" t="s">
        <v>529</v>
      </c>
      <c r="J34" s="34" t="s">
        <v>530</v>
      </c>
      <c r="K34" s="22"/>
      <c r="L34" s="22"/>
      <c r="M34" s="22"/>
      <c r="N34" s="22"/>
      <c r="O34" s="22"/>
      <c r="P34" s="22"/>
    </row>
    <row r="35" spans="1:16" ht="39" customHeight="1" x14ac:dyDescent="0.15">
      <c r="A35" s="22"/>
      <c r="B35" s="35"/>
      <c r="C35" s="1178" t="s">
        <v>531</v>
      </c>
      <c r="D35" s="1179"/>
      <c r="E35" s="1180"/>
      <c r="F35" s="36">
        <v>28.1</v>
      </c>
      <c r="G35" s="37">
        <v>26.03</v>
      </c>
      <c r="H35" s="37">
        <v>19.77</v>
      </c>
      <c r="I35" s="37">
        <v>21.6</v>
      </c>
      <c r="J35" s="38">
        <v>19.059999999999999</v>
      </c>
      <c r="K35" s="22"/>
      <c r="L35" s="22"/>
      <c r="M35" s="22"/>
      <c r="N35" s="22"/>
      <c r="O35" s="22"/>
      <c r="P35" s="22"/>
    </row>
    <row r="36" spans="1:16" ht="39" customHeight="1" x14ac:dyDescent="0.15">
      <c r="A36" s="22"/>
      <c r="B36" s="35"/>
      <c r="C36" s="1178" t="s">
        <v>532</v>
      </c>
      <c r="D36" s="1179"/>
      <c r="E36" s="1180"/>
      <c r="F36" s="36">
        <v>3.56</v>
      </c>
      <c r="G36" s="37">
        <v>4.1100000000000003</v>
      </c>
      <c r="H36" s="37">
        <v>2.0499999999999998</v>
      </c>
      <c r="I36" s="37">
        <v>2.98</v>
      </c>
      <c r="J36" s="38">
        <v>3.37</v>
      </c>
      <c r="K36" s="22"/>
      <c r="L36" s="22"/>
      <c r="M36" s="22"/>
      <c r="N36" s="22"/>
      <c r="O36" s="22"/>
      <c r="P36" s="22"/>
    </row>
    <row r="37" spans="1:16" ht="39" customHeight="1" x14ac:dyDescent="0.15">
      <c r="A37" s="22"/>
      <c r="B37" s="35"/>
      <c r="C37" s="1178" t="s">
        <v>533</v>
      </c>
      <c r="D37" s="1179"/>
      <c r="E37" s="1180"/>
      <c r="F37" s="36">
        <v>0.14000000000000001</v>
      </c>
      <c r="G37" s="37">
        <v>0.13</v>
      </c>
      <c r="H37" s="37">
        <v>0.12</v>
      </c>
      <c r="I37" s="37">
        <v>0.09</v>
      </c>
      <c r="J37" s="38">
        <v>0.14000000000000001</v>
      </c>
      <c r="K37" s="22"/>
      <c r="L37" s="22"/>
      <c r="M37" s="22"/>
      <c r="N37" s="22"/>
      <c r="O37" s="22"/>
      <c r="P37" s="22"/>
    </row>
    <row r="38" spans="1:16" ht="39" customHeight="1" x14ac:dyDescent="0.15">
      <c r="A38" s="22"/>
      <c r="B38" s="35"/>
      <c r="C38" s="1178" t="s">
        <v>534</v>
      </c>
      <c r="D38" s="1179"/>
      <c r="E38" s="1180"/>
      <c r="F38" s="36" t="s">
        <v>476</v>
      </c>
      <c r="G38" s="37" t="s">
        <v>476</v>
      </c>
      <c r="H38" s="37" t="s">
        <v>476</v>
      </c>
      <c r="I38" s="37" t="s">
        <v>476</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535</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536</v>
      </c>
      <c r="D43" s="1182"/>
      <c r="E43" s="1183"/>
      <c r="F43" s="41">
        <v>1.07</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802</v>
      </c>
      <c r="L45" s="60">
        <v>935</v>
      </c>
      <c r="M45" s="60">
        <v>1010</v>
      </c>
      <c r="N45" s="60">
        <v>1048</v>
      </c>
      <c r="O45" s="61">
        <v>1050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t="s">
        <v>476</v>
      </c>
      <c r="L48" s="64" t="s">
        <v>476</v>
      </c>
      <c r="M48" s="64" t="s">
        <v>476</v>
      </c>
      <c r="N48" s="64" t="s">
        <v>476</v>
      </c>
      <c r="O48" s="65" t="s">
        <v>476</v>
      </c>
      <c r="P48" s="48"/>
      <c r="Q48" s="48"/>
      <c r="R48" s="48"/>
      <c r="S48" s="48"/>
      <c r="T48" s="48"/>
      <c r="U48" s="48"/>
    </row>
    <row r="49" spans="1:21" ht="30.75" customHeight="1" x14ac:dyDescent="0.15">
      <c r="A49" s="48"/>
      <c r="B49" s="1196"/>
      <c r="C49" s="1197"/>
      <c r="D49" s="62"/>
      <c r="E49" s="1188" t="s">
        <v>16</v>
      </c>
      <c r="F49" s="1188"/>
      <c r="G49" s="1188"/>
      <c r="H49" s="1188"/>
      <c r="I49" s="1188"/>
      <c r="J49" s="1189"/>
      <c r="K49" s="63">
        <v>6</v>
      </c>
      <c r="L49" s="64">
        <v>5</v>
      </c>
      <c r="M49" s="64">
        <v>6</v>
      </c>
      <c r="N49" s="64">
        <v>9</v>
      </c>
      <c r="O49" s="65">
        <v>10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649</v>
      </c>
      <c r="L52" s="64">
        <v>744</v>
      </c>
      <c r="M52" s="64">
        <v>798</v>
      </c>
      <c r="N52" s="64">
        <v>795</v>
      </c>
      <c r="O52" s="65">
        <v>783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159</v>
      </c>
      <c r="L53" s="69">
        <v>196</v>
      </c>
      <c r="M53" s="69">
        <v>218</v>
      </c>
      <c r="N53" s="69">
        <v>262</v>
      </c>
      <c r="O53" s="70">
        <v>277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10393</v>
      </c>
      <c r="J41" s="83">
        <v>10817</v>
      </c>
      <c r="K41" s="83">
        <v>10770</v>
      </c>
      <c r="L41" s="83">
        <v>10494</v>
      </c>
      <c r="M41" s="84">
        <v>10699</v>
      </c>
    </row>
    <row r="42" spans="2:13" ht="27.75" customHeight="1" x14ac:dyDescent="0.15">
      <c r="B42" s="1204"/>
      <c r="C42" s="1205"/>
      <c r="D42" s="85"/>
      <c r="E42" s="1208" t="s">
        <v>26</v>
      </c>
      <c r="F42" s="1208"/>
      <c r="G42" s="1208"/>
      <c r="H42" s="1209"/>
      <c r="I42" s="86" t="s">
        <v>476</v>
      </c>
      <c r="J42" s="87" t="s">
        <v>476</v>
      </c>
      <c r="K42" s="87" t="s">
        <v>476</v>
      </c>
      <c r="L42" s="87" t="s">
        <v>476</v>
      </c>
      <c r="M42" s="88" t="s">
        <v>476</v>
      </c>
    </row>
    <row r="43" spans="2:13" ht="27.75" customHeight="1" x14ac:dyDescent="0.15">
      <c r="B43" s="1204"/>
      <c r="C43" s="1205"/>
      <c r="D43" s="85"/>
      <c r="E43" s="1208" t="s">
        <v>27</v>
      </c>
      <c r="F43" s="1208"/>
      <c r="G43" s="1208"/>
      <c r="H43" s="1209"/>
      <c r="I43" s="86" t="s">
        <v>476</v>
      </c>
      <c r="J43" s="87" t="s">
        <v>476</v>
      </c>
      <c r="K43" s="87" t="s">
        <v>476</v>
      </c>
      <c r="L43" s="87" t="s">
        <v>476</v>
      </c>
      <c r="M43" s="88" t="s">
        <v>476</v>
      </c>
    </row>
    <row r="44" spans="2:13" ht="27.75" customHeight="1" x14ac:dyDescent="0.15">
      <c r="B44" s="1204"/>
      <c r="C44" s="1205"/>
      <c r="D44" s="85"/>
      <c r="E44" s="1208" t="s">
        <v>28</v>
      </c>
      <c r="F44" s="1208"/>
      <c r="G44" s="1208"/>
      <c r="H44" s="1209"/>
      <c r="I44" s="86">
        <v>22</v>
      </c>
      <c r="J44" s="87">
        <v>43</v>
      </c>
      <c r="K44" s="87">
        <v>78</v>
      </c>
      <c r="L44" s="87">
        <v>70</v>
      </c>
      <c r="M44" s="88">
        <v>110</v>
      </c>
    </row>
    <row r="45" spans="2:13" ht="27.75" customHeight="1" x14ac:dyDescent="0.15">
      <c r="B45" s="1204"/>
      <c r="C45" s="1205"/>
      <c r="D45" s="85"/>
      <c r="E45" s="1208" t="s">
        <v>29</v>
      </c>
      <c r="F45" s="1208"/>
      <c r="G45" s="1208"/>
      <c r="H45" s="1209"/>
      <c r="I45" s="86">
        <v>779</v>
      </c>
      <c r="J45" s="87">
        <v>785</v>
      </c>
      <c r="K45" s="87">
        <v>783</v>
      </c>
      <c r="L45" s="87">
        <v>746</v>
      </c>
      <c r="M45" s="88">
        <v>728</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2420</v>
      </c>
      <c r="J50" s="87">
        <v>2695</v>
      </c>
      <c r="K50" s="87">
        <v>3005</v>
      </c>
      <c r="L50" s="87">
        <v>3124</v>
      </c>
      <c r="M50" s="88">
        <v>3274</v>
      </c>
    </row>
    <row r="51" spans="2:13" ht="27.75" customHeight="1" x14ac:dyDescent="0.15">
      <c r="B51" s="1204"/>
      <c r="C51" s="1205"/>
      <c r="D51" s="85"/>
      <c r="E51" s="1208" t="s">
        <v>36</v>
      </c>
      <c r="F51" s="1208"/>
      <c r="G51" s="1208"/>
      <c r="H51" s="1209"/>
      <c r="I51" s="86">
        <v>2264</v>
      </c>
      <c r="J51" s="87">
        <v>2266</v>
      </c>
      <c r="K51" s="87">
        <v>2205</v>
      </c>
      <c r="L51" s="87">
        <v>1987</v>
      </c>
      <c r="M51" s="88">
        <v>1747</v>
      </c>
    </row>
    <row r="52" spans="2:13" ht="27.75" customHeight="1" x14ac:dyDescent="0.15">
      <c r="B52" s="1206"/>
      <c r="C52" s="1207"/>
      <c r="D52" s="85"/>
      <c r="E52" s="1208" t="s">
        <v>37</v>
      </c>
      <c r="F52" s="1208"/>
      <c r="G52" s="1208"/>
      <c r="H52" s="1209"/>
      <c r="I52" s="86">
        <v>6408</v>
      </c>
      <c r="J52" s="87">
        <v>6584</v>
      </c>
      <c r="K52" s="87">
        <v>6457</v>
      </c>
      <c r="L52" s="87">
        <v>6301</v>
      </c>
      <c r="M52" s="88">
        <v>6550</v>
      </c>
    </row>
    <row r="53" spans="2:13" ht="27.75" customHeight="1" thickBot="1" x14ac:dyDescent="0.2">
      <c r="B53" s="1210" t="s">
        <v>21</v>
      </c>
      <c r="C53" s="1211"/>
      <c r="D53" s="92"/>
      <c r="E53" s="1212" t="s">
        <v>38</v>
      </c>
      <c r="F53" s="1212"/>
      <c r="G53" s="1212"/>
      <c r="H53" s="1213"/>
      <c r="I53" s="93">
        <v>102</v>
      </c>
      <c r="J53" s="94">
        <v>100</v>
      </c>
      <c r="K53" s="94">
        <v>-36</v>
      </c>
      <c r="L53" s="94">
        <v>-103</v>
      </c>
      <c r="M53" s="95">
        <v>-36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21" t="s">
        <v>570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563</v>
      </c>
      <c r="H51" s="1234"/>
      <c r="I51" s="1239" t="s">
        <v>564</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565</v>
      </c>
      <c r="J53" s="1243"/>
      <c r="K53" s="1250"/>
      <c r="L53" s="1250"/>
      <c r="M53" s="1250"/>
      <c r="N53" s="1252">
        <v>49.7</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566</v>
      </c>
      <c r="H55" s="1245"/>
      <c r="I55" s="1243" t="s">
        <v>564</v>
      </c>
      <c r="J55" s="1243"/>
      <c r="K55" s="1241"/>
      <c r="L55" s="1241"/>
      <c r="M55" s="1241"/>
      <c r="N55" s="1242">
        <v>27</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565</v>
      </c>
      <c r="J57" s="1253"/>
      <c r="K57" s="1250"/>
      <c r="L57" s="1250"/>
      <c r="M57" s="1250"/>
      <c r="N57" s="1252">
        <v>57.2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21" t="s">
        <v>571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563</v>
      </c>
      <c r="H73" s="1234"/>
      <c r="I73" s="1239" t="s">
        <v>564</v>
      </c>
      <c r="J73" s="1239"/>
      <c r="K73" s="1254">
        <v>6.4</v>
      </c>
      <c r="L73" s="1254">
        <v>6.2</v>
      </c>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569</v>
      </c>
      <c r="J75" s="1243"/>
      <c r="K75" s="1252">
        <v>10.199999999999999</v>
      </c>
      <c r="L75" s="1252">
        <v>10.5</v>
      </c>
      <c r="M75" s="1252">
        <v>12.2</v>
      </c>
      <c r="N75" s="1252">
        <v>14.2</v>
      </c>
      <c r="O75" s="1252">
        <v>15.8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566</v>
      </c>
      <c r="H77" s="1245"/>
      <c r="I77" s="1243" t="s">
        <v>564</v>
      </c>
      <c r="J77" s="1243"/>
      <c r="K77" s="1254">
        <v>28.4</v>
      </c>
      <c r="L77" s="1254">
        <v>20.5</v>
      </c>
      <c r="M77" s="1242">
        <v>17.899999999999999</v>
      </c>
      <c r="N77" s="1242">
        <v>27</v>
      </c>
      <c r="O77" s="1242">
        <v>25.4</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569</v>
      </c>
      <c r="J79" s="1253"/>
      <c r="K79" s="1256">
        <v>11.4</v>
      </c>
      <c r="L79" s="1256">
        <v>10.5</v>
      </c>
      <c r="M79" s="1256">
        <v>9.5</v>
      </c>
      <c r="N79" s="1256">
        <v>8.6999999999999993</v>
      </c>
      <c r="O79" s="1256">
        <v>8.6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219047</v>
      </c>
      <c r="E3" s="118"/>
      <c r="F3" s="119">
        <v>94828</v>
      </c>
      <c r="G3" s="120"/>
      <c r="H3" s="121"/>
    </row>
    <row r="4" spans="1:8" x14ac:dyDescent="0.15">
      <c r="A4" s="122"/>
      <c r="B4" s="123"/>
      <c r="C4" s="124"/>
      <c r="D4" s="125">
        <v>105165</v>
      </c>
      <c r="E4" s="126"/>
      <c r="F4" s="127">
        <v>55133</v>
      </c>
      <c r="G4" s="128"/>
      <c r="H4" s="129"/>
    </row>
    <row r="5" spans="1:8" x14ac:dyDescent="0.15">
      <c r="A5" s="110" t="s">
        <v>510</v>
      </c>
      <c r="B5" s="115"/>
      <c r="C5" s="116"/>
      <c r="D5" s="117">
        <v>345747</v>
      </c>
      <c r="E5" s="118"/>
      <c r="F5" s="119">
        <v>119674</v>
      </c>
      <c r="G5" s="120"/>
      <c r="H5" s="121"/>
    </row>
    <row r="6" spans="1:8" x14ac:dyDescent="0.15">
      <c r="A6" s="122"/>
      <c r="B6" s="123"/>
      <c r="C6" s="124"/>
      <c r="D6" s="125">
        <v>140457</v>
      </c>
      <c r="E6" s="126"/>
      <c r="F6" s="127">
        <v>57803</v>
      </c>
      <c r="G6" s="128"/>
      <c r="H6" s="129"/>
    </row>
    <row r="7" spans="1:8" x14ac:dyDescent="0.15">
      <c r="A7" s="110" t="s">
        <v>511</v>
      </c>
      <c r="B7" s="115"/>
      <c r="C7" s="116"/>
      <c r="D7" s="117">
        <v>189123</v>
      </c>
      <c r="E7" s="118"/>
      <c r="F7" s="119">
        <v>119685</v>
      </c>
      <c r="G7" s="120"/>
      <c r="H7" s="121"/>
    </row>
    <row r="8" spans="1:8" x14ac:dyDescent="0.15">
      <c r="A8" s="122"/>
      <c r="B8" s="123"/>
      <c r="C8" s="124"/>
      <c r="D8" s="125">
        <v>88477</v>
      </c>
      <c r="E8" s="126"/>
      <c r="F8" s="127">
        <v>68464</v>
      </c>
      <c r="G8" s="128"/>
      <c r="H8" s="129"/>
    </row>
    <row r="9" spans="1:8" x14ac:dyDescent="0.15">
      <c r="A9" s="110" t="s">
        <v>512</v>
      </c>
      <c r="B9" s="115"/>
      <c r="C9" s="116"/>
      <c r="D9" s="117">
        <v>157193</v>
      </c>
      <c r="E9" s="118"/>
      <c r="F9" s="119">
        <v>109920</v>
      </c>
      <c r="G9" s="120"/>
      <c r="H9" s="121"/>
    </row>
    <row r="10" spans="1:8" x14ac:dyDescent="0.15">
      <c r="A10" s="122"/>
      <c r="B10" s="123"/>
      <c r="C10" s="124"/>
      <c r="D10" s="125">
        <v>97373</v>
      </c>
      <c r="E10" s="126"/>
      <c r="F10" s="127">
        <v>62739</v>
      </c>
      <c r="G10" s="128"/>
      <c r="H10" s="129"/>
    </row>
    <row r="11" spans="1:8" x14ac:dyDescent="0.15">
      <c r="A11" s="110" t="s">
        <v>513</v>
      </c>
      <c r="B11" s="115"/>
      <c r="C11" s="116"/>
      <c r="D11" s="117">
        <v>306118</v>
      </c>
      <c r="E11" s="118"/>
      <c r="F11" s="119">
        <v>119882</v>
      </c>
      <c r="G11" s="120"/>
      <c r="H11" s="121"/>
    </row>
    <row r="12" spans="1:8" x14ac:dyDescent="0.15">
      <c r="A12" s="122"/>
      <c r="B12" s="123"/>
      <c r="C12" s="130"/>
      <c r="D12" s="125">
        <v>221696</v>
      </c>
      <c r="E12" s="126"/>
      <c r="F12" s="127">
        <v>66481</v>
      </c>
      <c r="G12" s="128"/>
      <c r="H12" s="129"/>
    </row>
    <row r="13" spans="1:8" x14ac:dyDescent="0.15">
      <c r="A13" s="110"/>
      <c r="B13" s="115"/>
      <c r="C13" s="131"/>
      <c r="D13" s="132">
        <v>243446</v>
      </c>
      <c r="E13" s="133"/>
      <c r="F13" s="134">
        <v>112798</v>
      </c>
      <c r="G13" s="135"/>
      <c r="H13" s="121"/>
    </row>
    <row r="14" spans="1:8" x14ac:dyDescent="0.15">
      <c r="A14" s="122"/>
      <c r="B14" s="123"/>
      <c r="C14" s="124"/>
      <c r="D14" s="125">
        <v>130634</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29.18</v>
      </c>
      <c r="C19" s="136">
        <f>ROUND(VALUE(SUBSTITUTE(実質収支比率等に係る経年分析!G$48,"▲","-")),2)</f>
        <v>26.04</v>
      </c>
      <c r="D19" s="136">
        <f>ROUND(VALUE(SUBSTITUTE(実質収支比率等に係る経年分析!H$48,"▲","-")),2)</f>
        <v>19.77</v>
      </c>
      <c r="E19" s="136">
        <f>ROUND(VALUE(SUBSTITUTE(実質収支比率等に係る経年分析!I$48,"▲","-")),2)</f>
        <v>21.6</v>
      </c>
      <c r="F19" s="136">
        <f>ROUND(VALUE(SUBSTITUTE(実質収支比率等に係る経年分析!J$48,"▲","-")),2)</f>
        <v>19.059999999999999</v>
      </c>
    </row>
    <row r="20" spans="1:11" x14ac:dyDescent="0.15">
      <c r="A20" s="136" t="s">
        <v>43</v>
      </c>
      <c r="B20" s="136">
        <f>ROUND(VALUE(SUBSTITUTE(実質収支比率等に係る経年分析!F$47,"▲","-")),2)</f>
        <v>46.05</v>
      </c>
      <c r="C20" s="136">
        <f>ROUND(VALUE(SUBSTITUTE(実質収支比率等に係る経年分析!G$47,"▲","-")),2)</f>
        <v>48.85</v>
      </c>
      <c r="D20" s="136">
        <f>ROUND(VALUE(SUBSTITUTE(実質収支比率等に係る経年分析!H$47,"▲","-")),2)</f>
        <v>55.35</v>
      </c>
      <c r="E20" s="136">
        <f>ROUND(VALUE(SUBSTITUTE(実質収支比率等に係る経年分析!I$47,"▲","-")),2)</f>
        <v>53.97</v>
      </c>
      <c r="F20" s="136">
        <f>ROUND(VALUE(SUBSTITUTE(実質収支比率等に係る経年分析!J$47,"▲","-")),2)</f>
        <v>58.73</v>
      </c>
    </row>
    <row r="21" spans="1:11" x14ac:dyDescent="0.15">
      <c r="A21" s="136" t="s">
        <v>44</v>
      </c>
      <c r="B21" s="136">
        <f>IF(ISNUMBER(VALUE(SUBSTITUTE(実質収支比率等に係る経年分析!F$49,"▲","-"))),ROUND(VALUE(SUBSTITUTE(実質収支比率等に係る経年分析!F$49,"▲","-")),2),NA())</f>
        <v>0.82</v>
      </c>
      <c r="C21" s="136">
        <f>IF(ISNUMBER(VALUE(SUBSTITUTE(実質収支比率等に係る経年分析!G$49,"▲","-"))),ROUND(VALUE(SUBSTITUTE(実質収支比率等に係る経年分析!G$49,"▲","-")),2),NA())</f>
        <v>-5.04</v>
      </c>
      <c r="D21" s="136">
        <f>IF(ISNUMBER(VALUE(SUBSTITUTE(実質収支比率等に係る経年分析!H$49,"▲","-"))),ROUND(VALUE(SUBSTITUTE(実質収支比率等に係る経年分析!H$49,"▲","-")),2),NA())</f>
        <v>-10.29</v>
      </c>
      <c r="E21" s="136">
        <f>IF(ISNUMBER(VALUE(SUBSTITUTE(実質収支比率等に係る経年分析!I$49,"▲","-"))),ROUND(VALUE(SUBSTITUTE(実質収支比率等に係る経年分析!I$49,"▲","-")),2),NA())</f>
        <v>-0.92</v>
      </c>
      <c r="F21" s="136">
        <f>IF(ISNUMBER(VALUE(SUBSTITUTE(実質収支比率等に係る経年分析!J$49,"▲","-"))),ROUND(VALUE(SUBSTITUTE(実質収支比率等に係る経年分析!J$49,"▲","-")),2),NA())</f>
        <v>-7.21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1.07</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し尿処理・じん芥処理・埋立処分施設建設事業特別会計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0.14000000000000001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0.14000000000000001</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4.1100000000000003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2.0499999999999998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19.77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19.059999999999999</v>
      </c>
    </row>
    <row r="36" spans="1:16" x14ac:dyDescent="0.15">
      <c r="A36" s="137" t="str">
        <f>IF(連結実質赤字比率に係る赤字・黒字の構成分析!C$34="",NA(),連結実質赤字比率に係る赤字・黒字の構成分析!C$34)</f>
        <v>国民健康保険事業</v>
      </c>
      <c r="B36" s="137">
        <f>IF(ROUND(VALUE(SUBSTITUTE(連結実質赤字比率に係る赤字・黒字の構成分析!F$34,"▲", "-")), 2) &lt; 0, ABS(ROUND(VALUE(SUBSTITUTE(連結実質赤字比率に係る赤字・黒字の構成分析!F$34,"▲", "-")), 2)), NA())</f>
        <v>4.13</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4.0199999999999996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4.6399999999999997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5.34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649</v>
      </c>
      <c r="E42" s="138"/>
      <c r="F42" s="138"/>
      <c r="G42" s="138">
        <f>'実質公債費比率（分子）の構造'!L$52</f>
        <v>744</v>
      </c>
      <c r="H42" s="138"/>
      <c r="I42" s="138"/>
      <c r="J42" s="138">
        <f>'実質公債費比率（分子）の構造'!M$52</f>
        <v>798</v>
      </c>
      <c r="K42" s="138"/>
      <c r="L42" s="138"/>
      <c r="M42" s="138">
        <f>'実質公債費比率（分子）の構造'!N$52</f>
        <v>795</v>
      </c>
      <c r="N42" s="138"/>
      <c r="O42" s="138"/>
      <c r="P42" s="138">
        <f>'実質公債費比率（分子）の構造'!O$52</f>
        <v>783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6</v>
      </c>
      <c r="C45" s="138"/>
      <c r="D45" s="138"/>
      <c r="E45" s="138">
        <f>'実質公債費比率（分子）の構造'!L$49</f>
        <v>5</v>
      </c>
      <c r="F45" s="138"/>
      <c r="G45" s="138"/>
      <c r="H45" s="138">
        <f>'実質公債費比率（分子）の構造'!M$49</f>
        <v>6</v>
      </c>
      <c r="I45" s="138"/>
      <c r="J45" s="138"/>
      <c r="K45" s="138">
        <f>'実質公債費比率（分子）の構造'!N$49</f>
        <v>9</v>
      </c>
      <c r="L45" s="138"/>
      <c r="M45" s="138"/>
      <c r="N45" s="138">
        <f>'実質公債費比率（分子）の構造'!O$49</f>
        <v>10</v>
      </c>
      <c r="O45" s="138"/>
      <c r="P45" s="138"/>
    </row>
    <row r="46" spans="1:16" x14ac:dyDescent="0.15">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802</v>
      </c>
      <c r="C49" s="138"/>
      <c r="D49" s="138"/>
      <c r="E49" s="138">
        <f>'実質公債費比率（分子）の構造'!L$45</f>
        <v>935</v>
      </c>
      <c r="F49" s="138"/>
      <c r="G49" s="138"/>
      <c r="H49" s="138">
        <f>'実質公債費比率（分子）の構造'!M$45</f>
        <v>1010</v>
      </c>
      <c r="I49" s="138"/>
      <c r="J49" s="138"/>
      <c r="K49" s="138">
        <f>'実質公債費比率（分子）の構造'!N$45</f>
        <v>1048</v>
      </c>
      <c r="L49" s="138"/>
      <c r="M49" s="138"/>
      <c r="N49" s="138">
        <f>'実質公債費比率（分子）の構造'!O$45</f>
        <v>1050</v>
      </c>
      <c r="O49" s="138"/>
      <c r="P49" s="138"/>
    </row>
    <row r="50" spans="1:16" x14ac:dyDescent="0.15">
      <c r="A50" s="138" t="s">
        <v>59</v>
      </c>
      <c r="B50" s="138" t="e">
        <f>NA()</f>
        <v>#N/A</v>
      </c>
      <c r="C50" s="138">
        <f>IF(ISNUMBER('実質公債費比率（分子）の構造'!K$53),'実質公債費比率（分子）の構造'!K$53,NA())</f>
        <v>159</v>
      </c>
      <c r="D50" s="138" t="e">
        <f>NA()</f>
        <v>#N/A</v>
      </c>
      <c r="E50" s="138" t="e">
        <f>NA()</f>
        <v>#N/A</v>
      </c>
      <c r="F50" s="138">
        <f>IF(ISNUMBER('実質公債費比率（分子）の構造'!L$53),'実質公債費比率（分子）の構造'!L$53,NA())</f>
        <v>196</v>
      </c>
      <c r="G50" s="138" t="e">
        <f>NA()</f>
        <v>#N/A</v>
      </c>
      <c r="H50" s="138" t="e">
        <f>NA()</f>
        <v>#N/A</v>
      </c>
      <c r="I50" s="138">
        <f>IF(ISNUMBER('実質公債費比率（分子）の構造'!M$53),'実質公債費比率（分子）の構造'!M$53,NA())</f>
        <v>218</v>
      </c>
      <c r="J50" s="138" t="e">
        <f>NA()</f>
        <v>#N/A</v>
      </c>
      <c r="K50" s="138" t="e">
        <f>NA()</f>
        <v>#N/A</v>
      </c>
      <c r="L50" s="138">
        <f>IF(ISNUMBER('実質公債費比率（分子）の構造'!N$53),'実質公債費比率（分子）の構造'!N$53,NA())</f>
        <v>262</v>
      </c>
      <c r="M50" s="138" t="e">
        <f>NA()</f>
        <v>#N/A</v>
      </c>
      <c r="N50" s="138" t="e">
        <f>NA()</f>
        <v>#N/A</v>
      </c>
      <c r="O50" s="138">
        <f>IF(ISNUMBER('実質公債費比率（分子）の構造'!O$53),'実質公債費比率（分子）の構造'!O$53,NA())</f>
        <v>277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6408</v>
      </c>
      <c r="E56" s="137"/>
      <c r="F56" s="137"/>
      <c r="G56" s="137">
        <f>'将来負担比率（分子）の構造'!J$52</f>
        <v>6584</v>
      </c>
      <c r="H56" s="137"/>
      <c r="I56" s="137"/>
      <c r="J56" s="137">
        <f>'将来負担比率（分子）の構造'!K$52</f>
        <v>6457</v>
      </c>
      <c r="K56" s="137"/>
      <c r="L56" s="137"/>
      <c r="M56" s="137">
        <f>'将来負担比率（分子）の構造'!L$52</f>
        <v>6301</v>
      </c>
      <c r="N56" s="137"/>
      <c r="O56" s="137"/>
      <c r="P56" s="137">
        <f>'将来負担比率（分子）の構造'!M$52</f>
        <v>6550</v>
      </c>
    </row>
    <row r="57" spans="1:16" x14ac:dyDescent="0.15">
      <c r="A57" s="137" t="s">
        <v>36</v>
      </c>
      <c r="B57" s="137"/>
      <c r="C57" s="137"/>
      <c r="D57" s="137">
        <f>'将来負担比率（分子）の構造'!I$51</f>
        <v>2264</v>
      </c>
      <c r="E57" s="137"/>
      <c r="F57" s="137"/>
      <c r="G57" s="137">
        <f>'将来負担比率（分子）の構造'!J$51</f>
        <v>2266</v>
      </c>
      <c r="H57" s="137"/>
      <c r="I57" s="137"/>
      <c r="J57" s="137">
        <f>'将来負担比率（分子）の構造'!K$51</f>
        <v>2205</v>
      </c>
      <c r="K57" s="137"/>
      <c r="L57" s="137"/>
      <c r="M57" s="137">
        <f>'将来負担比率（分子）の構造'!L$51</f>
        <v>1987</v>
      </c>
      <c r="N57" s="137"/>
      <c r="O57" s="137"/>
      <c r="P57" s="137">
        <f>'将来負担比率（分子）の構造'!M$51</f>
        <v>1747</v>
      </c>
    </row>
    <row r="58" spans="1:16" x14ac:dyDescent="0.15">
      <c r="A58" s="137" t="s">
        <v>35</v>
      </c>
      <c r="B58" s="137"/>
      <c r="C58" s="137"/>
      <c r="D58" s="137">
        <f>'将来負担比率（分子）の構造'!I$50</f>
        <v>2420</v>
      </c>
      <c r="E58" s="137"/>
      <c r="F58" s="137"/>
      <c r="G58" s="137">
        <f>'将来負担比率（分子）の構造'!J$50</f>
        <v>2695</v>
      </c>
      <c r="H58" s="137"/>
      <c r="I58" s="137"/>
      <c r="J58" s="137">
        <f>'将来負担比率（分子）の構造'!K$50</f>
        <v>3005</v>
      </c>
      <c r="K58" s="137"/>
      <c r="L58" s="137"/>
      <c r="M58" s="137">
        <f>'将来負担比率（分子）の構造'!L$50</f>
        <v>3124</v>
      </c>
      <c r="N58" s="137"/>
      <c r="O58" s="137"/>
      <c r="P58" s="137">
        <f>'将来負担比率（分子）の構造'!M$50</f>
        <v>3274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779</v>
      </c>
      <c r="C62" s="137"/>
      <c r="D62" s="137"/>
      <c r="E62" s="137">
        <f>'将来負担比率（分子）の構造'!J$45</f>
        <v>785</v>
      </c>
      <c r="F62" s="137"/>
      <c r="G62" s="137"/>
      <c r="H62" s="137">
        <f>'将来負担比率（分子）の構造'!K$45</f>
        <v>783</v>
      </c>
      <c r="I62" s="137"/>
      <c r="J62" s="137"/>
      <c r="K62" s="137">
        <f>'将来負担比率（分子）の構造'!L$45</f>
        <v>746</v>
      </c>
      <c r="L62" s="137"/>
      <c r="M62" s="137"/>
      <c r="N62" s="137">
        <f>'将来負担比率（分子）の構造'!M$45</f>
        <v>728</v>
      </c>
      <c r="O62" s="137"/>
      <c r="P62" s="137"/>
    </row>
    <row r="63" spans="1:16" x14ac:dyDescent="0.15">
      <c r="A63" s="137" t="s">
        <v>28</v>
      </c>
      <c r="B63" s="137">
        <f>'将来負担比率（分子）の構造'!I$44</f>
        <v>22</v>
      </c>
      <c r="C63" s="137"/>
      <c r="D63" s="137"/>
      <c r="E63" s="137">
        <f>'将来負担比率（分子）の構造'!J$44</f>
        <v>43</v>
      </c>
      <c r="F63" s="137"/>
      <c r="G63" s="137"/>
      <c r="H63" s="137">
        <f>'将来負担比率（分子）の構造'!K$44</f>
        <v>78</v>
      </c>
      <c r="I63" s="137"/>
      <c r="J63" s="137"/>
      <c r="K63" s="137">
        <f>'将来負担比率（分子）の構造'!L$44</f>
        <v>70</v>
      </c>
      <c r="L63" s="137"/>
      <c r="M63" s="137"/>
      <c r="N63" s="137">
        <f>'将来負担比率（分子）の構造'!M$44</f>
        <v>110</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10393</v>
      </c>
      <c r="C66" s="137"/>
      <c r="D66" s="137"/>
      <c r="E66" s="137">
        <f>'将来負担比率（分子）の構造'!J$41</f>
        <v>10817</v>
      </c>
      <c r="F66" s="137"/>
      <c r="G66" s="137"/>
      <c r="H66" s="137">
        <f>'将来負担比率（分子）の構造'!K$41</f>
        <v>10770</v>
      </c>
      <c r="I66" s="137"/>
      <c r="J66" s="137"/>
      <c r="K66" s="137">
        <f>'将来負担比率（分子）の構造'!L$41</f>
        <v>10494</v>
      </c>
      <c r="L66" s="137"/>
      <c r="M66" s="137"/>
      <c r="N66" s="137">
        <f>'将来負担比率（分子）の構造'!M$41</f>
        <v>10699</v>
      </c>
      <c r="O66" s="137"/>
      <c r="P66" s="137"/>
    </row>
    <row r="67" spans="1:16" x14ac:dyDescent="0.15">
      <c r="A67" s="137" t="s">
        <v>63</v>
      </c>
      <c r="B67" s="137" t="e">
        <f>NA()</f>
        <v>#N/A</v>
      </c>
      <c r="C67" s="137">
        <f>IF(ISNUMBER('将来負担比率（分子）の構造'!I$53), IF('将来負担比率（分子）の構造'!I$53 &lt; 0, 0, '将来負担比率（分子）の構造'!I$53), NA())</f>
        <v>102</v>
      </c>
      <c r="D67" s="137" t="e">
        <f>NA()</f>
        <v>#N/A</v>
      </c>
      <c r="E67" s="137" t="e">
        <f>NA()</f>
        <v>#N/A</v>
      </c>
      <c r="F67" s="137">
        <f>IF(ISNUMBER('将来負担比率（分子）の構造'!J$53), IF('将来負担比率（分子）の構造'!J$53 &lt; 0, 0, '将来負担比率（分子）の構造'!J$53), NA())</f>
        <v>100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379802</v>
      </c>
      <c r="S5" s="671"/>
      <c r="T5" s="671"/>
      <c r="U5" s="671"/>
      <c r="V5" s="671"/>
      <c r="W5" s="671"/>
      <c r="X5" s="671"/>
      <c r="Y5" s="718"/>
      <c r="Z5" s="731">
        <v>6.9</v>
      </c>
      <c r="AA5" s="731"/>
      <c r="AB5" s="731"/>
      <c r="AC5" s="731"/>
      <c r="AD5" s="732">
        <v>379802</v>
      </c>
      <c r="AE5" s="732"/>
      <c r="AF5" s="732"/>
      <c r="AG5" s="732"/>
      <c r="AH5" s="732"/>
      <c r="AI5" s="732"/>
      <c r="AJ5" s="732"/>
      <c r="AK5" s="732"/>
      <c r="AL5" s="719">
        <v>17.3</v>
      </c>
      <c r="AM5" s="688"/>
      <c r="AN5" s="688"/>
      <c r="AO5" s="720"/>
      <c r="AP5" s="707" t="s">
        <v>210</v>
      </c>
      <c r="AQ5" s="708"/>
      <c r="AR5" s="708"/>
      <c r="AS5" s="708"/>
      <c r="AT5" s="708"/>
      <c r="AU5" s="708"/>
      <c r="AV5" s="708"/>
      <c r="AW5" s="708"/>
      <c r="AX5" s="708"/>
      <c r="AY5" s="708"/>
      <c r="AZ5" s="708"/>
      <c r="BA5" s="708"/>
      <c r="BB5" s="708"/>
      <c r="BC5" s="708"/>
      <c r="BD5" s="708"/>
      <c r="BE5" s="708"/>
      <c r="BF5" s="709"/>
      <c r="BG5" s="620">
        <v>370143</v>
      </c>
      <c r="BH5" s="621"/>
      <c r="BI5" s="621"/>
      <c r="BJ5" s="621"/>
      <c r="BK5" s="621"/>
      <c r="BL5" s="621"/>
      <c r="BM5" s="621"/>
      <c r="BN5" s="622"/>
      <c r="BO5" s="673">
        <v>97.5</v>
      </c>
      <c r="BP5" s="673"/>
      <c r="BQ5" s="673"/>
      <c r="BR5" s="673"/>
      <c r="BS5" s="674">
        <v>591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33418</v>
      </c>
      <c r="S6" s="621"/>
      <c r="T6" s="621"/>
      <c r="U6" s="621"/>
      <c r="V6" s="621"/>
      <c r="W6" s="621"/>
      <c r="X6" s="621"/>
      <c r="Y6" s="622"/>
      <c r="Z6" s="673">
        <v>0.6</v>
      </c>
      <c r="AA6" s="673"/>
      <c r="AB6" s="673"/>
      <c r="AC6" s="673"/>
      <c r="AD6" s="674">
        <v>33418</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370143</v>
      </c>
      <c r="BH6" s="621"/>
      <c r="BI6" s="621"/>
      <c r="BJ6" s="621"/>
      <c r="BK6" s="621"/>
      <c r="BL6" s="621"/>
      <c r="BM6" s="621"/>
      <c r="BN6" s="622"/>
      <c r="BO6" s="673">
        <v>97.5</v>
      </c>
      <c r="BP6" s="673"/>
      <c r="BQ6" s="673"/>
      <c r="BR6" s="673"/>
      <c r="BS6" s="674">
        <v>591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68382</v>
      </c>
      <c r="CS6" s="621"/>
      <c r="CT6" s="621"/>
      <c r="CU6" s="621"/>
      <c r="CV6" s="621"/>
      <c r="CW6" s="621"/>
      <c r="CX6" s="621"/>
      <c r="CY6" s="622"/>
      <c r="CZ6" s="673">
        <v>1.3</v>
      </c>
      <c r="DA6" s="673"/>
      <c r="DB6" s="673"/>
      <c r="DC6" s="673"/>
      <c r="DD6" s="626" t="s">
        <v>217</v>
      </c>
      <c r="DE6" s="621"/>
      <c r="DF6" s="621"/>
      <c r="DG6" s="621"/>
      <c r="DH6" s="621"/>
      <c r="DI6" s="621"/>
      <c r="DJ6" s="621"/>
      <c r="DK6" s="621"/>
      <c r="DL6" s="621"/>
      <c r="DM6" s="621"/>
      <c r="DN6" s="621"/>
      <c r="DO6" s="621"/>
      <c r="DP6" s="622"/>
      <c r="DQ6" s="626">
        <v>68360</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343</v>
      </c>
      <c r="S7" s="621"/>
      <c r="T7" s="621"/>
      <c r="U7" s="621"/>
      <c r="V7" s="621"/>
      <c r="W7" s="621"/>
      <c r="X7" s="621"/>
      <c r="Y7" s="622"/>
      <c r="Z7" s="673">
        <v>0</v>
      </c>
      <c r="AA7" s="673"/>
      <c r="AB7" s="673"/>
      <c r="AC7" s="673"/>
      <c r="AD7" s="674">
        <v>343</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152661</v>
      </c>
      <c r="BH7" s="621"/>
      <c r="BI7" s="621"/>
      <c r="BJ7" s="621"/>
      <c r="BK7" s="621"/>
      <c r="BL7" s="621"/>
      <c r="BM7" s="621"/>
      <c r="BN7" s="622"/>
      <c r="BO7" s="673">
        <v>40.200000000000003</v>
      </c>
      <c r="BP7" s="673"/>
      <c r="BQ7" s="673"/>
      <c r="BR7" s="673"/>
      <c r="BS7" s="674">
        <v>591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586104</v>
      </c>
      <c r="CS7" s="621"/>
      <c r="CT7" s="621"/>
      <c r="CU7" s="621"/>
      <c r="CV7" s="621"/>
      <c r="CW7" s="621"/>
      <c r="CX7" s="621"/>
      <c r="CY7" s="622"/>
      <c r="CZ7" s="673">
        <v>11.5</v>
      </c>
      <c r="DA7" s="673"/>
      <c r="DB7" s="673"/>
      <c r="DC7" s="673"/>
      <c r="DD7" s="626">
        <v>76896</v>
      </c>
      <c r="DE7" s="621"/>
      <c r="DF7" s="621"/>
      <c r="DG7" s="621"/>
      <c r="DH7" s="621"/>
      <c r="DI7" s="621"/>
      <c r="DJ7" s="621"/>
      <c r="DK7" s="621"/>
      <c r="DL7" s="621"/>
      <c r="DM7" s="621"/>
      <c r="DN7" s="621"/>
      <c r="DO7" s="621"/>
      <c r="DP7" s="622"/>
      <c r="DQ7" s="626">
        <v>369107</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1123</v>
      </c>
      <c r="S8" s="621"/>
      <c r="T8" s="621"/>
      <c r="U8" s="621"/>
      <c r="V8" s="621"/>
      <c r="W8" s="621"/>
      <c r="X8" s="621"/>
      <c r="Y8" s="622"/>
      <c r="Z8" s="673">
        <v>0</v>
      </c>
      <c r="AA8" s="673"/>
      <c r="AB8" s="673"/>
      <c r="AC8" s="673"/>
      <c r="AD8" s="674">
        <v>1123</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6878</v>
      </c>
      <c r="BH8" s="621"/>
      <c r="BI8" s="621"/>
      <c r="BJ8" s="621"/>
      <c r="BK8" s="621"/>
      <c r="BL8" s="621"/>
      <c r="BM8" s="621"/>
      <c r="BN8" s="622"/>
      <c r="BO8" s="673">
        <v>1.8</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1146222</v>
      </c>
      <c r="CS8" s="621"/>
      <c r="CT8" s="621"/>
      <c r="CU8" s="621"/>
      <c r="CV8" s="621"/>
      <c r="CW8" s="621"/>
      <c r="CX8" s="621"/>
      <c r="CY8" s="622"/>
      <c r="CZ8" s="673">
        <v>22.6</v>
      </c>
      <c r="DA8" s="673"/>
      <c r="DB8" s="673"/>
      <c r="DC8" s="673"/>
      <c r="DD8" s="626">
        <v>19876</v>
      </c>
      <c r="DE8" s="621"/>
      <c r="DF8" s="621"/>
      <c r="DG8" s="621"/>
      <c r="DH8" s="621"/>
      <c r="DI8" s="621"/>
      <c r="DJ8" s="621"/>
      <c r="DK8" s="621"/>
      <c r="DL8" s="621"/>
      <c r="DM8" s="621"/>
      <c r="DN8" s="621"/>
      <c r="DO8" s="621"/>
      <c r="DP8" s="622"/>
      <c r="DQ8" s="626">
        <v>508112</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747</v>
      </c>
      <c r="S9" s="621"/>
      <c r="T9" s="621"/>
      <c r="U9" s="621"/>
      <c r="V9" s="621"/>
      <c r="W9" s="621"/>
      <c r="X9" s="621"/>
      <c r="Y9" s="622"/>
      <c r="Z9" s="673">
        <v>0</v>
      </c>
      <c r="AA9" s="673"/>
      <c r="AB9" s="673"/>
      <c r="AC9" s="673"/>
      <c r="AD9" s="674">
        <v>747</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135537</v>
      </c>
      <c r="BH9" s="621"/>
      <c r="BI9" s="621"/>
      <c r="BJ9" s="621"/>
      <c r="BK9" s="621"/>
      <c r="BL9" s="621"/>
      <c r="BM9" s="621"/>
      <c r="BN9" s="622"/>
      <c r="BO9" s="673">
        <v>35.700000000000003</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864698</v>
      </c>
      <c r="CS9" s="621"/>
      <c r="CT9" s="621"/>
      <c r="CU9" s="621"/>
      <c r="CV9" s="621"/>
      <c r="CW9" s="621"/>
      <c r="CX9" s="621"/>
      <c r="CY9" s="622"/>
      <c r="CZ9" s="673">
        <v>17</v>
      </c>
      <c r="DA9" s="673"/>
      <c r="DB9" s="673"/>
      <c r="DC9" s="673"/>
      <c r="DD9" s="626">
        <v>718251</v>
      </c>
      <c r="DE9" s="621"/>
      <c r="DF9" s="621"/>
      <c r="DG9" s="621"/>
      <c r="DH9" s="621"/>
      <c r="DI9" s="621"/>
      <c r="DJ9" s="621"/>
      <c r="DK9" s="621"/>
      <c r="DL9" s="621"/>
      <c r="DM9" s="621"/>
      <c r="DN9" s="621"/>
      <c r="DO9" s="621"/>
      <c r="DP9" s="622"/>
      <c r="DQ9" s="626">
        <v>158150</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84819</v>
      </c>
      <c r="S10" s="621"/>
      <c r="T10" s="621"/>
      <c r="U10" s="621"/>
      <c r="V10" s="621"/>
      <c r="W10" s="621"/>
      <c r="X10" s="621"/>
      <c r="Y10" s="622"/>
      <c r="Z10" s="673">
        <v>1.5</v>
      </c>
      <c r="AA10" s="673"/>
      <c r="AB10" s="673"/>
      <c r="AC10" s="673"/>
      <c r="AD10" s="674">
        <v>84819</v>
      </c>
      <c r="AE10" s="674"/>
      <c r="AF10" s="674"/>
      <c r="AG10" s="674"/>
      <c r="AH10" s="674"/>
      <c r="AI10" s="674"/>
      <c r="AJ10" s="674"/>
      <c r="AK10" s="674"/>
      <c r="AL10" s="643">
        <v>3.9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7256</v>
      </c>
      <c r="BH10" s="621"/>
      <c r="BI10" s="621"/>
      <c r="BJ10" s="621"/>
      <c r="BK10" s="621"/>
      <c r="BL10" s="621"/>
      <c r="BM10" s="621"/>
      <c r="BN10" s="622"/>
      <c r="BO10" s="673">
        <v>1.9</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589</v>
      </c>
      <c r="CS10" s="621"/>
      <c r="CT10" s="621"/>
      <c r="CU10" s="621"/>
      <c r="CV10" s="621"/>
      <c r="CW10" s="621"/>
      <c r="CX10" s="621"/>
      <c r="CY10" s="622"/>
      <c r="CZ10" s="673">
        <v>0</v>
      </c>
      <c r="DA10" s="673"/>
      <c r="DB10" s="673"/>
      <c r="DC10" s="673"/>
      <c r="DD10" s="626" t="s">
        <v>223</v>
      </c>
      <c r="DE10" s="621"/>
      <c r="DF10" s="621"/>
      <c r="DG10" s="621"/>
      <c r="DH10" s="621"/>
      <c r="DI10" s="621"/>
      <c r="DJ10" s="621"/>
      <c r="DK10" s="621"/>
      <c r="DL10" s="621"/>
      <c r="DM10" s="621"/>
      <c r="DN10" s="621"/>
      <c r="DO10" s="621"/>
      <c r="DP10" s="622"/>
      <c r="DQ10" s="626">
        <v>589</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11948</v>
      </c>
      <c r="S11" s="621"/>
      <c r="T11" s="621"/>
      <c r="U11" s="621"/>
      <c r="V11" s="621"/>
      <c r="W11" s="621"/>
      <c r="X11" s="621"/>
      <c r="Y11" s="622"/>
      <c r="Z11" s="673">
        <v>0.2</v>
      </c>
      <c r="AA11" s="673"/>
      <c r="AB11" s="673"/>
      <c r="AC11" s="673"/>
      <c r="AD11" s="674">
        <v>11948</v>
      </c>
      <c r="AE11" s="674"/>
      <c r="AF11" s="674"/>
      <c r="AG11" s="674"/>
      <c r="AH11" s="674"/>
      <c r="AI11" s="674"/>
      <c r="AJ11" s="674"/>
      <c r="AK11" s="674"/>
      <c r="AL11" s="643">
        <v>0.5</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2990</v>
      </c>
      <c r="BH11" s="621"/>
      <c r="BI11" s="621"/>
      <c r="BJ11" s="621"/>
      <c r="BK11" s="621"/>
      <c r="BL11" s="621"/>
      <c r="BM11" s="621"/>
      <c r="BN11" s="622"/>
      <c r="BO11" s="673">
        <v>0.8</v>
      </c>
      <c r="BP11" s="673"/>
      <c r="BQ11" s="673"/>
      <c r="BR11" s="673"/>
      <c r="BS11" s="626">
        <v>591</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179170</v>
      </c>
      <c r="CS11" s="621"/>
      <c r="CT11" s="621"/>
      <c r="CU11" s="621"/>
      <c r="CV11" s="621"/>
      <c r="CW11" s="621"/>
      <c r="CX11" s="621"/>
      <c r="CY11" s="622"/>
      <c r="CZ11" s="673">
        <v>3.5</v>
      </c>
      <c r="DA11" s="673"/>
      <c r="DB11" s="673"/>
      <c r="DC11" s="673"/>
      <c r="DD11" s="626">
        <v>75160</v>
      </c>
      <c r="DE11" s="621"/>
      <c r="DF11" s="621"/>
      <c r="DG11" s="621"/>
      <c r="DH11" s="621"/>
      <c r="DI11" s="621"/>
      <c r="DJ11" s="621"/>
      <c r="DK11" s="621"/>
      <c r="DL11" s="621"/>
      <c r="DM11" s="621"/>
      <c r="DN11" s="621"/>
      <c r="DO11" s="621"/>
      <c r="DP11" s="622"/>
      <c r="DQ11" s="626">
        <v>56878</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158488</v>
      </c>
      <c r="BH12" s="621"/>
      <c r="BI12" s="621"/>
      <c r="BJ12" s="621"/>
      <c r="BK12" s="621"/>
      <c r="BL12" s="621"/>
      <c r="BM12" s="621"/>
      <c r="BN12" s="622"/>
      <c r="BO12" s="673">
        <v>41.7</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2700</v>
      </c>
      <c r="CS12" s="621"/>
      <c r="CT12" s="621"/>
      <c r="CU12" s="621"/>
      <c r="CV12" s="621"/>
      <c r="CW12" s="621"/>
      <c r="CX12" s="621"/>
      <c r="CY12" s="622"/>
      <c r="CZ12" s="673">
        <v>0.1</v>
      </c>
      <c r="DA12" s="673"/>
      <c r="DB12" s="673"/>
      <c r="DC12" s="673"/>
      <c r="DD12" s="626" t="s">
        <v>223</v>
      </c>
      <c r="DE12" s="621"/>
      <c r="DF12" s="621"/>
      <c r="DG12" s="621"/>
      <c r="DH12" s="621"/>
      <c r="DI12" s="621"/>
      <c r="DJ12" s="621"/>
      <c r="DK12" s="621"/>
      <c r="DL12" s="621"/>
      <c r="DM12" s="621"/>
      <c r="DN12" s="621"/>
      <c r="DO12" s="621"/>
      <c r="DP12" s="622"/>
      <c r="DQ12" s="626">
        <v>2695</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8895</v>
      </c>
      <c r="S13" s="621"/>
      <c r="T13" s="621"/>
      <c r="U13" s="621"/>
      <c r="V13" s="621"/>
      <c r="W13" s="621"/>
      <c r="X13" s="621"/>
      <c r="Y13" s="622"/>
      <c r="Z13" s="673">
        <v>0.2</v>
      </c>
      <c r="AA13" s="673"/>
      <c r="AB13" s="673"/>
      <c r="AC13" s="673"/>
      <c r="AD13" s="674">
        <v>8895</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158488</v>
      </c>
      <c r="BH13" s="621"/>
      <c r="BI13" s="621"/>
      <c r="BJ13" s="621"/>
      <c r="BK13" s="621"/>
      <c r="BL13" s="621"/>
      <c r="BM13" s="621"/>
      <c r="BN13" s="622"/>
      <c r="BO13" s="673">
        <v>41.7</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569782</v>
      </c>
      <c r="CS13" s="621"/>
      <c r="CT13" s="621"/>
      <c r="CU13" s="621"/>
      <c r="CV13" s="621"/>
      <c r="CW13" s="621"/>
      <c r="CX13" s="621"/>
      <c r="CY13" s="622"/>
      <c r="CZ13" s="673">
        <v>11.2</v>
      </c>
      <c r="DA13" s="673"/>
      <c r="DB13" s="673"/>
      <c r="DC13" s="673"/>
      <c r="DD13" s="626">
        <v>532792</v>
      </c>
      <c r="DE13" s="621"/>
      <c r="DF13" s="621"/>
      <c r="DG13" s="621"/>
      <c r="DH13" s="621"/>
      <c r="DI13" s="621"/>
      <c r="DJ13" s="621"/>
      <c r="DK13" s="621"/>
      <c r="DL13" s="621"/>
      <c r="DM13" s="621"/>
      <c r="DN13" s="621"/>
      <c r="DO13" s="621"/>
      <c r="DP13" s="622"/>
      <c r="DQ13" s="626">
        <v>62911</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18319</v>
      </c>
      <c r="BH14" s="621"/>
      <c r="BI14" s="621"/>
      <c r="BJ14" s="621"/>
      <c r="BK14" s="621"/>
      <c r="BL14" s="621"/>
      <c r="BM14" s="621"/>
      <c r="BN14" s="622"/>
      <c r="BO14" s="673">
        <v>4.8</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96379</v>
      </c>
      <c r="CS14" s="621"/>
      <c r="CT14" s="621"/>
      <c r="CU14" s="621"/>
      <c r="CV14" s="621"/>
      <c r="CW14" s="621"/>
      <c r="CX14" s="621"/>
      <c r="CY14" s="622"/>
      <c r="CZ14" s="673">
        <v>1.9</v>
      </c>
      <c r="DA14" s="673"/>
      <c r="DB14" s="673"/>
      <c r="DC14" s="673"/>
      <c r="DD14" s="626">
        <v>972</v>
      </c>
      <c r="DE14" s="621"/>
      <c r="DF14" s="621"/>
      <c r="DG14" s="621"/>
      <c r="DH14" s="621"/>
      <c r="DI14" s="621"/>
      <c r="DJ14" s="621"/>
      <c r="DK14" s="621"/>
      <c r="DL14" s="621"/>
      <c r="DM14" s="621"/>
      <c r="DN14" s="621"/>
      <c r="DO14" s="621"/>
      <c r="DP14" s="622"/>
      <c r="DQ14" s="626">
        <v>92795</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1079</v>
      </c>
      <c r="S15" s="621"/>
      <c r="T15" s="621"/>
      <c r="U15" s="621"/>
      <c r="V15" s="621"/>
      <c r="W15" s="621"/>
      <c r="X15" s="621"/>
      <c r="Y15" s="622"/>
      <c r="Z15" s="673">
        <v>0</v>
      </c>
      <c r="AA15" s="673"/>
      <c r="AB15" s="673"/>
      <c r="AC15" s="673"/>
      <c r="AD15" s="674">
        <v>1079</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40675</v>
      </c>
      <c r="BH15" s="621"/>
      <c r="BI15" s="621"/>
      <c r="BJ15" s="621"/>
      <c r="BK15" s="621"/>
      <c r="BL15" s="621"/>
      <c r="BM15" s="621"/>
      <c r="BN15" s="622"/>
      <c r="BO15" s="673">
        <v>10.7</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386516</v>
      </c>
      <c r="CS15" s="621"/>
      <c r="CT15" s="621"/>
      <c r="CU15" s="621"/>
      <c r="CV15" s="621"/>
      <c r="CW15" s="621"/>
      <c r="CX15" s="621"/>
      <c r="CY15" s="622"/>
      <c r="CZ15" s="673">
        <v>7.6</v>
      </c>
      <c r="DA15" s="673"/>
      <c r="DB15" s="673"/>
      <c r="DC15" s="673"/>
      <c r="DD15" s="626">
        <v>194805</v>
      </c>
      <c r="DE15" s="621"/>
      <c r="DF15" s="621"/>
      <c r="DG15" s="621"/>
      <c r="DH15" s="621"/>
      <c r="DI15" s="621"/>
      <c r="DJ15" s="621"/>
      <c r="DK15" s="621"/>
      <c r="DL15" s="621"/>
      <c r="DM15" s="621"/>
      <c r="DN15" s="621"/>
      <c r="DO15" s="621"/>
      <c r="DP15" s="622"/>
      <c r="DQ15" s="626">
        <v>192176</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1949088</v>
      </c>
      <c r="S16" s="621"/>
      <c r="T16" s="621"/>
      <c r="U16" s="621"/>
      <c r="V16" s="621"/>
      <c r="W16" s="621"/>
      <c r="X16" s="621"/>
      <c r="Y16" s="622"/>
      <c r="Z16" s="673">
        <v>35.299999999999997</v>
      </c>
      <c r="AA16" s="673"/>
      <c r="AB16" s="673"/>
      <c r="AC16" s="673"/>
      <c r="AD16" s="674">
        <v>1674804</v>
      </c>
      <c r="AE16" s="674"/>
      <c r="AF16" s="674"/>
      <c r="AG16" s="674"/>
      <c r="AH16" s="674"/>
      <c r="AI16" s="674"/>
      <c r="AJ16" s="674"/>
      <c r="AK16" s="674"/>
      <c r="AL16" s="643">
        <v>76.099999999999994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1344</v>
      </c>
      <c r="CS16" s="621"/>
      <c r="CT16" s="621"/>
      <c r="CU16" s="621"/>
      <c r="CV16" s="621"/>
      <c r="CW16" s="621"/>
      <c r="CX16" s="621"/>
      <c r="CY16" s="622"/>
      <c r="CZ16" s="673">
        <v>0</v>
      </c>
      <c r="DA16" s="673"/>
      <c r="DB16" s="673"/>
      <c r="DC16" s="673"/>
      <c r="DD16" s="626" t="s">
        <v>223</v>
      </c>
      <c r="DE16" s="621"/>
      <c r="DF16" s="621"/>
      <c r="DG16" s="621"/>
      <c r="DH16" s="621"/>
      <c r="DI16" s="621"/>
      <c r="DJ16" s="621"/>
      <c r="DK16" s="621"/>
      <c r="DL16" s="621"/>
      <c r="DM16" s="621"/>
      <c r="DN16" s="621"/>
      <c r="DO16" s="621"/>
      <c r="DP16" s="622"/>
      <c r="DQ16" s="626">
        <v>1344</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1674804</v>
      </c>
      <c r="S17" s="621"/>
      <c r="T17" s="621"/>
      <c r="U17" s="621"/>
      <c r="V17" s="621"/>
      <c r="W17" s="621"/>
      <c r="X17" s="621"/>
      <c r="Y17" s="622"/>
      <c r="Z17" s="673">
        <v>30.3</v>
      </c>
      <c r="AA17" s="673"/>
      <c r="AB17" s="673"/>
      <c r="AC17" s="673"/>
      <c r="AD17" s="674">
        <v>1674804</v>
      </c>
      <c r="AE17" s="674"/>
      <c r="AF17" s="674"/>
      <c r="AG17" s="674"/>
      <c r="AH17" s="674"/>
      <c r="AI17" s="674"/>
      <c r="AJ17" s="674"/>
      <c r="AK17" s="674"/>
      <c r="AL17" s="643">
        <v>76.099999999999994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1178262</v>
      </c>
      <c r="CS17" s="621"/>
      <c r="CT17" s="621"/>
      <c r="CU17" s="621"/>
      <c r="CV17" s="621"/>
      <c r="CW17" s="621"/>
      <c r="CX17" s="621"/>
      <c r="CY17" s="622"/>
      <c r="CZ17" s="673">
        <v>23.2</v>
      </c>
      <c r="DA17" s="673"/>
      <c r="DB17" s="673"/>
      <c r="DC17" s="673"/>
      <c r="DD17" s="626" t="s">
        <v>223</v>
      </c>
      <c r="DE17" s="621"/>
      <c r="DF17" s="621"/>
      <c r="DG17" s="621"/>
      <c r="DH17" s="621"/>
      <c r="DI17" s="621"/>
      <c r="DJ17" s="621"/>
      <c r="DK17" s="621"/>
      <c r="DL17" s="621"/>
      <c r="DM17" s="621"/>
      <c r="DN17" s="621"/>
      <c r="DO17" s="621"/>
      <c r="DP17" s="622"/>
      <c r="DQ17" s="626">
        <v>1095997</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274284</v>
      </c>
      <c r="S18" s="621"/>
      <c r="T18" s="621"/>
      <c r="U18" s="621"/>
      <c r="V18" s="621"/>
      <c r="W18" s="621"/>
      <c r="X18" s="621"/>
      <c r="Y18" s="622"/>
      <c r="Z18" s="673">
        <v>5</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9659</v>
      </c>
      <c r="BH19" s="621"/>
      <c r="BI19" s="621"/>
      <c r="BJ19" s="621"/>
      <c r="BK19" s="621"/>
      <c r="BL19" s="621"/>
      <c r="BM19" s="621"/>
      <c r="BN19" s="622"/>
      <c r="BO19" s="673">
        <v>2.5</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2471262</v>
      </c>
      <c r="S20" s="621"/>
      <c r="T20" s="621"/>
      <c r="U20" s="621"/>
      <c r="V20" s="621"/>
      <c r="W20" s="621"/>
      <c r="X20" s="621"/>
      <c r="Y20" s="622"/>
      <c r="Z20" s="673">
        <v>44.8</v>
      </c>
      <c r="AA20" s="673"/>
      <c r="AB20" s="673"/>
      <c r="AC20" s="673"/>
      <c r="AD20" s="674">
        <v>2196978</v>
      </c>
      <c r="AE20" s="674"/>
      <c r="AF20" s="674"/>
      <c r="AG20" s="674"/>
      <c r="AH20" s="674"/>
      <c r="AI20" s="674"/>
      <c r="AJ20" s="674"/>
      <c r="AK20" s="674"/>
      <c r="AL20" s="643">
        <v>99.8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9659</v>
      </c>
      <c r="BH20" s="621"/>
      <c r="BI20" s="621"/>
      <c r="BJ20" s="621"/>
      <c r="BK20" s="621"/>
      <c r="BL20" s="621"/>
      <c r="BM20" s="621"/>
      <c r="BN20" s="622"/>
      <c r="BO20" s="673">
        <v>2.5</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5080148</v>
      </c>
      <c r="CS20" s="621"/>
      <c r="CT20" s="621"/>
      <c r="CU20" s="621"/>
      <c r="CV20" s="621"/>
      <c r="CW20" s="621"/>
      <c r="CX20" s="621"/>
      <c r="CY20" s="622"/>
      <c r="CZ20" s="673">
        <v>100</v>
      </c>
      <c r="DA20" s="673"/>
      <c r="DB20" s="673"/>
      <c r="DC20" s="673"/>
      <c r="DD20" s="626">
        <v>1618752</v>
      </c>
      <c r="DE20" s="621"/>
      <c r="DF20" s="621"/>
      <c r="DG20" s="621"/>
      <c r="DH20" s="621"/>
      <c r="DI20" s="621"/>
      <c r="DJ20" s="621"/>
      <c r="DK20" s="621"/>
      <c r="DL20" s="621"/>
      <c r="DM20" s="621"/>
      <c r="DN20" s="621"/>
      <c r="DO20" s="621"/>
      <c r="DP20" s="622"/>
      <c r="DQ20" s="626">
        <v>2609114</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1315</v>
      </c>
      <c r="S21" s="621"/>
      <c r="T21" s="621"/>
      <c r="U21" s="621"/>
      <c r="V21" s="621"/>
      <c r="W21" s="621"/>
      <c r="X21" s="621"/>
      <c r="Y21" s="622"/>
      <c r="Z21" s="673">
        <v>0</v>
      </c>
      <c r="AA21" s="673"/>
      <c r="AB21" s="673"/>
      <c r="AC21" s="673"/>
      <c r="AD21" s="674">
        <v>1315</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9659</v>
      </c>
      <c r="BH21" s="621"/>
      <c r="BI21" s="621"/>
      <c r="BJ21" s="621"/>
      <c r="BK21" s="621"/>
      <c r="BL21" s="621"/>
      <c r="BM21" s="621"/>
      <c r="BN21" s="622"/>
      <c r="BO21" s="673">
        <v>2.5</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45329</v>
      </c>
      <c r="S22" s="621"/>
      <c r="T22" s="621"/>
      <c r="U22" s="621"/>
      <c r="V22" s="621"/>
      <c r="W22" s="621"/>
      <c r="X22" s="621"/>
      <c r="Y22" s="622"/>
      <c r="Z22" s="673">
        <v>0.8</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106773</v>
      </c>
      <c r="S23" s="621"/>
      <c r="T23" s="621"/>
      <c r="U23" s="621"/>
      <c r="V23" s="621"/>
      <c r="W23" s="621"/>
      <c r="X23" s="621"/>
      <c r="Y23" s="622"/>
      <c r="Z23" s="673">
        <v>1.9</v>
      </c>
      <c r="AA23" s="673"/>
      <c r="AB23" s="673"/>
      <c r="AC23" s="673"/>
      <c r="AD23" s="674">
        <v>2244</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9452</v>
      </c>
      <c r="S24" s="621"/>
      <c r="T24" s="621"/>
      <c r="U24" s="621"/>
      <c r="V24" s="621"/>
      <c r="W24" s="621"/>
      <c r="X24" s="621"/>
      <c r="Y24" s="622"/>
      <c r="Z24" s="673">
        <v>0.2</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2252457</v>
      </c>
      <c r="CS24" s="671"/>
      <c r="CT24" s="671"/>
      <c r="CU24" s="671"/>
      <c r="CV24" s="671"/>
      <c r="CW24" s="671"/>
      <c r="CX24" s="671"/>
      <c r="CY24" s="718"/>
      <c r="CZ24" s="722">
        <v>44.3</v>
      </c>
      <c r="DA24" s="723"/>
      <c r="DB24" s="723"/>
      <c r="DC24" s="724"/>
      <c r="DD24" s="717">
        <v>1693279</v>
      </c>
      <c r="DE24" s="671"/>
      <c r="DF24" s="671"/>
      <c r="DG24" s="671"/>
      <c r="DH24" s="671"/>
      <c r="DI24" s="671"/>
      <c r="DJ24" s="671"/>
      <c r="DK24" s="718"/>
      <c r="DL24" s="717">
        <v>1564511</v>
      </c>
      <c r="DM24" s="671"/>
      <c r="DN24" s="671"/>
      <c r="DO24" s="671"/>
      <c r="DP24" s="671"/>
      <c r="DQ24" s="671"/>
      <c r="DR24" s="671"/>
      <c r="DS24" s="671"/>
      <c r="DT24" s="671"/>
      <c r="DU24" s="671"/>
      <c r="DV24" s="718"/>
      <c r="DW24" s="719">
        <v>68.3</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691891</v>
      </c>
      <c r="S25" s="621"/>
      <c r="T25" s="621"/>
      <c r="U25" s="621"/>
      <c r="V25" s="621"/>
      <c r="W25" s="621"/>
      <c r="X25" s="621"/>
      <c r="Y25" s="622"/>
      <c r="Z25" s="673">
        <v>12.5</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459316</v>
      </c>
      <c r="CS25" s="639"/>
      <c r="CT25" s="639"/>
      <c r="CU25" s="639"/>
      <c r="CV25" s="639"/>
      <c r="CW25" s="639"/>
      <c r="CX25" s="639"/>
      <c r="CY25" s="640"/>
      <c r="CZ25" s="623">
        <v>9</v>
      </c>
      <c r="DA25" s="641"/>
      <c r="DB25" s="641"/>
      <c r="DC25" s="642"/>
      <c r="DD25" s="626">
        <v>426490</v>
      </c>
      <c r="DE25" s="639"/>
      <c r="DF25" s="639"/>
      <c r="DG25" s="639"/>
      <c r="DH25" s="639"/>
      <c r="DI25" s="639"/>
      <c r="DJ25" s="639"/>
      <c r="DK25" s="640"/>
      <c r="DL25" s="626">
        <v>424815</v>
      </c>
      <c r="DM25" s="639"/>
      <c r="DN25" s="639"/>
      <c r="DO25" s="639"/>
      <c r="DP25" s="639"/>
      <c r="DQ25" s="639"/>
      <c r="DR25" s="639"/>
      <c r="DS25" s="639"/>
      <c r="DT25" s="639"/>
      <c r="DU25" s="639"/>
      <c r="DV25" s="640"/>
      <c r="DW25" s="643">
        <v>18.5</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234406</v>
      </c>
      <c r="CS26" s="621"/>
      <c r="CT26" s="621"/>
      <c r="CU26" s="621"/>
      <c r="CV26" s="621"/>
      <c r="CW26" s="621"/>
      <c r="CX26" s="621"/>
      <c r="CY26" s="622"/>
      <c r="CZ26" s="623">
        <v>4.5999999999999996</v>
      </c>
      <c r="DA26" s="641"/>
      <c r="DB26" s="641"/>
      <c r="DC26" s="642"/>
      <c r="DD26" s="626">
        <v>204847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261067</v>
      </c>
      <c r="S27" s="621"/>
      <c r="T27" s="621"/>
      <c r="U27" s="621"/>
      <c r="V27" s="621"/>
      <c r="W27" s="621"/>
      <c r="X27" s="621"/>
      <c r="Y27" s="622"/>
      <c r="Z27" s="673">
        <v>4.7</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379802</v>
      </c>
      <c r="BH27" s="621"/>
      <c r="BI27" s="621"/>
      <c r="BJ27" s="621"/>
      <c r="BK27" s="621"/>
      <c r="BL27" s="621"/>
      <c r="BM27" s="621"/>
      <c r="BN27" s="622"/>
      <c r="BO27" s="673">
        <v>100</v>
      </c>
      <c r="BP27" s="673"/>
      <c r="BQ27" s="673"/>
      <c r="BR27" s="673"/>
      <c r="BS27" s="626">
        <v>591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614879</v>
      </c>
      <c r="CS27" s="639"/>
      <c r="CT27" s="639"/>
      <c r="CU27" s="639"/>
      <c r="CV27" s="639"/>
      <c r="CW27" s="639"/>
      <c r="CX27" s="639"/>
      <c r="CY27" s="640"/>
      <c r="CZ27" s="623">
        <v>12.1</v>
      </c>
      <c r="DA27" s="641"/>
      <c r="DB27" s="641"/>
      <c r="DC27" s="642"/>
      <c r="DD27" s="626">
        <v>170792</v>
      </c>
      <c r="DE27" s="639"/>
      <c r="DF27" s="639"/>
      <c r="DG27" s="639"/>
      <c r="DH27" s="639"/>
      <c r="DI27" s="639"/>
      <c r="DJ27" s="639"/>
      <c r="DK27" s="640"/>
      <c r="DL27" s="626">
        <v>170792</v>
      </c>
      <c r="DM27" s="639"/>
      <c r="DN27" s="639"/>
      <c r="DO27" s="639"/>
      <c r="DP27" s="639"/>
      <c r="DQ27" s="639"/>
      <c r="DR27" s="639"/>
      <c r="DS27" s="639"/>
      <c r="DT27" s="639"/>
      <c r="DU27" s="639"/>
      <c r="DV27" s="640"/>
      <c r="DW27" s="643">
        <v>7.5</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16823</v>
      </c>
      <c r="S28" s="621"/>
      <c r="T28" s="621"/>
      <c r="U28" s="621"/>
      <c r="V28" s="621"/>
      <c r="W28" s="621"/>
      <c r="X28" s="621"/>
      <c r="Y28" s="622"/>
      <c r="Z28" s="673">
        <v>0.3</v>
      </c>
      <c r="AA28" s="673"/>
      <c r="AB28" s="673"/>
      <c r="AC28" s="673"/>
      <c r="AD28" s="674" t="s">
        <v>223</v>
      </c>
      <c r="AE28" s="674"/>
      <c r="AF28" s="674"/>
      <c r="AG28" s="674"/>
      <c r="AH28" s="674"/>
      <c r="AI28" s="674"/>
      <c r="AJ28" s="674"/>
      <c r="AK28" s="674"/>
      <c r="AL28" s="643" t="s">
        <v>223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1178262</v>
      </c>
      <c r="CS28" s="621"/>
      <c r="CT28" s="621"/>
      <c r="CU28" s="621"/>
      <c r="CV28" s="621"/>
      <c r="CW28" s="621"/>
      <c r="CX28" s="621"/>
      <c r="CY28" s="622"/>
      <c r="CZ28" s="623">
        <v>23.2</v>
      </c>
      <c r="DA28" s="641"/>
      <c r="DB28" s="641"/>
      <c r="DC28" s="642"/>
      <c r="DD28" s="626">
        <v>1095997</v>
      </c>
      <c r="DE28" s="621"/>
      <c r="DF28" s="621"/>
      <c r="DG28" s="621"/>
      <c r="DH28" s="621"/>
      <c r="DI28" s="621"/>
      <c r="DJ28" s="621"/>
      <c r="DK28" s="622"/>
      <c r="DL28" s="626">
        <v>968904</v>
      </c>
      <c r="DM28" s="621"/>
      <c r="DN28" s="621"/>
      <c r="DO28" s="621"/>
      <c r="DP28" s="621"/>
      <c r="DQ28" s="621"/>
      <c r="DR28" s="621"/>
      <c r="DS28" s="621"/>
      <c r="DT28" s="621"/>
      <c r="DU28" s="621"/>
      <c r="DV28" s="622"/>
      <c r="DW28" s="643">
        <v>42.3</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93804</v>
      </c>
      <c r="S29" s="621"/>
      <c r="T29" s="621"/>
      <c r="U29" s="621"/>
      <c r="V29" s="621"/>
      <c r="W29" s="621"/>
      <c r="X29" s="621"/>
      <c r="Y29" s="622"/>
      <c r="Z29" s="673">
        <v>1.7</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1177538</v>
      </c>
      <c r="CS29" s="639"/>
      <c r="CT29" s="639"/>
      <c r="CU29" s="639"/>
      <c r="CV29" s="639"/>
      <c r="CW29" s="639"/>
      <c r="CX29" s="639"/>
      <c r="CY29" s="640"/>
      <c r="CZ29" s="623">
        <v>23.2</v>
      </c>
      <c r="DA29" s="641"/>
      <c r="DB29" s="641"/>
      <c r="DC29" s="642"/>
      <c r="DD29" s="626">
        <v>1095273</v>
      </c>
      <c r="DE29" s="639"/>
      <c r="DF29" s="639"/>
      <c r="DG29" s="639"/>
      <c r="DH29" s="639"/>
      <c r="DI29" s="639"/>
      <c r="DJ29" s="639"/>
      <c r="DK29" s="640"/>
      <c r="DL29" s="626">
        <v>968180</v>
      </c>
      <c r="DM29" s="639"/>
      <c r="DN29" s="639"/>
      <c r="DO29" s="639"/>
      <c r="DP29" s="639"/>
      <c r="DQ29" s="639"/>
      <c r="DR29" s="639"/>
      <c r="DS29" s="639"/>
      <c r="DT29" s="639"/>
      <c r="DU29" s="639"/>
      <c r="DV29" s="640"/>
      <c r="DW29" s="643">
        <v>42.3</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226879</v>
      </c>
      <c r="S30" s="621"/>
      <c r="T30" s="621"/>
      <c r="U30" s="621"/>
      <c r="V30" s="621"/>
      <c r="W30" s="621"/>
      <c r="X30" s="621"/>
      <c r="Y30" s="622"/>
      <c r="Z30" s="673">
        <v>4.0999999999999996</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98.2</v>
      </c>
      <c r="BH30" s="687"/>
      <c r="BI30" s="687"/>
      <c r="BJ30" s="687"/>
      <c r="BK30" s="687"/>
      <c r="BL30" s="687"/>
      <c r="BM30" s="688">
        <v>93.5</v>
      </c>
      <c r="BN30" s="687"/>
      <c r="BO30" s="687"/>
      <c r="BP30" s="687"/>
      <c r="BQ30" s="689"/>
      <c r="BR30" s="686">
        <v>98.1</v>
      </c>
      <c r="BS30" s="687"/>
      <c r="BT30" s="687"/>
      <c r="BU30" s="687"/>
      <c r="BV30" s="687"/>
      <c r="BW30" s="687"/>
      <c r="BX30" s="688">
        <v>93</v>
      </c>
      <c r="BY30" s="687"/>
      <c r="BZ30" s="687"/>
      <c r="CA30" s="687"/>
      <c r="CB30" s="689"/>
      <c r="CD30" s="692"/>
      <c r="CE30" s="693"/>
      <c r="CF30" s="657" t="s">
        <v>294</v>
      </c>
      <c r="CG30" s="654"/>
      <c r="CH30" s="654"/>
      <c r="CI30" s="654"/>
      <c r="CJ30" s="654"/>
      <c r="CK30" s="654"/>
      <c r="CL30" s="654"/>
      <c r="CM30" s="654"/>
      <c r="CN30" s="654"/>
      <c r="CO30" s="654"/>
      <c r="CP30" s="654"/>
      <c r="CQ30" s="655"/>
      <c r="CR30" s="620">
        <v>1088032</v>
      </c>
      <c r="CS30" s="621"/>
      <c r="CT30" s="621"/>
      <c r="CU30" s="621"/>
      <c r="CV30" s="621"/>
      <c r="CW30" s="621"/>
      <c r="CX30" s="621"/>
      <c r="CY30" s="622"/>
      <c r="CZ30" s="623">
        <v>21.4</v>
      </c>
      <c r="DA30" s="641"/>
      <c r="DB30" s="641"/>
      <c r="DC30" s="642"/>
      <c r="DD30" s="626">
        <v>1005767</v>
      </c>
      <c r="DE30" s="621"/>
      <c r="DF30" s="621"/>
      <c r="DG30" s="621"/>
      <c r="DH30" s="621"/>
      <c r="DI30" s="621"/>
      <c r="DJ30" s="621"/>
      <c r="DK30" s="622"/>
      <c r="DL30" s="626">
        <v>878674</v>
      </c>
      <c r="DM30" s="621"/>
      <c r="DN30" s="621"/>
      <c r="DO30" s="621"/>
      <c r="DP30" s="621"/>
      <c r="DQ30" s="621"/>
      <c r="DR30" s="621"/>
      <c r="DS30" s="621"/>
      <c r="DT30" s="621"/>
      <c r="DU30" s="621"/>
      <c r="DV30" s="622"/>
      <c r="DW30" s="643">
        <v>38.4</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210591</v>
      </c>
      <c r="S31" s="621"/>
      <c r="T31" s="621"/>
      <c r="U31" s="621"/>
      <c r="V31" s="621"/>
      <c r="W31" s="621"/>
      <c r="X31" s="621"/>
      <c r="Y31" s="622"/>
      <c r="Z31" s="673">
        <v>3.8</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96.2</v>
      </c>
      <c r="BN31" s="685"/>
      <c r="BO31" s="685"/>
      <c r="BP31" s="685"/>
      <c r="BQ31" s="649"/>
      <c r="BR31" s="684">
        <v>98.4</v>
      </c>
      <c r="BS31" s="639"/>
      <c r="BT31" s="639"/>
      <c r="BU31" s="639"/>
      <c r="BV31" s="639"/>
      <c r="BW31" s="639"/>
      <c r="BX31" s="675">
        <v>95.2</v>
      </c>
      <c r="BY31" s="685"/>
      <c r="BZ31" s="685"/>
      <c r="CA31" s="685"/>
      <c r="CB31" s="649"/>
      <c r="CD31" s="692"/>
      <c r="CE31" s="693"/>
      <c r="CF31" s="657" t="s">
        <v>298</v>
      </c>
      <c r="CG31" s="654"/>
      <c r="CH31" s="654"/>
      <c r="CI31" s="654"/>
      <c r="CJ31" s="654"/>
      <c r="CK31" s="654"/>
      <c r="CL31" s="654"/>
      <c r="CM31" s="654"/>
      <c r="CN31" s="654"/>
      <c r="CO31" s="654"/>
      <c r="CP31" s="654"/>
      <c r="CQ31" s="655"/>
      <c r="CR31" s="620">
        <v>89506</v>
      </c>
      <c r="CS31" s="639"/>
      <c r="CT31" s="639"/>
      <c r="CU31" s="639"/>
      <c r="CV31" s="639"/>
      <c r="CW31" s="639"/>
      <c r="CX31" s="639"/>
      <c r="CY31" s="640"/>
      <c r="CZ31" s="623">
        <v>1.8</v>
      </c>
      <c r="DA31" s="641"/>
      <c r="DB31" s="641"/>
      <c r="DC31" s="642"/>
      <c r="DD31" s="626">
        <v>89506</v>
      </c>
      <c r="DE31" s="639"/>
      <c r="DF31" s="639"/>
      <c r="DG31" s="639"/>
      <c r="DH31" s="639"/>
      <c r="DI31" s="639"/>
      <c r="DJ31" s="639"/>
      <c r="DK31" s="640"/>
      <c r="DL31" s="626">
        <v>89506</v>
      </c>
      <c r="DM31" s="639"/>
      <c r="DN31" s="639"/>
      <c r="DO31" s="639"/>
      <c r="DP31" s="639"/>
      <c r="DQ31" s="639"/>
      <c r="DR31" s="639"/>
      <c r="DS31" s="639"/>
      <c r="DT31" s="639"/>
      <c r="DU31" s="639"/>
      <c r="DV31" s="640"/>
      <c r="DW31" s="643">
        <v>3.9</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90392</v>
      </c>
      <c r="S32" s="621"/>
      <c r="T32" s="621"/>
      <c r="U32" s="621"/>
      <c r="V32" s="621"/>
      <c r="W32" s="621"/>
      <c r="X32" s="621"/>
      <c r="Y32" s="622"/>
      <c r="Z32" s="673">
        <v>1.6</v>
      </c>
      <c r="AA32" s="673"/>
      <c r="AB32" s="673"/>
      <c r="AC32" s="673"/>
      <c r="AD32" s="674">
        <v>11</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97.4</v>
      </c>
      <c r="BH32" s="605"/>
      <c r="BI32" s="605"/>
      <c r="BJ32" s="605"/>
      <c r="BK32" s="605"/>
      <c r="BL32" s="605"/>
      <c r="BM32" s="668">
        <v>89.3</v>
      </c>
      <c r="BN32" s="605"/>
      <c r="BO32" s="605"/>
      <c r="BP32" s="605"/>
      <c r="BQ32" s="662"/>
      <c r="BR32" s="683">
        <v>97</v>
      </c>
      <c r="BS32" s="605"/>
      <c r="BT32" s="605"/>
      <c r="BU32" s="605"/>
      <c r="BV32" s="605"/>
      <c r="BW32" s="605"/>
      <c r="BX32" s="668">
        <v>88.4</v>
      </c>
      <c r="BY32" s="605"/>
      <c r="BZ32" s="605"/>
      <c r="CA32" s="605"/>
      <c r="CB32" s="662"/>
      <c r="CD32" s="694"/>
      <c r="CE32" s="695"/>
      <c r="CF32" s="657" t="s">
        <v>301</v>
      </c>
      <c r="CG32" s="654"/>
      <c r="CH32" s="654"/>
      <c r="CI32" s="654"/>
      <c r="CJ32" s="654"/>
      <c r="CK32" s="654"/>
      <c r="CL32" s="654"/>
      <c r="CM32" s="654"/>
      <c r="CN32" s="654"/>
      <c r="CO32" s="654"/>
      <c r="CP32" s="654"/>
      <c r="CQ32" s="655"/>
      <c r="CR32" s="620">
        <v>724</v>
      </c>
      <c r="CS32" s="621"/>
      <c r="CT32" s="621"/>
      <c r="CU32" s="621"/>
      <c r="CV32" s="621"/>
      <c r="CW32" s="621"/>
      <c r="CX32" s="621"/>
      <c r="CY32" s="622"/>
      <c r="CZ32" s="623">
        <v>0</v>
      </c>
      <c r="DA32" s="641"/>
      <c r="DB32" s="641"/>
      <c r="DC32" s="642"/>
      <c r="DD32" s="626">
        <v>724</v>
      </c>
      <c r="DE32" s="621"/>
      <c r="DF32" s="621"/>
      <c r="DG32" s="621"/>
      <c r="DH32" s="621"/>
      <c r="DI32" s="621"/>
      <c r="DJ32" s="621"/>
      <c r="DK32" s="622"/>
      <c r="DL32" s="626">
        <v>724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1293073</v>
      </c>
      <c r="S33" s="621"/>
      <c r="T33" s="621"/>
      <c r="U33" s="621"/>
      <c r="V33" s="621"/>
      <c r="W33" s="621"/>
      <c r="X33" s="621"/>
      <c r="Y33" s="622"/>
      <c r="Z33" s="673">
        <v>23.4</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1207595</v>
      </c>
      <c r="CS33" s="639"/>
      <c r="CT33" s="639"/>
      <c r="CU33" s="639"/>
      <c r="CV33" s="639"/>
      <c r="CW33" s="639"/>
      <c r="CX33" s="639"/>
      <c r="CY33" s="640"/>
      <c r="CZ33" s="623">
        <v>23.8</v>
      </c>
      <c r="DA33" s="641"/>
      <c r="DB33" s="641"/>
      <c r="DC33" s="642"/>
      <c r="DD33" s="626">
        <v>805253</v>
      </c>
      <c r="DE33" s="639"/>
      <c r="DF33" s="639"/>
      <c r="DG33" s="639"/>
      <c r="DH33" s="639"/>
      <c r="DI33" s="639"/>
      <c r="DJ33" s="639"/>
      <c r="DK33" s="640"/>
      <c r="DL33" s="626">
        <v>664033</v>
      </c>
      <c r="DM33" s="639"/>
      <c r="DN33" s="639"/>
      <c r="DO33" s="639"/>
      <c r="DP33" s="639"/>
      <c r="DQ33" s="639"/>
      <c r="DR33" s="639"/>
      <c r="DS33" s="639"/>
      <c r="DT33" s="639"/>
      <c r="DU33" s="639"/>
      <c r="DV33" s="640"/>
      <c r="DW33" s="643">
        <v>29</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430313</v>
      </c>
      <c r="CS34" s="621"/>
      <c r="CT34" s="621"/>
      <c r="CU34" s="621"/>
      <c r="CV34" s="621"/>
      <c r="CW34" s="621"/>
      <c r="CX34" s="621"/>
      <c r="CY34" s="622"/>
      <c r="CZ34" s="623">
        <v>8.5</v>
      </c>
      <c r="DA34" s="641"/>
      <c r="DB34" s="641"/>
      <c r="DC34" s="642"/>
      <c r="DD34" s="626">
        <v>304065</v>
      </c>
      <c r="DE34" s="621"/>
      <c r="DF34" s="621"/>
      <c r="DG34" s="621"/>
      <c r="DH34" s="621"/>
      <c r="DI34" s="621"/>
      <c r="DJ34" s="621"/>
      <c r="DK34" s="622"/>
      <c r="DL34" s="626">
        <v>221084</v>
      </c>
      <c r="DM34" s="621"/>
      <c r="DN34" s="621"/>
      <c r="DO34" s="621"/>
      <c r="DP34" s="621"/>
      <c r="DQ34" s="621"/>
      <c r="DR34" s="621"/>
      <c r="DS34" s="621"/>
      <c r="DT34" s="621"/>
      <c r="DU34" s="621"/>
      <c r="DV34" s="622"/>
      <c r="DW34" s="643">
        <v>9.6999999999999993</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89573</v>
      </c>
      <c r="S35" s="621"/>
      <c r="T35" s="621"/>
      <c r="U35" s="621"/>
      <c r="V35" s="621"/>
      <c r="W35" s="621"/>
      <c r="X35" s="621"/>
      <c r="Y35" s="622"/>
      <c r="Z35" s="673">
        <v>1.6</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278932</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-62095</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18717</v>
      </c>
      <c r="CS35" s="639"/>
      <c r="CT35" s="639"/>
      <c r="CU35" s="639"/>
      <c r="CV35" s="639"/>
      <c r="CW35" s="639"/>
      <c r="CX35" s="639"/>
      <c r="CY35" s="640"/>
      <c r="CZ35" s="623">
        <v>0.4</v>
      </c>
      <c r="DA35" s="641"/>
      <c r="DB35" s="641"/>
      <c r="DC35" s="642"/>
      <c r="DD35" s="626">
        <v>8749</v>
      </c>
      <c r="DE35" s="639"/>
      <c r="DF35" s="639"/>
      <c r="DG35" s="639"/>
      <c r="DH35" s="639"/>
      <c r="DI35" s="639"/>
      <c r="DJ35" s="639"/>
      <c r="DK35" s="640"/>
      <c r="DL35" s="626">
        <v>8363</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5518651</v>
      </c>
      <c r="S36" s="661"/>
      <c r="T36" s="661"/>
      <c r="U36" s="661"/>
      <c r="V36" s="661"/>
      <c r="W36" s="661"/>
      <c r="X36" s="661"/>
      <c r="Y36" s="664"/>
      <c r="Z36" s="665">
        <v>100</v>
      </c>
      <c r="AA36" s="665"/>
      <c r="AB36" s="665"/>
      <c r="AC36" s="665"/>
      <c r="AD36" s="666">
        <v>2200548</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t="s">
        <v>314</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-79446</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397652</v>
      </c>
      <c r="CS36" s="621"/>
      <c r="CT36" s="621"/>
      <c r="CU36" s="621"/>
      <c r="CV36" s="621"/>
      <c r="CW36" s="621"/>
      <c r="CX36" s="621"/>
      <c r="CY36" s="622"/>
      <c r="CZ36" s="623">
        <v>7.8</v>
      </c>
      <c r="DA36" s="641"/>
      <c r="DB36" s="641"/>
      <c r="DC36" s="642"/>
      <c r="DD36" s="626">
        <v>252723</v>
      </c>
      <c r="DE36" s="621"/>
      <c r="DF36" s="621"/>
      <c r="DG36" s="621"/>
      <c r="DH36" s="621"/>
      <c r="DI36" s="621"/>
      <c r="DJ36" s="621"/>
      <c r="DK36" s="622"/>
      <c r="DL36" s="626">
        <v>206587</v>
      </c>
      <c r="DM36" s="621"/>
      <c r="DN36" s="621"/>
      <c r="DO36" s="621"/>
      <c r="DP36" s="621"/>
      <c r="DQ36" s="621"/>
      <c r="DR36" s="621"/>
      <c r="DS36" s="621"/>
      <c r="DT36" s="621"/>
      <c r="DU36" s="621"/>
      <c r="DV36" s="622"/>
      <c r="DW36" s="643">
        <v>9</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t="s">
        <v>314</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793</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165159</v>
      </c>
      <c r="CS37" s="639"/>
      <c r="CT37" s="639"/>
      <c r="CU37" s="639"/>
      <c r="CV37" s="639"/>
      <c r="CW37" s="639"/>
      <c r="CX37" s="639"/>
      <c r="CY37" s="640"/>
      <c r="CZ37" s="623">
        <v>3.3</v>
      </c>
      <c r="DA37" s="641"/>
      <c r="DB37" s="641"/>
      <c r="DC37" s="642"/>
      <c r="DD37" s="626">
        <v>162859</v>
      </c>
      <c r="DE37" s="639"/>
      <c r="DF37" s="639"/>
      <c r="DG37" s="639"/>
      <c r="DH37" s="639"/>
      <c r="DI37" s="639"/>
      <c r="DJ37" s="639"/>
      <c r="DK37" s="640"/>
      <c r="DL37" s="626">
        <v>150322</v>
      </c>
      <c r="DM37" s="639"/>
      <c r="DN37" s="639"/>
      <c r="DO37" s="639"/>
      <c r="DP37" s="639"/>
      <c r="DQ37" s="639"/>
      <c r="DR37" s="639"/>
      <c r="DS37" s="639"/>
      <c r="DT37" s="639"/>
      <c r="DU37" s="639"/>
      <c r="DV37" s="640"/>
      <c r="DW37" s="643">
        <v>6.6</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1253</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278932</v>
      </c>
      <c r="CS38" s="621"/>
      <c r="CT38" s="621"/>
      <c r="CU38" s="621"/>
      <c r="CV38" s="621"/>
      <c r="CW38" s="621"/>
      <c r="CX38" s="621"/>
      <c r="CY38" s="622"/>
      <c r="CZ38" s="623">
        <v>5.5</v>
      </c>
      <c r="DA38" s="641"/>
      <c r="DB38" s="641"/>
      <c r="DC38" s="642"/>
      <c r="DD38" s="626">
        <v>230115</v>
      </c>
      <c r="DE38" s="621"/>
      <c r="DF38" s="621"/>
      <c r="DG38" s="621"/>
      <c r="DH38" s="621"/>
      <c r="DI38" s="621"/>
      <c r="DJ38" s="621"/>
      <c r="DK38" s="622"/>
      <c r="DL38" s="626">
        <v>227999</v>
      </c>
      <c r="DM38" s="621"/>
      <c r="DN38" s="621"/>
      <c r="DO38" s="621"/>
      <c r="DP38" s="621"/>
      <c r="DQ38" s="621"/>
      <c r="DR38" s="621"/>
      <c r="DS38" s="621"/>
      <c r="DT38" s="621"/>
      <c r="DU38" s="621"/>
      <c r="DV38" s="622"/>
      <c r="DW38" s="643">
        <v>10</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79</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77181</v>
      </c>
      <c r="CS39" s="639"/>
      <c r="CT39" s="639"/>
      <c r="CU39" s="639"/>
      <c r="CV39" s="639"/>
      <c r="CW39" s="639"/>
      <c r="CX39" s="639"/>
      <c r="CY39" s="640"/>
      <c r="CZ39" s="623">
        <v>1.5</v>
      </c>
      <c r="DA39" s="641"/>
      <c r="DB39" s="641"/>
      <c r="DC39" s="642"/>
      <c r="DD39" s="626">
        <v>9601</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71126</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220</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4800</v>
      </c>
      <c r="CS40" s="621"/>
      <c r="CT40" s="621"/>
      <c r="CU40" s="621"/>
      <c r="CV40" s="621"/>
      <c r="CW40" s="621"/>
      <c r="CX40" s="621"/>
      <c r="CY40" s="622"/>
      <c r="CZ40" s="623">
        <v>0.1</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207806</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350</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314</v>
      </c>
      <c r="CS41" s="639"/>
      <c r="CT41" s="639"/>
      <c r="CU41" s="639"/>
      <c r="CV41" s="639"/>
      <c r="CW41" s="639"/>
      <c r="CX41" s="639"/>
      <c r="CY41" s="640"/>
      <c r="CZ41" s="623" t="s">
        <v>314</v>
      </c>
      <c r="DA41" s="641"/>
      <c r="DB41" s="641"/>
      <c r="DC41" s="642"/>
      <c r="DD41" s="626" t="s">
        <v>314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1620096</v>
      </c>
      <c r="CS42" s="621"/>
      <c r="CT42" s="621"/>
      <c r="CU42" s="621"/>
      <c r="CV42" s="621"/>
      <c r="CW42" s="621"/>
      <c r="CX42" s="621"/>
      <c r="CY42" s="622"/>
      <c r="CZ42" s="623">
        <v>31.9</v>
      </c>
      <c r="DA42" s="624"/>
      <c r="DB42" s="624"/>
      <c r="DC42" s="625"/>
      <c r="DD42" s="626">
        <v>110582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40930</v>
      </c>
      <c r="CS43" s="639"/>
      <c r="CT43" s="639"/>
      <c r="CU43" s="639"/>
      <c r="CV43" s="639"/>
      <c r="CW43" s="639"/>
      <c r="CX43" s="639"/>
      <c r="CY43" s="640"/>
      <c r="CZ43" s="623">
        <v>0.8</v>
      </c>
      <c r="DA43" s="641"/>
      <c r="DB43" s="641"/>
      <c r="DC43" s="642"/>
      <c r="DD43" s="626">
        <v>18030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1618752</v>
      </c>
      <c r="CS44" s="621"/>
      <c r="CT44" s="621"/>
      <c r="CU44" s="621"/>
      <c r="CV44" s="621"/>
      <c r="CW44" s="621"/>
      <c r="CX44" s="621"/>
      <c r="CY44" s="622"/>
      <c r="CZ44" s="623">
        <v>31.9</v>
      </c>
      <c r="DA44" s="624"/>
      <c r="DB44" s="624"/>
      <c r="DC44" s="625"/>
      <c r="DD44" s="626">
        <v>109238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446426</v>
      </c>
      <c r="CS45" s="639"/>
      <c r="CT45" s="639"/>
      <c r="CU45" s="639"/>
      <c r="CV45" s="639"/>
      <c r="CW45" s="639"/>
      <c r="CX45" s="639"/>
      <c r="CY45" s="640"/>
      <c r="CZ45" s="623">
        <v>8.8000000000000007</v>
      </c>
      <c r="DA45" s="641"/>
      <c r="DB45" s="641"/>
      <c r="DC45" s="642"/>
      <c r="DD45" s="626">
        <v>51731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1172326</v>
      </c>
      <c r="CS46" s="621"/>
      <c r="CT46" s="621"/>
      <c r="CU46" s="621"/>
      <c r="CV46" s="621"/>
      <c r="CW46" s="621"/>
      <c r="CX46" s="621"/>
      <c r="CY46" s="622"/>
      <c r="CZ46" s="623">
        <v>23.1</v>
      </c>
      <c r="DA46" s="624"/>
      <c r="DB46" s="624"/>
      <c r="DC46" s="625"/>
      <c r="DD46" s="626">
        <v>57507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1344</v>
      </c>
      <c r="CS47" s="639"/>
      <c r="CT47" s="639"/>
      <c r="CU47" s="639"/>
      <c r="CV47" s="639"/>
      <c r="CW47" s="639"/>
      <c r="CX47" s="639"/>
      <c r="CY47" s="640"/>
      <c r="CZ47" s="623">
        <v>0</v>
      </c>
      <c r="DA47" s="641"/>
      <c r="DB47" s="641"/>
      <c r="DC47" s="642"/>
      <c r="DD47" s="626">
        <v>1344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5080148</v>
      </c>
      <c r="CS49" s="605"/>
      <c r="CT49" s="605"/>
      <c r="CU49" s="605"/>
      <c r="CV49" s="605"/>
      <c r="CW49" s="605"/>
      <c r="CX49" s="605"/>
      <c r="CY49" s="606"/>
      <c r="CZ49" s="607">
        <v>100</v>
      </c>
      <c r="DA49" s="608"/>
      <c r="DB49" s="608"/>
      <c r="DC49" s="609"/>
      <c r="DD49" s="610">
        <v>2609114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4830</v>
      </c>
      <c r="R7" s="1134"/>
      <c r="S7" s="1134"/>
      <c r="T7" s="1134"/>
      <c r="U7" s="1134"/>
      <c r="V7" s="1134">
        <v>4392</v>
      </c>
      <c r="W7" s="1134"/>
      <c r="X7" s="1134"/>
      <c r="Y7" s="1134"/>
      <c r="Z7" s="1134"/>
      <c r="AA7" s="1134">
        <f>Q7-V7</f>
        <v>438</v>
      </c>
      <c r="AB7" s="1134"/>
      <c r="AC7" s="1134"/>
      <c r="AD7" s="1134"/>
      <c r="AE7" s="1135"/>
      <c r="AF7" s="1136">
        <v>437</v>
      </c>
      <c r="AG7" s="1137"/>
      <c r="AH7" s="1137"/>
      <c r="AI7" s="1137"/>
      <c r="AJ7" s="1138"/>
      <c r="AK7" s="1120" t="s">
        <v>549</v>
      </c>
      <c r="AL7" s="1121"/>
      <c r="AM7" s="1121"/>
      <c r="AN7" s="1121"/>
      <c r="AO7" s="1121"/>
      <c r="AP7" s="1121">
        <v>10011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c r="BU7" s="1125"/>
      <c r="BV7" s="1125"/>
      <c r="BW7" s="1125"/>
      <c r="BX7" s="1125"/>
      <c r="BY7" s="1125"/>
      <c r="BZ7" s="1125"/>
      <c r="CA7" s="1125"/>
      <c r="CB7" s="1125"/>
      <c r="CC7" s="1125"/>
      <c r="CD7" s="1125"/>
      <c r="CE7" s="1125"/>
      <c r="CF7" s="1125"/>
      <c r="CG7" s="1126"/>
      <c r="CH7" s="1117">
        <v>52</v>
      </c>
      <c r="CI7" s="1118"/>
      <c r="CJ7" s="1118"/>
      <c r="CK7" s="1118"/>
      <c r="CL7" s="1119"/>
      <c r="CM7" s="1117">
        <v>12</v>
      </c>
      <c r="CN7" s="1118"/>
      <c r="CO7" s="1118"/>
      <c r="CP7" s="1118"/>
      <c r="CQ7" s="1119"/>
      <c r="CR7" s="1117">
        <v>9</v>
      </c>
      <c r="CS7" s="1118"/>
      <c r="CT7" s="1118"/>
      <c r="CU7" s="1118"/>
      <c r="CV7" s="1119"/>
      <c r="CW7" s="1117" t="s">
        <v>543</v>
      </c>
      <c r="CX7" s="1118"/>
      <c r="CY7" s="1118"/>
      <c r="CZ7" s="1118"/>
      <c r="DA7" s="1119"/>
      <c r="DB7" s="1117" t="s">
        <v>543</v>
      </c>
      <c r="DC7" s="1118"/>
      <c r="DD7" s="1118"/>
      <c r="DE7" s="1118"/>
      <c r="DF7" s="1119"/>
      <c r="DG7" s="1117" t="s">
        <v>543</v>
      </c>
      <c r="DH7" s="1118"/>
      <c r="DI7" s="1118"/>
      <c r="DJ7" s="1118"/>
      <c r="DK7" s="1119"/>
      <c r="DL7" s="1117" t="s">
        <v>543</v>
      </c>
      <c r="DM7" s="1118"/>
      <c r="DN7" s="1118"/>
      <c r="DO7" s="1118"/>
      <c r="DP7" s="1119"/>
      <c r="DQ7" s="1117" t="s">
        <v>543</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713</v>
      </c>
      <c r="R8" s="1073"/>
      <c r="S8" s="1073"/>
      <c r="T8" s="1073"/>
      <c r="U8" s="1073"/>
      <c r="V8" s="1073">
        <v>713</v>
      </c>
      <c r="W8" s="1073"/>
      <c r="X8" s="1073"/>
      <c r="Y8" s="1073"/>
      <c r="Z8" s="1073"/>
      <c r="AA8" s="1073">
        <f>Q8-V8</f>
        <v>0</v>
      </c>
      <c r="AB8" s="1073"/>
      <c r="AC8" s="1073"/>
      <c r="AD8" s="1073"/>
      <c r="AE8" s="1074"/>
      <c r="AF8" s="1048">
        <v>0</v>
      </c>
      <c r="AG8" s="1049"/>
      <c r="AH8" s="1049"/>
      <c r="AI8" s="1049"/>
      <c r="AJ8" s="1050"/>
      <c r="AK8" s="1115">
        <v>24</v>
      </c>
      <c r="AL8" s="1116"/>
      <c r="AM8" s="1116"/>
      <c r="AN8" s="1116"/>
      <c r="AO8" s="1116"/>
      <c r="AP8" s="1116">
        <v>688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552</v>
      </c>
      <c r="BT8" s="1044"/>
      <c r="BU8" s="1044"/>
      <c r="BV8" s="1044"/>
      <c r="BW8" s="1044"/>
      <c r="BX8" s="1044"/>
      <c r="BY8" s="1044"/>
      <c r="BZ8" s="1044"/>
      <c r="CA8" s="1044"/>
      <c r="CB8" s="1044"/>
      <c r="CC8" s="1044"/>
      <c r="CD8" s="1044"/>
      <c r="CE8" s="1044"/>
      <c r="CF8" s="1044"/>
      <c r="CG8" s="1045"/>
      <c r="CH8" s="1018">
        <v>6</v>
      </c>
      <c r="CI8" s="1019"/>
      <c r="CJ8" s="1019"/>
      <c r="CK8" s="1019"/>
      <c r="CL8" s="1020"/>
      <c r="CM8" s="1018">
        <v>9</v>
      </c>
      <c r="CN8" s="1019"/>
      <c r="CO8" s="1019"/>
      <c r="CP8" s="1019"/>
      <c r="CQ8" s="1020"/>
      <c r="CR8" s="1018">
        <v>5</v>
      </c>
      <c r="CS8" s="1019"/>
      <c r="CT8" s="1019"/>
      <c r="CU8" s="1019"/>
      <c r="CV8" s="1020"/>
      <c r="CW8" s="1018" t="s">
        <v>553</v>
      </c>
      <c r="CX8" s="1019"/>
      <c r="CY8" s="1019"/>
      <c r="CZ8" s="1019"/>
      <c r="DA8" s="1020"/>
      <c r="DB8" s="1018" t="s">
        <v>543</v>
      </c>
      <c r="DC8" s="1019"/>
      <c r="DD8" s="1019"/>
      <c r="DE8" s="1019"/>
      <c r="DF8" s="1020"/>
      <c r="DG8" s="1018" t="s">
        <v>553</v>
      </c>
      <c r="DH8" s="1019"/>
      <c r="DI8" s="1019"/>
      <c r="DJ8" s="1019"/>
      <c r="DK8" s="1020"/>
      <c r="DL8" s="1018" t="s">
        <v>543</v>
      </c>
      <c r="DM8" s="1019"/>
      <c r="DN8" s="1019"/>
      <c r="DO8" s="1019"/>
      <c r="DP8" s="1020"/>
      <c r="DQ8" s="1018" t="s">
        <v>543</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f>SUM(Q7:U22)</f>
        <v>5543</v>
      </c>
      <c r="R23" s="1098"/>
      <c r="S23" s="1098"/>
      <c r="T23" s="1098"/>
      <c r="U23" s="1098"/>
      <c r="V23" s="1098">
        <f>SUM(V7:Z22)</f>
        <v>5105</v>
      </c>
      <c r="W23" s="1098"/>
      <c r="X23" s="1098"/>
      <c r="Y23" s="1098"/>
      <c r="Z23" s="1098"/>
      <c r="AA23" s="1098">
        <f>SUM(AA7:AE22)</f>
        <v>438</v>
      </c>
      <c r="AB23" s="1098"/>
      <c r="AC23" s="1098"/>
      <c r="AD23" s="1098"/>
      <c r="AE23" s="1099"/>
      <c r="AF23" s="1100">
        <f>SUM(AF7:AJ22)</f>
        <v>437</v>
      </c>
      <c r="AG23" s="1098"/>
      <c r="AH23" s="1098"/>
      <c r="AI23" s="1098"/>
      <c r="AJ23" s="1101"/>
      <c r="AK23" s="1102"/>
      <c r="AL23" s="1103"/>
      <c r="AM23" s="1103"/>
      <c r="AN23" s="1103"/>
      <c r="AO23" s="1103"/>
      <c r="AP23" s="1098">
        <f>SUM(AP7:AT22)</f>
        <v>10699</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807</v>
      </c>
      <c r="R28" s="1083"/>
      <c r="S28" s="1083"/>
      <c r="T28" s="1083"/>
      <c r="U28" s="1083"/>
      <c r="V28" s="1083">
        <v>869</v>
      </c>
      <c r="W28" s="1083"/>
      <c r="X28" s="1083"/>
      <c r="Y28" s="1083"/>
      <c r="Z28" s="1083"/>
      <c r="AA28" s="1083">
        <f>Q28-V28</f>
        <v>-62</v>
      </c>
      <c r="AB28" s="1083"/>
      <c r="AC28" s="1083"/>
      <c r="AD28" s="1083"/>
      <c r="AE28" s="1084"/>
      <c r="AF28" s="1085">
        <v>-62</v>
      </c>
      <c r="AG28" s="1083"/>
      <c r="AH28" s="1083"/>
      <c r="AI28" s="1083"/>
      <c r="AJ28" s="1086"/>
      <c r="AK28" s="1087">
        <v>71</v>
      </c>
      <c r="AL28" s="1075"/>
      <c r="AM28" s="1075"/>
      <c r="AN28" s="1075"/>
      <c r="AO28" s="1075"/>
      <c r="AP28" s="1075" t="s">
        <v>543</v>
      </c>
      <c r="AQ28" s="1075"/>
      <c r="AR28" s="1075"/>
      <c r="AS28" s="1075"/>
      <c r="AT28" s="1075"/>
      <c r="AU28" s="1075" t="s">
        <v>543</v>
      </c>
      <c r="AV28" s="1075"/>
      <c r="AW28" s="1075"/>
      <c r="AX28" s="1075"/>
      <c r="AY28" s="1075"/>
      <c r="AZ28" s="1076" t="s">
        <v>543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67</v>
      </c>
      <c r="R29" s="1073"/>
      <c r="S29" s="1073"/>
      <c r="T29" s="1073"/>
      <c r="U29" s="1073"/>
      <c r="V29" s="1073">
        <v>64</v>
      </c>
      <c r="W29" s="1073"/>
      <c r="X29" s="1073"/>
      <c r="Y29" s="1073"/>
      <c r="Z29" s="1073"/>
      <c r="AA29" s="1073">
        <f>Q29-V29</f>
        <v>3</v>
      </c>
      <c r="AB29" s="1073"/>
      <c r="AC29" s="1073"/>
      <c r="AD29" s="1073"/>
      <c r="AE29" s="1074"/>
      <c r="AF29" s="1048">
        <v>3</v>
      </c>
      <c r="AG29" s="1049"/>
      <c r="AH29" s="1049"/>
      <c r="AI29" s="1049"/>
      <c r="AJ29" s="1050"/>
      <c r="AK29" s="1009">
        <v>28</v>
      </c>
      <c r="AL29" s="1000"/>
      <c r="AM29" s="1000"/>
      <c r="AN29" s="1000"/>
      <c r="AO29" s="1000"/>
      <c r="AP29" s="1000" t="s">
        <v>543</v>
      </c>
      <c r="AQ29" s="1000"/>
      <c r="AR29" s="1000"/>
      <c r="AS29" s="1000"/>
      <c r="AT29" s="1000"/>
      <c r="AU29" s="1000" t="s">
        <v>543</v>
      </c>
      <c r="AV29" s="1000"/>
      <c r="AW29" s="1000"/>
      <c r="AX29" s="1000"/>
      <c r="AY29" s="1000"/>
      <c r="AZ29" s="1071" t="s">
        <v>543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106</v>
      </c>
      <c r="R30" s="1073"/>
      <c r="S30" s="1073"/>
      <c r="T30" s="1073"/>
      <c r="U30" s="1073"/>
      <c r="V30" s="1073">
        <v>127</v>
      </c>
      <c r="W30" s="1073"/>
      <c r="X30" s="1073"/>
      <c r="Y30" s="1073"/>
      <c r="Z30" s="1073"/>
      <c r="AA30" s="1073">
        <f>Q30-V30</f>
        <v>-21</v>
      </c>
      <c r="AB30" s="1073"/>
      <c r="AC30" s="1073"/>
      <c r="AD30" s="1073"/>
      <c r="AE30" s="1074"/>
      <c r="AF30" s="1048">
        <v>77</v>
      </c>
      <c r="AG30" s="1049"/>
      <c r="AH30" s="1049"/>
      <c r="AI30" s="1049"/>
      <c r="AJ30" s="1050"/>
      <c r="AK30" s="1009" t="s">
        <v>550</v>
      </c>
      <c r="AL30" s="1000"/>
      <c r="AM30" s="1000"/>
      <c r="AN30" s="1000"/>
      <c r="AO30" s="1000"/>
      <c r="AP30" s="1000">
        <v>1191</v>
      </c>
      <c r="AQ30" s="1000"/>
      <c r="AR30" s="1000"/>
      <c r="AS30" s="1000"/>
      <c r="AT30" s="1000"/>
      <c r="AU30" s="1000" t="s">
        <v>543</v>
      </c>
      <c r="AV30" s="1000"/>
      <c r="AW30" s="1000"/>
      <c r="AX30" s="1000"/>
      <c r="AY30" s="1000"/>
      <c r="AZ30" s="1071" t="s">
        <v>543</v>
      </c>
      <c r="BA30" s="1071"/>
      <c r="BB30" s="1071"/>
      <c r="BC30" s="1071"/>
      <c r="BD30" s="1071"/>
      <c r="BE30" s="1061" t="s">
        <v>385</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c r="C31" s="1067"/>
      <c r="D31" s="1067"/>
      <c r="E31" s="1067"/>
      <c r="F31" s="1067"/>
      <c r="G31" s="1067"/>
      <c r="H31" s="1067"/>
      <c r="I31" s="1067"/>
      <c r="J31" s="1067"/>
      <c r="K31" s="1067"/>
      <c r="L31" s="1067"/>
      <c r="M31" s="1067"/>
      <c r="N31" s="1067"/>
      <c r="O31" s="1067"/>
      <c r="P31" s="1068"/>
      <c r="Q31" s="1072"/>
      <c r="R31" s="1073"/>
      <c r="S31" s="1073"/>
      <c r="T31" s="1073"/>
      <c r="U31" s="1073"/>
      <c r="V31" s="1073"/>
      <c r="W31" s="1073"/>
      <c r="X31" s="1073"/>
      <c r="Y31" s="1073"/>
      <c r="Z31" s="1073"/>
      <c r="AA31" s="1073"/>
      <c r="AB31" s="1073"/>
      <c r="AC31" s="1073"/>
      <c r="AD31" s="1073"/>
      <c r="AE31" s="1074"/>
      <c r="AF31" s="1048"/>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f>SUM(AF28:AJ62)</f>
        <v>18</v>
      </c>
      <c r="AG63" s="988"/>
      <c r="AH63" s="988"/>
      <c r="AI63" s="988"/>
      <c r="AJ63" s="1059"/>
      <c r="AK63" s="1060"/>
      <c r="AL63" s="992"/>
      <c r="AM63" s="992"/>
      <c r="AN63" s="992"/>
      <c r="AO63" s="992"/>
      <c r="AP63" s="988">
        <f>AP30</f>
        <v>1191</v>
      </c>
      <c r="AQ63" s="988"/>
      <c r="AR63" s="988"/>
      <c r="AS63" s="988"/>
      <c r="AT63" s="988"/>
      <c r="AU63" s="988" t="s">
        <v>543</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390</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1049</v>
      </c>
      <c r="R68" s="1011"/>
      <c r="S68" s="1011"/>
      <c r="T68" s="1011"/>
      <c r="U68" s="1011"/>
      <c r="V68" s="1011">
        <v>1014</v>
      </c>
      <c r="W68" s="1011"/>
      <c r="X68" s="1011"/>
      <c r="Y68" s="1011"/>
      <c r="Z68" s="1011"/>
      <c r="AA68" s="1011">
        <v>36</v>
      </c>
      <c r="AB68" s="1011"/>
      <c r="AC68" s="1011"/>
      <c r="AD68" s="1011"/>
      <c r="AE68" s="1011"/>
      <c r="AF68" s="1011">
        <v>36</v>
      </c>
      <c r="AG68" s="1011"/>
      <c r="AH68" s="1011"/>
      <c r="AI68" s="1011"/>
      <c r="AJ68" s="1011"/>
      <c r="AK68" s="1011" t="s">
        <v>554</v>
      </c>
      <c r="AL68" s="1011"/>
      <c r="AM68" s="1011"/>
      <c r="AN68" s="1011"/>
      <c r="AO68" s="1011"/>
      <c r="AP68" s="1011" t="s">
        <v>543</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66230</v>
      </c>
      <c r="R69" s="1000"/>
      <c r="S69" s="1000"/>
      <c r="T69" s="1000"/>
      <c r="U69" s="1000"/>
      <c r="V69" s="1000">
        <v>64208</v>
      </c>
      <c r="W69" s="1000"/>
      <c r="X69" s="1000"/>
      <c r="Y69" s="1000"/>
      <c r="Z69" s="1000"/>
      <c r="AA69" s="1000">
        <f t="shared" ref="AA69:AA78" si="0">Q69-V69</f>
        <v>2022</v>
      </c>
      <c r="AB69" s="1000"/>
      <c r="AC69" s="1000"/>
      <c r="AD69" s="1000"/>
      <c r="AE69" s="1000"/>
      <c r="AF69" s="1000">
        <v>2022</v>
      </c>
      <c r="AG69" s="1000"/>
      <c r="AH69" s="1000"/>
      <c r="AI69" s="1000"/>
      <c r="AJ69" s="1000"/>
      <c r="AK69" s="1000">
        <v>160</v>
      </c>
      <c r="AL69" s="1000"/>
      <c r="AM69" s="1000"/>
      <c r="AN69" s="1000"/>
      <c r="AO69" s="1000"/>
      <c r="AP69" s="1000" t="s">
        <v>554</v>
      </c>
      <c r="AQ69" s="1000"/>
      <c r="AR69" s="1000"/>
      <c r="AS69" s="1000"/>
      <c r="AT69" s="1000"/>
      <c r="AU69" s="1000" t="s">
        <v>554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12059</v>
      </c>
      <c r="R70" s="1000"/>
      <c r="S70" s="1000"/>
      <c r="T70" s="1000"/>
      <c r="U70" s="1000"/>
      <c r="V70" s="1000">
        <v>11159</v>
      </c>
      <c r="W70" s="1000"/>
      <c r="X70" s="1000"/>
      <c r="Y70" s="1000"/>
      <c r="Z70" s="1000"/>
      <c r="AA70" s="1000">
        <f t="shared" si="0"/>
        <v>900</v>
      </c>
      <c r="AB70" s="1000"/>
      <c r="AC70" s="1000"/>
      <c r="AD70" s="1000"/>
      <c r="AE70" s="1000"/>
      <c r="AF70" s="1000">
        <v>900</v>
      </c>
      <c r="AG70" s="1000"/>
      <c r="AH70" s="1000"/>
      <c r="AI70" s="1000"/>
      <c r="AJ70" s="1000"/>
      <c r="AK70" s="1000" t="s">
        <v>554</v>
      </c>
      <c r="AL70" s="1000"/>
      <c r="AM70" s="1000"/>
      <c r="AN70" s="1000"/>
      <c r="AO70" s="1000"/>
      <c r="AP70" s="1000" t="s">
        <v>554</v>
      </c>
      <c r="AQ70" s="1000"/>
      <c r="AR70" s="1000"/>
      <c r="AS70" s="1000"/>
      <c r="AT70" s="1000"/>
      <c r="AU70" s="1000" t="s">
        <v>554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546</v>
      </c>
      <c r="C71" s="1004"/>
      <c r="D71" s="1004"/>
      <c r="E71" s="1004"/>
      <c r="F71" s="1004"/>
      <c r="G71" s="1004"/>
      <c r="H71" s="1004"/>
      <c r="I71" s="1004"/>
      <c r="J71" s="1004"/>
      <c r="K71" s="1004"/>
      <c r="L71" s="1004"/>
      <c r="M71" s="1004"/>
      <c r="N71" s="1004"/>
      <c r="O71" s="1004"/>
      <c r="P71" s="1005"/>
      <c r="Q71" s="1006">
        <v>70</v>
      </c>
      <c r="R71" s="1000"/>
      <c r="S71" s="1000"/>
      <c r="T71" s="1000"/>
      <c r="U71" s="1000"/>
      <c r="V71" s="1000">
        <v>70</v>
      </c>
      <c r="W71" s="1000"/>
      <c r="X71" s="1000"/>
      <c r="Y71" s="1000"/>
      <c r="Z71" s="1000"/>
      <c r="AA71" s="1000">
        <f t="shared" si="0"/>
        <v>0</v>
      </c>
      <c r="AB71" s="1000"/>
      <c r="AC71" s="1000"/>
      <c r="AD71" s="1000"/>
      <c r="AE71" s="1000"/>
      <c r="AF71" s="1000">
        <v>0</v>
      </c>
      <c r="AG71" s="1000"/>
      <c r="AH71" s="1000"/>
      <c r="AI71" s="1000"/>
      <c r="AJ71" s="1000"/>
      <c r="AK71" s="1000" t="s">
        <v>554</v>
      </c>
      <c r="AL71" s="1000"/>
      <c r="AM71" s="1000"/>
      <c r="AN71" s="1000"/>
      <c r="AO71" s="1000"/>
      <c r="AP71" s="1000" t="s">
        <v>554</v>
      </c>
      <c r="AQ71" s="1000"/>
      <c r="AR71" s="1000"/>
      <c r="AS71" s="1000"/>
      <c r="AT71" s="1000"/>
      <c r="AU71" s="1000" t="s">
        <v>554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6">
        <v>810</v>
      </c>
      <c r="R72" s="1000"/>
      <c r="S72" s="1000"/>
      <c r="T72" s="1000"/>
      <c r="U72" s="1000"/>
      <c r="V72" s="1000">
        <v>748</v>
      </c>
      <c r="W72" s="1000"/>
      <c r="X72" s="1000"/>
      <c r="Y72" s="1000"/>
      <c r="Z72" s="1000"/>
      <c r="AA72" s="1000">
        <f t="shared" si="0"/>
        <v>62</v>
      </c>
      <c r="AB72" s="1000"/>
      <c r="AC72" s="1000"/>
      <c r="AD72" s="1000"/>
      <c r="AE72" s="1000"/>
      <c r="AF72" s="1000">
        <v>62</v>
      </c>
      <c r="AG72" s="1000"/>
      <c r="AH72" s="1000"/>
      <c r="AI72" s="1000"/>
      <c r="AJ72" s="1000"/>
      <c r="AK72" s="1000" t="s">
        <v>554</v>
      </c>
      <c r="AL72" s="1000"/>
      <c r="AM72" s="1000"/>
      <c r="AN72" s="1000"/>
      <c r="AO72" s="1000"/>
      <c r="AP72" s="1000">
        <v>52</v>
      </c>
      <c r="AQ72" s="1000"/>
      <c r="AR72" s="1000"/>
      <c r="AS72" s="1000"/>
      <c r="AT72" s="1000"/>
      <c r="AU72" s="1000">
        <v>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101</v>
      </c>
      <c r="R73" s="1000"/>
      <c r="S73" s="1000"/>
      <c r="T73" s="1000"/>
      <c r="U73" s="1000"/>
      <c r="V73" s="1000">
        <v>100</v>
      </c>
      <c r="W73" s="1000"/>
      <c r="X73" s="1000"/>
      <c r="Y73" s="1000"/>
      <c r="Z73" s="1000"/>
      <c r="AA73" s="1000">
        <f t="shared" si="0"/>
        <v>1</v>
      </c>
      <c r="AB73" s="1000"/>
      <c r="AC73" s="1000"/>
      <c r="AD73" s="1000"/>
      <c r="AE73" s="1000"/>
      <c r="AF73" s="1000">
        <v>1</v>
      </c>
      <c r="AG73" s="1000"/>
      <c r="AH73" s="1000"/>
      <c r="AI73" s="1000"/>
      <c r="AJ73" s="1000"/>
      <c r="AK73" s="1000">
        <v>1</v>
      </c>
      <c r="AL73" s="1000"/>
      <c r="AM73" s="1000"/>
      <c r="AN73" s="1000"/>
      <c r="AO73" s="1000"/>
      <c r="AP73" s="1000" t="s">
        <v>557</v>
      </c>
      <c r="AQ73" s="1000"/>
      <c r="AR73" s="1000"/>
      <c r="AS73" s="1000"/>
      <c r="AT73" s="1000"/>
      <c r="AU73" s="1000" t="s">
        <v>554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538</v>
      </c>
      <c r="C74" s="1004"/>
      <c r="D74" s="1004"/>
      <c r="E74" s="1004"/>
      <c r="F74" s="1004"/>
      <c r="G74" s="1004"/>
      <c r="H74" s="1004"/>
      <c r="I74" s="1004"/>
      <c r="J74" s="1004"/>
      <c r="K74" s="1004"/>
      <c r="L74" s="1004"/>
      <c r="M74" s="1004"/>
      <c r="N74" s="1004"/>
      <c r="O74" s="1004"/>
      <c r="P74" s="1005"/>
      <c r="Q74" s="1006">
        <v>1830</v>
      </c>
      <c r="R74" s="1000"/>
      <c r="S74" s="1000"/>
      <c r="T74" s="1000"/>
      <c r="U74" s="1000"/>
      <c r="V74" s="1000">
        <v>1825</v>
      </c>
      <c r="W74" s="1000"/>
      <c r="X74" s="1000"/>
      <c r="Y74" s="1000"/>
      <c r="Z74" s="1000"/>
      <c r="AA74" s="1000">
        <f t="shared" si="0"/>
        <v>5</v>
      </c>
      <c r="AB74" s="1000"/>
      <c r="AC74" s="1000"/>
      <c r="AD74" s="1000"/>
      <c r="AE74" s="1000"/>
      <c r="AF74" s="1000">
        <v>5</v>
      </c>
      <c r="AG74" s="1000"/>
      <c r="AH74" s="1000"/>
      <c r="AI74" s="1000"/>
      <c r="AJ74" s="1000"/>
      <c r="AK74" s="1000">
        <v>81</v>
      </c>
      <c r="AL74" s="1000"/>
      <c r="AM74" s="1000"/>
      <c r="AN74" s="1000"/>
      <c r="AO74" s="1000"/>
      <c r="AP74" s="1000">
        <v>1225</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540</v>
      </c>
      <c r="C75" s="1004"/>
      <c r="D75" s="1004"/>
      <c r="E75" s="1004"/>
      <c r="F75" s="1004"/>
      <c r="G75" s="1004"/>
      <c r="H75" s="1004"/>
      <c r="I75" s="1004"/>
      <c r="J75" s="1004"/>
      <c r="K75" s="1004"/>
      <c r="L75" s="1004"/>
      <c r="M75" s="1004"/>
      <c r="N75" s="1004"/>
      <c r="O75" s="1004"/>
      <c r="P75" s="1005"/>
      <c r="Q75" s="1007">
        <v>158</v>
      </c>
      <c r="R75" s="1008"/>
      <c r="S75" s="1008"/>
      <c r="T75" s="1008"/>
      <c r="U75" s="1009"/>
      <c r="V75" s="1010">
        <v>148</v>
      </c>
      <c r="W75" s="1008"/>
      <c r="X75" s="1008"/>
      <c r="Y75" s="1008"/>
      <c r="Z75" s="1009"/>
      <c r="AA75" s="1010">
        <f t="shared" si="0"/>
        <v>10</v>
      </c>
      <c r="AB75" s="1008"/>
      <c r="AC75" s="1008"/>
      <c r="AD75" s="1008"/>
      <c r="AE75" s="1009"/>
      <c r="AF75" s="1010">
        <v>10</v>
      </c>
      <c r="AG75" s="1008"/>
      <c r="AH75" s="1008"/>
      <c r="AI75" s="1008"/>
      <c r="AJ75" s="1009"/>
      <c r="AK75" s="1010">
        <v>10</v>
      </c>
      <c r="AL75" s="1008"/>
      <c r="AM75" s="1008"/>
      <c r="AN75" s="1008"/>
      <c r="AO75" s="1009"/>
      <c r="AP75" s="1010" t="s">
        <v>554</v>
      </c>
      <c r="AQ75" s="1008"/>
      <c r="AR75" s="1008"/>
      <c r="AS75" s="1008"/>
      <c r="AT75" s="1009"/>
      <c r="AU75" s="1010" t="s">
        <v>554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541</v>
      </c>
      <c r="C76" s="1004"/>
      <c r="D76" s="1004"/>
      <c r="E76" s="1004"/>
      <c r="F76" s="1004"/>
      <c r="G76" s="1004"/>
      <c r="H76" s="1004"/>
      <c r="I76" s="1004"/>
      <c r="J76" s="1004"/>
      <c r="K76" s="1004"/>
      <c r="L76" s="1004"/>
      <c r="M76" s="1004"/>
      <c r="N76" s="1004"/>
      <c r="O76" s="1004"/>
      <c r="P76" s="1005"/>
      <c r="Q76" s="1007">
        <v>176</v>
      </c>
      <c r="R76" s="1008"/>
      <c r="S76" s="1008"/>
      <c r="T76" s="1008"/>
      <c r="U76" s="1009"/>
      <c r="V76" s="1010">
        <v>165</v>
      </c>
      <c r="W76" s="1008"/>
      <c r="X76" s="1008"/>
      <c r="Y76" s="1008"/>
      <c r="Z76" s="1009"/>
      <c r="AA76" s="1010">
        <f t="shared" si="0"/>
        <v>11</v>
      </c>
      <c r="AB76" s="1008"/>
      <c r="AC76" s="1008"/>
      <c r="AD76" s="1008"/>
      <c r="AE76" s="1009"/>
      <c r="AF76" s="1010">
        <v>11</v>
      </c>
      <c r="AG76" s="1008"/>
      <c r="AH76" s="1008"/>
      <c r="AI76" s="1008"/>
      <c r="AJ76" s="1009"/>
      <c r="AK76" s="1010" t="s">
        <v>554</v>
      </c>
      <c r="AL76" s="1008"/>
      <c r="AM76" s="1008"/>
      <c r="AN76" s="1008"/>
      <c r="AO76" s="1009"/>
      <c r="AP76" s="1010" t="s">
        <v>554</v>
      </c>
      <c r="AQ76" s="1008"/>
      <c r="AR76" s="1008"/>
      <c r="AS76" s="1008"/>
      <c r="AT76" s="1009"/>
      <c r="AU76" s="1010" t="s">
        <v>554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547</v>
      </c>
      <c r="C77" s="1004"/>
      <c r="D77" s="1004"/>
      <c r="E77" s="1004"/>
      <c r="F77" s="1004"/>
      <c r="G77" s="1004"/>
      <c r="H77" s="1004"/>
      <c r="I77" s="1004"/>
      <c r="J77" s="1004"/>
      <c r="K77" s="1004"/>
      <c r="L77" s="1004"/>
      <c r="M77" s="1004"/>
      <c r="N77" s="1004"/>
      <c r="O77" s="1004"/>
      <c r="P77" s="1005"/>
      <c r="Q77" s="1007">
        <v>488</v>
      </c>
      <c r="R77" s="1008"/>
      <c r="S77" s="1008"/>
      <c r="T77" s="1008"/>
      <c r="U77" s="1009"/>
      <c r="V77" s="1010">
        <v>416</v>
      </c>
      <c r="W77" s="1008"/>
      <c r="X77" s="1008"/>
      <c r="Y77" s="1008"/>
      <c r="Z77" s="1009"/>
      <c r="AA77" s="1010">
        <f t="shared" si="0"/>
        <v>72</v>
      </c>
      <c r="AB77" s="1008"/>
      <c r="AC77" s="1008"/>
      <c r="AD77" s="1008"/>
      <c r="AE77" s="1009"/>
      <c r="AF77" s="1010">
        <v>72</v>
      </c>
      <c r="AG77" s="1008"/>
      <c r="AH77" s="1008"/>
      <c r="AI77" s="1008"/>
      <c r="AJ77" s="1009"/>
      <c r="AK77" s="1010">
        <v>61</v>
      </c>
      <c r="AL77" s="1008"/>
      <c r="AM77" s="1008"/>
      <c r="AN77" s="1008"/>
      <c r="AO77" s="1009"/>
      <c r="AP77" s="1010" t="s">
        <v>554</v>
      </c>
      <c r="AQ77" s="1008"/>
      <c r="AR77" s="1008"/>
      <c r="AS77" s="1008"/>
      <c r="AT77" s="1009"/>
      <c r="AU77" s="1010" t="s">
        <v>554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548</v>
      </c>
      <c r="C78" s="1004"/>
      <c r="D78" s="1004"/>
      <c r="E78" s="1004"/>
      <c r="F78" s="1004"/>
      <c r="G78" s="1004"/>
      <c r="H78" s="1004"/>
      <c r="I78" s="1004"/>
      <c r="J78" s="1004"/>
      <c r="K78" s="1004"/>
      <c r="L78" s="1004"/>
      <c r="M78" s="1004"/>
      <c r="N78" s="1004"/>
      <c r="O78" s="1004"/>
      <c r="P78" s="1005"/>
      <c r="Q78" s="1006">
        <v>744266</v>
      </c>
      <c r="R78" s="1000"/>
      <c r="S78" s="1000"/>
      <c r="T78" s="1000"/>
      <c r="U78" s="1000"/>
      <c r="V78" s="1000">
        <v>712499</v>
      </c>
      <c r="W78" s="1000"/>
      <c r="X78" s="1000"/>
      <c r="Y78" s="1000"/>
      <c r="Z78" s="1000"/>
      <c r="AA78" s="1000">
        <f t="shared" si="0"/>
        <v>31767</v>
      </c>
      <c r="AB78" s="1000"/>
      <c r="AC78" s="1000"/>
      <c r="AD78" s="1000"/>
      <c r="AE78" s="1000"/>
      <c r="AF78" s="1000">
        <v>31767</v>
      </c>
      <c r="AG78" s="1000"/>
      <c r="AH78" s="1000"/>
      <c r="AI78" s="1000"/>
      <c r="AJ78" s="1000"/>
      <c r="AK78" s="1000" t="s">
        <v>554</v>
      </c>
      <c r="AL78" s="1000"/>
      <c r="AM78" s="1000"/>
      <c r="AN78" s="1000"/>
      <c r="AO78" s="1000"/>
      <c r="AP78" s="1000" t="s">
        <v>554</v>
      </c>
      <c r="AQ78" s="1000"/>
      <c r="AR78" s="1000"/>
      <c r="AS78" s="1000"/>
      <c r="AT78" s="1000"/>
      <c r="AU78" s="1000" t="s">
        <v>554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555</v>
      </c>
      <c r="C79" s="1004"/>
      <c r="D79" s="1004"/>
      <c r="E79" s="1004"/>
      <c r="F79" s="1004"/>
      <c r="G79" s="1004"/>
      <c r="H79" s="1004"/>
      <c r="I79" s="1004"/>
      <c r="J79" s="1004"/>
      <c r="K79" s="1004"/>
      <c r="L79" s="1004"/>
      <c r="M79" s="1004"/>
      <c r="N79" s="1004"/>
      <c r="O79" s="1004"/>
      <c r="P79" s="1005"/>
      <c r="Q79" s="1006">
        <v>202</v>
      </c>
      <c r="R79" s="1000"/>
      <c r="S79" s="1000"/>
      <c r="T79" s="1000"/>
      <c r="U79" s="1000"/>
      <c r="V79" s="1000">
        <v>197</v>
      </c>
      <c r="W79" s="1000"/>
      <c r="X79" s="1000"/>
      <c r="Y79" s="1000"/>
      <c r="Z79" s="1000"/>
      <c r="AA79" s="1000">
        <f>Q79-V79</f>
        <v>5</v>
      </c>
      <c r="AB79" s="1000"/>
      <c r="AC79" s="1000"/>
      <c r="AD79" s="1000"/>
      <c r="AE79" s="1000"/>
      <c r="AF79" s="1000">
        <v>5</v>
      </c>
      <c r="AG79" s="1000"/>
      <c r="AH79" s="1000"/>
      <c r="AI79" s="1000"/>
      <c r="AJ79" s="1000"/>
      <c r="AK79" s="1000">
        <v>17</v>
      </c>
      <c r="AL79" s="1000"/>
      <c r="AM79" s="1000"/>
      <c r="AN79" s="1000"/>
      <c r="AO79" s="1000"/>
      <c r="AP79" s="1000" t="s">
        <v>554</v>
      </c>
      <c r="AQ79" s="1000"/>
      <c r="AR79" s="1000"/>
      <c r="AS79" s="1000"/>
      <c r="AT79" s="1000"/>
      <c r="AU79" s="1000" t="s">
        <v>554</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556</v>
      </c>
      <c r="C80" s="1004"/>
      <c r="D80" s="1004"/>
      <c r="E80" s="1004"/>
      <c r="F80" s="1004"/>
      <c r="G80" s="1004"/>
      <c r="H80" s="1004"/>
      <c r="I80" s="1004"/>
      <c r="J80" s="1004"/>
      <c r="K80" s="1004"/>
      <c r="L80" s="1004"/>
      <c r="M80" s="1004"/>
      <c r="N80" s="1004"/>
      <c r="O80" s="1004"/>
      <c r="P80" s="1005"/>
      <c r="Q80" s="1006">
        <v>64</v>
      </c>
      <c r="R80" s="1000"/>
      <c r="S80" s="1000"/>
      <c r="T80" s="1000"/>
      <c r="U80" s="1000"/>
      <c r="V80" s="1000">
        <v>64</v>
      </c>
      <c r="W80" s="1000"/>
      <c r="X80" s="1000"/>
      <c r="Y80" s="1000"/>
      <c r="Z80" s="1000"/>
      <c r="AA80" s="1000">
        <f>Q80-V80</f>
        <v>0</v>
      </c>
      <c r="AB80" s="1000"/>
      <c r="AC80" s="1000"/>
      <c r="AD80" s="1000"/>
      <c r="AE80" s="1000"/>
      <c r="AF80" s="1000">
        <v>0</v>
      </c>
      <c r="AG80" s="1000"/>
      <c r="AH80" s="1000"/>
      <c r="AI80" s="1000"/>
      <c r="AJ80" s="1000"/>
      <c r="AK80" s="1000" t="s">
        <v>558</v>
      </c>
      <c r="AL80" s="1000"/>
      <c r="AM80" s="1000"/>
      <c r="AN80" s="1000"/>
      <c r="AO80" s="1000"/>
      <c r="AP80" s="1000" t="s">
        <v>554</v>
      </c>
      <c r="AQ80" s="1000"/>
      <c r="AR80" s="1000"/>
      <c r="AS80" s="1000"/>
      <c r="AT80" s="1000"/>
      <c r="AU80" s="1000" t="s">
        <v>554</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34891</v>
      </c>
      <c r="AG88" s="988"/>
      <c r="AH88" s="988"/>
      <c r="AI88" s="988"/>
      <c r="AJ88" s="988"/>
      <c r="AK88" s="992"/>
      <c r="AL88" s="992"/>
      <c r="AM88" s="992"/>
      <c r="AN88" s="992"/>
      <c r="AO88" s="992"/>
      <c r="AP88" s="988">
        <f>AP72+AP74</f>
        <v>1277</v>
      </c>
      <c r="AQ88" s="988"/>
      <c r="AR88" s="988"/>
      <c r="AS88" s="988"/>
      <c r="AT88" s="988"/>
      <c r="AU88" s="988">
        <f>AU72</f>
        <v>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14</v>
      </c>
      <c r="CS102" s="980"/>
      <c r="CT102" s="980"/>
      <c r="CU102" s="980"/>
      <c r="CV102" s="981"/>
      <c r="CW102" s="979" t="s">
        <v>543</v>
      </c>
      <c r="CX102" s="980"/>
      <c r="CY102" s="980"/>
      <c r="CZ102" s="980"/>
      <c r="DA102" s="981"/>
      <c r="DB102" s="979" t="s">
        <v>543</v>
      </c>
      <c r="DC102" s="980"/>
      <c r="DD102" s="980"/>
      <c r="DE102" s="980"/>
      <c r="DF102" s="981"/>
      <c r="DG102" s="979" t="s">
        <v>543</v>
      </c>
      <c r="DH102" s="980"/>
      <c r="DI102" s="980"/>
      <c r="DJ102" s="980"/>
      <c r="DK102" s="981"/>
      <c r="DL102" s="979" t="s">
        <v>543</v>
      </c>
      <c r="DM102" s="980"/>
      <c r="DN102" s="980"/>
      <c r="DO102" s="980"/>
      <c r="DP102" s="981"/>
      <c r="DQ102" s="979" t="s">
        <v>543</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289</v>
      </c>
      <c r="AG109" s="923"/>
      <c r="AH109" s="923"/>
      <c r="AI109" s="923"/>
      <c r="AJ109" s="924"/>
      <c r="AK109" s="925" t="s">
        <v>288</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289</v>
      </c>
      <c r="BW109" s="923"/>
      <c r="BX109" s="923"/>
      <c r="BY109" s="923"/>
      <c r="BZ109" s="924"/>
      <c r="CA109" s="925" t="s">
        <v>288</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289</v>
      </c>
      <c r="DM109" s="923"/>
      <c r="DN109" s="923"/>
      <c r="DO109" s="923"/>
      <c r="DP109" s="924"/>
      <c r="DQ109" s="925" t="s">
        <v>288</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1009999</v>
      </c>
      <c r="AB110" s="916"/>
      <c r="AC110" s="916"/>
      <c r="AD110" s="916"/>
      <c r="AE110" s="917"/>
      <c r="AF110" s="918">
        <v>1047576</v>
      </c>
      <c r="AG110" s="916"/>
      <c r="AH110" s="916"/>
      <c r="AI110" s="916"/>
      <c r="AJ110" s="917"/>
      <c r="AK110" s="918">
        <v>1050445</v>
      </c>
      <c r="AL110" s="916"/>
      <c r="AM110" s="916"/>
      <c r="AN110" s="916"/>
      <c r="AO110" s="917"/>
      <c r="AP110" s="919">
        <v>65.900000000000006</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10770081</v>
      </c>
      <c r="BR110" s="863"/>
      <c r="BS110" s="863"/>
      <c r="BT110" s="863"/>
      <c r="BU110" s="863"/>
      <c r="BV110" s="863">
        <v>10493536</v>
      </c>
      <c r="BW110" s="863"/>
      <c r="BX110" s="863"/>
      <c r="BY110" s="863"/>
      <c r="BZ110" s="863"/>
      <c r="CA110" s="863">
        <v>10698577</v>
      </c>
      <c r="CB110" s="863"/>
      <c r="CC110" s="863"/>
      <c r="CD110" s="863"/>
      <c r="CE110" s="863"/>
      <c r="CF110" s="887">
        <v>671.4</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223</v>
      </c>
      <c r="BR111" s="835"/>
      <c r="BS111" s="835"/>
      <c r="BT111" s="835"/>
      <c r="BU111" s="835"/>
      <c r="BV111" s="835" t="s">
        <v>223</v>
      </c>
      <c r="BW111" s="835"/>
      <c r="BX111" s="835"/>
      <c r="BY111" s="835"/>
      <c r="BZ111" s="835"/>
      <c r="CA111" s="835" t="s">
        <v>223</v>
      </c>
      <c r="CB111" s="835"/>
      <c r="CC111" s="835"/>
      <c r="CD111" s="835"/>
      <c r="CE111" s="835"/>
      <c r="CF111" s="896" t="s">
        <v>223</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t="s">
        <v>223</v>
      </c>
      <c r="BR112" s="835"/>
      <c r="BS112" s="835"/>
      <c r="BT112" s="835"/>
      <c r="BU112" s="835"/>
      <c r="BV112" s="835" t="s">
        <v>223</v>
      </c>
      <c r="BW112" s="835"/>
      <c r="BX112" s="835"/>
      <c r="BY112" s="835"/>
      <c r="BZ112" s="835"/>
      <c r="CA112" s="835" t="s">
        <v>223</v>
      </c>
      <c r="CB112" s="835"/>
      <c r="CC112" s="835"/>
      <c r="CD112" s="835"/>
      <c r="CE112" s="835"/>
      <c r="CF112" s="896" t="s">
        <v>223</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223</v>
      </c>
      <c r="AB113" s="944"/>
      <c r="AC113" s="944"/>
      <c r="AD113" s="944"/>
      <c r="AE113" s="945"/>
      <c r="AF113" s="946" t="s">
        <v>223</v>
      </c>
      <c r="AG113" s="944"/>
      <c r="AH113" s="944"/>
      <c r="AI113" s="944"/>
      <c r="AJ113" s="945"/>
      <c r="AK113" s="946" t="s">
        <v>223</v>
      </c>
      <c r="AL113" s="944"/>
      <c r="AM113" s="944"/>
      <c r="AN113" s="944"/>
      <c r="AO113" s="945"/>
      <c r="AP113" s="947" t="s">
        <v>223</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77876</v>
      </c>
      <c r="BR113" s="835"/>
      <c r="BS113" s="835"/>
      <c r="BT113" s="835"/>
      <c r="BU113" s="835"/>
      <c r="BV113" s="835">
        <v>69677</v>
      </c>
      <c r="BW113" s="835"/>
      <c r="BX113" s="835"/>
      <c r="BY113" s="835"/>
      <c r="BZ113" s="835"/>
      <c r="CA113" s="835">
        <v>109822</v>
      </c>
      <c r="CB113" s="835"/>
      <c r="CC113" s="835"/>
      <c r="CD113" s="835"/>
      <c r="CE113" s="835"/>
      <c r="CF113" s="896">
        <v>6.9</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5911</v>
      </c>
      <c r="AB114" s="798"/>
      <c r="AC114" s="798"/>
      <c r="AD114" s="798"/>
      <c r="AE114" s="799"/>
      <c r="AF114" s="800">
        <v>8570</v>
      </c>
      <c r="AG114" s="798"/>
      <c r="AH114" s="798"/>
      <c r="AI114" s="798"/>
      <c r="AJ114" s="799"/>
      <c r="AK114" s="800">
        <v>9744</v>
      </c>
      <c r="AL114" s="798"/>
      <c r="AM114" s="798"/>
      <c r="AN114" s="798"/>
      <c r="AO114" s="799"/>
      <c r="AP114" s="845">
        <v>0.6</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783302</v>
      </c>
      <c r="BR114" s="835"/>
      <c r="BS114" s="835"/>
      <c r="BT114" s="835"/>
      <c r="BU114" s="835"/>
      <c r="BV114" s="835">
        <v>746210</v>
      </c>
      <c r="BW114" s="835"/>
      <c r="BX114" s="835"/>
      <c r="BY114" s="835"/>
      <c r="BZ114" s="835"/>
      <c r="CA114" s="835">
        <v>728092</v>
      </c>
      <c r="CB114" s="835"/>
      <c r="CC114" s="835"/>
      <c r="CD114" s="835"/>
      <c r="CE114" s="835"/>
      <c r="CF114" s="896">
        <v>45.7</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223</v>
      </c>
      <c r="AB115" s="944"/>
      <c r="AC115" s="944"/>
      <c r="AD115" s="944"/>
      <c r="AE115" s="945"/>
      <c r="AF115" s="946" t="s">
        <v>223</v>
      </c>
      <c r="AG115" s="944"/>
      <c r="AH115" s="944"/>
      <c r="AI115" s="944"/>
      <c r="AJ115" s="945"/>
      <c r="AK115" s="946" t="s">
        <v>223</v>
      </c>
      <c r="AL115" s="944"/>
      <c r="AM115" s="944"/>
      <c r="AN115" s="944"/>
      <c r="AO115" s="945"/>
      <c r="AP115" s="947" t="s">
        <v>223</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1015910</v>
      </c>
      <c r="AB117" s="930"/>
      <c r="AC117" s="930"/>
      <c r="AD117" s="930"/>
      <c r="AE117" s="931"/>
      <c r="AF117" s="932">
        <v>1056146</v>
      </c>
      <c r="AG117" s="930"/>
      <c r="AH117" s="930"/>
      <c r="AI117" s="930"/>
      <c r="AJ117" s="931"/>
      <c r="AK117" s="932">
        <v>1060189</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289</v>
      </c>
      <c r="AG118" s="923"/>
      <c r="AH118" s="923"/>
      <c r="AI118" s="923"/>
      <c r="AJ118" s="924"/>
      <c r="AK118" s="925" t="s">
        <v>288</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11631259</v>
      </c>
      <c r="BR119" s="866"/>
      <c r="BS119" s="866"/>
      <c r="BT119" s="866"/>
      <c r="BU119" s="866"/>
      <c r="BV119" s="866">
        <v>11309423</v>
      </c>
      <c r="BW119" s="866"/>
      <c r="BX119" s="866"/>
      <c r="BY119" s="866"/>
      <c r="BZ119" s="866"/>
      <c r="CA119" s="866">
        <v>11536491</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3005045</v>
      </c>
      <c r="BR120" s="863"/>
      <c r="BS120" s="863"/>
      <c r="BT120" s="863"/>
      <c r="BU120" s="863"/>
      <c r="BV120" s="863">
        <v>3124184</v>
      </c>
      <c r="BW120" s="863"/>
      <c r="BX120" s="863"/>
      <c r="BY120" s="863"/>
      <c r="BZ120" s="863"/>
      <c r="CA120" s="863">
        <v>3274486</v>
      </c>
      <c r="CB120" s="863"/>
      <c r="CC120" s="863"/>
      <c r="CD120" s="863"/>
      <c r="CE120" s="863"/>
      <c r="CF120" s="887">
        <v>205.5</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t="s">
        <v>223</v>
      </c>
      <c r="DH120" s="863"/>
      <c r="DI120" s="863"/>
      <c r="DJ120" s="863"/>
      <c r="DK120" s="863"/>
      <c r="DL120" s="863" t="s">
        <v>223</v>
      </c>
      <c r="DM120" s="863"/>
      <c r="DN120" s="863"/>
      <c r="DO120" s="863"/>
      <c r="DP120" s="863"/>
      <c r="DQ120" s="863" t="s">
        <v>223</v>
      </c>
      <c r="DR120" s="863"/>
      <c r="DS120" s="863"/>
      <c r="DT120" s="863"/>
      <c r="DU120" s="863"/>
      <c r="DV120" s="864" t="s">
        <v>223</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2205177</v>
      </c>
      <c r="BR121" s="835"/>
      <c r="BS121" s="835"/>
      <c r="BT121" s="835"/>
      <c r="BU121" s="835"/>
      <c r="BV121" s="835">
        <v>1987339</v>
      </c>
      <c r="BW121" s="835"/>
      <c r="BX121" s="835"/>
      <c r="BY121" s="835"/>
      <c r="BZ121" s="835"/>
      <c r="CA121" s="835">
        <v>1747457</v>
      </c>
      <c r="CB121" s="835"/>
      <c r="CC121" s="835"/>
      <c r="CD121" s="835"/>
      <c r="CE121" s="835"/>
      <c r="CF121" s="896">
        <v>109.7</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6457224</v>
      </c>
      <c r="BR122" s="866"/>
      <c r="BS122" s="866"/>
      <c r="BT122" s="866"/>
      <c r="BU122" s="866"/>
      <c r="BV122" s="866">
        <v>6300694</v>
      </c>
      <c r="BW122" s="866"/>
      <c r="BX122" s="866"/>
      <c r="BY122" s="866"/>
      <c r="BZ122" s="866"/>
      <c r="CA122" s="866">
        <v>6550069</v>
      </c>
      <c r="CB122" s="866"/>
      <c r="CC122" s="866"/>
      <c r="CD122" s="866"/>
      <c r="CE122" s="866"/>
      <c r="CF122" s="867">
        <v>411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11667446</v>
      </c>
      <c r="BR123" s="854"/>
      <c r="BS123" s="854"/>
      <c r="BT123" s="854"/>
      <c r="BU123" s="854"/>
      <c r="BV123" s="854">
        <v>11412217</v>
      </c>
      <c r="BW123" s="854"/>
      <c r="BX123" s="854"/>
      <c r="BY123" s="854"/>
      <c r="BZ123" s="854"/>
      <c r="CA123" s="854">
        <v>11572012</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223</v>
      </c>
      <c r="BR124" s="852"/>
      <c r="BS124" s="852"/>
      <c r="BT124" s="852"/>
      <c r="BU124" s="852"/>
      <c r="BV124" s="852" t="s">
        <v>223</v>
      </c>
      <c r="BW124" s="852"/>
      <c r="BX124" s="852"/>
      <c r="BY124" s="852"/>
      <c r="BZ124" s="852"/>
      <c r="CA124" s="852" t="s">
        <v>223</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76547</v>
      </c>
      <c r="AB128" s="819"/>
      <c r="AC128" s="819"/>
      <c r="AD128" s="819"/>
      <c r="AE128" s="820"/>
      <c r="AF128" s="821">
        <v>78511</v>
      </c>
      <c r="AG128" s="819"/>
      <c r="AH128" s="819"/>
      <c r="AI128" s="819"/>
      <c r="AJ128" s="820"/>
      <c r="AK128" s="821">
        <v>82265</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223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2249770</v>
      </c>
      <c r="AB129" s="798"/>
      <c r="AC129" s="798"/>
      <c r="AD129" s="798"/>
      <c r="AE129" s="799"/>
      <c r="AF129" s="800">
        <v>2352372</v>
      </c>
      <c r="AG129" s="798"/>
      <c r="AH129" s="798"/>
      <c r="AI129" s="798"/>
      <c r="AJ129" s="799"/>
      <c r="AK129" s="800">
        <v>2294611</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223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721025</v>
      </c>
      <c r="AB130" s="798"/>
      <c r="AC130" s="798"/>
      <c r="AD130" s="798"/>
      <c r="AE130" s="799"/>
      <c r="AF130" s="800">
        <v>715902</v>
      </c>
      <c r="AG130" s="798"/>
      <c r="AH130" s="798"/>
      <c r="AI130" s="798"/>
      <c r="AJ130" s="799"/>
      <c r="AK130" s="800">
        <v>701065</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15.8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1528745</v>
      </c>
      <c r="AB131" s="781"/>
      <c r="AC131" s="781"/>
      <c r="AD131" s="781"/>
      <c r="AE131" s="782"/>
      <c r="AF131" s="783">
        <v>1636470</v>
      </c>
      <c r="AG131" s="781"/>
      <c r="AH131" s="781"/>
      <c r="AI131" s="781"/>
      <c r="AJ131" s="782"/>
      <c r="AK131" s="783">
        <v>1593546</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14.28217263</v>
      </c>
      <c r="AB132" s="761"/>
      <c r="AC132" s="761"/>
      <c r="AD132" s="761"/>
      <c r="AE132" s="762"/>
      <c r="AF132" s="763">
        <v>15.99375485</v>
      </c>
      <c r="AG132" s="761"/>
      <c r="AH132" s="761"/>
      <c r="AI132" s="761"/>
      <c r="AJ132" s="762"/>
      <c r="AK132" s="763">
        <v>17.373768940000001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12.2</v>
      </c>
      <c r="AB133" s="740"/>
      <c r="AC133" s="740"/>
      <c r="AD133" s="740"/>
      <c r="AE133" s="741"/>
      <c r="AF133" s="739">
        <v>14.2</v>
      </c>
      <c r="AG133" s="740"/>
      <c r="AH133" s="740"/>
      <c r="AI133" s="740"/>
      <c r="AJ133" s="741"/>
      <c r="AK133" s="739">
        <v>15.8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459316</v>
      </c>
      <c r="L9" s="266">
        <v>86860</v>
      </c>
      <c r="M9" s="267">
        <v>115876</v>
      </c>
      <c r="N9" s="268">
        <v>-25</v>
      </c>
    </row>
    <row r="10" spans="1:16" x14ac:dyDescent="0.15">
      <c r="A10" s="250"/>
      <c r="B10" s="246"/>
      <c r="C10" s="246"/>
      <c r="D10" s="246"/>
      <c r="E10" s="246"/>
      <c r="F10" s="246"/>
      <c r="G10" s="1166" t="s">
        <v>473</v>
      </c>
      <c r="H10" s="1167"/>
      <c r="I10" s="1167"/>
      <c r="J10" s="1168"/>
      <c r="K10" s="269">
        <v>70122</v>
      </c>
      <c r="L10" s="270">
        <v>13261</v>
      </c>
      <c r="M10" s="271">
        <v>10922</v>
      </c>
      <c r="N10" s="272">
        <v>21.4</v>
      </c>
    </row>
    <row r="11" spans="1:16" ht="13.5" customHeight="1" x14ac:dyDescent="0.15">
      <c r="A11" s="250"/>
      <c r="B11" s="246"/>
      <c r="C11" s="246"/>
      <c r="D11" s="246"/>
      <c r="E11" s="246"/>
      <c r="F11" s="246"/>
      <c r="G11" s="1166" t="s">
        <v>474</v>
      </c>
      <c r="H11" s="1167"/>
      <c r="I11" s="1167"/>
      <c r="J11" s="1168"/>
      <c r="K11" s="269">
        <v>75028</v>
      </c>
      <c r="L11" s="270">
        <v>14188</v>
      </c>
      <c r="M11" s="271">
        <v>18462</v>
      </c>
      <c r="N11" s="272">
        <v>-23.2</v>
      </c>
    </row>
    <row r="12" spans="1:16" ht="13.5" customHeight="1" x14ac:dyDescent="0.15">
      <c r="A12" s="250"/>
      <c r="B12" s="246"/>
      <c r="C12" s="246"/>
      <c r="D12" s="246"/>
      <c r="E12" s="246"/>
      <c r="F12" s="246"/>
      <c r="G12" s="1166" t="s">
        <v>475</v>
      </c>
      <c r="H12" s="1167"/>
      <c r="I12" s="1167"/>
      <c r="J12" s="1168"/>
      <c r="K12" s="269" t="s">
        <v>476</v>
      </c>
      <c r="L12" s="270" t="s">
        <v>476</v>
      </c>
      <c r="M12" s="271">
        <v>746</v>
      </c>
      <c r="N12" s="272" t="s">
        <v>476</v>
      </c>
    </row>
    <row r="13" spans="1:16" ht="13.5" customHeight="1" x14ac:dyDescent="0.15">
      <c r="A13" s="250"/>
      <c r="B13" s="246"/>
      <c r="C13" s="246"/>
      <c r="D13" s="246"/>
      <c r="E13" s="246"/>
      <c r="F13" s="246"/>
      <c r="G13" s="1166" t="s">
        <v>477</v>
      </c>
      <c r="H13" s="1167"/>
      <c r="I13" s="1167"/>
      <c r="J13" s="1168"/>
      <c r="K13" s="269" t="s">
        <v>476</v>
      </c>
      <c r="L13" s="270" t="s">
        <v>476</v>
      </c>
      <c r="M13" s="271" t="s">
        <v>476</v>
      </c>
      <c r="N13" s="272" t="s">
        <v>476</v>
      </c>
    </row>
    <row r="14" spans="1:16" ht="13.5" customHeight="1" x14ac:dyDescent="0.15">
      <c r="A14" s="250"/>
      <c r="B14" s="246"/>
      <c r="C14" s="246"/>
      <c r="D14" s="246"/>
      <c r="E14" s="246"/>
      <c r="F14" s="246"/>
      <c r="G14" s="1166" t="s">
        <v>478</v>
      </c>
      <c r="H14" s="1167"/>
      <c r="I14" s="1167"/>
      <c r="J14" s="1168"/>
      <c r="K14" s="269">
        <v>19655</v>
      </c>
      <c r="L14" s="270">
        <v>3717</v>
      </c>
      <c r="M14" s="271">
        <v>5201</v>
      </c>
      <c r="N14" s="272">
        <v>-28.5</v>
      </c>
    </row>
    <row r="15" spans="1:16" ht="13.5" customHeight="1" x14ac:dyDescent="0.15">
      <c r="A15" s="250"/>
      <c r="B15" s="246"/>
      <c r="C15" s="246"/>
      <c r="D15" s="246"/>
      <c r="E15" s="246"/>
      <c r="F15" s="246"/>
      <c r="G15" s="1166" t="s">
        <v>479</v>
      </c>
      <c r="H15" s="1167"/>
      <c r="I15" s="1167"/>
      <c r="J15" s="1168"/>
      <c r="K15" s="269">
        <v>40930</v>
      </c>
      <c r="L15" s="270">
        <v>7740</v>
      </c>
      <c r="M15" s="271">
        <v>2624</v>
      </c>
      <c r="N15" s="272">
        <v>195</v>
      </c>
    </row>
    <row r="16" spans="1:16" x14ac:dyDescent="0.15">
      <c r="A16" s="250"/>
      <c r="B16" s="246"/>
      <c r="C16" s="246"/>
      <c r="D16" s="246"/>
      <c r="E16" s="246"/>
      <c r="F16" s="246"/>
      <c r="G16" s="1169" t="s">
        <v>480</v>
      </c>
      <c r="H16" s="1170"/>
      <c r="I16" s="1170"/>
      <c r="J16" s="1171"/>
      <c r="K16" s="270">
        <v>-51986</v>
      </c>
      <c r="L16" s="270">
        <v>-9831</v>
      </c>
      <c r="M16" s="271">
        <v>-12273</v>
      </c>
      <c r="N16" s="272">
        <v>-19.899999999999999</v>
      </c>
    </row>
    <row r="17" spans="1:16" x14ac:dyDescent="0.15">
      <c r="A17" s="250"/>
      <c r="B17" s="246"/>
      <c r="C17" s="246"/>
      <c r="D17" s="246"/>
      <c r="E17" s="246"/>
      <c r="F17" s="246"/>
      <c r="G17" s="1169" t="s">
        <v>171</v>
      </c>
      <c r="H17" s="1170"/>
      <c r="I17" s="1170"/>
      <c r="J17" s="1171"/>
      <c r="K17" s="270">
        <v>613065</v>
      </c>
      <c r="L17" s="270">
        <v>115935</v>
      </c>
      <c r="M17" s="271">
        <v>141557</v>
      </c>
      <c r="N17" s="272">
        <v>-18.100000000000001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12.29</v>
      </c>
      <c r="L21" s="283">
        <v>13.44</v>
      </c>
      <c r="M21" s="284">
        <v>-1.1499999999999999</v>
      </c>
      <c r="N21" s="251"/>
      <c r="O21" s="285"/>
      <c r="P21" s="281"/>
    </row>
    <row r="22" spans="1:16" s="286" customFormat="1" x14ac:dyDescent="0.15">
      <c r="A22" s="281"/>
      <c r="B22" s="251"/>
      <c r="C22" s="251"/>
      <c r="D22" s="251"/>
      <c r="E22" s="251"/>
      <c r="F22" s="251"/>
      <c r="G22" s="1163" t="s">
        <v>486</v>
      </c>
      <c r="H22" s="1164"/>
      <c r="I22" s="1164"/>
      <c r="J22" s="1165"/>
      <c r="K22" s="287">
        <v>92.3</v>
      </c>
      <c r="L22" s="288">
        <v>94.9</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1050445</v>
      </c>
      <c r="L32" s="296">
        <v>198647</v>
      </c>
      <c r="M32" s="297">
        <v>70006</v>
      </c>
      <c r="N32" s="298">
        <v>183.8</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1</v>
      </c>
      <c r="N34" s="298" t="s">
        <v>476</v>
      </c>
    </row>
    <row r="35" spans="1:16" ht="27" customHeight="1" x14ac:dyDescent="0.15">
      <c r="A35" s="250"/>
      <c r="B35" s="246"/>
      <c r="C35" s="246"/>
      <c r="D35" s="246"/>
      <c r="E35" s="246"/>
      <c r="F35" s="246"/>
      <c r="G35" s="1154" t="s">
        <v>493</v>
      </c>
      <c r="H35" s="1155"/>
      <c r="I35" s="1155"/>
      <c r="J35" s="1156"/>
      <c r="K35" s="296" t="s">
        <v>476</v>
      </c>
      <c r="L35" s="296" t="s">
        <v>476</v>
      </c>
      <c r="M35" s="297">
        <v>19095</v>
      </c>
      <c r="N35" s="298" t="s">
        <v>476</v>
      </c>
    </row>
    <row r="36" spans="1:16" ht="27" customHeight="1" x14ac:dyDescent="0.15">
      <c r="A36" s="250"/>
      <c r="B36" s="246"/>
      <c r="C36" s="246"/>
      <c r="D36" s="246"/>
      <c r="E36" s="246"/>
      <c r="F36" s="246"/>
      <c r="G36" s="1154" t="s">
        <v>494</v>
      </c>
      <c r="H36" s="1155"/>
      <c r="I36" s="1155"/>
      <c r="J36" s="1156"/>
      <c r="K36" s="296">
        <v>9744</v>
      </c>
      <c r="L36" s="296">
        <v>1843</v>
      </c>
      <c r="M36" s="297">
        <v>5066</v>
      </c>
      <c r="N36" s="298">
        <v>-63.6</v>
      </c>
    </row>
    <row r="37" spans="1:16" ht="13.5" customHeight="1" x14ac:dyDescent="0.15">
      <c r="A37" s="250"/>
      <c r="B37" s="246"/>
      <c r="C37" s="246"/>
      <c r="D37" s="246"/>
      <c r="E37" s="246"/>
      <c r="F37" s="246"/>
      <c r="G37" s="1154" t="s">
        <v>495</v>
      </c>
      <c r="H37" s="1155"/>
      <c r="I37" s="1155"/>
      <c r="J37" s="1156"/>
      <c r="K37" s="296" t="s">
        <v>476</v>
      </c>
      <c r="L37" s="296" t="s">
        <v>476</v>
      </c>
      <c r="M37" s="297">
        <v>1361</v>
      </c>
      <c r="N37" s="298" t="s">
        <v>476</v>
      </c>
    </row>
    <row r="38" spans="1:16" ht="27" customHeight="1" x14ac:dyDescent="0.15">
      <c r="A38" s="250"/>
      <c r="B38" s="246"/>
      <c r="C38" s="246"/>
      <c r="D38" s="246"/>
      <c r="E38" s="246"/>
      <c r="F38" s="246"/>
      <c r="G38" s="1157" t="s">
        <v>496</v>
      </c>
      <c r="H38" s="1158"/>
      <c r="I38" s="1158"/>
      <c r="J38" s="1159"/>
      <c r="K38" s="299" t="s">
        <v>476</v>
      </c>
      <c r="L38" s="299" t="s">
        <v>476</v>
      </c>
      <c r="M38" s="300">
        <v>15</v>
      </c>
      <c r="N38" s="301" t="s">
        <v>476</v>
      </c>
      <c r="O38" s="295"/>
    </row>
    <row r="39" spans="1:16" x14ac:dyDescent="0.15">
      <c r="A39" s="250"/>
      <c r="B39" s="246"/>
      <c r="C39" s="246"/>
      <c r="D39" s="246"/>
      <c r="E39" s="246"/>
      <c r="F39" s="246"/>
      <c r="G39" s="1157" t="s">
        <v>497</v>
      </c>
      <c r="H39" s="1158"/>
      <c r="I39" s="1158"/>
      <c r="J39" s="1159"/>
      <c r="K39" s="302">
        <v>-82265</v>
      </c>
      <c r="L39" s="302">
        <v>-15557</v>
      </c>
      <c r="M39" s="303">
        <v>-2978</v>
      </c>
      <c r="N39" s="304">
        <v>422.4</v>
      </c>
      <c r="O39" s="295"/>
    </row>
    <row r="40" spans="1:16" ht="27" customHeight="1" x14ac:dyDescent="0.15">
      <c r="A40" s="250"/>
      <c r="B40" s="246"/>
      <c r="C40" s="246"/>
      <c r="D40" s="246"/>
      <c r="E40" s="246"/>
      <c r="F40" s="246"/>
      <c r="G40" s="1154" t="s">
        <v>498</v>
      </c>
      <c r="H40" s="1155"/>
      <c r="I40" s="1155"/>
      <c r="J40" s="1156"/>
      <c r="K40" s="302">
        <v>-701065</v>
      </c>
      <c r="L40" s="302">
        <v>-132577</v>
      </c>
      <c r="M40" s="303">
        <v>-63538</v>
      </c>
      <c r="N40" s="304">
        <v>108.7</v>
      </c>
      <c r="O40" s="295"/>
    </row>
    <row r="41" spans="1:16" x14ac:dyDescent="0.15">
      <c r="A41" s="250"/>
      <c r="B41" s="246"/>
      <c r="C41" s="246"/>
      <c r="D41" s="246"/>
      <c r="E41" s="246"/>
      <c r="F41" s="246"/>
      <c r="G41" s="1160" t="s">
        <v>283</v>
      </c>
      <c r="H41" s="1161"/>
      <c r="I41" s="1161"/>
      <c r="J41" s="1162"/>
      <c r="K41" s="296">
        <v>276859</v>
      </c>
      <c r="L41" s="302">
        <v>52356</v>
      </c>
      <c r="M41" s="303">
        <v>29028</v>
      </c>
      <c r="N41" s="304">
        <v>80.400000000000006</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1222061</v>
      </c>
      <c r="J51" s="322">
        <v>219047</v>
      </c>
      <c r="K51" s="323">
        <v>-29.3</v>
      </c>
      <c r="L51" s="324">
        <v>94828</v>
      </c>
      <c r="M51" s="325">
        <v>3.1</v>
      </c>
      <c r="N51" s="326">
        <v>-32.4</v>
      </c>
    </row>
    <row r="52" spans="1:14" x14ac:dyDescent="0.15">
      <c r="A52" s="250"/>
      <c r="B52" s="246"/>
      <c r="C52" s="246"/>
      <c r="D52" s="246"/>
      <c r="E52" s="246"/>
      <c r="F52" s="246"/>
      <c r="G52" s="327"/>
      <c r="H52" s="328" t="s">
        <v>509</v>
      </c>
      <c r="I52" s="329">
        <v>586716</v>
      </c>
      <c r="J52" s="330">
        <v>105165</v>
      </c>
      <c r="K52" s="331">
        <v>-42.1</v>
      </c>
      <c r="L52" s="332">
        <v>55133</v>
      </c>
      <c r="M52" s="333">
        <v>4.9000000000000004</v>
      </c>
      <c r="N52" s="334">
        <v>-47</v>
      </c>
    </row>
    <row r="53" spans="1:14" x14ac:dyDescent="0.15">
      <c r="A53" s="250"/>
      <c r="B53" s="246"/>
      <c r="C53" s="246"/>
      <c r="D53" s="246"/>
      <c r="E53" s="246"/>
      <c r="F53" s="246"/>
      <c r="G53" s="312" t="s">
        <v>510</v>
      </c>
      <c r="H53" s="313"/>
      <c r="I53" s="321">
        <v>1914403</v>
      </c>
      <c r="J53" s="322">
        <v>345747</v>
      </c>
      <c r="K53" s="323">
        <v>57.8</v>
      </c>
      <c r="L53" s="324">
        <v>119674</v>
      </c>
      <c r="M53" s="325">
        <v>26.2</v>
      </c>
      <c r="N53" s="326">
        <v>31.6</v>
      </c>
    </row>
    <row r="54" spans="1:14" x14ac:dyDescent="0.15">
      <c r="A54" s="250"/>
      <c r="B54" s="246"/>
      <c r="C54" s="246"/>
      <c r="D54" s="246"/>
      <c r="E54" s="246"/>
      <c r="F54" s="246"/>
      <c r="G54" s="327"/>
      <c r="H54" s="328" t="s">
        <v>509</v>
      </c>
      <c r="I54" s="329">
        <v>777712</v>
      </c>
      <c r="J54" s="330">
        <v>140457</v>
      </c>
      <c r="K54" s="331">
        <v>33.6</v>
      </c>
      <c r="L54" s="332">
        <v>57803</v>
      </c>
      <c r="M54" s="333">
        <v>4.8</v>
      </c>
      <c r="N54" s="334">
        <v>28.8</v>
      </c>
    </row>
    <row r="55" spans="1:14" x14ac:dyDescent="0.15">
      <c r="A55" s="250"/>
      <c r="B55" s="246"/>
      <c r="C55" s="246"/>
      <c r="D55" s="246"/>
      <c r="E55" s="246"/>
      <c r="F55" s="246"/>
      <c r="G55" s="312" t="s">
        <v>511</v>
      </c>
      <c r="H55" s="313"/>
      <c r="I55" s="321">
        <v>1028452</v>
      </c>
      <c r="J55" s="322">
        <v>189123</v>
      </c>
      <c r="K55" s="323">
        <v>-45.3</v>
      </c>
      <c r="L55" s="324">
        <v>119685</v>
      </c>
      <c r="M55" s="325">
        <v>0</v>
      </c>
      <c r="N55" s="326">
        <v>-45.3</v>
      </c>
    </row>
    <row r="56" spans="1:14" x14ac:dyDescent="0.15">
      <c r="A56" s="250"/>
      <c r="B56" s="246"/>
      <c r="C56" s="246"/>
      <c r="D56" s="246"/>
      <c r="E56" s="246"/>
      <c r="F56" s="246"/>
      <c r="G56" s="327"/>
      <c r="H56" s="328" t="s">
        <v>509</v>
      </c>
      <c r="I56" s="329">
        <v>481137</v>
      </c>
      <c r="J56" s="330">
        <v>88477</v>
      </c>
      <c r="K56" s="331">
        <v>-37</v>
      </c>
      <c r="L56" s="332">
        <v>68464</v>
      </c>
      <c r="M56" s="333">
        <v>18.399999999999999</v>
      </c>
      <c r="N56" s="334">
        <v>-55.4</v>
      </c>
    </row>
    <row r="57" spans="1:14" x14ac:dyDescent="0.15">
      <c r="A57" s="250"/>
      <c r="B57" s="246"/>
      <c r="C57" s="246"/>
      <c r="D57" s="246"/>
      <c r="E57" s="246"/>
      <c r="F57" s="246"/>
      <c r="G57" s="312" t="s">
        <v>512</v>
      </c>
      <c r="H57" s="313"/>
      <c r="I57" s="321">
        <v>845225</v>
      </c>
      <c r="J57" s="322">
        <v>157193</v>
      </c>
      <c r="K57" s="323">
        <v>-16.899999999999999</v>
      </c>
      <c r="L57" s="324">
        <v>109920</v>
      </c>
      <c r="M57" s="325">
        <v>-8.1999999999999993</v>
      </c>
      <c r="N57" s="326">
        <v>-8.6999999999999993</v>
      </c>
    </row>
    <row r="58" spans="1:14" x14ac:dyDescent="0.15">
      <c r="A58" s="250"/>
      <c r="B58" s="246"/>
      <c r="C58" s="246"/>
      <c r="D58" s="246"/>
      <c r="E58" s="246"/>
      <c r="F58" s="246"/>
      <c r="G58" s="327"/>
      <c r="H58" s="328" t="s">
        <v>509</v>
      </c>
      <c r="I58" s="329">
        <v>523577</v>
      </c>
      <c r="J58" s="330">
        <v>97373</v>
      </c>
      <c r="K58" s="331">
        <v>10.1</v>
      </c>
      <c r="L58" s="332">
        <v>62739</v>
      </c>
      <c r="M58" s="333">
        <v>-8.4</v>
      </c>
      <c r="N58" s="334">
        <v>18.5</v>
      </c>
    </row>
    <row r="59" spans="1:14" x14ac:dyDescent="0.15">
      <c r="A59" s="250"/>
      <c r="B59" s="246"/>
      <c r="C59" s="246"/>
      <c r="D59" s="246"/>
      <c r="E59" s="246"/>
      <c r="F59" s="246"/>
      <c r="G59" s="312" t="s">
        <v>513</v>
      </c>
      <c r="H59" s="313"/>
      <c r="I59" s="321">
        <v>1618752</v>
      </c>
      <c r="J59" s="322">
        <v>306118</v>
      </c>
      <c r="K59" s="323">
        <v>94.7</v>
      </c>
      <c r="L59" s="324">
        <v>119882</v>
      </c>
      <c r="M59" s="325">
        <v>9.1</v>
      </c>
      <c r="N59" s="326">
        <v>85.6</v>
      </c>
    </row>
    <row r="60" spans="1:14" x14ac:dyDescent="0.15">
      <c r="A60" s="250"/>
      <c r="B60" s="246"/>
      <c r="C60" s="246"/>
      <c r="D60" s="246"/>
      <c r="E60" s="246"/>
      <c r="F60" s="246"/>
      <c r="G60" s="327"/>
      <c r="H60" s="328" t="s">
        <v>509</v>
      </c>
      <c r="I60" s="335">
        <v>1172326</v>
      </c>
      <c r="J60" s="330">
        <v>221696</v>
      </c>
      <c r="K60" s="331">
        <v>127.7</v>
      </c>
      <c r="L60" s="332">
        <v>66481</v>
      </c>
      <c r="M60" s="333">
        <v>6</v>
      </c>
      <c r="N60" s="334">
        <v>121.7</v>
      </c>
    </row>
    <row r="61" spans="1:14" x14ac:dyDescent="0.15">
      <c r="A61" s="250"/>
      <c r="B61" s="246"/>
      <c r="C61" s="246"/>
      <c r="D61" s="246"/>
      <c r="E61" s="246"/>
      <c r="F61" s="246"/>
      <c r="G61" s="312" t="s">
        <v>514</v>
      </c>
      <c r="H61" s="336"/>
      <c r="I61" s="337">
        <v>1325779</v>
      </c>
      <c r="J61" s="338">
        <v>243446</v>
      </c>
      <c r="K61" s="339">
        <v>12.2</v>
      </c>
      <c r="L61" s="340">
        <v>112798</v>
      </c>
      <c r="M61" s="341">
        <v>6</v>
      </c>
      <c r="N61" s="326">
        <v>6.2</v>
      </c>
    </row>
    <row r="62" spans="1:14" x14ac:dyDescent="0.15">
      <c r="A62" s="250"/>
      <c r="B62" s="246"/>
      <c r="C62" s="246"/>
      <c r="D62" s="246"/>
      <c r="E62" s="246"/>
      <c r="F62" s="246"/>
      <c r="G62" s="327"/>
      <c r="H62" s="328" t="s">
        <v>509</v>
      </c>
      <c r="I62" s="329">
        <v>708294</v>
      </c>
      <c r="J62" s="330">
        <v>130634</v>
      </c>
      <c r="K62" s="331">
        <v>18.5</v>
      </c>
      <c r="L62" s="332">
        <v>62124</v>
      </c>
      <c r="M62" s="333">
        <v>5.0999999999999996</v>
      </c>
      <c r="N62" s="334">
        <v>13.4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46.05</v>
      </c>
      <c r="G47" s="12">
        <v>48.85</v>
      </c>
      <c r="H47" s="12">
        <v>55.35</v>
      </c>
      <c r="I47" s="12">
        <v>53.97</v>
      </c>
      <c r="J47" s="13">
        <v>58.73</v>
      </c>
    </row>
    <row r="48" spans="2:10" ht="57.75" customHeight="1" x14ac:dyDescent="0.15">
      <c r="B48" s="14"/>
      <c r="C48" s="1174" t="s">
        <v>4</v>
      </c>
      <c r="D48" s="1174"/>
      <c r="E48" s="1175"/>
      <c r="F48" s="15">
        <v>29.18</v>
      </c>
      <c r="G48" s="16">
        <v>26.04</v>
      </c>
      <c r="H48" s="16">
        <v>19.77</v>
      </c>
      <c r="I48" s="16">
        <v>21.6</v>
      </c>
      <c r="J48" s="17">
        <v>19.059999999999999</v>
      </c>
    </row>
    <row r="49" spans="2:10" ht="57.75" customHeight="1" thickBot="1" x14ac:dyDescent="0.2">
      <c r="B49" s="18"/>
      <c r="C49" s="1176" t="s">
        <v>5</v>
      </c>
      <c r="D49" s="1176"/>
      <c r="E49" s="1177"/>
      <c r="F49" s="19">
        <v>0.82</v>
      </c>
      <c r="G49" s="20" t="s">
        <v>521</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2018-11-13T02:49:22Z</cp:lastPrinted>
  <dcterms:created xsi:type="dcterms:W3CDTF">2018-01-24T06:21:34Z</dcterms:created>
  <dcterms:modified xsi:type="dcterms:W3CDTF">2018-11-26T01:12:58Z</dcterms:modified>
  <cp:category/>
</cp:coreProperties>
</file>