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tabRatio="9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52511" concurrentManualCount="2"/>
</workbook>
</file>

<file path=xl/calcChain.xml><?xml version="1.0" encoding="utf-8"?>
<calcChain xmlns="http://schemas.openxmlformats.org/spreadsheetml/2006/main">
  <c r="CR102" i="11" l="1"/>
  <c r="AU63" i="11" l="1"/>
  <c r="AP63" i="11"/>
  <c r="AF88" i="11"/>
  <c r="AP88" i="11"/>
  <c r="AU88" i="1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<sst xmlns="http://schemas.openxmlformats.org/spreadsheetml/2006/main" count="1105" uniqueCount="561">
  <si>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</si>
  <si>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</si>
  <si>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</si>
  <si>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</si>
  <si>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</si>
  <si>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</si>
  <si>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</si>
  <si>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</si>
  <si>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</si>
  <si>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</si>
  <si>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</si>
  <si>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</si>
  <si>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</si>
  <si>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</si>
  <si>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</si>
  <si>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</si>
  <si>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</si>
  <si>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</si>
  <si>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</si>
  <si>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</si>
  <si>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</si>
  <si>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</si>
  <si>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</si>
  <si>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</si>
  <si>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</si>
  <si>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</si>
  <si>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</si>
  <si>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</si>
  <si>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</si>
  <si>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</si>
  <si>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</si>
  <si>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</si>
  <si>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</si>
  <si>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</si>
  <si>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</si>
  <si>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</si>
  <si>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</si>
  <si>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</si>
  <si>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</si>
  <si>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</si>
  <si>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</si>
  <si>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</si>
  <si>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</si>
  <si>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</si>
  <si>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</si>
  <si>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</si>
  <si>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</si>
  <si>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</si>
  <si>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</si>
  <si>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</si>
  <si>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</si>
  <si>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</si>
  <si>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</si>
  <si>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</si>
  <si>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</si>
  <si>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</si>
  <si>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</si>
  <si>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</si>
  <si>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</si>
  <si>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</si>
  <si>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</si>
  <si>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</si>
  <si>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</si>
  <si>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</si>
  <si>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</si>
  <si>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</si>
  <si>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</si>
  <si>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</si>
  <si>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</si>
  <si>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</si>
  <si>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</si>
  <si>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</si>
  <si>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</si>
  <si>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</si>
  <si>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</si>
  <si>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</si>
  <si>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</si>
  <si>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</si>
  <si>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</si>
  <si>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</si>
  <si>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</si>
  <si>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</si>
  <si>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</si>
  <si>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</si>
  <si>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</si>
  <si>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</si>
  <si>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</si>
  <si>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</si>
  <si>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</si>
  <si>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</si>
  <si>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</si>
  <si>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</si>
  <si>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</si>
  <si>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</si>
  <si>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</si>
  <si>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</si>
  <si>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</si>
  <si>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</si>
  <si>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</si>
  <si>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</si>
  <si>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</si>
  <si>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</si>
  <si>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</si>
  <si>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</si>
  <si>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</si>
  <si>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</si>
  <si>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</si>
  <si>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</si>
  <si>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</si>
  <si>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</si>
  <si>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</si>
  <si>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</si>
  <si>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</si>
  <si>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</si>
  <si>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</si>
  <si>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</si>
  <si>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</si>
  <si>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</si>
  <si>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</si>
  <si>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</si>
  <si>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</si>
  <si>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</si>
  <si>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</si>
  <si>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</si>
  <si>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</si>
  <si>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</si>
  <si>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</si>
  <si>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</si>
  <si>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</si>
  <si>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</si>
  <si>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</si>
  <si>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</si>
  <si>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</si>
  <si>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</si>
  <si>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</si>
  <si>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</si>
  <si>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</si>
  <si>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</si>
  <si>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</si>
  <si>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</si>
  <si>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</si>
  <si>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</si>
  <si>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</si>
  <si>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</si>
  <si>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</si>
  <si>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</si>
  <si>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</si>
  <si>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</si>
  <si>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</si>
  <si>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</si>
  <si>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</si>
  <si>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</si>
  <si>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</si>
  <si>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</si>
  <si>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</si>
  <si>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</si>
  <si>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</si>
  <si>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</si>
  <si>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</si>
  <si>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</si>
  <si>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</si>
  <si>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</si>
  <si>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</si>
  <si>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</si>
  <si>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</si>
  <si>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</si>
  <si>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</si>
  <si>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</si>
  <si>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</si>
  <si>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</si>
  <si>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</si>
  <si>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</si>
  <si>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</si>
  <si>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</si>
  <si>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</si>
  <si>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</si>
  <si>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</si>
  <si>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</si>
  <si>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</si>
  <si>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</si>
  <si>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</si>
  <si>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</si>
  <si>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</si>
  <si>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</si>
  <si>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</si>
  <si>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</si>
  <si>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</si>
  <si>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</si>
  <si>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</si>
  <si>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</si>
  <si>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</si>
  <si>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</si>
  <si>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</si>
  <si>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</si>
  <si>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</si>
  <si>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</si>
  <si>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</si>
  <si>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</si>
  <si>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福岡県東峰村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</si>
  <si>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</si>
  <si>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</si>
  <si>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</si>
  <si>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</si>
  <si>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</si>
  <si>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</si>
  <si>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</si>
  <si>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</si>
  <si>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</si>
  <si>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</si>
  <si>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</si>
  <si>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</si>
  <si>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</si>
  <si>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</si>
  <si>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</si>
  <si>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</si>
  <si>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</si>
  <si>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</si>
  <si>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</si>
  <si>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</si>
  <si>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</si>
  <si>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</si>
  <si>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</si>
  <si>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</si>
  <si>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</si>
  <si>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</si>
  <si>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</si>
  <si>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</si>
  <si>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</si>
  <si>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</si>
  <si>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</si>
  <si>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</si>
  <si>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</si>
  <si>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</si>
  <si>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</si>
  <si>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</si>
  <si>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</si>
  <si>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</si>
  <si>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</si>
  <si>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</si>
  <si>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</si>
  <si>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</si>
  <si>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</si>
  <si>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</si>
  <si>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</si>
  <si>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</si>
  <si>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</si>
  <si>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</si>
  <si>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</si>
  <si>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</si>
  <si>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</si>
  <si>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</si>
  <si>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</si>
  <si>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</si>
  <si>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</si>
  <si>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</si>
  <si>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</si>
  <si>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</si>
  <si>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</si>
  <si>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</si>
  <si>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</si>
  <si>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</si>
  <si>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</si>
  <si>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</si>
  <si>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</si>
  <si>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</si>
  <si>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</si>
  <si>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</si>
  <si>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</si>
  <si>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</si>
  <si>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</si>
  <si>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</si>
  <si>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</si>
  <si>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</si>
  <si>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</si>
  <si>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</si>
  <si>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</si>
  <si>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</si>
  <si>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</si>
  <si>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</si>
  <si>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</si>
  <si>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</si>
  <si>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</si>
  <si>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</si>
  <si>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</si>
  <si>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</si>
  <si>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</si>
  <si>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</si>
  <si>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</si>
  <si>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</si>
  <si>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</si>
  <si>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</si>
  <si>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</si>
  <si>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</si>
  <si>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</si>
  <si>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</si>
  <si>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</si>
  <si>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</si>
  <si>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</si>
  <si>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</si>
  <si>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</si>
  <si>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</si>
  <si>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</si>
  <si>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</si>
  <si>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</si>
  <si>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</si>
  <si>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</si>
  <si>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</si>
  <si>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</si>
  <si>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</si>
  <si>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</si>
  <si>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</si>
  <si>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</si>
  <si>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</si>
  <si>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</si>
  <si>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</si>
  <si>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</si>
  <si>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</si>
  <si>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</si>
  <si>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</si>
  <si>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</si>
  <si>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</si>
  <si>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</si>
  <si>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</si>
  <si>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</si>
  <si>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</si>
  <si>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</si>
  <si>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</si>
  <si>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</si>
  <si>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</si>
  <si>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</si>
  <si>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</si>
  <si>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</si>
  <si>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</si>
  <si>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</si>
  <si>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</si>
  <si>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</si>
  <si>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</si>
  <si>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</si>
  <si>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</si>
  <si>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</si>
  <si>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</si>
  <si>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</si>
  <si>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</si>
  <si>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</si>
  <si>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</si>
  <si>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</si>
  <si>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</si>
  <si>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福岡県東峰村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</si>
  <si>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</si>
  <si>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</si>
  <si>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</si>
  <si>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</si>
  <si>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</si>
  <si>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</si>
  <si>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</si>
  <si>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</si>
  <si>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</si>
  <si>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</si>
  <si>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</si>
  <si>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</si>
  <si>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</si>
  <si>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</si>
  <si>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</si>
  <si>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</si>
  <si>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</si>
  <si>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</si>
  <si>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</si>
  <si>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</si>
  <si>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</si>
  <si>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</si>
  <si>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</si>
  <si>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</si>
  <si>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</si>
  <si>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</si>
  <si>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</si>
  <si>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</si>
  <si>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</si>
  <si>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</si>
  <si>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</si>
  <si>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</si>
  <si>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</si>
  <si>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</si>
  <si>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</si>
  <si>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</si>
  <si>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</si>
  <si>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</si>
  <si>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</si>
  <si>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</si>
  <si>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</si>
  <si>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</si>
  <si>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</si>
  <si>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</si>
  <si>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</si>
  <si>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</si>
  <si>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</si>
  <si>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</si>
  <si>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</si>
  <si>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</si>
  <si>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</si>
  <si>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</si>
  <si>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</si>
  <si>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</si>
  <si>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</si>
  <si>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</si>
  <si>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</si>
  <si>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</si>
  <si>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</si>
  <si>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</si>
  <si>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</si>
  <si>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</si>
  <si>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</si>
  <si>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</si>
  <si>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</si>
  <si>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</si>
  <si>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</si>
  <si>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</si>
  <si>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</si>
  <si>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</si>
  <si>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</si>
  <si>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</si>
  <si>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</si>
  <si>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</si>
  <si>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</si>
  <si>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</si>
  <si>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</si>
  <si>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</si>
  <si>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</si>
  <si>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</si>
  <si>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</si>
  <si>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</si>
  <si>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</si>
  <si>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</si>
  <si>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</si>
  <si>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</si>
  <si>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</si>
  <si>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</si>
  <si>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</si>
  <si>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</si>
  <si>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</si>
  <si>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</si>
  <si>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</si>
  <si>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</si>
  <si>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</si>
  <si>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</si>
  <si>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</si>
  <si>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</si>
  <si>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</si>
  <si>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</si>
  <si>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</si>
  <si>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</si>
  <si>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</si>
  <si>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</si>
  <si>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</si>
  <si>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</si>
  <si>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</si>
  <si>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</si>
  <si>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</si>
  <si>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</si>
  <si>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</si>
  <si>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</si>
  <si>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</si>
  <si>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</si>
  <si>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</si>
  <si>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</si>
  <si>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</si>
  <si>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</si>
  <si>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</si>
  <si>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</si>
  <si>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</si>
  <si>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</si>
  <si>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</si>
  <si>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</si>
  <si>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</si>
  <si>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</si>
  <si>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</si>
  <si>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</si>
  <si>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</si>
  <si>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</si>
  <si>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</si>
  <si>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</si>
  <si>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</si>
  <si>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</si>
  <si>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</si>
  <si>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</si>
  <si>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</si>
  <si>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</si>
  <si>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</si>
  <si>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</si>
  <si>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</si>
  <si>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</si>
  <si>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</si>
  <si>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</si>
  <si>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</si>
  <si>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</si>
  <si>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</si>
  <si>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</si>
  <si>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</si>
  <si>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</si>
  <si>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</si>
  <si>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</si>
  <si>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</si>
  <si>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</si>
  <si>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</si>
  <si>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</si>
  <si>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</si>
  <si>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</si>
  <si>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</si>
  <si>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</si>
  <si>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</si>
  <si>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</si>
  <si>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</si>
  <si>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</si>
  <si>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</si>
  <si>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</si>
  <si>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</si>
  <si>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</si>
  <si>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</si>
  <si>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</si>
  <si>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</si>
  <si>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</si>
  <si>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2.48</t>
  </si>
  <si>
    <t>▲ 2.30</t>
  </si>
  <si>
    <t>一般会計</t>
  </si>
  <si>
    <t>国民健康保険事業</t>
  </si>
  <si>
    <t>▲ 0.76</t>
  </si>
  <si>
    <t>簡易水道事業</t>
  </si>
  <si>
    <t>後期高齢者医療</t>
  </si>
  <si>
    <t>その他会計（赤字）</t>
  </si>
  <si>
    <t>その他会計（黒字）</t>
  </si>
  <si>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</si>
  <si>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</si>
  <si>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</si>
  <si>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</si>
  <si>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2"/>
  </si>
  <si>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18">
      <t>ショウボウ</t>
    </rPh>
    <rPh sb="18" eb="20">
      <t>トクベツ</t>
    </rPh>
    <rPh sb="20" eb="22">
      <t>カイケイ</t>
    </rPh>
    <phoneticPr fontId="2"/>
  </si>
  <si>
    <t>甘木・朝倉・三井環境施設組合（一般会計）</t>
    <rPh sb="0" eb="2">
      <t>アマギ</t>
    </rPh>
    <rPh sb="3" eb="5">
      <t>アサクラ</t>
    </rPh>
    <rPh sb="6" eb="8">
      <t>ミイ</t>
    </rPh>
    <rPh sb="8" eb="10">
      <t>カンキョウ</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</si>
  <si>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</si>
  <si>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</si>
  <si>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</si>
  <si>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</si>
  <si>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</si>
  <si>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</si>
  <si>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小石原陶の里</t>
    <rPh sb="0" eb="3">
      <t>コイシハラ</t>
    </rPh>
    <rPh sb="3" eb="4">
      <t>スエ</t>
    </rPh>
    <rPh sb="5" eb="6">
      <t>サト</t>
    </rPh>
    <phoneticPr fontId="2"/>
  </si>
  <si>
    <t>宝珠山ふるさと村</t>
    <rPh sb="0" eb="3">
      <t>ホウシュヤマ</t>
    </rPh>
    <rPh sb="7" eb="8">
      <t>ムラ</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</si>
  <si>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</si>
  <si>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</si>
  <si>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</si>
  <si>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</si>
  <si>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</si>
  <si>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</si>
  <si>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</si>
  <si>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</si>
  <si>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</si>
  <si>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</si>
  <si>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</si>
  <si>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</si>
  <si>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</si>
  <si>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</si>
  <si>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</si>
  <si>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事業の選別による起債の抑制や、既発債の償還額が減少の傾向にあること、平成17年度から28年度までの間に10名（15.2％）の職員の削減などにより、平成23年度決算でマイナス比率に移行し、その状態は継続している。
　実質公債費比率については、償還期間が短い合併特例事業債及び過疎対策事業債の残高が全体残高の42.6％を占めており毎年の償還額が比較的多額になっていることが比率を押し上げる要因だと考える。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</si>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</sst>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49752</c:v>
                </c:pt>
                <c:pt idx="1">
                  <c:v>50568</c:v>
                </c:pt>
                <c:pt idx="2">
                  <c:v>149977</c:v>
                </c:pt>
                <c:pt idx="3">
                  <c:v>209984</c:v>
                </c:pt>
                <c:pt idx="4">
                  <c:v>266834</c:v>
                </c:pt>
              </c:numCache>
            </c:numRef>
          </c:val>
          <c:smooth val="0"/>
        </c:ser>
        <c:dLbls>
          <c:showLegendKey val="0"/>
          <c:showVal val="0"/>
          <c:showCatName val="0"/>
          <c:showSerName val="0"/>
          <c:showPercent val="0"/>
          <c:showBubbleSize val="0"/>
        </c:dLbls>
        <c:marker val="1"/>
        <c:smooth val="0"/>
        <c:axId val="280316160"/>
        <c:axId val="475092496"/>
      </c:lineChart>
      <c:catAx>
        <c:axId val="280316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092496"/>
        <c:crosses val="autoZero"/>
        <c:auto val="1"/>
        <c:lblAlgn val="ctr"/>
        <c:lblOffset val="100"/>
        <c:tickLblSkip val="1"/>
        <c:tickMarkSkip val="1"/>
        <c:noMultiLvlLbl val="0"/>
      </c:catAx>
      <c:valAx>
        <c:axId val="4750924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31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13.36</c:v>
                </c:pt>
                <c:pt idx="1">
                  <c:v>13.57</c:v>
                </c:pt>
                <c:pt idx="2">
                  <c:v>7.72</c:v>
                </c:pt>
                <c:pt idx="3">
                  <c:v>10.18</c:v>
                </c:pt>
                <c:pt idx="4">
                  <c:v>8.42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70.78</c:v>
                </c:pt>
                <c:pt idx="1">
                  <c:v>86.29</c:v>
                </c:pt>
                <c:pt idx="2">
                  <c:v>94.62</c:v>
                </c:pt>
                <c:pt idx="3">
                  <c:v>97.6</c:v>
                </c:pt>
                <c:pt idx="4">
                  <c:v>110.94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0598448"/>
        <c:axId val="479594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-2.48</c:v>
                </c:pt>
                <c:pt idx="1">
                  <c:v>14.48</c:v>
                </c:pt>
                <c:pt idx="2">
                  <c:v>1.24</c:v>
                </c:pt>
                <c:pt idx="3">
                  <c:v>9.23</c:v>
                </c:pt>
                <c:pt idx="4">
                  <c:v>-2.2999999999999998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0598448"/>
        <c:axId val="479594424"/>
      </c:lineChart>
      <c:catAx>
        <c:axId val="48059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9594424"/>
        <c:crosses val="autoZero"/>
        <c:auto val="1"/>
        <c:lblAlgn val="ctr"/>
        <c:lblOffset val="100"/>
        <c:tickLblSkip val="1"/>
        <c:tickMarkSkip val="1"/>
        <c:noMultiLvlLbl val="0"/>
      </c:catAx>
      <c:valAx>
        <c:axId val="47959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59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0.02</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0.08</c:v>
                </c:pt>
                <c:pt idx="4">
                  <c:v>#N/A</c:v>
                </c:pt>
                <c:pt idx="5">
                  <c:v>0.26</c:v>
                </c:pt>
                <c:pt idx="6">
                  <c:v>#N/A</c:v>
                </c:pt>
                <c:pt idx="7">
                  <c:v>0.77</c:v>
                </c:pt>
                <c:pt idx="8">
                  <c:v>#N/A</c:v>
                </c:pt>
                <c:pt idx="9">
                  <c:v>0.14000000000000001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0.76</c:v>
                </c:pt>
                <c:pt idx="1">
                  <c:v>#N/A</c:v>
                </c:pt>
                <c:pt idx="2">
                  <c:v>#N/A</c:v>
                </c:pt>
                <c:pt idx="3">
                  <c:v>0</c:v>
                </c:pt>
                <c:pt idx="4">
                  <c:v>#N/A</c:v>
                </c:pt>
                <c:pt idx="5">
                  <c:v>0.01</c:v>
                </c:pt>
                <c:pt idx="6">
                  <c:v>#N/A</c:v>
                </c:pt>
                <c:pt idx="7">
                  <c:v>0</c:v>
                </c:pt>
                <c:pt idx="8">
                  <c:v>#N/A</c:v>
                </c:pt>
                <c:pt idx="9">
                  <c:v>0.39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13.36</c:v>
                </c:pt>
                <c:pt idx="2">
                  <c:v>#N/A</c:v>
                </c:pt>
                <c:pt idx="3">
                  <c:v>13.56</c:v>
                </c:pt>
                <c:pt idx="4">
                  <c:v>#N/A</c:v>
                </c:pt>
                <c:pt idx="5">
                  <c:v>7.72</c:v>
                </c:pt>
                <c:pt idx="6">
                  <c:v>#N/A</c:v>
                </c:pt>
                <c:pt idx="7">
                  <c:v>10.17</c:v>
                </c:pt>
                <c:pt idx="8">
                  <c:v>#N/A</c:v>
                </c:pt>
                <c:pt idx="9">
                  <c:v>8.41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7205640"/>
        <c:axId val="472664016"/>
      </c:barChart>
      <c:catAx>
        <c:axId val="47720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64016"/>
        <c:crosses val="autoZero"/>
        <c:auto val="1"/>
        <c:lblAlgn val="ctr"/>
        <c:lblOffset val="100"/>
        <c:tickLblSkip val="1"/>
        <c:tickMarkSkip val="1"/>
        <c:noMultiLvlLbl val="0"/>
      </c:catAx>
      <c:valAx>
        <c:axId val="47266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05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306</c:v>
                </c:pt>
                <c:pt idx="5">
                  <c:v>298</c:v>
                </c:pt>
                <c:pt idx="8">
                  <c:v>301</c:v>
                </c:pt>
                <c:pt idx="11">
                  <c:v>289</c:v>
                </c:pt>
                <c:pt idx="14">
                  <c:v>225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c:v>
                </c:pt>
                <c:pt idx="3">
                  <c:v>29</c:v>
                </c:pt>
                <c:pt idx="6">
                  <c:v>30</c:v>
                </c:pt>
                <c:pt idx="9">
                  <c:v>30</c:v>
                </c:pt>
                <c:pt idx="12">
                  <c:v>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c:v>
                </c:pt>
                <c:pt idx="3">
                  <c:v>14</c:v>
                </c:pt>
                <c:pt idx="6">
                  <c:v>19</c:v>
                </c:pt>
                <c:pt idx="9">
                  <c:v>14</c:v>
                </c:pt>
                <c:pt idx="12">
                  <c:v>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410</c:v>
                </c:pt>
                <c:pt idx="3">
                  <c:v>373</c:v>
                </c:pt>
                <c:pt idx="6">
                  <c:v>365</c:v>
                </c:pt>
                <c:pt idx="9">
                  <c:v>331</c:v>
                </c:pt>
                <c:pt idx="12">
                  <c:v>250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1551952"/>
        <c:axId val="47778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152</c:v>
                </c:pt>
                <c:pt idx="2">
                  <c:v>#N/A</c:v>
                </c:pt>
                <c:pt idx="3">
                  <c:v>#N/A</c:v>
                </c:pt>
                <c:pt idx="4">
                  <c:v>122</c:v>
                </c:pt>
                <c:pt idx="5">
                  <c:v>#N/A</c:v>
                </c:pt>
                <c:pt idx="6">
                  <c:v>#N/A</c:v>
                </c:pt>
                <c:pt idx="7">
                  <c:v>117</c:v>
                </c:pt>
                <c:pt idx="8">
                  <c:v>#N/A</c:v>
                </c:pt>
                <c:pt idx="9">
                  <c:v>#N/A</c:v>
                </c:pt>
                <c:pt idx="10">
                  <c:v>90</c:v>
                </c:pt>
                <c:pt idx="11">
                  <c:v>#N/A</c:v>
                </c:pt>
                <c:pt idx="12">
                  <c:v>#N/A</c:v>
                </c:pt>
                <c:pt idx="13">
                  <c:v>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1551952"/>
        <c:axId val="477781280"/>
      </c:lineChart>
      <c:catAx>
        <c:axId val="48155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781280"/>
        <c:crosses val="autoZero"/>
        <c:auto val="1"/>
        <c:lblAlgn val="ctr"/>
        <c:lblOffset val="100"/>
        <c:tickLblSkip val="1"/>
        <c:tickMarkSkip val="1"/>
        <c:noMultiLvlLbl val="0"/>
      </c:catAx>
      <c:valAx>
        <c:axId val="47778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55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2130</c:v>
                </c:pt>
                <c:pt idx="5">
                  <c:v>2050</c:v>
                </c:pt>
                <c:pt idx="8">
                  <c:v>1948</c:v>
                </c:pt>
                <c:pt idx="11">
                  <c:v>1996</c:v>
                </c:pt>
                <c:pt idx="14">
                  <c:v>2031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99</c:v>
                </c:pt>
                <c:pt idx="5">
                  <c:v>87</c:v>
                </c:pt>
                <c:pt idx="8">
                  <c:v>76</c:v>
                </c:pt>
                <c:pt idx="11">
                  <c:v>71</c:v>
                </c:pt>
                <c:pt idx="14">
                  <c:v>69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2025</c:v>
                </c:pt>
                <c:pt idx="5">
                  <c:v>2396</c:v>
                </c:pt>
                <c:pt idx="8">
                  <c:v>2563</c:v>
                </c:pt>
                <c:pt idx="11">
                  <c:v>2988</c:v>
                </c:pt>
                <c:pt idx="14">
                  <c:v>2873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395</c:v>
                </c:pt>
                <c:pt idx="3">
                  <c:v>398</c:v>
                </c:pt>
                <c:pt idx="6">
                  <c:v>326</c:v>
                </c:pt>
                <c:pt idx="9">
                  <c:v>323</c:v>
                </c:pt>
                <c:pt idx="12">
                  <c:v>328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156</c:v>
                </c:pt>
                <c:pt idx="3">
                  <c:v>134</c:v>
                </c:pt>
                <c:pt idx="6">
                  <c:v>110</c:v>
                </c:pt>
                <c:pt idx="9">
                  <c:v>88</c:v>
                </c:pt>
                <c:pt idx="12">
                  <c:v>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122</c:v>
                </c:pt>
                <c:pt idx="3">
                  <c:v>116</c:v>
                </c:pt>
                <c:pt idx="6">
                  <c:v>128</c:v>
                </c:pt>
                <c:pt idx="9">
                  <c:v>137</c:v>
                </c:pt>
                <c:pt idx="12">
                  <c:v>138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c:v>
                </c:pt>
                <c:pt idx="3">
                  <c:v>18</c:v>
                </c:pt>
                <c:pt idx="6">
                  <c:v>13</c:v>
                </c:pt>
                <c:pt idx="9">
                  <c:v>9</c:v>
                </c:pt>
                <c:pt idx="12">
                  <c:v>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2648</c:v>
                </c:pt>
                <c:pt idx="3">
                  <c:v>2486</c:v>
                </c:pt>
                <c:pt idx="6">
                  <c:v>2343</c:v>
                </c:pt>
                <c:pt idx="9">
                  <c:v>2401</c:v>
                </c:pt>
                <c:pt idx="12">
                  <c:v>2420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7772704"/>
        <c:axId val="478576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7772704"/>
        <c:axId val="478576440"/>
      </c:lineChart>
      <c:catAx>
        <c:axId val="4777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576440"/>
        <c:crosses val="autoZero"/>
        <c:auto val="1"/>
        <c:lblAlgn val="ctr"/>
        <c:lblOffset val="100"/>
        <c:tickLblSkip val="1"/>
        <c:tickMarkSkip val="1"/>
        <c:noMultiLvlLbl val="0"/>
      </c:catAx>
      <c:valAx>
        <c:axId val="478576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7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{7AFFC3E3-3751-4D00-AE02-086B37430652}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{4FAAAC1E-2626-4F61-A14F-E8E45ECDEB7B}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{318548D7-4A1E-4BBC-A587-345F98BC909D}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{7BD1DF1E-B190-485A-993F-61925055B9D9}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{9F4DA1B3-A9B5-435E-A096-20F45C55A6CE}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{E6668AD1-E302-4355-A473-A0C7CA9807AF}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{4DF059B9-6A8D-485A-829F-18DA4BC58665}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{695FFA6D-86E0-41CD-B390-E0DA2E002B92}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{6A38E81C-6FE2-4523-A2EC-D9F15C9BCF6D}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{CA1EE3AE-CE09-43CA-AFBC-970B9E198C51}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4577536"/>
        <c:axId val="484578320"/>
      </c:scatterChart>
      <c:valAx>
        <c:axId val="484577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578320"/>
        <c:crosses val="autoZero"/>
        <c:crossBetween val="midCat"/>
      </c:valAx>
      <c:valAx>
        <c:axId val="484578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57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{896621E3-7BCA-486C-A25A-5FB814B5355F}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{D6846A72-BC69-45D6-8ED6-BF204F643951}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{0C6395A9-A54C-4134-B7F2-D34608666D70}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{432C24B6-64D1-47FC-8D84-B4741F496FA6}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{41C61A13-A17E-4DEC-9977-98E0701BFCD5}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11.8</c:v>
                </c:pt>
                <c:pt idx="2">
                  <c:v>10.4</c:v>
                </c:pt>
                <c:pt idx="3">
                  <c:v>8.6999999999999993</c:v>
                </c:pt>
                <c:pt idx="4">
                  <c:v>7.4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{2B22B041-090D-4A9A-AF0C-B8C27A685657}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{659592EB-EDD1-44D8-91D0-8F7797A99547}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{BF45B8B7-DE5C-4BDE-8456-99FAF9A8FC71}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{23EAC273-4EDF-45EF-B90B-444718E66882}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{46D80D0F-77DD-4096-BE88-81FDF2C8F59C}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4579104"/>
        <c:axId val="485424944"/>
      </c:scatterChart>
      <c:valAx>
        <c:axId val="484579104"/>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424944"/>
        <c:crosses val="autoZero"/>
        <c:crossBetween val="midCat"/>
      </c:valAx>
      <c:valAx>
        <c:axId val="485424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579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年度決算時の</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に対し、平成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と大幅に改善したかに見えるが全国平均に近づいただけに過ぎない。</a:t>
          </a:r>
          <a:endParaRPr lang="ja-JP" altLang="ja-JP" sz="1400">
            <a:effectLst/>
          </a:endParaRPr>
        </a:p>
        <a:p>
          <a:r>
            <a:rPr kumimoji="1" lang="ja-JP" altLang="ja-JP" sz="1100">
              <a:solidFill>
                <a:schemeClr val="dk1"/>
              </a:solidFill>
              <a:effectLst/>
              <a:latin typeface="+mn-lt"/>
              <a:ea typeface="+mn-ea"/>
              <a:cs typeface="+mn-cs"/>
            </a:rPr>
            <a:t>　今後も継続して起債の抑制等を行ない、後世に負担を残さない財政運営に努めていく。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年々減少の傾向にあった将来負担比率は、合併特例事業債や過疎対策事業債の償還額の減少や、事業精査による新たな起債の抑制等による公債費の減少により、平成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年度決算時</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マイナス比率の状態が継続している。</a:t>
          </a:r>
          <a:endParaRPr lang="ja-JP" altLang="ja-JP" sz="1400">
            <a:effectLst/>
          </a:endParaRPr>
        </a:p>
        <a:p>
          <a:r>
            <a:rPr kumimoji="1" lang="ja-JP" altLang="ja-JP" sz="1100">
              <a:solidFill>
                <a:schemeClr val="dk1"/>
              </a:solidFill>
              <a:effectLst/>
              <a:latin typeface="+mn-lt"/>
              <a:ea typeface="+mn-ea"/>
              <a:cs typeface="+mn-cs"/>
            </a:rPr>
            <a:t>　今後も後世への負担を軽減するために起債の抑制や基金の適正運用を行なう事により引き続いてのマイナス比率の確保に努める。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2,233
51.97
3,327,056
3,181,628
123,948
1,472,682
2,419,713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2,233
51.97
3,327,056
3,181,628
123,948
1,472,682
2,419,713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2,233
51.97
3,327,056
3,181,628
123,948
1,472,682
2,419,713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2,233
51.97
3,327,056
3,181,628
123,948
1,472,682
2,419,713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41.1</a:t>
          </a:r>
          <a:r>
            <a:rPr kumimoji="1" lang="ja-JP" altLang="ja-JP" sz="1100">
              <a:solidFill>
                <a:schemeClr val="dk1"/>
              </a:solidFill>
              <a:effectLst/>
              <a:latin typeface="+mn-lt"/>
              <a:ea typeface="+mn-ea"/>
              <a:cs typeface="+mn-cs"/>
            </a:rPr>
            <a:t>％）に加え所得も伸び悩む傾向にあり、全国平均、福岡県平均を大きく下回る数値で推移している。</a:t>
          </a:r>
          <a:endParaRPr lang="ja-JP" altLang="ja-JP" sz="1400">
            <a:effectLst/>
          </a:endParaRPr>
        </a:p>
        <a:p>
          <a:r>
            <a:rPr kumimoji="1" lang="ja-JP" altLang="ja-JP" sz="1100">
              <a:solidFill>
                <a:schemeClr val="dk1"/>
              </a:solidFill>
              <a:effectLst/>
              <a:latin typeface="+mn-lt"/>
              <a:ea typeface="+mn-ea"/>
              <a:cs typeface="+mn-cs"/>
            </a:rPr>
            <a:t>　今後も歳出削減（物件費の抑制や補助費等の見直し）や定数管理等による行財政のスリム化を図り効率化に努める。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3" name="直線コネクタ 62"/>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6" name="直線コネクタ 65"/>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9" name="直線コネクタ 68"/>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2" name="直線コネクタ 71"/>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2" name="円/楕円 81"/>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4" name="円/楕円 83"/>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5" name="テキスト ボックス 84"/>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6" name="円/楕円 85"/>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7" name="テキスト ボックス 86"/>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0" name="円/楕円 89"/>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1" name="テキスト ボックス 90"/>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公債費償還のピークを過ぎ、また、事業の選別等による起債の抑制を行なうことにより、比率が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を超過していた合併当初と比較すると改善している。</a:t>
          </a:r>
          <a:endParaRPr lang="ja-JP" altLang="ja-JP" sz="1400">
            <a:effectLst/>
          </a:endParaRPr>
        </a:p>
        <a:p>
          <a:r>
            <a:rPr kumimoji="1" lang="ja-JP" altLang="ja-JP" sz="1100">
              <a:solidFill>
                <a:schemeClr val="dk1"/>
              </a:solidFill>
              <a:effectLst/>
              <a:latin typeface="+mn-lt"/>
              <a:ea typeface="+mn-ea"/>
              <a:cs typeface="+mn-cs"/>
            </a:rPr>
            <a:t>　今後も引き続き、人件費や公債費について上昇を抑えることに努める。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49276</xdr:rowOff>
    </xdr:to>
    <xdr:cxnSp macro="">
      <xdr:nvCxnSpPr>
        <xdr:cNvPr id="124" name="直線コネクタ 123"/>
        <xdr:cNvCxnSpPr/>
      </xdr:nvCxnSpPr>
      <xdr:spPr>
        <a:xfrm flipV="1">
          <a:off x="4114800" y="106743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49276</xdr:rowOff>
    </xdr:from>
    <xdr:to>
      <xdr:col>6</xdr:col>
      <xdr:colOff>0</xdr:colOff>
      <xdr:row>63</xdr:row>
      <xdr:rowOff>17780</xdr:rowOff>
    </xdr:to>
    <xdr:cxnSp macro="">
      <xdr:nvCxnSpPr>
        <xdr:cNvPr id="127" name="直線コネクタ 126"/>
        <xdr:cNvCxnSpPr/>
      </xdr:nvCxnSpPr>
      <xdr:spPr>
        <a:xfrm flipV="1">
          <a:off x="3225800" y="1067917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63</xdr:row>
      <xdr:rowOff>17780</xdr:rowOff>
    </xdr:to>
    <xdr:cxnSp macro="">
      <xdr:nvCxnSpPr>
        <xdr:cNvPr id="130" name="直線コネクタ 129"/>
        <xdr:cNvCxnSpPr/>
      </xdr:nvCxnSpPr>
      <xdr:spPr>
        <a:xfrm>
          <a:off x="2336800" y="1066469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83058</xdr:rowOff>
    </xdr:to>
    <xdr:cxnSp macro="">
      <xdr:nvCxnSpPr>
        <xdr:cNvPr id="133" name="直線コネクタ 132"/>
        <xdr:cNvCxnSpPr/>
      </xdr:nvCxnSpPr>
      <xdr:spPr>
        <a:xfrm flipV="1">
          <a:off x="1447800" y="106646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3" name="円/楕円 142"/>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137177</xdr:rowOff>
    </xdr:from>
    <xdr:ext cx="762000" cy="259045"/>
    <xdr:sp macro="" textlink="">
      <xdr:nvSpPr>
        <xdr:cNvPr id="144"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169926</xdr:rowOff>
    </xdr:from>
    <xdr:to>
      <xdr:col>6</xdr:col>
      <xdr:colOff>50800</xdr:colOff>
      <xdr:row>62</xdr:row>
      <xdr:rowOff>100076</xdr:rowOff>
    </xdr:to>
    <xdr:sp macro="" textlink="">
      <xdr:nvSpPr>
        <xdr:cNvPr id="145" name="円/楕円 144"/>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84853</xdr:rowOff>
    </xdr:from>
    <xdr:ext cx="736600" cy="259045"/>
    <xdr:sp macro="" textlink="">
      <xdr:nvSpPr>
        <xdr:cNvPr id="146" name="テキスト ボックス 145"/>
        <xdr:cNvSpPr txBox="1"/>
      </xdr:nvSpPr>
      <xdr:spPr>
        <a:xfrm>
          <a:off x="3733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47" name="円/楕円 146"/>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8" name="テキスト ボックス 14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49" name="円/楕円 148"/>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70375</xdr:rowOff>
    </xdr:from>
    <xdr:ext cx="762000" cy="259045"/>
    <xdr:sp macro="" textlink="">
      <xdr:nvSpPr>
        <xdr:cNvPr id="150" name="テキスト ボックス 149"/>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1" name="円/楕円 150"/>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118635</xdr:rowOff>
    </xdr:from>
    <xdr:ext cx="762000" cy="259045"/>
    <xdr:sp macro="" textlink="">
      <xdr:nvSpPr>
        <xdr:cNvPr id="152" name="テキスト ボックス 151"/>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[491,675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全国平均、福岡県平均のいずれをも上回っている。</a:t>
          </a:r>
          <a:endParaRPr lang="ja-JP" altLang="ja-JP" sz="1400">
            <a:effectLst/>
          </a:endParaRPr>
        </a:p>
        <a:p>
          <a:r>
            <a:rPr kumimoji="1" lang="ja-JP" altLang="ja-JP" sz="1100">
              <a:solidFill>
                <a:schemeClr val="dk1"/>
              </a:solidFill>
              <a:effectLst/>
              <a:latin typeface="+mn-lt"/>
              <a:ea typeface="+mn-ea"/>
              <a:cs typeface="+mn-cs"/>
            </a:rPr>
            <a:t>　人件費については職員数の適正化に努め</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年度までの間に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名（</a:t>
          </a:r>
          <a:r>
            <a:rPr kumimoji="1" lang="en-US" altLang="ja-JP" sz="1100">
              <a:solidFill>
                <a:sysClr val="windowText" lastClr="000000"/>
              </a:solidFill>
              <a:effectLst/>
              <a:latin typeface="+mn-lt"/>
              <a:ea typeface="+mn-ea"/>
              <a:cs typeface="+mn-cs"/>
            </a:rPr>
            <a:t>15.2</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の職員の削減を行なっているところだが、その一方で人口が年々減少していることが影響を及ぼしている。</a:t>
          </a:r>
          <a:endParaRPr lang="ja-JP" altLang="ja-JP" sz="1400">
            <a:effectLst/>
          </a:endParaRPr>
        </a:p>
        <a:p>
          <a:r>
            <a:rPr kumimoji="1" lang="ja-JP" altLang="ja-JP" sz="1100">
              <a:solidFill>
                <a:schemeClr val="dk1"/>
              </a:solidFill>
              <a:effectLst/>
              <a:latin typeface="+mn-lt"/>
              <a:ea typeface="+mn-ea"/>
              <a:cs typeface="+mn-cs"/>
            </a:rPr>
            <a:t>　今後も引き続き職員数の適正化や物件費の抑制策について検討を重ねていく必要がある。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7179</xdr:rowOff>
    </xdr:from>
    <xdr:to>
      <xdr:col>7</xdr:col>
      <xdr:colOff>152400</xdr:colOff>
      <xdr:row>83</xdr:row>
      <xdr:rowOff>77822</xdr:rowOff>
    </xdr:to>
    <xdr:cxnSp macro="">
      <xdr:nvCxnSpPr>
        <xdr:cNvPr id="188" name="直線コネクタ 187"/>
        <xdr:cNvCxnSpPr/>
      </xdr:nvCxnSpPr>
      <xdr:spPr>
        <a:xfrm>
          <a:off x="4114800" y="14237529"/>
          <a:ext cx="838200" cy="7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5669</xdr:rowOff>
    </xdr:from>
    <xdr:to>
      <xdr:col>6</xdr:col>
      <xdr:colOff>0</xdr:colOff>
      <xdr:row>83</xdr:row>
      <xdr:rowOff>7179</xdr:rowOff>
    </xdr:to>
    <xdr:cxnSp macro="">
      <xdr:nvCxnSpPr>
        <xdr:cNvPr id="191" name="直線コネクタ 190"/>
        <xdr:cNvCxnSpPr/>
      </xdr:nvCxnSpPr>
      <xdr:spPr>
        <a:xfrm>
          <a:off x="3225800" y="14236019"/>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117370</xdr:rowOff>
    </xdr:from>
    <xdr:to>
      <xdr:col>4</xdr:col>
      <xdr:colOff>482600</xdr:colOff>
      <xdr:row>83</xdr:row>
      <xdr:rowOff>5669</xdr:rowOff>
    </xdr:to>
    <xdr:cxnSp macro="">
      <xdr:nvCxnSpPr>
        <xdr:cNvPr id="194" name="直線コネクタ 193"/>
        <xdr:cNvCxnSpPr/>
      </xdr:nvCxnSpPr>
      <xdr:spPr>
        <a:xfrm>
          <a:off x="2336800" y="14176270"/>
          <a:ext cx="889000" cy="5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196" name="テキスト ボックス 195"/>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117370</xdr:rowOff>
    </xdr:from>
    <xdr:to>
      <xdr:col>3</xdr:col>
      <xdr:colOff>279400</xdr:colOff>
      <xdr:row>82</xdr:row>
      <xdr:rowOff>128902</xdr:rowOff>
    </xdr:to>
    <xdr:cxnSp macro="">
      <xdr:nvCxnSpPr>
        <xdr:cNvPr id="197" name="直線コネクタ 196"/>
        <xdr:cNvCxnSpPr/>
      </xdr:nvCxnSpPr>
      <xdr:spPr>
        <a:xfrm flipV="1">
          <a:off x="1447800" y="14176270"/>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163282</xdr:rowOff>
    </xdr:from>
    <xdr:ext cx="762000" cy="259045"/>
    <xdr:sp macro="" textlink="">
      <xdr:nvSpPr>
        <xdr:cNvPr id="199" name="テキスト ボックス 198"/>
        <xdr:cNvSpPr txBox="1"/>
      </xdr:nvSpPr>
      <xdr:spPr>
        <a:xfrm>
          <a:off x="1955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144798</xdr:rowOff>
    </xdr:from>
    <xdr:ext cx="762000" cy="259045"/>
    <xdr:sp macro="" textlink="">
      <xdr:nvSpPr>
        <xdr:cNvPr id="201" name="テキスト ボックス 200"/>
        <xdr:cNvSpPr txBox="1"/>
      </xdr:nvSpPr>
      <xdr:spPr>
        <a:xfrm>
          <a:off x="1066800" y="1386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27022</xdr:rowOff>
    </xdr:from>
    <xdr:to>
      <xdr:col>7</xdr:col>
      <xdr:colOff>203200</xdr:colOff>
      <xdr:row>83</xdr:row>
      <xdr:rowOff>128622</xdr:rowOff>
    </xdr:to>
    <xdr:sp macro="" textlink="">
      <xdr:nvSpPr>
        <xdr:cNvPr id="207" name="円/楕円 206"/>
        <xdr:cNvSpPr/>
      </xdr:nvSpPr>
      <xdr:spPr>
        <a:xfrm>
          <a:off x="4902200" y="142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170549</xdr:rowOff>
    </xdr:from>
    <xdr:ext cx="762000" cy="259045"/>
    <xdr:sp macro="" textlink="">
      <xdr:nvSpPr>
        <xdr:cNvPr id="208" name="人件費・物件費等の状況該当値テキスト"/>
        <xdr:cNvSpPr txBox="1"/>
      </xdr:nvSpPr>
      <xdr:spPr>
        <a:xfrm>
          <a:off x="5041900" y="142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491,675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127829</xdr:rowOff>
    </xdr:from>
    <xdr:to>
      <xdr:col>6</xdr:col>
      <xdr:colOff>50800</xdr:colOff>
      <xdr:row>83</xdr:row>
      <xdr:rowOff>57979</xdr:rowOff>
    </xdr:to>
    <xdr:sp macro="" textlink="">
      <xdr:nvSpPr>
        <xdr:cNvPr id="209" name="円/楕円 208"/>
        <xdr:cNvSpPr/>
      </xdr:nvSpPr>
      <xdr:spPr>
        <a:xfrm>
          <a:off x="4064000" y="14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42756</xdr:rowOff>
    </xdr:from>
    <xdr:ext cx="736600" cy="259045"/>
    <xdr:sp macro="" textlink="">
      <xdr:nvSpPr>
        <xdr:cNvPr id="210" name="テキスト ボックス 209"/>
        <xdr:cNvSpPr txBox="1"/>
      </xdr:nvSpPr>
      <xdr:spPr>
        <a:xfrm>
          <a:off x="3733800" y="1427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430,196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126319</xdr:rowOff>
    </xdr:from>
    <xdr:to>
      <xdr:col>4</xdr:col>
      <xdr:colOff>533400</xdr:colOff>
      <xdr:row>83</xdr:row>
      <xdr:rowOff>56469</xdr:rowOff>
    </xdr:to>
    <xdr:sp macro="" textlink="">
      <xdr:nvSpPr>
        <xdr:cNvPr id="211" name="円/楕円 210"/>
        <xdr:cNvSpPr/>
      </xdr:nvSpPr>
      <xdr:spPr>
        <a:xfrm>
          <a:off x="3175000" y="141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41246</xdr:rowOff>
    </xdr:from>
    <xdr:ext cx="762000" cy="259045"/>
    <xdr:sp macro="" textlink="">
      <xdr:nvSpPr>
        <xdr:cNvPr id="212" name="テキスト ボックス 211"/>
        <xdr:cNvSpPr txBox="1"/>
      </xdr:nvSpPr>
      <xdr:spPr>
        <a:xfrm>
          <a:off x="2844800" y="1427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66570</xdr:rowOff>
    </xdr:from>
    <xdr:to>
      <xdr:col>3</xdr:col>
      <xdr:colOff>330200</xdr:colOff>
      <xdr:row>82</xdr:row>
      <xdr:rowOff>168170</xdr:rowOff>
    </xdr:to>
    <xdr:sp macro="" textlink="">
      <xdr:nvSpPr>
        <xdr:cNvPr id="213" name="円/楕円 212"/>
        <xdr:cNvSpPr/>
      </xdr:nvSpPr>
      <xdr:spPr>
        <a:xfrm>
          <a:off x="2286000" y="141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152947</xdr:rowOff>
    </xdr:from>
    <xdr:ext cx="762000" cy="259045"/>
    <xdr:sp macro="" textlink="">
      <xdr:nvSpPr>
        <xdr:cNvPr id="214" name="テキスト ボックス 213"/>
        <xdr:cNvSpPr txBox="1"/>
      </xdr:nvSpPr>
      <xdr:spPr>
        <a:xfrm>
          <a:off x="1955800" y="1421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376,882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78102</xdr:rowOff>
    </xdr:from>
    <xdr:to>
      <xdr:col>2</xdr:col>
      <xdr:colOff>127000</xdr:colOff>
      <xdr:row>83</xdr:row>
      <xdr:rowOff>8252</xdr:rowOff>
    </xdr:to>
    <xdr:sp macro="" textlink="">
      <xdr:nvSpPr>
        <xdr:cNvPr id="215" name="円/楕円 214"/>
        <xdr:cNvSpPr/>
      </xdr:nvSpPr>
      <xdr:spPr>
        <a:xfrm>
          <a:off x="1397000" y="141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164479</xdr:rowOff>
    </xdr:from>
    <xdr:ext cx="762000" cy="259045"/>
    <xdr:sp macro="" textlink="">
      <xdr:nvSpPr>
        <xdr:cNvPr id="216" name="テキスト ボックス 215"/>
        <xdr:cNvSpPr txBox="1"/>
      </xdr:nvSpPr>
      <xdr:spPr>
        <a:xfrm>
          <a:off x="1066800" y="142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ポイント上回る状況にある。</a:t>
          </a:r>
          <a:endParaRPr lang="ja-JP" altLang="ja-JP" sz="1400">
            <a:effectLst/>
          </a:endParaRPr>
        </a:p>
        <a:p>
          <a:r>
            <a:rPr kumimoji="1" lang="ja-JP" altLang="ja-JP" sz="1100">
              <a:solidFill>
                <a:schemeClr val="dk1"/>
              </a:solidFill>
              <a:effectLst/>
              <a:latin typeface="+mn-lt"/>
              <a:ea typeface="+mn-ea"/>
              <a:cs typeface="+mn-cs"/>
            </a:rPr>
            <a:t>　このことについては、他団体と比較して職員数が少なく年齢層に偏在性があることが要因だと考えられるが、地域の状況等を踏まえた給与の在り方についての検討を行う。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34037</xdr:rowOff>
    </xdr:to>
    <xdr:cxnSp macro="">
      <xdr:nvCxnSpPr>
        <xdr:cNvPr id="248" name="直線コネクタ 247"/>
        <xdr:cNvCxnSpPr/>
      </xdr:nvCxnSpPr>
      <xdr:spPr>
        <a:xfrm flipV="1">
          <a:off x="16179800" y="1477391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34037</xdr:rowOff>
    </xdr:from>
    <xdr:to>
      <xdr:col>23</xdr:col>
      <xdr:colOff>406400</xdr:colOff>
      <xdr:row>86</xdr:row>
      <xdr:rowOff>43687</xdr:rowOff>
    </xdr:to>
    <xdr:cxnSp macro="">
      <xdr:nvCxnSpPr>
        <xdr:cNvPr id="251" name="直線コネクタ 250"/>
        <xdr:cNvCxnSpPr/>
      </xdr:nvCxnSpPr>
      <xdr:spPr>
        <a:xfrm flipV="1">
          <a:off x="15290800" y="1477873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86</xdr:row>
      <xdr:rowOff>43687</xdr:rowOff>
    </xdr:to>
    <xdr:cxnSp macro="">
      <xdr:nvCxnSpPr>
        <xdr:cNvPr id="254" name="直線コネクタ 253"/>
        <xdr:cNvCxnSpPr/>
      </xdr:nvCxnSpPr>
      <xdr:spPr>
        <a:xfrm>
          <a:off x="14401800" y="1474495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133096</xdr:rowOff>
    </xdr:from>
    <xdr:to>
      <xdr:col>22</xdr:col>
      <xdr:colOff>254000</xdr:colOff>
      <xdr:row>85</xdr:row>
      <xdr:rowOff>63246</xdr:rowOff>
    </xdr:to>
    <xdr:sp macro="" textlink="">
      <xdr:nvSpPr>
        <xdr:cNvPr id="255" name="フローチャート : 判断 254"/>
        <xdr:cNvSpPr/>
      </xdr:nvSpPr>
      <xdr:spPr>
        <a:xfrm>
          <a:off x="15240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73423</xdr:rowOff>
    </xdr:from>
    <xdr:ext cx="762000" cy="259045"/>
    <xdr:sp macro="" textlink="">
      <xdr:nvSpPr>
        <xdr:cNvPr id="256" name="テキスト ボックス 255"/>
        <xdr:cNvSpPr txBox="1"/>
      </xdr:nvSpPr>
      <xdr:spPr>
        <a:xfrm>
          <a:off x="14909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254</xdr:rowOff>
    </xdr:from>
    <xdr:to>
      <xdr:col>21</xdr:col>
      <xdr:colOff>0</xdr:colOff>
      <xdr:row>88</xdr:row>
      <xdr:rowOff>62737</xdr:rowOff>
    </xdr:to>
    <xdr:cxnSp macro="">
      <xdr:nvCxnSpPr>
        <xdr:cNvPr id="257" name="直線コネクタ 256"/>
        <xdr:cNvCxnSpPr/>
      </xdr:nvCxnSpPr>
      <xdr:spPr>
        <a:xfrm flipV="1">
          <a:off x="13512800" y="14744954"/>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58" name="フローチャート : 判断 257"/>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59" name="テキスト ボックス 258"/>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0" name="フローチャート : 判断 25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1" name="テキスト ボックス 26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67" name="円/楕円 266"/>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45738</xdr:rowOff>
    </xdr:from>
    <xdr:ext cx="762000" cy="259045"/>
    <xdr:sp macro="" textlink="">
      <xdr:nvSpPr>
        <xdr:cNvPr id="268" name="給与水準   （国との比較）該当値テキスト"/>
        <xdr:cNvSpPr txBox="1"/>
      </xdr:nvSpPr>
      <xdr:spPr>
        <a:xfrm>
          <a:off x="17106900" y="1461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69" name="円/楕円 268"/>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0" name="テキスト ボックス 269"/>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1" name="円/楕円 270"/>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79264</xdr:rowOff>
    </xdr:from>
    <xdr:ext cx="762000" cy="259045"/>
    <xdr:sp macro="" textlink="">
      <xdr:nvSpPr>
        <xdr:cNvPr id="272" name="テキスト ボックス 271"/>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120904</xdr:rowOff>
    </xdr:from>
    <xdr:to>
      <xdr:col>21</xdr:col>
      <xdr:colOff>50800</xdr:colOff>
      <xdr:row>86</xdr:row>
      <xdr:rowOff>51054</xdr:rowOff>
    </xdr:to>
    <xdr:sp macro="" textlink="">
      <xdr:nvSpPr>
        <xdr:cNvPr id="273" name="円/楕円 272"/>
        <xdr:cNvSpPr/>
      </xdr:nvSpPr>
      <xdr:spPr>
        <a:xfrm>
          <a:off x="14351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35831</xdr:rowOff>
    </xdr:from>
    <xdr:ext cx="762000" cy="259045"/>
    <xdr:sp macro="" textlink="">
      <xdr:nvSpPr>
        <xdr:cNvPr id="274" name="テキスト ボックス 273"/>
        <xdr:cNvSpPr txBox="1"/>
      </xdr:nvSpPr>
      <xdr:spPr>
        <a:xfrm>
          <a:off x="14020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11937</xdr:rowOff>
    </xdr:from>
    <xdr:to>
      <xdr:col>19</xdr:col>
      <xdr:colOff>533400</xdr:colOff>
      <xdr:row>88</xdr:row>
      <xdr:rowOff>113537</xdr:rowOff>
    </xdr:to>
    <xdr:sp macro="" textlink="">
      <xdr:nvSpPr>
        <xdr:cNvPr id="275" name="円/楕円 274"/>
        <xdr:cNvSpPr/>
      </xdr:nvSpPr>
      <xdr:spPr>
        <a:xfrm>
          <a:off x="13462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98314</xdr:rowOff>
    </xdr:from>
    <xdr:ext cx="762000" cy="259045"/>
    <xdr:sp macro="" textlink="">
      <xdr:nvSpPr>
        <xdr:cNvPr id="276" name="テキスト ボックス 275"/>
        <xdr:cNvSpPr txBox="1"/>
      </xdr:nvSpPr>
      <xdr:spPr>
        <a:xfrm>
          <a:off x="13131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年度までの間に職員は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名減少し、</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％の削減となったところであるが、人口千人あたり職員数についてはほぼ横ばいの状況である。</a:t>
          </a:r>
          <a:endParaRPr lang="ja-JP" altLang="ja-JP" sz="1400">
            <a:effectLst/>
          </a:endParaRPr>
        </a:p>
        <a:p>
          <a:r>
            <a:rPr kumimoji="1" lang="ja-JP" altLang="ja-JP" sz="1100">
              <a:solidFill>
                <a:schemeClr val="dk1"/>
              </a:solidFill>
              <a:effectLst/>
              <a:latin typeface="+mn-lt"/>
              <a:ea typeface="+mn-ea"/>
              <a:cs typeface="+mn-cs"/>
            </a:rPr>
            <a:t>　これは人口が職員の削減率と近い数値での減少がみられるためである。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2,846</a:t>
          </a:r>
          <a:r>
            <a:rPr kumimoji="1" lang="ja-JP" altLang="ja-JP" sz="1100">
              <a:solidFill>
                <a:schemeClr val="dk1"/>
              </a:solidFill>
              <a:effectLst/>
              <a:latin typeface="+mn-lt"/>
              <a:ea typeface="+mn-ea"/>
              <a:cs typeface="+mn-cs"/>
            </a:rPr>
            <a:t>人→平成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2,217</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今後も住民サービスの低下を招くことのない水準を維持しながら人口規模にあった職員数についての検討を行っていく。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35397</xdr:rowOff>
    </xdr:from>
    <xdr:to>
      <xdr:col>24</xdr:col>
      <xdr:colOff>558800</xdr:colOff>
      <xdr:row>60</xdr:row>
      <xdr:rowOff>71937</xdr:rowOff>
    </xdr:to>
    <xdr:cxnSp macro="">
      <xdr:nvCxnSpPr>
        <xdr:cNvPr id="313" name="直線コネクタ 312"/>
        <xdr:cNvCxnSpPr/>
      </xdr:nvCxnSpPr>
      <xdr:spPr>
        <a:xfrm>
          <a:off x="16179800" y="10322397"/>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4"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19195</xdr:rowOff>
    </xdr:from>
    <xdr:to>
      <xdr:col>23</xdr:col>
      <xdr:colOff>406400</xdr:colOff>
      <xdr:row>60</xdr:row>
      <xdr:rowOff>35397</xdr:rowOff>
    </xdr:to>
    <xdr:cxnSp macro="">
      <xdr:nvCxnSpPr>
        <xdr:cNvPr id="316" name="直線コネクタ 315"/>
        <xdr:cNvCxnSpPr/>
      </xdr:nvCxnSpPr>
      <xdr:spPr>
        <a:xfrm>
          <a:off x="15290800" y="10306195"/>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18" name="テキスト ボックス 317"/>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1960</xdr:rowOff>
    </xdr:from>
    <xdr:to>
      <xdr:col>22</xdr:col>
      <xdr:colOff>203200</xdr:colOff>
      <xdr:row>60</xdr:row>
      <xdr:rowOff>19195</xdr:rowOff>
    </xdr:to>
    <xdr:cxnSp macro="">
      <xdr:nvCxnSpPr>
        <xdr:cNvPr id="319" name="直線コネクタ 318"/>
        <xdr:cNvCxnSpPr/>
      </xdr:nvCxnSpPr>
      <xdr:spPr>
        <a:xfrm>
          <a:off x="14401800" y="1028896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0" name="フローチャート : 判断 319"/>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1" name="テキスト ボックス 320"/>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1960</xdr:rowOff>
    </xdr:from>
    <xdr:to>
      <xdr:col>21</xdr:col>
      <xdr:colOff>0</xdr:colOff>
      <xdr:row>60</xdr:row>
      <xdr:rowOff>5407</xdr:rowOff>
    </xdr:to>
    <xdr:cxnSp macro="">
      <xdr:nvCxnSpPr>
        <xdr:cNvPr id="322" name="直線コネクタ 321"/>
        <xdr:cNvCxnSpPr/>
      </xdr:nvCxnSpPr>
      <xdr:spPr>
        <a:xfrm flipV="1">
          <a:off x="13512800" y="102889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3" name="フローチャート : 判断 322"/>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4" name="テキスト ボックス 323"/>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5" name="フローチャート : 判断 324"/>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128215</xdr:rowOff>
    </xdr:from>
    <xdr:ext cx="762000" cy="259045"/>
    <xdr:sp macro="" textlink="">
      <xdr:nvSpPr>
        <xdr:cNvPr id="326" name="テキスト ボックス 325"/>
        <xdr:cNvSpPr txBox="1"/>
      </xdr:nvSpPr>
      <xdr:spPr>
        <a:xfrm>
          <a:off x="13131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21137</xdr:rowOff>
    </xdr:from>
    <xdr:to>
      <xdr:col>24</xdr:col>
      <xdr:colOff>609600</xdr:colOff>
      <xdr:row>60</xdr:row>
      <xdr:rowOff>122737</xdr:rowOff>
    </xdr:to>
    <xdr:sp macro="" textlink="">
      <xdr:nvSpPr>
        <xdr:cNvPr id="332" name="円/楕円 331"/>
        <xdr:cNvSpPr/>
      </xdr:nvSpPr>
      <xdr:spPr>
        <a:xfrm>
          <a:off x="169672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164664</xdr:rowOff>
    </xdr:from>
    <xdr:ext cx="762000" cy="259045"/>
    <xdr:sp macro="" textlink="">
      <xdr:nvSpPr>
        <xdr:cNvPr id="333" name="定員管理の状況該当値テキスト"/>
        <xdr:cNvSpPr txBox="1"/>
      </xdr:nvSpPr>
      <xdr:spPr>
        <a:xfrm>
          <a:off x="17106900" y="1028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156047</xdr:rowOff>
    </xdr:from>
    <xdr:to>
      <xdr:col>23</xdr:col>
      <xdr:colOff>457200</xdr:colOff>
      <xdr:row>60</xdr:row>
      <xdr:rowOff>86197</xdr:rowOff>
    </xdr:to>
    <xdr:sp macro="" textlink="">
      <xdr:nvSpPr>
        <xdr:cNvPr id="334" name="円/楕円 333"/>
        <xdr:cNvSpPr/>
      </xdr:nvSpPr>
      <xdr:spPr>
        <a:xfrm>
          <a:off x="16129000" y="102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70974</xdr:rowOff>
    </xdr:from>
    <xdr:ext cx="736600" cy="259045"/>
    <xdr:sp macro="" textlink="">
      <xdr:nvSpPr>
        <xdr:cNvPr id="335" name="テキスト ボックス 334"/>
        <xdr:cNvSpPr txBox="1"/>
      </xdr:nvSpPr>
      <xdr:spPr>
        <a:xfrm>
          <a:off x="15798800" y="10357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139845</xdr:rowOff>
    </xdr:from>
    <xdr:to>
      <xdr:col>22</xdr:col>
      <xdr:colOff>254000</xdr:colOff>
      <xdr:row>60</xdr:row>
      <xdr:rowOff>69995</xdr:rowOff>
    </xdr:to>
    <xdr:sp macro="" textlink="">
      <xdr:nvSpPr>
        <xdr:cNvPr id="336" name="円/楕円 335"/>
        <xdr:cNvSpPr/>
      </xdr:nvSpPr>
      <xdr:spPr>
        <a:xfrm>
          <a:off x="15240000" y="102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54772</xdr:rowOff>
    </xdr:from>
    <xdr:ext cx="762000" cy="259045"/>
    <xdr:sp macro="" textlink="">
      <xdr:nvSpPr>
        <xdr:cNvPr id="337" name="テキスト ボックス 336"/>
        <xdr:cNvSpPr txBox="1"/>
      </xdr:nvSpPr>
      <xdr:spPr>
        <a:xfrm>
          <a:off x="14909800" y="1034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122610</xdr:rowOff>
    </xdr:from>
    <xdr:to>
      <xdr:col>21</xdr:col>
      <xdr:colOff>50800</xdr:colOff>
      <xdr:row>60</xdr:row>
      <xdr:rowOff>52760</xdr:rowOff>
    </xdr:to>
    <xdr:sp macro="" textlink="">
      <xdr:nvSpPr>
        <xdr:cNvPr id="338" name="円/楕円 337"/>
        <xdr:cNvSpPr/>
      </xdr:nvSpPr>
      <xdr:spPr>
        <a:xfrm>
          <a:off x="14351000" y="102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37537</xdr:rowOff>
    </xdr:from>
    <xdr:ext cx="762000" cy="259045"/>
    <xdr:sp macro="" textlink="">
      <xdr:nvSpPr>
        <xdr:cNvPr id="339" name="テキスト ボックス 338"/>
        <xdr:cNvSpPr txBox="1"/>
      </xdr:nvSpPr>
      <xdr:spPr>
        <a:xfrm>
          <a:off x="14020800" y="1032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126057</xdr:rowOff>
    </xdr:from>
    <xdr:to>
      <xdr:col>19</xdr:col>
      <xdr:colOff>533400</xdr:colOff>
      <xdr:row>60</xdr:row>
      <xdr:rowOff>56207</xdr:rowOff>
    </xdr:to>
    <xdr:sp macro="" textlink="">
      <xdr:nvSpPr>
        <xdr:cNvPr id="340" name="円/楕円 339"/>
        <xdr:cNvSpPr/>
      </xdr:nvSpPr>
      <xdr:spPr>
        <a:xfrm>
          <a:off x="13462000" y="102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40984</xdr:rowOff>
    </xdr:from>
    <xdr:ext cx="762000" cy="259045"/>
    <xdr:sp macro="" textlink="">
      <xdr:nvSpPr>
        <xdr:cNvPr id="341" name="テキスト ボックス 340"/>
        <xdr:cNvSpPr txBox="1"/>
      </xdr:nvSpPr>
      <xdr:spPr>
        <a:xfrm>
          <a:off x="13131800" y="1032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実質公債費比率については、償還期間が短い合併特例事業債及び過疎対策事業債の残高が全体残高の</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％を占めており毎年の償還額が比較的多額になっていることが比率を押し上げる要因だと考える。</a:t>
          </a:r>
          <a:endParaRPr lang="ja-JP" altLang="ja-JP" sz="1400">
            <a:effectLst/>
          </a:endParaRPr>
        </a:p>
        <a:p>
          <a:r>
            <a:rPr kumimoji="1" lang="ja-JP" altLang="ja-JP" sz="1100">
              <a:solidFill>
                <a:schemeClr val="dk1"/>
              </a:solidFill>
              <a:effectLst/>
              <a:latin typeface="+mn-lt"/>
              <a:ea typeface="+mn-ea"/>
              <a:cs typeface="+mn-cs"/>
            </a:rPr>
            <a:t>　今後も事業の選別等により起債の抑制を図ることに努める。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43</xdr:row>
      <xdr:rowOff>135467</xdr:rowOff>
    </xdr:to>
    <xdr:cxnSp macro="">
      <xdr:nvCxnSpPr>
        <xdr:cNvPr id="369" name="直線コネクタ 368"/>
        <xdr:cNvCxnSpPr/>
      </xdr:nvCxnSpPr>
      <xdr:spPr>
        <a:xfrm flipV="1">
          <a:off x="17018000" y="6325447"/>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107544</xdr:rowOff>
    </xdr:from>
    <xdr:ext cx="762000" cy="259045"/>
    <xdr:sp macro="" textlink="">
      <xdr:nvSpPr>
        <xdr:cNvPr id="370"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43</xdr:row>
      <xdr:rowOff>135467</xdr:rowOff>
    </xdr:from>
    <xdr:to>
      <xdr:col>24</xdr:col>
      <xdr:colOff>647700</xdr:colOff>
      <xdr:row>43</xdr:row>
      <xdr:rowOff>135467</xdr:rowOff>
    </xdr:to>
    <xdr:cxnSp macro="">
      <xdr:nvCxnSpPr>
        <xdr:cNvPr id="371" name="直線コネクタ 370"/>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2"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3" name="直線コネクタ 372"/>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81704</xdr:rowOff>
    </xdr:to>
    <xdr:cxnSp macro="">
      <xdr:nvCxnSpPr>
        <xdr:cNvPr id="374" name="直線コネクタ 373"/>
        <xdr:cNvCxnSpPr/>
      </xdr:nvCxnSpPr>
      <xdr:spPr>
        <a:xfrm flipV="1">
          <a:off x="16179800" y="717804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75"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76" name="フローチャート : 判断 375"/>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46990</xdr:rowOff>
    </xdr:to>
    <xdr:cxnSp macro="">
      <xdr:nvCxnSpPr>
        <xdr:cNvPr id="377" name="直線コネクタ 376"/>
        <xdr:cNvCxnSpPr/>
      </xdr:nvCxnSpPr>
      <xdr:spPr>
        <a:xfrm flipV="1">
          <a:off x="15290800" y="72826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78" name="フローチャート : 判断 377"/>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79" name="テキスト ボックス 378"/>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159596</xdr:rowOff>
    </xdr:to>
    <xdr:cxnSp macro="">
      <xdr:nvCxnSpPr>
        <xdr:cNvPr id="380" name="直線コネクタ 379"/>
        <xdr:cNvCxnSpPr/>
      </xdr:nvCxnSpPr>
      <xdr:spPr>
        <a:xfrm flipV="1">
          <a:off x="14401800" y="74193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1" name="フローチャート : 判断 380"/>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82" name="テキスト ボックス 381"/>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149013</xdr:rowOff>
    </xdr:to>
    <xdr:cxnSp macro="">
      <xdr:nvCxnSpPr>
        <xdr:cNvPr id="383" name="直線コネクタ 382"/>
        <xdr:cNvCxnSpPr/>
      </xdr:nvCxnSpPr>
      <xdr:spPr>
        <a:xfrm flipV="1">
          <a:off x="13512800" y="75319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84" name="フローチャート : 判断 383"/>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85" name="テキスト ボックス 384"/>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6" name="フローチャート : 判断 38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87" name="テキスト ボックス 386"/>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3" name="円/楕円 392"/>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4"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395" name="円/楕円 394"/>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396" name="テキスト ボックス 395"/>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397" name="円/楕円 396"/>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98" name="テキスト ボックス 397"/>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399" name="円/楕円 398"/>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00" name="テキスト ボックス 399"/>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98213</xdr:rowOff>
    </xdr:from>
    <xdr:to>
      <xdr:col>19</xdr:col>
      <xdr:colOff>533400</xdr:colOff>
      <xdr:row>45</xdr:row>
      <xdr:rowOff>28363</xdr:rowOff>
    </xdr:to>
    <xdr:sp macro="" textlink="">
      <xdr:nvSpPr>
        <xdr:cNvPr id="401" name="円/楕円 400"/>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13140</xdr:rowOff>
    </xdr:from>
    <xdr:ext cx="762000" cy="259045"/>
    <xdr:sp macro="" textlink="">
      <xdr:nvSpPr>
        <xdr:cNvPr id="402" name="テキスト ボックス 401"/>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事業の選別による起債の抑制や、既発債の償還額が減少の傾向にあること、平成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％）の職員の削減などにより、平成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時以降</a:t>
          </a:r>
          <a:r>
            <a:rPr kumimoji="1" lang="ja-JP" altLang="ja-JP" sz="1100">
              <a:solidFill>
                <a:schemeClr val="dk1"/>
              </a:solidFill>
              <a:effectLst/>
              <a:latin typeface="+mn-lt"/>
              <a:ea typeface="+mn-ea"/>
              <a:cs typeface="+mn-cs"/>
            </a:rPr>
            <a:t>マイナス比率の状態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継続している。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後世</a:t>
          </a:r>
          <a:r>
            <a:rPr kumimoji="1" lang="ja-JP" altLang="ja-JP" sz="1100">
              <a:solidFill>
                <a:schemeClr val="dk1"/>
              </a:solidFill>
              <a:effectLst/>
              <a:latin typeface="+mn-lt"/>
              <a:ea typeface="+mn-ea"/>
              <a:cs typeface="+mn-cs"/>
            </a:rPr>
            <a:t>への負担を増やさないよう、公債費等義務的経費の削減に努め、財政の健全化を図る。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3" name="直線コネクタ 432"/>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4"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5" name="直線コネクタ 434"/>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6" name="フローチャート :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2,233
51.97
3,327,056
3,181,628
123,948
1,472,682
2,419,713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人件費については、給与表や期末・勤勉手当の改定等を踏まえても大きい変動は見られないので相対的な抑制の傾向にあると考える。</a:t>
          </a:r>
          <a:endParaRPr lang="ja-JP" altLang="ja-JP" sz="1400">
            <a:effectLst/>
          </a:endParaRPr>
        </a:p>
        <a:p>
          <a:r>
            <a:rPr kumimoji="1" lang="ja-JP" altLang="ja-JP" sz="1100" baseline="0">
              <a:solidFill>
                <a:schemeClr val="dk1"/>
              </a:solidFill>
              <a:effectLst/>
              <a:latin typeface="+mn-lt"/>
              <a:ea typeface="+mn-ea"/>
              <a:cs typeface="+mn-cs"/>
            </a:rPr>
            <a:t>　今後も引き続き計画的な定員管理や給与の在り方についての検討を行なっていく。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43180</xdr:rowOff>
    </xdr:to>
    <xdr:cxnSp macro="">
      <xdr:nvCxnSpPr>
        <xdr:cNvPr id="66" name="直線コネクタ 65"/>
        <xdr:cNvCxnSpPr/>
      </xdr:nvCxnSpPr>
      <xdr:spPr>
        <a:xfrm>
          <a:off x="3987800" y="62992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16510</xdr:rowOff>
    </xdr:to>
    <xdr:cxnSp macro="">
      <xdr:nvCxnSpPr>
        <xdr:cNvPr id="69" name="直線コネクタ 68"/>
        <xdr:cNvCxnSpPr/>
      </xdr:nvCxnSpPr>
      <xdr:spPr>
        <a:xfrm flipV="1">
          <a:off x="3098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37</xdr:row>
      <xdr:rowOff>16510</xdr:rowOff>
    </xdr:to>
    <xdr:cxnSp macro="">
      <xdr:nvCxnSpPr>
        <xdr:cNvPr id="72" name="直線コネクタ 71"/>
        <xdr:cNvCxnSpPr/>
      </xdr:nvCxnSpPr>
      <xdr:spPr>
        <a:xfrm>
          <a:off x="2209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119380</xdr:rowOff>
    </xdr:to>
    <xdr:cxnSp macro="">
      <xdr:nvCxnSpPr>
        <xdr:cNvPr id="75" name="直線コネクタ 74"/>
        <xdr:cNvCxnSpPr/>
      </xdr:nvCxnSpPr>
      <xdr:spPr>
        <a:xfrm flipV="1">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163830</xdr:rowOff>
    </xdr:from>
    <xdr:to>
      <xdr:col>7</xdr:col>
      <xdr:colOff>66675</xdr:colOff>
      <xdr:row>37</xdr:row>
      <xdr:rowOff>93980</xdr:rowOff>
    </xdr:to>
    <xdr:sp macro="" textlink="">
      <xdr:nvSpPr>
        <xdr:cNvPr id="85" name="円/楕円 84"/>
        <xdr:cNvSpPr/>
      </xdr:nvSpPr>
      <xdr:spPr>
        <a:xfrm>
          <a:off x="47752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135907</xdr:rowOff>
    </xdr:from>
    <xdr:ext cx="762000" cy="259045"/>
    <xdr:sp macro="" textlink="">
      <xdr:nvSpPr>
        <xdr:cNvPr id="86" name="人件費該当値テキスト"/>
        <xdr:cNvSpPr txBox="1"/>
      </xdr:nvSpPr>
      <xdr:spPr>
        <a:xfrm>
          <a:off x="49149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9" name="円/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全国平均や福岡県平均を下回ってはいるものの、財政の健全化・安定化に向けて、支出額の多い経費を中心に、抑制の意識を浸透させていく必要がある。</a:t>
          </a:r>
          <a:endParaRPr lang="ja-JP" altLang="ja-JP" sz="1400">
            <a:effectLst/>
          </a:endParaRPr>
        </a:p>
        <a:p>
          <a:r>
            <a:rPr kumimoji="1" lang="ja-JP" altLang="ja-JP" sz="1100">
              <a:solidFill>
                <a:schemeClr val="dk1"/>
              </a:solidFill>
              <a:effectLst/>
              <a:latin typeface="+mn-lt"/>
              <a:ea typeface="+mn-ea"/>
              <a:cs typeface="+mn-cs"/>
            </a:rPr>
            <a:t>　また、公共施設等総合管理計画により、公共施設等の利活用についても検討のうえ、支出の減少、収入の確保を図り、財源の安定化に努める。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142240</xdr:rowOff>
    </xdr:from>
    <xdr:to>
      <xdr:col>24</xdr:col>
      <xdr:colOff>31750</xdr:colOff>
      <xdr:row>15</xdr:row>
      <xdr:rowOff>142240</xdr:rowOff>
    </xdr:to>
    <xdr:cxnSp macro="">
      <xdr:nvCxnSpPr>
        <xdr:cNvPr id="126" name="直線コネクタ 125"/>
        <xdr:cNvCxnSpPr/>
      </xdr:nvCxnSpPr>
      <xdr:spPr>
        <a:xfrm>
          <a:off x="15671800" y="2713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142240</xdr:rowOff>
    </xdr:to>
    <xdr:cxnSp macro="">
      <xdr:nvCxnSpPr>
        <xdr:cNvPr id="129" name="直線コネクタ 128"/>
        <xdr:cNvCxnSpPr/>
      </xdr:nvCxnSpPr>
      <xdr:spPr>
        <a:xfrm>
          <a:off x="14782800" y="2687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73660</xdr:rowOff>
    </xdr:from>
    <xdr:to>
      <xdr:col>21</xdr:col>
      <xdr:colOff>361950</xdr:colOff>
      <xdr:row>15</xdr:row>
      <xdr:rowOff>115570</xdr:rowOff>
    </xdr:to>
    <xdr:cxnSp macro="">
      <xdr:nvCxnSpPr>
        <xdr:cNvPr id="132" name="直線コネクタ 131"/>
        <xdr:cNvCxnSpPr/>
      </xdr:nvCxnSpPr>
      <xdr:spPr>
        <a:xfrm>
          <a:off x="13893800" y="26454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161290</xdr:rowOff>
    </xdr:from>
    <xdr:to>
      <xdr:col>20</xdr:col>
      <xdr:colOff>158750</xdr:colOff>
      <xdr:row>15</xdr:row>
      <xdr:rowOff>73660</xdr:rowOff>
    </xdr:to>
    <xdr:cxnSp macro="">
      <xdr:nvCxnSpPr>
        <xdr:cNvPr id="135" name="直線コネクタ 134"/>
        <xdr:cNvCxnSpPr/>
      </xdr:nvCxnSpPr>
      <xdr:spPr>
        <a:xfrm>
          <a:off x="13004800" y="25615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91440</xdr:rowOff>
    </xdr:from>
    <xdr:to>
      <xdr:col>24</xdr:col>
      <xdr:colOff>82550</xdr:colOff>
      <xdr:row>16</xdr:row>
      <xdr:rowOff>21590</xdr:rowOff>
    </xdr:to>
    <xdr:sp macro="" textlink="">
      <xdr:nvSpPr>
        <xdr:cNvPr id="145" name="円/楕円 144"/>
        <xdr:cNvSpPr/>
      </xdr:nvSpPr>
      <xdr:spPr>
        <a:xfrm>
          <a:off x="164592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107967</xdr:rowOff>
    </xdr:from>
    <xdr:ext cx="762000" cy="259045"/>
    <xdr:sp macro="" textlink="">
      <xdr:nvSpPr>
        <xdr:cNvPr id="146" name="物件費該当値テキスト"/>
        <xdr:cNvSpPr txBox="1"/>
      </xdr:nvSpPr>
      <xdr:spPr>
        <a:xfrm>
          <a:off x="16598900" y="25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91440</xdr:rowOff>
    </xdr:from>
    <xdr:to>
      <xdr:col>22</xdr:col>
      <xdr:colOff>615950</xdr:colOff>
      <xdr:row>16</xdr:row>
      <xdr:rowOff>21590</xdr:rowOff>
    </xdr:to>
    <xdr:sp macro="" textlink="">
      <xdr:nvSpPr>
        <xdr:cNvPr id="147" name="円/楕円 146"/>
        <xdr:cNvSpPr/>
      </xdr:nvSpPr>
      <xdr:spPr>
        <a:xfrm>
          <a:off x="15621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48" name="テキスト ボックス 147"/>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9" name="円/楕円 148"/>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50" name="テキスト ボックス 149"/>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22860</xdr:rowOff>
    </xdr:from>
    <xdr:to>
      <xdr:col>20</xdr:col>
      <xdr:colOff>209550</xdr:colOff>
      <xdr:row>15</xdr:row>
      <xdr:rowOff>124460</xdr:rowOff>
    </xdr:to>
    <xdr:sp macro="" textlink="">
      <xdr:nvSpPr>
        <xdr:cNvPr id="151" name="円/楕円 150"/>
        <xdr:cNvSpPr/>
      </xdr:nvSpPr>
      <xdr:spPr>
        <a:xfrm>
          <a:off x="13843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134637</xdr:rowOff>
    </xdr:from>
    <xdr:ext cx="762000" cy="259045"/>
    <xdr:sp macro="" textlink="">
      <xdr:nvSpPr>
        <xdr:cNvPr id="152" name="テキスト ボックス 151"/>
        <xdr:cNvSpPr txBox="1"/>
      </xdr:nvSpPr>
      <xdr:spPr>
        <a:xfrm>
          <a:off x="135128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53" name="円/楕円 152"/>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54" name="テキスト ボックス 153"/>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児童数の減少に伴う</a:t>
          </a:r>
          <a:r>
            <a:rPr kumimoji="1" lang="ja-JP" altLang="ja-JP" sz="1100">
              <a:solidFill>
                <a:schemeClr val="dk1"/>
              </a:solidFill>
              <a:effectLst/>
              <a:latin typeface="+mn-lt"/>
              <a:ea typeface="+mn-ea"/>
              <a:cs typeface="+mn-cs"/>
            </a:rPr>
            <a:t>保育所運営費の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や、高齢化の進行による高齢者福祉費の増などにより</a:t>
          </a:r>
          <a:r>
            <a:rPr kumimoji="1" lang="ja-JP" altLang="en-US" sz="1100">
              <a:solidFill>
                <a:schemeClr val="dk1"/>
              </a:solidFill>
              <a:effectLst/>
              <a:latin typeface="+mn-lt"/>
              <a:ea typeface="+mn-ea"/>
              <a:cs typeface="+mn-cs"/>
            </a:rPr>
            <a:t>一昨年並みとなっている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今後も社会保障等へのニーズは高まっていくものと思われるので、財源の確保についての検討が求められる。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57</xdr:row>
      <xdr:rowOff>127000</xdr:rowOff>
    </xdr:to>
    <xdr:cxnSp macro="">
      <xdr:nvCxnSpPr>
        <xdr:cNvPr id="186" name="直線コネクタ 185"/>
        <xdr:cNvCxnSpPr/>
      </xdr:nvCxnSpPr>
      <xdr:spPr>
        <a:xfrm flipV="1">
          <a:off x="3987800" y="948055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57</xdr:row>
      <xdr:rowOff>127000</xdr:rowOff>
    </xdr:to>
    <xdr:cxnSp macro="">
      <xdr:nvCxnSpPr>
        <xdr:cNvPr id="189" name="直線コネクタ 188"/>
        <xdr:cNvCxnSpPr/>
      </xdr:nvCxnSpPr>
      <xdr:spPr>
        <a:xfrm>
          <a:off x="3098800" y="94234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31750</xdr:rowOff>
    </xdr:to>
    <xdr:cxnSp macro="">
      <xdr:nvCxnSpPr>
        <xdr:cNvPr id="192" name="直線コネクタ 191"/>
        <xdr:cNvCxnSpPr/>
      </xdr:nvCxnSpPr>
      <xdr:spPr>
        <a:xfrm flipV="1">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195" name="直線コネクタ 194"/>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5" name="円/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7" name="円/楕円 206"/>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8" name="テキスト ボックス 207"/>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その他に係る数値は、全国平均や福岡県平均を下回っている。</a:t>
          </a:r>
          <a:endParaRPr lang="ja-JP" altLang="ja-JP" sz="1400">
            <a:effectLst/>
          </a:endParaRPr>
        </a:p>
        <a:p>
          <a:r>
            <a:rPr kumimoji="1" lang="ja-JP" altLang="ja-JP" sz="1100">
              <a:solidFill>
                <a:schemeClr val="dk1"/>
              </a:solidFill>
              <a:effectLst/>
              <a:latin typeface="+mn-lt"/>
              <a:ea typeface="+mn-ea"/>
              <a:cs typeface="+mn-cs"/>
            </a:rPr>
            <a:t>　しかし、今後の特別会計の経営状況次第では、繰出金の増加も十分想定されるものである。それによる費用増を抑制するために、適正な受益者負担を検討し求めていくものとする。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133858</xdr:rowOff>
    </xdr:from>
    <xdr:to>
      <xdr:col>24</xdr:col>
      <xdr:colOff>31750</xdr:colOff>
      <xdr:row>56</xdr:row>
      <xdr:rowOff>26416</xdr:rowOff>
    </xdr:to>
    <xdr:cxnSp macro="">
      <xdr:nvCxnSpPr>
        <xdr:cNvPr id="244" name="直線コネクタ 243"/>
        <xdr:cNvCxnSpPr/>
      </xdr:nvCxnSpPr>
      <xdr:spPr>
        <a:xfrm>
          <a:off x="15671800" y="95636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133858</xdr:rowOff>
    </xdr:from>
    <xdr:to>
      <xdr:col>22</xdr:col>
      <xdr:colOff>565150</xdr:colOff>
      <xdr:row>55</xdr:row>
      <xdr:rowOff>152146</xdr:rowOff>
    </xdr:to>
    <xdr:cxnSp macro="">
      <xdr:nvCxnSpPr>
        <xdr:cNvPr id="247" name="直線コネクタ 246"/>
        <xdr:cNvCxnSpPr/>
      </xdr:nvCxnSpPr>
      <xdr:spPr>
        <a:xfrm flipV="1">
          <a:off x="14782800" y="9563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55</xdr:row>
      <xdr:rowOff>152146</xdr:rowOff>
    </xdr:to>
    <xdr:cxnSp macro="">
      <xdr:nvCxnSpPr>
        <xdr:cNvPr id="250" name="直線コネクタ 249"/>
        <xdr:cNvCxnSpPr/>
      </xdr:nvCxnSpPr>
      <xdr:spPr>
        <a:xfrm>
          <a:off x="13893800" y="9581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17272</xdr:rowOff>
    </xdr:to>
    <xdr:cxnSp macro="">
      <xdr:nvCxnSpPr>
        <xdr:cNvPr id="253" name="直線コネクタ 252"/>
        <xdr:cNvCxnSpPr/>
      </xdr:nvCxnSpPr>
      <xdr:spPr>
        <a:xfrm flipV="1">
          <a:off x="13004800" y="9581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5" name="テキスト ボックス 254"/>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147066</xdr:rowOff>
    </xdr:from>
    <xdr:to>
      <xdr:col>24</xdr:col>
      <xdr:colOff>82550</xdr:colOff>
      <xdr:row>56</xdr:row>
      <xdr:rowOff>77216</xdr:rowOff>
    </xdr:to>
    <xdr:sp macro="" textlink="">
      <xdr:nvSpPr>
        <xdr:cNvPr id="263" name="円/楕円 262"/>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163593</xdr:rowOff>
    </xdr:from>
    <xdr:ext cx="762000" cy="259045"/>
    <xdr:sp macro="" textlink="">
      <xdr:nvSpPr>
        <xdr:cNvPr id="264"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83058</xdr:rowOff>
    </xdr:from>
    <xdr:to>
      <xdr:col>22</xdr:col>
      <xdr:colOff>615950</xdr:colOff>
      <xdr:row>56</xdr:row>
      <xdr:rowOff>13208</xdr:rowOff>
    </xdr:to>
    <xdr:sp macro="" textlink="">
      <xdr:nvSpPr>
        <xdr:cNvPr id="265" name="円/楕円 264"/>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23385</xdr:rowOff>
    </xdr:from>
    <xdr:ext cx="736600" cy="259045"/>
    <xdr:sp macro="" textlink="">
      <xdr:nvSpPr>
        <xdr:cNvPr id="266" name="テキスト ボックス 265"/>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7" name="円/楕円 266"/>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8" name="テキスト ボックス 267"/>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69" name="円/楕円 268"/>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0" name="テキスト ボックス 269"/>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137922</xdr:rowOff>
    </xdr:from>
    <xdr:to>
      <xdr:col>19</xdr:col>
      <xdr:colOff>6350</xdr:colOff>
      <xdr:row>56</xdr:row>
      <xdr:rowOff>68072</xdr:rowOff>
    </xdr:to>
    <xdr:sp macro="" textlink="">
      <xdr:nvSpPr>
        <xdr:cNvPr id="271" name="円/楕円 270"/>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78249</xdr:rowOff>
    </xdr:from>
    <xdr:ext cx="762000" cy="259045"/>
    <xdr:sp macro="" textlink="">
      <xdr:nvSpPr>
        <xdr:cNvPr id="272" name="テキスト ボックス 271"/>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補助費に係る数値は、福岡県平均や全国平均を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今後も補助の交付を受けた団体等が適正な事業実施を進めているか等の審査や検証を進め、必要性に疑問等ある場合、随時整理を行う</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36</xdr:row>
      <xdr:rowOff>140716</xdr:rowOff>
    </xdr:to>
    <xdr:cxnSp macro="">
      <xdr:nvCxnSpPr>
        <xdr:cNvPr id="303" name="直線コネクタ 302"/>
        <xdr:cNvCxnSpPr/>
      </xdr:nvCxnSpPr>
      <xdr:spPr>
        <a:xfrm>
          <a:off x="15671800" y="611174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36</xdr:row>
      <xdr:rowOff>21844</xdr:rowOff>
    </xdr:to>
    <xdr:cxnSp macro="">
      <xdr:nvCxnSpPr>
        <xdr:cNvPr id="306" name="直線コネクタ 305"/>
        <xdr:cNvCxnSpPr/>
      </xdr:nvCxnSpPr>
      <xdr:spPr>
        <a:xfrm flipV="1">
          <a:off x="14782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58420</xdr:rowOff>
    </xdr:to>
    <xdr:cxnSp macro="">
      <xdr:nvCxnSpPr>
        <xdr:cNvPr id="309" name="直線コネクタ 308"/>
        <xdr:cNvCxnSpPr/>
      </xdr:nvCxnSpPr>
      <xdr:spPr>
        <a:xfrm flipV="1">
          <a:off x="13893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58420</xdr:rowOff>
    </xdr:to>
    <xdr:cxnSp macro="">
      <xdr:nvCxnSpPr>
        <xdr:cNvPr id="312" name="直線コネクタ 311"/>
        <xdr:cNvCxnSpPr/>
      </xdr:nvCxnSpPr>
      <xdr:spPr>
        <a:xfrm>
          <a:off x="13004800" y="6175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2" name="円/楕円 32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3"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4" name="円/楕円 323"/>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5" name="テキスト ボックス 324"/>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6" name="円/楕円 325"/>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7" name="テキスト ボックス 326"/>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8" name="円/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0" name="円/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償還期間が短い合併特例事業債及び過疎対策事業債の起債残高が全体の</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％を占め、単年度における償還額が高い傾向にある。</a:t>
          </a:r>
          <a:endParaRPr lang="ja-JP" altLang="ja-JP" sz="1400">
            <a:effectLst/>
          </a:endParaRPr>
        </a:p>
        <a:p>
          <a:r>
            <a:rPr kumimoji="1" lang="ja-JP" altLang="ja-JP" sz="1100">
              <a:solidFill>
                <a:schemeClr val="dk1"/>
              </a:solidFill>
              <a:effectLst/>
              <a:latin typeface="+mn-lt"/>
              <a:ea typeface="+mn-ea"/>
              <a:cs typeface="+mn-cs"/>
            </a:rPr>
            <a:t>　公債費が占める割合は、年々減少して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全国平均や福岡県平均よりも</a:t>
          </a:r>
          <a:r>
            <a:rPr kumimoji="1" lang="ja-JP" altLang="en-US" sz="1100">
              <a:solidFill>
                <a:schemeClr val="dk1"/>
              </a:solidFill>
              <a:effectLst/>
              <a:latin typeface="+mn-lt"/>
              <a:ea typeface="+mn-ea"/>
              <a:cs typeface="+mn-cs"/>
            </a:rPr>
            <a:t>低くなってきたが</a:t>
          </a:r>
          <a:r>
            <a:rPr kumimoji="1" lang="ja-JP" altLang="ja-JP" sz="1100">
              <a:solidFill>
                <a:schemeClr val="dk1"/>
              </a:solidFill>
              <a:effectLst/>
              <a:latin typeface="+mn-lt"/>
              <a:ea typeface="+mn-ea"/>
              <a:cs typeface="+mn-cs"/>
            </a:rPr>
            <a:t>、今後も新たな起債を抑制することにより適正な水準を目指していくことが求められる。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140715</xdr:rowOff>
    </xdr:to>
    <xdr:cxnSp macro="">
      <xdr:nvCxnSpPr>
        <xdr:cNvPr id="361" name="直線コネクタ 360"/>
        <xdr:cNvCxnSpPr/>
      </xdr:nvCxnSpPr>
      <xdr:spPr>
        <a:xfrm flipV="1">
          <a:off x="3987800" y="13340080"/>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79</xdr:row>
      <xdr:rowOff>115570</xdr:rowOff>
    </xdr:to>
    <xdr:cxnSp macro="">
      <xdr:nvCxnSpPr>
        <xdr:cNvPr id="364" name="直線コネクタ 363"/>
        <xdr:cNvCxnSpPr/>
      </xdr:nvCxnSpPr>
      <xdr:spPr>
        <a:xfrm flipV="1">
          <a:off x="3098800" y="135138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79</xdr:row>
      <xdr:rowOff>120142</xdr:rowOff>
    </xdr:to>
    <xdr:cxnSp macro="">
      <xdr:nvCxnSpPr>
        <xdr:cNvPr id="367" name="直線コネクタ 366"/>
        <xdr:cNvCxnSpPr/>
      </xdr:nvCxnSpPr>
      <xdr:spPr>
        <a:xfrm flipV="1">
          <a:off x="2209800" y="13660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120142</xdr:rowOff>
    </xdr:from>
    <xdr:to>
      <xdr:col>3</xdr:col>
      <xdr:colOff>142875</xdr:colOff>
      <xdr:row>80</xdr:row>
      <xdr:rowOff>40132</xdr:rowOff>
    </xdr:to>
    <xdr:cxnSp macro="">
      <xdr:nvCxnSpPr>
        <xdr:cNvPr id="370" name="直線コネクタ 369"/>
        <xdr:cNvCxnSpPr/>
      </xdr:nvCxnSpPr>
      <xdr:spPr>
        <a:xfrm flipV="1">
          <a:off x="1320800" y="136646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0" name="円/楕円 37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2" name="円/楕円 381"/>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3" name="テキスト ボックス 382"/>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84" name="円/楕円 383"/>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85" name="テキスト ボックス 384"/>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69342</xdr:rowOff>
    </xdr:from>
    <xdr:to>
      <xdr:col>3</xdr:col>
      <xdr:colOff>193675</xdr:colOff>
      <xdr:row>79</xdr:row>
      <xdr:rowOff>170942</xdr:rowOff>
    </xdr:to>
    <xdr:sp macro="" textlink="">
      <xdr:nvSpPr>
        <xdr:cNvPr id="386" name="円/楕円 385"/>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155719</xdr:rowOff>
    </xdr:from>
    <xdr:ext cx="762000" cy="259045"/>
    <xdr:sp macro="" textlink="">
      <xdr:nvSpPr>
        <xdr:cNvPr id="387" name="テキスト ボックス 386"/>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160782</xdr:rowOff>
    </xdr:from>
    <xdr:to>
      <xdr:col>1</xdr:col>
      <xdr:colOff>676275</xdr:colOff>
      <xdr:row>80</xdr:row>
      <xdr:rowOff>90932</xdr:rowOff>
    </xdr:to>
    <xdr:sp macro="" textlink="">
      <xdr:nvSpPr>
        <xdr:cNvPr id="388" name="円/楕円 387"/>
        <xdr:cNvSpPr/>
      </xdr:nvSpPr>
      <xdr:spPr>
        <a:xfrm>
          <a:off x="1270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75709</xdr:rowOff>
    </xdr:from>
    <xdr:ext cx="762000" cy="259045"/>
    <xdr:sp macro="" textlink="">
      <xdr:nvSpPr>
        <xdr:cNvPr id="389" name="テキスト ボックス 388"/>
        <xdr:cNvSpPr txBox="1"/>
      </xdr:nvSpPr>
      <xdr:spPr>
        <a:xfrm>
          <a:off x="939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近年、増加の傾向がみられる。</a:t>
          </a:r>
          <a:endParaRPr lang="ja-JP" altLang="ja-JP" sz="1400">
            <a:effectLst/>
          </a:endParaRPr>
        </a:p>
        <a:p>
          <a:r>
            <a:rPr kumimoji="1" lang="ja-JP" altLang="ja-JP" sz="1100">
              <a:solidFill>
                <a:schemeClr val="dk1"/>
              </a:solidFill>
              <a:effectLst/>
              <a:latin typeface="+mn-lt"/>
              <a:ea typeface="+mn-ea"/>
              <a:cs typeface="+mn-cs"/>
            </a:rPr>
            <a:t>　要因として平成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年度の災害復旧事業の増や、小石原川ダム建設に伴う水源地域整備事業の増の他、公債費の比率の減による相対的な増加と考えられる。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78</xdr:row>
      <xdr:rowOff>127000</xdr:rowOff>
    </xdr:to>
    <xdr:cxnSp macro="">
      <xdr:nvCxnSpPr>
        <xdr:cNvPr id="422" name="直線コネクタ 421"/>
        <xdr:cNvCxnSpPr/>
      </xdr:nvCxnSpPr>
      <xdr:spPr>
        <a:xfrm>
          <a:off x="15671800" y="133591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77</xdr:row>
      <xdr:rowOff>157480</xdr:rowOff>
    </xdr:to>
    <xdr:cxnSp macro="">
      <xdr:nvCxnSpPr>
        <xdr:cNvPr id="425" name="直線コネクタ 424"/>
        <xdr:cNvCxnSpPr/>
      </xdr:nvCxnSpPr>
      <xdr:spPr>
        <a:xfrm>
          <a:off x="14782800" y="13347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146050</xdr:rowOff>
    </xdr:to>
    <xdr:cxnSp macro="">
      <xdr:nvCxnSpPr>
        <xdr:cNvPr id="428" name="直線コネクタ 427"/>
        <xdr:cNvCxnSpPr/>
      </xdr:nvCxnSpPr>
      <xdr:spPr>
        <a:xfrm>
          <a:off x="13893800" y="132219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77</xdr:row>
      <xdr:rowOff>20320</xdr:rowOff>
    </xdr:to>
    <xdr:cxnSp macro="">
      <xdr:nvCxnSpPr>
        <xdr:cNvPr id="431" name="直線コネクタ 430"/>
        <xdr:cNvCxnSpPr/>
      </xdr:nvCxnSpPr>
      <xdr:spPr>
        <a:xfrm>
          <a:off x="13004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1" name="円/楕円 440"/>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42"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43" name="円/楕円 442"/>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47007</xdr:rowOff>
    </xdr:from>
    <xdr:ext cx="736600" cy="259045"/>
    <xdr:sp macro="" textlink="">
      <xdr:nvSpPr>
        <xdr:cNvPr id="444" name="テキスト ボックス 44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45" name="円/楕円 44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46" name="テキスト ボックス 445"/>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47" name="円/楕円 446"/>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81297</xdr:rowOff>
    </xdr:from>
    <xdr:ext cx="762000" cy="259045"/>
    <xdr:sp macro="" textlink="">
      <xdr:nvSpPr>
        <xdr:cNvPr id="448" name="テキスト ボックス 447"/>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49" name="円/楕円 448"/>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50" name="テキスト ボックス 449"/>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福岡県東峰村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75410</xdr:rowOff>
    </xdr:from>
    <xdr:to>
      <xdr:col>4</xdr:col>
      <xdr:colOff>1117600</xdr:colOff>
      <xdr:row>16</xdr:row>
      <xdr:rowOff>81221</xdr:rowOff>
    </xdr:to>
    <xdr:cxnSp macro="">
      <xdr:nvCxnSpPr>
        <xdr:cNvPr id="47" name="直線コネクタ 46"/>
        <xdr:cNvCxnSpPr/>
      </xdr:nvCxnSpPr>
      <xdr:spPr bwMode="auto">
        <a:xfrm flipV="1">
          <a:off x="5003800" y="2866235"/>
          <a:ext cx="647700" cy="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81221</xdr:rowOff>
    </xdr:from>
    <xdr:to>
      <xdr:col>4</xdr:col>
      <xdr:colOff>469900</xdr:colOff>
      <xdr:row>16</xdr:row>
      <xdr:rowOff>110706</xdr:rowOff>
    </xdr:to>
    <xdr:cxnSp macro="">
      <xdr:nvCxnSpPr>
        <xdr:cNvPr id="50" name="直線コネクタ 49"/>
        <xdr:cNvCxnSpPr/>
      </xdr:nvCxnSpPr>
      <xdr:spPr bwMode="auto">
        <a:xfrm flipV="1">
          <a:off x="4305300" y="2872046"/>
          <a:ext cx="698500" cy="2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110706</xdr:rowOff>
    </xdr:from>
    <xdr:to>
      <xdr:col>3</xdr:col>
      <xdr:colOff>904875</xdr:colOff>
      <xdr:row>16</xdr:row>
      <xdr:rowOff>159096</xdr:rowOff>
    </xdr:to>
    <xdr:cxnSp macro="">
      <xdr:nvCxnSpPr>
        <xdr:cNvPr id="53" name="直線コネクタ 52"/>
        <xdr:cNvCxnSpPr/>
      </xdr:nvCxnSpPr>
      <xdr:spPr bwMode="auto">
        <a:xfrm flipV="1">
          <a:off x="3606800" y="2901531"/>
          <a:ext cx="698500" cy="48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137743</xdr:rowOff>
    </xdr:from>
    <xdr:to>
      <xdr:col>3</xdr:col>
      <xdr:colOff>206375</xdr:colOff>
      <xdr:row>16</xdr:row>
      <xdr:rowOff>159096</xdr:rowOff>
    </xdr:to>
    <xdr:cxnSp macro="">
      <xdr:nvCxnSpPr>
        <xdr:cNvPr id="56" name="直線コネクタ 55"/>
        <xdr:cNvCxnSpPr/>
      </xdr:nvCxnSpPr>
      <xdr:spPr bwMode="auto">
        <a:xfrm>
          <a:off x="2908300" y="2928568"/>
          <a:ext cx="698500" cy="2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24610</xdr:rowOff>
    </xdr:from>
    <xdr:to>
      <xdr:col>5</xdr:col>
      <xdr:colOff>34925</xdr:colOff>
      <xdr:row>16</xdr:row>
      <xdr:rowOff>126210</xdr:rowOff>
    </xdr:to>
    <xdr:sp macro="" textlink="">
      <xdr:nvSpPr>
        <xdr:cNvPr id="66" name="円/楕円 65"/>
        <xdr:cNvSpPr/>
      </xdr:nvSpPr>
      <xdr:spPr bwMode="auto">
        <a:xfrm>
          <a:off x="5600700" y="281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41137</xdr:rowOff>
    </xdr:from>
    <xdr:ext cx="762000" cy="259045"/>
    <xdr:sp macro="" textlink="">
      <xdr:nvSpPr>
        <xdr:cNvPr id="67" name="人口1人当たり決算額の推移該当値テキスト130"/>
        <xdr:cNvSpPr txBox="1"/>
      </xdr:nvSpPr>
      <xdr:spPr>
        <a:xfrm>
          <a:off x="5740400" y="266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268,401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30421</xdr:rowOff>
    </xdr:from>
    <xdr:to>
      <xdr:col>4</xdr:col>
      <xdr:colOff>520700</xdr:colOff>
      <xdr:row>16</xdr:row>
      <xdr:rowOff>132021</xdr:rowOff>
    </xdr:to>
    <xdr:sp macro="" textlink="">
      <xdr:nvSpPr>
        <xdr:cNvPr id="68" name="円/楕円 67"/>
        <xdr:cNvSpPr/>
      </xdr:nvSpPr>
      <xdr:spPr bwMode="auto">
        <a:xfrm>
          <a:off x="4953000" y="282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142198</xdr:rowOff>
    </xdr:from>
    <xdr:ext cx="736600" cy="259045"/>
    <xdr:sp macro="" textlink="">
      <xdr:nvSpPr>
        <xdr:cNvPr id="69" name="テキスト ボックス 68"/>
        <xdr:cNvSpPr txBox="1"/>
      </xdr:nvSpPr>
      <xdr:spPr>
        <a:xfrm>
          <a:off x="4622800" y="259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265,859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59906</xdr:rowOff>
    </xdr:from>
    <xdr:to>
      <xdr:col>3</xdr:col>
      <xdr:colOff>955675</xdr:colOff>
      <xdr:row>16</xdr:row>
      <xdr:rowOff>161506</xdr:rowOff>
    </xdr:to>
    <xdr:sp macro="" textlink="">
      <xdr:nvSpPr>
        <xdr:cNvPr id="70" name="円/楕円 69"/>
        <xdr:cNvSpPr/>
      </xdr:nvSpPr>
      <xdr:spPr bwMode="auto">
        <a:xfrm>
          <a:off x="4254500" y="285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233</xdr:rowOff>
    </xdr:from>
    <xdr:ext cx="762000" cy="259045"/>
    <xdr:sp macro="" textlink="">
      <xdr:nvSpPr>
        <xdr:cNvPr id="71" name="テキスト ボックス 70"/>
        <xdr:cNvSpPr txBox="1"/>
      </xdr:nvSpPr>
      <xdr:spPr>
        <a:xfrm>
          <a:off x="3924300" y="261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108296</xdr:rowOff>
    </xdr:from>
    <xdr:to>
      <xdr:col>3</xdr:col>
      <xdr:colOff>257175</xdr:colOff>
      <xdr:row>17</xdr:row>
      <xdr:rowOff>38446</xdr:rowOff>
    </xdr:to>
    <xdr:sp macro="" textlink="">
      <xdr:nvSpPr>
        <xdr:cNvPr id="72" name="円/楕円 71"/>
        <xdr:cNvSpPr/>
      </xdr:nvSpPr>
      <xdr:spPr bwMode="auto">
        <a:xfrm>
          <a:off x="3556000" y="2899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48623</xdr:rowOff>
    </xdr:from>
    <xdr:ext cx="762000" cy="259045"/>
    <xdr:sp macro="" textlink="">
      <xdr:nvSpPr>
        <xdr:cNvPr id="73" name="テキスト ボックス 72"/>
        <xdr:cNvSpPr txBox="1"/>
      </xdr:nvSpPr>
      <xdr:spPr>
        <a:xfrm>
          <a:off x="3225800" y="266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86943</xdr:rowOff>
    </xdr:from>
    <xdr:to>
      <xdr:col>2</xdr:col>
      <xdr:colOff>692150</xdr:colOff>
      <xdr:row>17</xdr:row>
      <xdr:rowOff>17093</xdr:rowOff>
    </xdr:to>
    <xdr:sp macro="" textlink="">
      <xdr:nvSpPr>
        <xdr:cNvPr id="74" name="円/楕円 73"/>
        <xdr:cNvSpPr/>
      </xdr:nvSpPr>
      <xdr:spPr bwMode="auto">
        <a:xfrm>
          <a:off x="2857500" y="287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27270</xdr:rowOff>
    </xdr:from>
    <xdr:ext cx="762000" cy="259045"/>
    <xdr:sp macro="" textlink="">
      <xdr:nvSpPr>
        <xdr:cNvPr id="75" name="テキスト ボックス 74"/>
        <xdr:cNvSpPr txBox="1"/>
      </xdr:nvSpPr>
      <xdr:spPr>
        <a:xfrm>
          <a:off x="2527300" y="264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242508</xdr:rowOff>
    </xdr:from>
    <xdr:to>
      <xdr:col>4</xdr:col>
      <xdr:colOff>1117600</xdr:colOff>
      <xdr:row>35</xdr:row>
      <xdr:rowOff>315693</xdr:rowOff>
    </xdr:to>
    <xdr:cxnSp macro="">
      <xdr:nvCxnSpPr>
        <xdr:cNvPr id="110" name="直線コネクタ 109"/>
        <xdr:cNvCxnSpPr/>
      </xdr:nvCxnSpPr>
      <xdr:spPr bwMode="auto">
        <a:xfrm>
          <a:off x="5003800" y="6852858"/>
          <a:ext cx="647700" cy="7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300470</xdr:rowOff>
    </xdr:from>
    <xdr:ext cx="762000" cy="259045"/>
    <xdr:sp macro="" textlink="">
      <xdr:nvSpPr>
        <xdr:cNvPr id="111" name="人口1人当たり決算額の推移平均値テキスト445"/>
        <xdr:cNvSpPr txBox="1"/>
      </xdr:nvSpPr>
      <xdr:spPr>
        <a:xfrm>
          <a:off x="5740400" y="691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132595</xdr:rowOff>
    </xdr:from>
    <xdr:to>
      <xdr:col>4</xdr:col>
      <xdr:colOff>469900</xdr:colOff>
      <xdr:row>35</xdr:row>
      <xdr:rowOff>242508</xdr:rowOff>
    </xdr:to>
    <xdr:cxnSp macro="">
      <xdr:nvCxnSpPr>
        <xdr:cNvPr id="113" name="直線コネクタ 112"/>
        <xdr:cNvCxnSpPr/>
      </xdr:nvCxnSpPr>
      <xdr:spPr bwMode="auto">
        <a:xfrm>
          <a:off x="4305300" y="6742945"/>
          <a:ext cx="698500" cy="10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125193</xdr:rowOff>
    </xdr:from>
    <xdr:to>
      <xdr:col>3</xdr:col>
      <xdr:colOff>904875</xdr:colOff>
      <xdr:row>35</xdr:row>
      <xdr:rowOff>132595</xdr:rowOff>
    </xdr:to>
    <xdr:cxnSp macro="">
      <xdr:nvCxnSpPr>
        <xdr:cNvPr id="116" name="直線コネクタ 115"/>
        <xdr:cNvCxnSpPr/>
      </xdr:nvCxnSpPr>
      <xdr:spPr bwMode="auto">
        <a:xfrm>
          <a:off x="3606800" y="6735543"/>
          <a:ext cx="698500" cy="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1064</xdr:rowOff>
    </xdr:from>
    <xdr:to>
      <xdr:col>3</xdr:col>
      <xdr:colOff>206375</xdr:colOff>
      <xdr:row>35</xdr:row>
      <xdr:rowOff>125193</xdr:rowOff>
    </xdr:to>
    <xdr:cxnSp macro="">
      <xdr:nvCxnSpPr>
        <xdr:cNvPr id="119" name="直線コネクタ 118"/>
        <xdr:cNvCxnSpPr/>
      </xdr:nvCxnSpPr>
      <xdr:spPr bwMode="auto">
        <a:xfrm>
          <a:off x="2908300" y="6611414"/>
          <a:ext cx="698500" cy="124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xdr:cNvSpPr txBox="1"/>
      </xdr:nvSpPr>
      <xdr:spPr>
        <a:xfrm>
          <a:off x="32258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xdr:cNvSpPr txBox="1"/>
      </xdr:nvSpPr>
      <xdr:spPr>
        <a:xfrm>
          <a:off x="2527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264893</xdr:rowOff>
    </xdr:from>
    <xdr:to>
      <xdr:col>5</xdr:col>
      <xdr:colOff>34925</xdr:colOff>
      <xdr:row>36</xdr:row>
      <xdr:rowOff>23593</xdr:rowOff>
    </xdr:to>
    <xdr:sp macro="" textlink="">
      <xdr:nvSpPr>
        <xdr:cNvPr id="129" name="円/楕円 128"/>
        <xdr:cNvSpPr/>
      </xdr:nvSpPr>
      <xdr:spPr bwMode="auto">
        <a:xfrm>
          <a:off x="5600700" y="687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109970</xdr:rowOff>
    </xdr:from>
    <xdr:ext cx="762000" cy="259045"/>
    <xdr:sp macro="" textlink="">
      <xdr:nvSpPr>
        <xdr:cNvPr id="130" name="人口1人当たり決算額の推移該当値テキスト445"/>
        <xdr:cNvSpPr txBox="1"/>
      </xdr:nvSpPr>
      <xdr:spPr>
        <a:xfrm>
          <a:off x="5740400" y="672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191708</xdr:rowOff>
    </xdr:from>
    <xdr:to>
      <xdr:col>4</xdr:col>
      <xdr:colOff>520700</xdr:colOff>
      <xdr:row>35</xdr:row>
      <xdr:rowOff>293308</xdr:rowOff>
    </xdr:to>
    <xdr:sp macro="" textlink="">
      <xdr:nvSpPr>
        <xdr:cNvPr id="131" name="円/楕円 130"/>
        <xdr:cNvSpPr/>
      </xdr:nvSpPr>
      <xdr:spPr bwMode="auto">
        <a:xfrm>
          <a:off x="4953000" y="680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303485</xdr:rowOff>
    </xdr:from>
    <xdr:ext cx="736600" cy="259045"/>
    <xdr:sp macro="" textlink="">
      <xdr:nvSpPr>
        <xdr:cNvPr id="132" name="テキスト ボックス 131"/>
        <xdr:cNvSpPr txBox="1"/>
      </xdr:nvSpPr>
      <xdr:spPr>
        <a:xfrm>
          <a:off x="4622800" y="657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81795</xdr:rowOff>
    </xdr:from>
    <xdr:to>
      <xdr:col>3</xdr:col>
      <xdr:colOff>955675</xdr:colOff>
      <xdr:row>35</xdr:row>
      <xdr:rowOff>183395</xdr:rowOff>
    </xdr:to>
    <xdr:sp macro="" textlink="">
      <xdr:nvSpPr>
        <xdr:cNvPr id="133" name="円/楕円 132"/>
        <xdr:cNvSpPr/>
      </xdr:nvSpPr>
      <xdr:spPr bwMode="auto">
        <a:xfrm>
          <a:off x="4254500" y="66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193572</xdr:rowOff>
    </xdr:from>
    <xdr:ext cx="762000" cy="259045"/>
    <xdr:sp macro="" textlink="">
      <xdr:nvSpPr>
        <xdr:cNvPr id="134" name="テキスト ボックス 133"/>
        <xdr:cNvSpPr txBox="1"/>
      </xdr:nvSpPr>
      <xdr:spPr>
        <a:xfrm>
          <a:off x="3924300" y="646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74393</xdr:rowOff>
    </xdr:from>
    <xdr:to>
      <xdr:col>3</xdr:col>
      <xdr:colOff>257175</xdr:colOff>
      <xdr:row>35</xdr:row>
      <xdr:rowOff>175993</xdr:rowOff>
    </xdr:to>
    <xdr:sp macro="" textlink="">
      <xdr:nvSpPr>
        <xdr:cNvPr id="135" name="円/楕円 134"/>
        <xdr:cNvSpPr/>
      </xdr:nvSpPr>
      <xdr:spPr bwMode="auto">
        <a:xfrm>
          <a:off x="3556000" y="668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186170</xdr:rowOff>
    </xdr:from>
    <xdr:ext cx="762000" cy="259045"/>
    <xdr:sp macro="" textlink="">
      <xdr:nvSpPr>
        <xdr:cNvPr id="136" name="テキスト ボックス 135"/>
        <xdr:cNvSpPr txBox="1"/>
      </xdr:nvSpPr>
      <xdr:spPr>
        <a:xfrm>
          <a:off x="3225800" y="645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293164</xdr:rowOff>
    </xdr:from>
    <xdr:to>
      <xdr:col>2</xdr:col>
      <xdr:colOff>692150</xdr:colOff>
      <xdr:row>35</xdr:row>
      <xdr:rowOff>51864</xdr:rowOff>
    </xdr:to>
    <xdr:sp macro="" textlink="">
      <xdr:nvSpPr>
        <xdr:cNvPr id="137" name="円/楕円 136"/>
        <xdr:cNvSpPr/>
      </xdr:nvSpPr>
      <xdr:spPr bwMode="auto">
        <a:xfrm>
          <a:off x="2857500" y="656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62040</xdr:rowOff>
    </xdr:from>
    <xdr:ext cx="762000" cy="259045"/>
    <xdr:sp macro="" textlink="">
      <xdr:nvSpPr>
        <xdr:cNvPr id="138" name="テキスト ボックス 137"/>
        <xdr:cNvSpPr txBox="1"/>
      </xdr:nvSpPr>
      <xdr:spPr>
        <a:xfrm>
          <a:off x="2527300" y="632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2,233
51.97
3,327,056
3,181,628
123,948
1,472,682
2,419,713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120311</xdr:rowOff>
    </xdr:from>
    <xdr:to>
      <xdr:col>6</xdr:col>
      <xdr:colOff>511175</xdr:colOff>
      <xdr:row>36</xdr:row>
      <xdr:rowOff>141562</xdr:rowOff>
    </xdr:to>
    <xdr:cxnSp macro="">
      <xdr:nvCxnSpPr>
        <xdr:cNvPr id="63" name="直線コネクタ 62"/>
        <xdr:cNvCxnSpPr/>
      </xdr:nvCxnSpPr>
      <xdr:spPr>
        <a:xfrm flipV="1">
          <a:off x="3797300" y="6292511"/>
          <a:ext cx="8382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141562</xdr:rowOff>
    </xdr:from>
    <xdr:to>
      <xdr:col>5</xdr:col>
      <xdr:colOff>358775</xdr:colOff>
      <xdr:row>37</xdr:row>
      <xdr:rowOff>20518</xdr:rowOff>
    </xdr:to>
    <xdr:cxnSp macro="">
      <xdr:nvCxnSpPr>
        <xdr:cNvPr id="66" name="直線コネクタ 65"/>
        <xdr:cNvCxnSpPr/>
      </xdr:nvCxnSpPr>
      <xdr:spPr>
        <a:xfrm flipV="1">
          <a:off x="2908300" y="6313762"/>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20518</xdr:rowOff>
    </xdr:from>
    <xdr:to>
      <xdr:col>4</xdr:col>
      <xdr:colOff>155575</xdr:colOff>
      <xdr:row>37</xdr:row>
      <xdr:rowOff>96511</xdr:rowOff>
    </xdr:to>
    <xdr:cxnSp macro="">
      <xdr:nvCxnSpPr>
        <xdr:cNvPr id="69" name="直線コネクタ 68"/>
        <xdr:cNvCxnSpPr/>
      </xdr:nvCxnSpPr>
      <xdr:spPr>
        <a:xfrm flipV="1">
          <a:off x="2019300" y="6364168"/>
          <a:ext cx="889000" cy="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83530</xdr:rowOff>
    </xdr:from>
    <xdr:to>
      <xdr:col>2</xdr:col>
      <xdr:colOff>638175</xdr:colOff>
      <xdr:row>37</xdr:row>
      <xdr:rowOff>96511</xdr:rowOff>
    </xdr:to>
    <xdr:cxnSp macro="">
      <xdr:nvCxnSpPr>
        <xdr:cNvPr id="72" name="直線コネクタ 71"/>
        <xdr:cNvCxnSpPr/>
      </xdr:nvCxnSpPr>
      <xdr:spPr>
        <a:xfrm>
          <a:off x="1130300" y="6427180"/>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69511</xdr:rowOff>
    </xdr:from>
    <xdr:to>
      <xdr:col>6</xdr:col>
      <xdr:colOff>561975</xdr:colOff>
      <xdr:row>36</xdr:row>
      <xdr:rowOff>171111</xdr:rowOff>
    </xdr:to>
    <xdr:sp macro="" textlink="">
      <xdr:nvSpPr>
        <xdr:cNvPr id="82" name="円/楕円 81"/>
        <xdr:cNvSpPr/>
      </xdr:nvSpPr>
      <xdr:spPr>
        <a:xfrm>
          <a:off x="4584700" y="62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92388</xdr:rowOff>
    </xdr:from>
    <xdr:ext cx="599010" cy="259045"/>
    <xdr:sp macro="" textlink="">
      <xdr:nvSpPr>
        <xdr:cNvPr id="83" name="人件費該当値テキスト"/>
        <xdr:cNvSpPr txBox="1"/>
      </xdr:nvSpPr>
      <xdr:spPr>
        <a:xfrm>
          <a:off x="4686300" y="609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250,937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90762</xdr:rowOff>
    </xdr:from>
    <xdr:to>
      <xdr:col>5</xdr:col>
      <xdr:colOff>409575</xdr:colOff>
      <xdr:row>37</xdr:row>
      <xdr:rowOff>20912</xdr:rowOff>
    </xdr:to>
    <xdr:sp macro="" textlink="">
      <xdr:nvSpPr>
        <xdr:cNvPr id="84" name="円/楕円 83"/>
        <xdr:cNvSpPr/>
      </xdr:nvSpPr>
      <xdr:spPr>
        <a:xfrm>
          <a:off x="3746500" y="62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37439</xdr:rowOff>
    </xdr:from>
    <xdr:ext cx="599010" cy="259045"/>
    <xdr:sp macro="" textlink="">
      <xdr:nvSpPr>
        <xdr:cNvPr id="85" name="テキスト ボックス 84"/>
        <xdr:cNvSpPr txBox="1"/>
      </xdr:nvSpPr>
      <xdr:spPr>
        <a:xfrm>
          <a:off x="3497794" y="603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244,430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141168</xdr:rowOff>
    </xdr:from>
    <xdr:to>
      <xdr:col>4</xdr:col>
      <xdr:colOff>206375</xdr:colOff>
      <xdr:row>37</xdr:row>
      <xdr:rowOff>71318</xdr:rowOff>
    </xdr:to>
    <xdr:sp macro="" textlink="">
      <xdr:nvSpPr>
        <xdr:cNvPr id="86" name="円/楕円 85"/>
        <xdr:cNvSpPr/>
      </xdr:nvSpPr>
      <xdr:spPr>
        <a:xfrm>
          <a:off x="2857500" y="63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87845</xdr:rowOff>
    </xdr:from>
    <xdr:ext cx="599010" cy="259045"/>
    <xdr:sp macro="" textlink="">
      <xdr:nvSpPr>
        <xdr:cNvPr id="87" name="テキスト ボックス 86"/>
        <xdr:cNvSpPr txBox="1"/>
      </xdr:nvSpPr>
      <xdr:spPr>
        <a:xfrm>
          <a:off x="2608794" y="608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45711</xdr:rowOff>
    </xdr:from>
    <xdr:to>
      <xdr:col>3</xdr:col>
      <xdr:colOff>3175</xdr:colOff>
      <xdr:row>37</xdr:row>
      <xdr:rowOff>147311</xdr:rowOff>
    </xdr:to>
    <xdr:sp macro="" textlink="">
      <xdr:nvSpPr>
        <xdr:cNvPr id="88" name="円/楕円 87"/>
        <xdr:cNvSpPr/>
      </xdr:nvSpPr>
      <xdr:spPr>
        <a:xfrm>
          <a:off x="1968500" y="63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163838</xdr:rowOff>
    </xdr:from>
    <xdr:ext cx="599010" cy="259045"/>
    <xdr:sp macro="" textlink="">
      <xdr:nvSpPr>
        <xdr:cNvPr id="89" name="テキスト ボックス 88"/>
        <xdr:cNvSpPr txBox="1"/>
      </xdr:nvSpPr>
      <xdr:spPr>
        <a:xfrm>
          <a:off x="1719794" y="616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32730</xdr:rowOff>
    </xdr:from>
    <xdr:to>
      <xdr:col>1</xdr:col>
      <xdr:colOff>485775</xdr:colOff>
      <xdr:row>37</xdr:row>
      <xdr:rowOff>134330</xdr:rowOff>
    </xdr:to>
    <xdr:sp macro="" textlink="">
      <xdr:nvSpPr>
        <xdr:cNvPr id="90" name="円/楕円 89"/>
        <xdr:cNvSpPr/>
      </xdr:nvSpPr>
      <xdr:spPr>
        <a:xfrm>
          <a:off x="10795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150857</xdr:rowOff>
    </xdr:from>
    <xdr:ext cx="599010" cy="259045"/>
    <xdr:sp macro="" textlink="">
      <xdr:nvSpPr>
        <xdr:cNvPr id="91" name="テキスト ボックス 90"/>
        <xdr:cNvSpPr txBox="1"/>
      </xdr:nvSpPr>
      <xdr:spPr>
        <a:xfrm>
          <a:off x="830794" y="615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21106</xdr:rowOff>
    </xdr:from>
    <xdr:to>
      <xdr:col>6</xdr:col>
      <xdr:colOff>511175</xdr:colOff>
      <xdr:row>57</xdr:row>
      <xdr:rowOff>110713</xdr:rowOff>
    </xdr:to>
    <xdr:cxnSp macro="">
      <xdr:nvCxnSpPr>
        <xdr:cNvPr id="122" name="直線コネクタ 121"/>
        <xdr:cNvCxnSpPr/>
      </xdr:nvCxnSpPr>
      <xdr:spPr>
        <a:xfrm flipV="1">
          <a:off x="3797300" y="9793756"/>
          <a:ext cx="838200" cy="8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87520</xdr:rowOff>
    </xdr:from>
    <xdr:to>
      <xdr:col>5</xdr:col>
      <xdr:colOff>358775</xdr:colOff>
      <xdr:row>57</xdr:row>
      <xdr:rowOff>110713</xdr:rowOff>
    </xdr:to>
    <xdr:cxnSp macro="">
      <xdr:nvCxnSpPr>
        <xdr:cNvPr id="125" name="直線コネクタ 124"/>
        <xdr:cNvCxnSpPr/>
      </xdr:nvCxnSpPr>
      <xdr:spPr>
        <a:xfrm>
          <a:off x="2908300" y="9860170"/>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87520</xdr:rowOff>
    </xdr:from>
    <xdr:to>
      <xdr:col>4</xdr:col>
      <xdr:colOff>155575</xdr:colOff>
      <xdr:row>57</xdr:row>
      <xdr:rowOff>141705</xdr:rowOff>
    </xdr:to>
    <xdr:cxnSp macro="">
      <xdr:nvCxnSpPr>
        <xdr:cNvPr id="128" name="直線コネクタ 127"/>
        <xdr:cNvCxnSpPr/>
      </xdr:nvCxnSpPr>
      <xdr:spPr>
        <a:xfrm flipV="1">
          <a:off x="2019300" y="9860170"/>
          <a:ext cx="889000" cy="5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141705</xdr:rowOff>
    </xdr:from>
    <xdr:to>
      <xdr:col>2</xdr:col>
      <xdr:colOff>638175</xdr:colOff>
      <xdr:row>57</xdr:row>
      <xdr:rowOff>145265</xdr:rowOff>
    </xdr:to>
    <xdr:cxnSp macro="">
      <xdr:nvCxnSpPr>
        <xdr:cNvPr id="131" name="直線コネクタ 130"/>
        <xdr:cNvCxnSpPr/>
      </xdr:nvCxnSpPr>
      <xdr:spPr>
        <a:xfrm flipV="1">
          <a:off x="1130300" y="9914355"/>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141756</xdr:rowOff>
    </xdr:from>
    <xdr:to>
      <xdr:col>6</xdr:col>
      <xdr:colOff>561975</xdr:colOff>
      <xdr:row>57</xdr:row>
      <xdr:rowOff>71906</xdr:rowOff>
    </xdr:to>
    <xdr:sp macro="" textlink="">
      <xdr:nvSpPr>
        <xdr:cNvPr id="141" name="円/楕円 140"/>
        <xdr:cNvSpPr/>
      </xdr:nvSpPr>
      <xdr:spPr>
        <a:xfrm>
          <a:off x="4584700" y="97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164633</xdr:rowOff>
    </xdr:from>
    <xdr:ext cx="599010" cy="259045"/>
    <xdr:sp macro="" textlink="">
      <xdr:nvSpPr>
        <xdr:cNvPr id="142" name="物件費該当値テキスト"/>
        <xdr:cNvSpPr txBox="1"/>
      </xdr:nvSpPr>
      <xdr:spPr>
        <a:xfrm>
          <a:off x="4686300" y="959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59913</xdr:rowOff>
    </xdr:from>
    <xdr:to>
      <xdr:col>5</xdr:col>
      <xdr:colOff>409575</xdr:colOff>
      <xdr:row>57</xdr:row>
      <xdr:rowOff>161513</xdr:rowOff>
    </xdr:to>
    <xdr:sp macro="" textlink="">
      <xdr:nvSpPr>
        <xdr:cNvPr id="143" name="円/楕円 142"/>
        <xdr:cNvSpPr/>
      </xdr:nvSpPr>
      <xdr:spPr>
        <a:xfrm>
          <a:off x="3746500" y="98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6590</xdr:rowOff>
    </xdr:from>
    <xdr:ext cx="599010" cy="259045"/>
    <xdr:sp macro="" textlink="">
      <xdr:nvSpPr>
        <xdr:cNvPr id="144" name="テキスト ボックス 143"/>
        <xdr:cNvSpPr txBox="1"/>
      </xdr:nvSpPr>
      <xdr:spPr>
        <a:xfrm>
          <a:off x="3497794" y="960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36720</xdr:rowOff>
    </xdr:from>
    <xdr:to>
      <xdr:col>4</xdr:col>
      <xdr:colOff>206375</xdr:colOff>
      <xdr:row>57</xdr:row>
      <xdr:rowOff>138320</xdr:rowOff>
    </xdr:to>
    <xdr:sp macro="" textlink="">
      <xdr:nvSpPr>
        <xdr:cNvPr id="145" name="円/楕円 144"/>
        <xdr:cNvSpPr/>
      </xdr:nvSpPr>
      <xdr:spPr>
        <a:xfrm>
          <a:off x="2857500" y="98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154847</xdr:rowOff>
    </xdr:from>
    <xdr:ext cx="599010" cy="259045"/>
    <xdr:sp macro="" textlink="">
      <xdr:nvSpPr>
        <xdr:cNvPr id="146" name="テキスト ボックス 145"/>
        <xdr:cNvSpPr txBox="1"/>
      </xdr:nvSpPr>
      <xdr:spPr>
        <a:xfrm>
          <a:off x="2608794" y="958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90905</xdr:rowOff>
    </xdr:from>
    <xdr:to>
      <xdr:col>3</xdr:col>
      <xdr:colOff>3175</xdr:colOff>
      <xdr:row>58</xdr:row>
      <xdr:rowOff>21055</xdr:rowOff>
    </xdr:to>
    <xdr:sp macro="" textlink="">
      <xdr:nvSpPr>
        <xdr:cNvPr id="147" name="円/楕円 146"/>
        <xdr:cNvSpPr/>
      </xdr:nvSpPr>
      <xdr:spPr>
        <a:xfrm>
          <a:off x="1968500" y="98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12182</xdr:rowOff>
    </xdr:from>
    <xdr:ext cx="599010" cy="259045"/>
    <xdr:sp macro="" textlink="">
      <xdr:nvSpPr>
        <xdr:cNvPr id="148" name="テキスト ボックス 147"/>
        <xdr:cNvSpPr txBox="1"/>
      </xdr:nvSpPr>
      <xdr:spPr>
        <a:xfrm>
          <a:off x="1719794" y="99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94465</xdr:rowOff>
    </xdr:from>
    <xdr:to>
      <xdr:col>1</xdr:col>
      <xdr:colOff>485775</xdr:colOff>
      <xdr:row>58</xdr:row>
      <xdr:rowOff>24615</xdr:rowOff>
    </xdr:to>
    <xdr:sp macro="" textlink="">
      <xdr:nvSpPr>
        <xdr:cNvPr id="149" name="円/楕円 148"/>
        <xdr:cNvSpPr/>
      </xdr:nvSpPr>
      <xdr:spPr>
        <a:xfrm>
          <a:off x="1079500" y="98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15742</xdr:rowOff>
    </xdr:from>
    <xdr:ext cx="599010" cy="259045"/>
    <xdr:sp macro="" textlink="">
      <xdr:nvSpPr>
        <xdr:cNvPr id="150" name="テキスト ボックス 149"/>
        <xdr:cNvSpPr txBox="1"/>
      </xdr:nvSpPr>
      <xdr:spPr>
        <a:xfrm>
          <a:off x="830794" y="995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33610</xdr:rowOff>
    </xdr:from>
    <xdr:to>
      <xdr:col>6</xdr:col>
      <xdr:colOff>511175</xdr:colOff>
      <xdr:row>79</xdr:row>
      <xdr:rowOff>35325</xdr:rowOff>
    </xdr:to>
    <xdr:cxnSp macro="">
      <xdr:nvCxnSpPr>
        <xdr:cNvPr id="179" name="直線コネクタ 178"/>
        <xdr:cNvCxnSpPr/>
      </xdr:nvCxnSpPr>
      <xdr:spPr>
        <a:xfrm>
          <a:off x="3797300" y="1357816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11664</xdr:rowOff>
    </xdr:from>
    <xdr:to>
      <xdr:col>5</xdr:col>
      <xdr:colOff>358775</xdr:colOff>
      <xdr:row>79</xdr:row>
      <xdr:rowOff>33610</xdr:rowOff>
    </xdr:to>
    <xdr:cxnSp macro="">
      <xdr:nvCxnSpPr>
        <xdr:cNvPr id="182" name="直線コネクタ 181"/>
        <xdr:cNvCxnSpPr/>
      </xdr:nvCxnSpPr>
      <xdr:spPr>
        <a:xfrm>
          <a:off x="2908300" y="1355621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11664</xdr:rowOff>
    </xdr:from>
    <xdr:to>
      <xdr:col>4</xdr:col>
      <xdr:colOff>155575</xdr:colOff>
      <xdr:row>79</xdr:row>
      <xdr:rowOff>22180</xdr:rowOff>
    </xdr:to>
    <xdr:cxnSp macro="">
      <xdr:nvCxnSpPr>
        <xdr:cNvPr id="185" name="直線コネクタ 184"/>
        <xdr:cNvCxnSpPr/>
      </xdr:nvCxnSpPr>
      <xdr:spPr>
        <a:xfrm flipV="1">
          <a:off x="2019300" y="1355621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132251</xdr:rowOff>
    </xdr:from>
    <xdr:to>
      <xdr:col>2</xdr:col>
      <xdr:colOff>638175</xdr:colOff>
      <xdr:row>79</xdr:row>
      <xdr:rowOff>22180</xdr:rowOff>
    </xdr:to>
    <xdr:cxnSp macro="">
      <xdr:nvCxnSpPr>
        <xdr:cNvPr id="188" name="直線コネクタ 187"/>
        <xdr:cNvCxnSpPr/>
      </xdr:nvCxnSpPr>
      <xdr:spPr>
        <a:xfrm>
          <a:off x="1130300" y="13505351"/>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155975</xdr:rowOff>
    </xdr:from>
    <xdr:to>
      <xdr:col>6</xdr:col>
      <xdr:colOff>561975</xdr:colOff>
      <xdr:row>79</xdr:row>
      <xdr:rowOff>86125</xdr:rowOff>
    </xdr:to>
    <xdr:sp macro="" textlink="">
      <xdr:nvSpPr>
        <xdr:cNvPr id="198" name="円/楕円 197"/>
        <xdr:cNvSpPr/>
      </xdr:nvSpPr>
      <xdr:spPr>
        <a:xfrm>
          <a:off x="4584700" y="135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70902</xdr:rowOff>
    </xdr:from>
    <xdr:ext cx="378565" cy="259045"/>
    <xdr:sp macro="" textlink="">
      <xdr:nvSpPr>
        <xdr:cNvPr id="199" name="維持補修費該当値テキスト"/>
        <xdr:cNvSpPr txBox="1"/>
      </xdr:nvSpPr>
      <xdr:spPr>
        <a:xfrm>
          <a:off x="4686300" y="1344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154260</xdr:rowOff>
    </xdr:from>
    <xdr:to>
      <xdr:col>5</xdr:col>
      <xdr:colOff>409575</xdr:colOff>
      <xdr:row>79</xdr:row>
      <xdr:rowOff>84410</xdr:rowOff>
    </xdr:to>
    <xdr:sp macro="" textlink="">
      <xdr:nvSpPr>
        <xdr:cNvPr id="200" name="円/楕円 199"/>
        <xdr:cNvSpPr/>
      </xdr:nvSpPr>
      <xdr:spPr>
        <a:xfrm>
          <a:off x="3746500" y="135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75537</xdr:rowOff>
    </xdr:from>
    <xdr:ext cx="378565" cy="259045"/>
    <xdr:sp macro="" textlink="">
      <xdr:nvSpPr>
        <xdr:cNvPr id="201" name="テキスト ボックス 200"/>
        <xdr:cNvSpPr txBox="1"/>
      </xdr:nvSpPr>
      <xdr:spPr>
        <a:xfrm>
          <a:off x="3608017" y="13620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132314</xdr:rowOff>
    </xdr:from>
    <xdr:to>
      <xdr:col>4</xdr:col>
      <xdr:colOff>206375</xdr:colOff>
      <xdr:row>79</xdr:row>
      <xdr:rowOff>62464</xdr:rowOff>
    </xdr:to>
    <xdr:sp macro="" textlink="">
      <xdr:nvSpPr>
        <xdr:cNvPr id="202" name="円/楕円 201"/>
        <xdr:cNvSpPr/>
      </xdr:nvSpPr>
      <xdr:spPr>
        <a:xfrm>
          <a:off x="2857500" y="135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53591</xdr:rowOff>
    </xdr:from>
    <xdr:ext cx="469744" cy="259045"/>
    <xdr:sp macro="" textlink="">
      <xdr:nvSpPr>
        <xdr:cNvPr id="203" name="テキスト ボックス 202"/>
        <xdr:cNvSpPr txBox="1"/>
      </xdr:nvSpPr>
      <xdr:spPr>
        <a:xfrm>
          <a:off x="2673427" y="135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142830</xdr:rowOff>
    </xdr:from>
    <xdr:to>
      <xdr:col>3</xdr:col>
      <xdr:colOff>3175</xdr:colOff>
      <xdr:row>79</xdr:row>
      <xdr:rowOff>72980</xdr:rowOff>
    </xdr:to>
    <xdr:sp macro="" textlink="">
      <xdr:nvSpPr>
        <xdr:cNvPr id="204" name="円/楕円 203"/>
        <xdr:cNvSpPr/>
      </xdr:nvSpPr>
      <xdr:spPr>
        <a:xfrm>
          <a:off x="1968500" y="135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64107</xdr:rowOff>
    </xdr:from>
    <xdr:ext cx="469744" cy="259045"/>
    <xdr:sp macro="" textlink="">
      <xdr:nvSpPr>
        <xdr:cNvPr id="205" name="テキスト ボックス 204"/>
        <xdr:cNvSpPr txBox="1"/>
      </xdr:nvSpPr>
      <xdr:spPr>
        <a:xfrm>
          <a:off x="1784427" y="136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81451</xdr:rowOff>
    </xdr:from>
    <xdr:to>
      <xdr:col>1</xdr:col>
      <xdr:colOff>485775</xdr:colOff>
      <xdr:row>79</xdr:row>
      <xdr:rowOff>11601</xdr:rowOff>
    </xdr:to>
    <xdr:sp macro="" textlink="">
      <xdr:nvSpPr>
        <xdr:cNvPr id="206" name="円/楕円 205"/>
        <xdr:cNvSpPr/>
      </xdr:nvSpPr>
      <xdr:spPr>
        <a:xfrm>
          <a:off x="1079500" y="134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2728</xdr:rowOff>
    </xdr:from>
    <xdr:ext cx="469744" cy="259045"/>
    <xdr:sp macro="" textlink="">
      <xdr:nvSpPr>
        <xdr:cNvPr id="207" name="テキスト ボックス 206"/>
        <xdr:cNvSpPr txBox="1"/>
      </xdr:nvSpPr>
      <xdr:spPr>
        <a:xfrm>
          <a:off x="895427" y="135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155029</xdr:rowOff>
    </xdr:from>
    <xdr:to>
      <xdr:col>6</xdr:col>
      <xdr:colOff>511175</xdr:colOff>
      <xdr:row>96</xdr:row>
      <xdr:rowOff>1676</xdr:rowOff>
    </xdr:to>
    <xdr:cxnSp macro="">
      <xdr:nvCxnSpPr>
        <xdr:cNvPr id="237" name="直線コネクタ 236"/>
        <xdr:cNvCxnSpPr/>
      </xdr:nvCxnSpPr>
      <xdr:spPr>
        <a:xfrm flipV="1">
          <a:off x="3797300" y="1644277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1676</xdr:rowOff>
    </xdr:from>
    <xdr:to>
      <xdr:col>5</xdr:col>
      <xdr:colOff>358775</xdr:colOff>
      <xdr:row>97</xdr:row>
      <xdr:rowOff>98780</xdr:rowOff>
    </xdr:to>
    <xdr:cxnSp macro="">
      <xdr:nvCxnSpPr>
        <xdr:cNvPr id="240" name="直線コネクタ 239"/>
        <xdr:cNvCxnSpPr/>
      </xdr:nvCxnSpPr>
      <xdr:spPr>
        <a:xfrm flipV="1">
          <a:off x="2908300" y="16460876"/>
          <a:ext cx="889000" cy="2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98780</xdr:rowOff>
    </xdr:from>
    <xdr:to>
      <xdr:col>4</xdr:col>
      <xdr:colOff>155575</xdr:colOff>
      <xdr:row>97</xdr:row>
      <xdr:rowOff>106438</xdr:rowOff>
    </xdr:to>
    <xdr:cxnSp macro="">
      <xdr:nvCxnSpPr>
        <xdr:cNvPr id="243" name="直線コネクタ 242"/>
        <xdr:cNvCxnSpPr/>
      </xdr:nvCxnSpPr>
      <xdr:spPr>
        <a:xfrm flipV="1">
          <a:off x="2019300" y="16729430"/>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106438</xdr:rowOff>
    </xdr:from>
    <xdr:to>
      <xdr:col>2</xdr:col>
      <xdr:colOff>638175</xdr:colOff>
      <xdr:row>97</xdr:row>
      <xdr:rowOff>142405</xdr:rowOff>
    </xdr:to>
    <xdr:cxnSp macro="">
      <xdr:nvCxnSpPr>
        <xdr:cNvPr id="246" name="直線コネクタ 245"/>
        <xdr:cNvCxnSpPr/>
      </xdr:nvCxnSpPr>
      <xdr:spPr>
        <a:xfrm flipV="1">
          <a:off x="1130300" y="16737088"/>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104229</xdr:rowOff>
    </xdr:from>
    <xdr:to>
      <xdr:col>6</xdr:col>
      <xdr:colOff>561975</xdr:colOff>
      <xdr:row>96</xdr:row>
      <xdr:rowOff>34379</xdr:rowOff>
    </xdr:to>
    <xdr:sp macro="" textlink="">
      <xdr:nvSpPr>
        <xdr:cNvPr id="256" name="円/楕円 255"/>
        <xdr:cNvSpPr/>
      </xdr:nvSpPr>
      <xdr:spPr>
        <a:xfrm>
          <a:off x="4584700" y="16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127106</xdr:rowOff>
    </xdr:from>
    <xdr:ext cx="534377" cy="259045"/>
    <xdr:sp macro="" textlink="">
      <xdr:nvSpPr>
        <xdr:cNvPr id="257" name="扶助費該当値テキスト"/>
        <xdr:cNvSpPr txBox="1"/>
      </xdr:nvSpPr>
      <xdr:spPr>
        <a:xfrm>
          <a:off x="4686300" y="162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75,293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122326</xdr:rowOff>
    </xdr:from>
    <xdr:to>
      <xdr:col>5</xdr:col>
      <xdr:colOff>409575</xdr:colOff>
      <xdr:row>96</xdr:row>
      <xdr:rowOff>52476</xdr:rowOff>
    </xdr:to>
    <xdr:sp macro="" textlink="">
      <xdr:nvSpPr>
        <xdr:cNvPr id="258" name="円/楕円 257"/>
        <xdr:cNvSpPr/>
      </xdr:nvSpPr>
      <xdr:spPr>
        <a:xfrm>
          <a:off x="3746500" y="164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69003</xdr:rowOff>
    </xdr:from>
    <xdr:ext cx="534377" cy="259045"/>
    <xdr:sp macro="" textlink="">
      <xdr:nvSpPr>
        <xdr:cNvPr id="259" name="テキスト ボックス 258"/>
        <xdr:cNvSpPr txBox="1"/>
      </xdr:nvSpPr>
      <xdr:spPr>
        <a:xfrm>
          <a:off x="3530111" y="161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47980</xdr:rowOff>
    </xdr:from>
    <xdr:to>
      <xdr:col>4</xdr:col>
      <xdr:colOff>206375</xdr:colOff>
      <xdr:row>97</xdr:row>
      <xdr:rowOff>149580</xdr:rowOff>
    </xdr:to>
    <xdr:sp macro="" textlink="">
      <xdr:nvSpPr>
        <xdr:cNvPr id="260" name="円/楕円 259"/>
        <xdr:cNvSpPr/>
      </xdr:nvSpPr>
      <xdr:spPr>
        <a:xfrm>
          <a:off x="2857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140707</xdr:rowOff>
    </xdr:from>
    <xdr:ext cx="534377" cy="259045"/>
    <xdr:sp macro="" textlink="">
      <xdr:nvSpPr>
        <xdr:cNvPr id="261" name="テキスト ボックス 260"/>
        <xdr:cNvSpPr txBox="1"/>
      </xdr:nvSpPr>
      <xdr:spPr>
        <a:xfrm>
          <a:off x="2641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55638</xdr:rowOff>
    </xdr:from>
    <xdr:to>
      <xdr:col>3</xdr:col>
      <xdr:colOff>3175</xdr:colOff>
      <xdr:row>97</xdr:row>
      <xdr:rowOff>157238</xdr:rowOff>
    </xdr:to>
    <xdr:sp macro="" textlink="">
      <xdr:nvSpPr>
        <xdr:cNvPr id="262" name="円/楕円 261"/>
        <xdr:cNvSpPr/>
      </xdr:nvSpPr>
      <xdr:spPr>
        <a:xfrm>
          <a:off x="1968500" y="16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148365</xdr:rowOff>
    </xdr:from>
    <xdr:ext cx="534377" cy="259045"/>
    <xdr:sp macro="" textlink="">
      <xdr:nvSpPr>
        <xdr:cNvPr id="263" name="テキスト ボックス 262"/>
        <xdr:cNvSpPr txBox="1"/>
      </xdr:nvSpPr>
      <xdr:spPr>
        <a:xfrm>
          <a:off x="1752111" y="167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91605</xdr:rowOff>
    </xdr:from>
    <xdr:to>
      <xdr:col>1</xdr:col>
      <xdr:colOff>485775</xdr:colOff>
      <xdr:row>98</xdr:row>
      <xdr:rowOff>21755</xdr:rowOff>
    </xdr:to>
    <xdr:sp macro="" textlink="">
      <xdr:nvSpPr>
        <xdr:cNvPr id="264" name="円/楕円 263"/>
        <xdr:cNvSpPr/>
      </xdr:nvSpPr>
      <xdr:spPr>
        <a:xfrm>
          <a:off x="1079500" y="16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12882</xdr:rowOff>
    </xdr:from>
    <xdr:ext cx="534377" cy="259045"/>
    <xdr:sp macro="" textlink="">
      <xdr:nvSpPr>
        <xdr:cNvPr id="265" name="テキスト ボックス 264"/>
        <xdr:cNvSpPr txBox="1"/>
      </xdr:nvSpPr>
      <xdr:spPr>
        <a:xfrm>
          <a:off x="863111" y="16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43497</xdr:rowOff>
    </xdr:from>
    <xdr:to>
      <xdr:col>15</xdr:col>
      <xdr:colOff>180975</xdr:colOff>
      <xdr:row>36</xdr:row>
      <xdr:rowOff>80809</xdr:rowOff>
    </xdr:to>
    <xdr:cxnSp macro="">
      <xdr:nvCxnSpPr>
        <xdr:cNvPr id="294" name="直線コネクタ 293"/>
        <xdr:cNvCxnSpPr/>
      </xdr:nvCxnSpPr>
      <xdr:spPr>
        <a:xfrm flipV="1">
          <a:off x="9639300" y="6215697"/>
          <a:ext cx="8382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80809</xdr:rowOff>
    </xdr:from>
    <xdr:to>
      <xdr:col>14</xdr:col>
      <xdr:colOff>28575</xdr:colOff>
      <xdr:row>36</xdr:row>
      <xdr:rowOff>143472</xdr:rowOff>
    </xdr:to>
    <xdr:cxnSp macro="">
      <xdr:nvCxnSpPr>
        <xdr:cNvPr id="297" name="直線コネクタ 296"/>
        <xdr:cNvCxnSpPr/>
      </xdr:nvCxnSpPr>
      <xdr:spPr>
        <a:xfrm flipV="1">
          <a:off x="8750300" y="6253009"/>
          <a:ext cx="889000" cy="6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143472</xdr:rowOff>
    </xdr:from>
    <xdr:to>
      <xdr:col>12</xdr:col>
      <xdr:colOff>511175</xdr:colOff>
      <xdr:row>36</xdr:row>
      <xdr:rowOff>164926</xdr:rowOff>
    </xdr:to>
    <xdr:cxnSp macro="">
      <xdr:nvCxnSpPr>
        <xdr:cNvPr id="300" name="直線コネクタ 299"/>
        <xdr:cNvCxnSpPr/>
      </xdr:nvCxnSpPr>
      <xdr:spPr>
        <a:xfrm flipV="1">
          <a:off x="7861300" y="6315672"/>
          <a:ext cx="889000" cy="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157817</xdr:rowOff>
    </xdr:from>
    <xdr:to>
      <xdr:col>11</xdr:col>
      <xdr:colOff>307975</xdr:colOff>
      <xdr:row>36</xdr:row>
      <xdr:rowOff>164926</xdr:rowOff>
    </xdr:to>
    <xdr:cxnSp macro="">
      <xdr:nvCxnSpPr>
        <xdr:cNvPr id="303" name="直線コネクタ 302"/>
        <xdr:cNvCxnSpPr/>
      </xdr:nvCxnSpPr>
      <xdr:spPr>
        <a:xfrm>
          <a:off x="6972300" y="6330017"/>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164147</xdr:rowOff>
    </xdr:from>
    <xdr:to>
      <xdr:col>15</xdr:col>
      <xdr:colOff>231775</xdr:colOff>
      <xdr:row>36</xdr:row>
      <xdr:rowOff>94297</xdr:rowOff>
    </xdr:to>
    <xdr:sp macro="" textlink="">
      <xdr:nvSpPr>
        <xdr:cNvPr id="313" name="円/楕円 312"/>
        <xdr:cNvSpPr/>
      </xdr:nvSpPr>
      <xdr:spPr>
        <a:xfrm>
          <a:off x="10426700" y="61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15574</xdr:rowOff>
    </xdr:from>
    <xdr:ext cx="599010" cy="259045"/>
    <xdr:sp macro="" textlink="">
      <xdr:nvSpPr>
        <xdr:cNvPr id="314" name="補助費等該当値テキスト"/>
        <xdr:cNvSpPr txBox="1"/>
      </xdr:nvSpPr>
      <xdr:spPr>
        <a:xfrm>
          <a:off x="10528300" y="601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30009</xdr:rowOff>
    </xdr:from>
    <xdr:to>
      <xdr:col>14</xdr:col>
      <xdr:colOff>79375</xdr:colOff>
      <xdr:row>36</xdr:row>
      <xdr:rowOff>131609</xdr:rowOff>
    </xdr:to>
    <xdr:sp macro="" textlink="">
      <xdr:nvSpPr>
        <xdr:cNvPr id="315" name="円/楕円 314"/>
        <xdr:cNvSpPr/>
      </xdr:nvSpPr>
      <xdr:spPr>
        <a:xfrm>
          <a:off x="9588500" y="62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122736</xdr:rowOff>
    </xdr:from>
    <xdr:ext cx="599010" cy="259045"/>
    <xdr:sp macro="" textlink="">
      <xdr:nvSpPr>
        <xdr:cNvPr id="316" name="テキスト ボックス 315"/>
        <xdr:cNvSpPr txBox="1"/>
      </xdr:nvSpPr>
      <xdr:spPr>
        <a:xfrm>
          <a:off x="9339794" y="629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92672</xdr:rowOff>
    </xdr:from>
    <xdr:to>
      <xdr:col>12</xdr:col>
      <xdr:colOff>561975</xdr:colOff>
      <xdr:row>37</xdr:row>
      <xdr:rowOff>22822</xdr:rowOff>
    </xdr:to>
    <xdr:sp macro="" textlink="">
      <xdr:nvSpPr>
        <xdr:cNvPr id="317" name="円/楕円 316"/>
        <xdr:cNvSpPr/>
      </xdr:nvSpPr>
      <xdr:spPr>
        <a:xfrm>
          <a:off x="8699500" y="62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13949</xdr:rowOff>
    </xdr:from>
    <xdr:ext cx="599010" cy="259045"/>
    <xdr:sp macro="" textlink="">
      <xdr:nvSpPr>
        <xdr:cNvPr id="318" name="テキスト ボックス 317"/>
        <xdr:cNvSpPr txBox="1"/>
      </xdr:nvSpPr>
      <xdr:spPr>
        <a:xfrm>
          <a:off x="8450794" y="63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114126</xdr:rowOff>
    </xdr:from>
    <xdr:to>
      <xdr:col>11</xdr:col>
      <xdr:colOff>358775</xdr:colOff>
      <xdr:row>37</xdr:row>
      <xdr:rowOff>44276</xdr:rowOff>
    </xdr:to>
    <xdr:sp macro="" textlink="">
      <xdr:nvSpPr>
        <xdr:cNvPr id="319" name="円/楕円 318"/>
        <xdr:cNvSpPr/>
      </xdr:nvSpPr>
      <xdr:spPr>
        <a:xfrm>
          <a:off x="7810500" y="62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35403</xdr:rowOff>
    </xdr:from>
    <xdr:ext cx="599010" cy="259045"/>
    <xdr:sp macro="" textlink="">
      <xdr:nvSpPr>
        <xdr:cNvPr id="320" name="テキスト ボックス 319"/>
        <xdr:cNvSpPr txBox="1"/>
      </xdr:nvSpPr>
      <xdr:spPr>
        <a:xfrm>
          <a:off x="7561794" y="637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107017</xdr:rowOff>
    </xdr:from>
    <xdr:to>
      <xdr:col>10</xdr:col>
      <xdr:colOff>155575</xdr:colOff>
      <xdr:row>37</xdr:row>
      <xdr:rowOff>37167</xdr:rowOff>
    </xdr:to>
    <xdr:sp macro="" textlink="">
      <xdr:nvSpPr>
        <xdr:cNvPr id="321" name="円/楕円 320"/>
        <xdr:cNvSpPr/>
      </xdr:nvSpPr>
      <xdr:spPr>
        <a:xfrm>
          <a:off x="6921500" y="62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28294</xdr:rowOff>
    </xdr:from>
    <xdr:ext cx="599010" cy="259045"/>
    <xdr:sp macro="" textlink="">
      <xdr:nvSpPr>
        <xdr:cNvPr id="322" name="テキスト ボックス 321"/>
        <xdr:cNvSpPr txBox="1"/>
      </xdr:nvSpPr>
      <xdr:spPr>
        <a:xfrm>
          <a:off x="6672794" y="637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17704</xdr:rowOff>
    </xdr:from>
    <xdr:to>
      <xdr:col>15</xdr:col>
      <xdr:colOff>180975</xdr:colOff>
      <xdr:row>58</xdr:row>
      <xdr:rowOff>43695</xdr:rowOff>
    </xdr:to>
    <xdr:cxnSp macro="">
      <xdr:nvCxnSpPr>
        <xdr:cNvPr id="349" name="直線コネクタ 348"/>
        <xdr:cNvCxnSpPr/>
      </xdr:nvCxnSpPr>
      <xdr:spPr>
        <a:xfrm flipV="1">
          <a:off x="9639300" y="9961804"/>
          <a:ext cx="8382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43695</xdr:rowOff>
    </xdr:from>
    <xdr:to>
      <xdr:col>14</xdr:col>
      <xdr:colOff>28575</xdr:colOff>
      <xdr:row>58</xdr:row>
      <xdr:rowOff>71131</xdr:rowOff>
    </xdr:to>
    <xdr:cxnSp macro="">
      <xdr:nvCxnSpPr>
        <xdr:cNvPr id="352" name="直線コネクタ 351"/>
        <xdr:cNvCxnSpPr/>
      </xdr:nvCxnSpPr>
      <xdr:spPr>
        <a:xfrm flipV="1">
          <a:off x="8750300" y="9987795"/>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71131</xdr:rowOff>
    </xdr:from>
    <xdr:to>
      <xdr:col>12</xdr:col>
      <xdr:colOff>511175</xdr:colOff>
      <xdr:row>58</xdr:row>
      <xdr:rowOff>116580</xdr:rowOff>
    </xdr:to>
    <xdr:cxnSp macro="">
      <xdr:nvCxnSpPr>
        <xdr:cNvPr id="355" name="直線コネクタ 354"/>
        <xdr:cNvCxnSpPr/>
      </xdr:nvCxnSpPr>
      <xdr:spPr>
        <a:xfrm flipV="1">
          <a:off x="7861300" y="10015231"/>
          <a:ext cx="889000" cy="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116580</xdr:rowOff>
    </xdr:from>
    <xdr:to>
      <xdr:col>11</xdr:col>
      <xdr:colOff>307975</xdr:colOff>
      <xdr:row>58</xdr:row>
      <xdr:rowOff>116953</xdr:rowOff>
    </xdr:to>
    <xdr:cxnSp macro="">
      <xdr:nvCxnSpPr>
        <xdr:cNvPr id="358" name="直線コネクタ 357"/>
        <xdr:cNvCxnSpPr/>
      </xdr:nvCxnSpPr>
      <xdr:spPr>
        <a:xfrm flipV="1">
          <a:off x="6972300" y="1006068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138354</xdr:rowOff>
    </xdr:from>
    <xdr:to>
      <xdr:col>15</xdr:col>
      <xdr:colOff>231775</xdr:colOff>
      <xdr:row>58</xdr:row>
      <xdr:rowOff>68504</xdr:rowOff>
    </xdr:to>
    <xdr:sp macro="" textlink="">
      <xdr:nvSpPr>
        <xdr:cNvPr id="368" name="円/楕円 367"/>
        <xdr:cNvSpPr/>
      </xdr:nvSpPr>
      <xdr:spPr>
        <a:xfrm>
          <a:off x="104267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97731</xdr:rowOff>
    </xdr:from>
    <xdr:ext cx="599010" cy="259045"/>
    <xdr:sp macro="" textlink="">
      <xdr:nvSpPr>
        <xdr:cNvPr id="369" name="普通建設事業費該当値テキスト"/>
        <xdr:cNvSpPr txBox="1"/>
      </xdr:nvSpPr>
      <xdr:spPr>
        <a:xfrm>
          <a:off x="10528300" y="969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266,834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164345</xdr:rowOff>
    </xdr:from>
    <xdr:to>
      <xdr:col>14</xdr:col>
      <xdr:colOff>79375</xdr:colOff>
      <xdr:row>58</xdr:row>
      <xdr:rowOff>94495</xdr:rowOff>
    </xdr:to>
    <xdr:sp macro="" textlink="">
      <xdr:nvSpPr>
        <xdr:cNvPr id="370" name="円/楕円 369"/>
        <xdr:cNvSpPr/>
      </xdr:nvSpPr>
      <xdr:spPr>
        <a:xfrm>
          <a:off x="9588500" y="99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85622</xdr:rowOff>
    </xdr:from>
    <xdr:ext cx="599010" cy="259045"/>
    <xdr:sp macro="" textlink="">
      <xdr:nvSpPr>
        <xdr:cNvPr id="371" name="テキスト ボックス 370"/>
        <xdr:cNvSpPr txBox="1"/>
      </xdr:nvSpPr>
      <xdr:spPr>
        <a:xfrm>
          <a:off x="9339794" y="1002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20331</xdr:rowOff>
    </xdr:from>
    <xdr:to>
      <xdr:col>12</xdr:col>
      <xdr:colOff>561975</xdr:colOff>
      <xdr:row>58</xdr:row>
      <xdr:rowOff>121931</xdr:rowOff>
    </xdr:to>
    <xdr:sp macro="" textlink="">
      <xdr:nvSpPr>
        <xdr:cNvPr id="372" name="円/楕円 371"/>
        <xdr:cNvSpPr/>
      </xdr:nvSpPr>
      <xdr:spPr>
        <a:xfrm>
          <a:off x="8699500" y="99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113058</xdr:rowOff>
    </xdr:from>
    <xdr:ext cx="599010" cy="259045"/>
    <xdr:sp macro="" textlink="">
      <xdr:nvSpPr>
        <xdr:cNvPr id="373" name="テキスト ボックス 372"/>
        <xdr:cNvSpPr txBox="1"/>
      </xdr:nvSpPr>
      <xdr:spPr>
        <a:xfrm>
          <a:off x="8450794" y="100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65780</xdr:rowOff>
    </xdr:from>
    <xdr:to>
      <xdr:col>11</xdr:col>
      <xdr:colOff>358775</xdr:colOff>
      <xdr:row>58</xdr:row>
      <xdr:rowOff>167380</xdr:rowOff>
    </xdr:to>
    <xdr:sp macro="" textlink="">
      <xdr:nvSpPr>
        <xdr:cNvPr id="374" name="円/楕円 373"/>
        <xdr:cNvSpPr/>
      </xdr:nvSpPr>
      <xdr:spPr>
        <a:xfrm>
          <a:off x="7810500" y="10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158507</xdr:rowOff>
    </xdr:from>
    <xdr:ext cx="534377" cy="259045"/>
    <xdr:sp macro="" textlink="">
      <xdr:nvSpPr>
        <xdr:cNvPr id="375" name="テキスト ボックス 374"/>
        <xdr:cNvSpPr txBox="1"/>
      </xdr:nvSpPr>
      <xdr:spPr>
        <a:xfrm>
          <a:off x="7594111" y="1010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66153</xdr:rowOff>
    </xdr:from>
    <xdr:to>
      <xdr:col>10</xdr:col>
      <xdr:colOff>155575</xdr:colOff>
      <xdr:row>58</xdr:row>
      <xdr:rowOff>167753</xdr:rowOff>
    </xdr:to>
    <xdr:sp macro="" textlink="">
      <xdr:nvSpPr>
        <xdr:cNvPr id="376" name="円/楕円 375"/>
        <xdr:cNvSpPr/>
      </xdr:nvSpPr>
      <xdr:spPr>
        <a:xfrm>
          <a:off x="6921500" y="10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158880</xdr:rowOff>
    </xdr:from>
    <xdr:ext cx="534377" cy="259045"/>
    <xdr:sp macro="" textlink="">
      <xdr:nvSpPr>
        <xdr:cNvPr id="377" name="テキスト ボックス 376"/>
        <xdr:cNvSpPr txBox="1"/>
      </xdr:nvSpPr>
      <xdr:spPr>
        <a:xfrm>
          <a:off x="6705111" y="101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166137</xdr:rowOff>
    </xdr:from>
    <xdr:to>
      <xdr:col>15</xdr:col>
      <xdr:colOff>180975</xdr:colOff>
      <xdr:row>77</xdr:row>
      <xdr:rowOff>50510</xdr:rowOff>
    </xdr:to>
    <xdr:cxnSp macro="">
      <xdr:nvCxnSpPr>
        <xdr:cNvPr id="406" name="直線コネクタ 405"/>
        <xdr:cNvCxnSpPr/>
      </xdr:nvCxnSpPr>
      <xdr:spPr>
        <a:xfrm flipV="1">
          <a:off x="9639300" y="13196337"/>
          <a:ext cx="838200" cy="5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50510</xdr:rowOff>
    </xdr:from>
    <xdr:to>
      <xdr:col>14</xdr:col>
      <xdr:colOff>28575</xdr:colOff>
      <xdr:row>77</xdr:row>
      <xdr:rowOff>150400</xdr:rowOff>
    </xdr:to>
    <xdr:cxnSp macro="">
      <xdr:nvCxnSpPr>
        <xdr:cNvPr id="409" name="直線コネクタ 408"/>
        <xdr:cNvCxnSpPr/>
      </xdr:nvCxnSpPr>
      <xdr:spPr>
        <a:xfrm flipV="1">
          <a:off x="8750300" y="13252160"/>
          <a:ext cx="889000" cy="9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33413</xdr:rowOff>
    </xdr:from>
    <xdr:ext cx="599010" cy="259045"/>
    <xdr:sp macro="" textlink="">
      <xdr:nvSpPr>
        <xdr:cNvPr id="413" name="テキスト ボックス 412"/>
        <xdr:cNvSpPr txBox="1"/>
      </xdr:nvSpPr>
      <xdr:spPr>
        <a:xfrm>
          <a:off x="8450794" y="134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115337</xdr:rowOff>
    </xdr:from>
    <xdr:to>
      <xdr:col>15</xdr:col>
      <xdr:colOff>231775</xdr:colOff>
      <xdr:row>77</xdr:row>
      <xdr:rowOff>45487</xdr:rowOff>
    </xdr:to>
    <xdr:sp macro="" textlink="">
      <xdr:nvSpPr>
        <xdr:cNvPr id="419" name="円/楕円 418"/>
        <xdr:cNvSpPr/>
      </xdr:nvSpPr>
      <xdr:spPr>
        <a:xfrm>
          <a:off x="10426700" y="13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138214</xdr:rowOff>
    </xdr:from>
    <xdr:ext cx="599010" cy="259045"/>
    <xdr:sp macro="" textlink="">
      <xdr:nvSpPr>
        <xdr:cNvPr id="420" name="普通建設事業費 （ うち新規整備　）該当値テキスト"/>
        <xdr:cNvSpPr txBox="1"/>
      </xdr:nvSpPr>
      <xdr:spPr>
        <a:xfrm>
          <a:off x="10528300" y="1299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206,122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171160</xdr:rowOff>
    </xdr:from>
    <xdr:to>
      <xdr:col>14</xdr:col>
      <xdr:colOff>79375</xdr:colOff>
      <xdr:row>77</xdr:row>
      <xdr:rowOff>101310</xdr:rowOff>
    </xdr:to>
    <xdr:sp macro="" textlink="">
      <xdr:nvSpPr>
        <xdr:cNvPr id="421" name="円/楕円 420"/>
        <xdr:cNvSpPr/>
      </xdr:nvSpPr>
      <xdr:spPr>
        <a:xfrm>
          <a:off x="9588500" y="132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117837</xdr:rowOff>
    </xdr:from>
    <xdr:ext cx="599010" cy="259045"/>
    <xdr:sp macro="" textlink="">
      <xdr:nvSpPr>
        <xdr:cNvPr id="422" name="テキスト ボックス 421"/>
        <xdr:cNvSpPr txBox="1"/>
      </xdr:nvSpPr>
      <xdr:spPr>
        <a:xfrm>
          <a:off x="9339794" y="1297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99600</xdr:rowOff>
    </xdr:from>
    <xdr:to>
      <xdr:col>12</xdr:col>
      <xdr:colOff>561975</xdr:colOff>
      <xdr:row>78</xdr:row>
      <xdr:rowOff>29750</xdr:rowOff>
    </xdr:to>
    <xdr:sp macro="" textlink="">
      <xdr:nvSpPr>
        <xdr:cNvPr id="423" name="円/楕円 422"/>
        <xdr:cNvSpPr/>
      </xdr:nvSpPr>
      <xdr:spPr>
        <a:xfrm>
          <a:off x="8699500" y="133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46277</xdr:rowOff>
    </xdr:from>
    <xdr:ext cx="599010" cy="259045"/>
    <xdr:sp macro="" textlink="">
      <xdr:nvSpPr>
        <xdr:cNvPr id="424" name="テキスト ボックス 423"/>
        <xdr:cNvSpPr txBox="1"/>
      </xdr:nvSpPr>
      <xdr:spPr>
        <a:xfrm>
          <a:off x="8450794" y="1307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89514</xdr:rowOff>
    </xdr:from>
    <xdr:to>
      <xdr:col>15</xdr:col>
      <xdr:colOff>180975</xdr:colOff>
      <xdr:row>98</xdr:row>
      <xdr:rowOff>114233</xdr:rowOff>
    </xdr:to>
    <xdr:cxnSp macro="">
      <xdr:nvCxnSpPr>
        <xdr:cNvPr id="451" name="直線コネクタ 450"/>
        <xdr:cNvCxnSpPr/>
      </xdr:nvCxnSpPr>
      <xdr:spPr>
        <a:xfrm flipV="1">
          <a:off x="9639300" y="16891614"/>
          <a:ext cx="8382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114233</xdr:rowOff>
    </xdr:from>
    <xdr:to>
      <xdr:col>14</xdr:col>
      <xdr:colOff>28575</xdr:colOff>
      <xdr:row>98</xdr:row>
      <xdr:rowOff>125940</xdr:rowOff>
    </xdr:to>
    <xdr:cxnSp macro="">
      <xdr:nvCxnSpPr>
        <xdr:cNvPr id="454" name="直線コネクタ 453"/>
        <xdr:cNvCxnSpPr/>
      </xdr:nvCxnSpPr>
      <xdr:spPr>
        <a:xfrm flipV="1">
          <a:off x="8750300" y="16916333"/>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38714</xdr:rowOff>
    </xdr:from>
    <xdr:to>
      <xdr:col>15</xdr:col>
      <xdr:colOff>231775</xdr:colOff>
      <xdr:row>98</xdr:row>
      <xdr:rowOff>140314</xdr:rowOff>
    </xdr:to>
    <xdr:sp macro="" textlink="">
      <xdr:nvSpPr>
        <xdr:cNvPr id="464" name="円/楕円 463"/>
        <xdr:cNvSpPr/>
      </xdr:nvSpPr>
      <xdr:spPr>
        <a:xfrm>
          <a:off x="10426700" y="168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125091</xdr:rowOff>
    </xdr:from>
    <xdr:ext cx="534377" cy="259045"/>
    <xdr:sp macro="" textlink="">
      <xdr:nvSpPr>
        <xdr:cNvPr id="465" name="普通建設事業費 （ うち更新整備　）該当値テキスト"/>
        <xdr:cNvSpPr txBox="1"/>
      </xdr:nvSpPr>
      <xdr:spPr>
        <a:xfrm>
          <a:off x="10528300" y="1675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63433</xdr:rowOff>
    </xdr:from>
    <xdr:to>
      <xdr:col>14</xdr:col>
      <xdr:colOff>79375</xdr:colOff>
      <xdr:row>98</xdr:row>
      <xdr:rowOff>165033</xdr:rowOff>
    </xdr:to>
    <xdr:sp macro="" textlink="">
      <xdr:nvSpPr>
        <xdr:cNvPr id="466" name="円/楕円 465"/>
        <xdr:cNvSpPr/>
      </xdr:nvSpPr>
      <xdr:spPr>
        <a:xfrm>
          <a:off x="9588500" y="168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156160</xdr:rowOff>
    </xdr:from>
    <xdr:ext cx="534377" cy="259045"/>
    <xdr:sp macro="" textlink="">
      <xdr:nvSpPr>
        <xdr:cNvPr id="467" name="テキスト ボックス 466"/>
        <xdr:cNvSpPr txBox="1"/>
      </xdr:nvSpPr>
      <xdr:spPr>
        <a:xfrm>
          <a:off x="9372111" y="169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75140</xdr:rowOff>
    </xdr:from>
    <xdr:to>
      <xdr:col>12</xdr:col>
      <xdr:colOff>561975</xdr:colOff>
      <xdr:row>99</xdr:row>
      <xdr:rowOff>5290</xdr:rowOff>
    </xdr:to>
    <xdr:sp macro="" textlink="">
      <xdr:nvSpPr>
        <xdr:cNvPr id="468" name="円/楕円 467"/>
        <xdr:cNvSpPr/>
      </xdr:nvSpPr>
      <xdr:spPr>
        <a:xfrm>
          <a:off x="8699500" y="168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167867</xdr:rowOff>
    </xdr:from>
    <xdr:ext cx="534377" cy="259045"/>
    <xdr:sp macro="" textlink="">
      <xdr:nvSpPr>
        <xdr:cNvPr id="469" name="テキスト ボックス 468"/>
        <xdr:cNvSpPr txBox="1"/>
      </xdr:nvSpPr>
      <xdr:spPr>
        <a:xfrm>
          <a:off x="8483111" y="169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132600</xdr:rowOff>
    </xdr:from>
    <xdr:to>
      <xdr:col>23</xdr:col>
      <xdr:colOff>517525</xdr:colOff>
      <xdr:row>39</xdr:row>
      <xdr:rowOff>44374</xdr:rowOff>
    </xdr:to>
    <xdr:cxnSp macro="">
      <xdr:nvCxnSpPr>
        <xdr:cNvPr id="498" name="直線コネクタ 497"/>
        <xdr:cNvCxnSpPr/>
      </xdr:nvCxnSpPr>
      <xdr:spPr>
        <a:xfrm>
          <a:off x="15481300" y="6647700"/>
          <a:ext cx="838200" cy="8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167094</xdr:rowOff>
    </xdr:from>
    <xdr:to>
      <xdr:col>22</xdr:col>
      <xdr:colOff>365125</xdr:colOff>
      <xdr:row>38</xdr:row>
      <xdr:rowOff>132600</xdr:rowOff>
    </xdr:to>
    <xdr:cxnSp macro="">
      <xdr:nvCxnSpPr>
        <xdr:cNvPr id="501" name="直線コネクタ 500"/>
        <xdr:cNvCxnSpPr/>
      </xdr:nvCxnSpPr>
      <xdr:spPr>
        <a:xfrm>
          <a:off x="14592300" y="5824944"/>
          <a:ext cx="889000" cy="82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169926</xdr:rowOff>
    </xdr:from>
    <xdr:to>
      <xdr:col>21</xdr:col>
      <xdr:colOff>161925</xdr:colOff>
      <xdr:row>33</xdr:row>
      <xdr:rowOff>167094</xdr:rowOff>
    </xdr:to>
    <xdr:cxnSp macro="">
      <xdr:nvCxnSpPr>
        <xdr:cNvPr id="504" name="直線コネクタ 503"/>
        <xdr:cNvCxnSpPr/>
      </xdr:nvCxnSpPr>
      <xdr:spPr>
        <a:xfrm>
          <a:off x="13703300" y="5141976"/>
          <a:ext cx="889000" cy="6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76864</xdr:rowOff>
    </xdr:from>
    <xdr:ext cx="534377" cy="259045"/>
    <xdr:sp macro="" textlink="">
      <xdr:nvSpPr>
        <xdr:cNvPr id="506" name="テキスト ボックス 505"/>
        <xdr:cNvSpPr txBox="1"/>
      </xdr:nvSpPr>
      <xdr:spPr>
        <a:xfrm>
          <a:off x="14325111" y="65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169926</xdr:rowOff>
    </xdr:from>
    <xdr:to>
      <xdr:col>19</xdr:col>
      <xdr:colOff>644525</xdr:colOff>
      <xdr:row>31</xdr:row>
      <xdr:rowOff>108191</xdr:rowOff>
    </xdr:to>
    <xdr:cxnSp macro="">
      <xdr:nvCxnSpPr>
        <xdr:cNvPr id="507" name="直線コネクタ 506"/>
        <xdr:cNvCxnSpPr/>
      </xdr:nvCxnSpPr>
      <xdr:spPr>
        <a:xfrm flipV="1">
          <a:off x="12814300" y="5141976"/>
          <a:ext cx="889000" cy="2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58107</xdr:rowOff>
    </xdr:from>
    <xdr:ext cx="534377" cy="259045"/>
    <xdr:sp macro="" textlink="">
      <xdr:nvSpPr>
        <xdr:cNvPr id="509" name="テキスト ボックス 508"/>
        <xdr:cNvSpPr txBox="1"/>
      </xdr:nvSpPr>
      <xdr:spPr>
        <a:xfrm>
          <a:off x="13436111" y="65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169092</xdr:rowOff>
    </xdr:from>
    <xdr:ext cx="534377" cy="259045"/>
    <xdr:sp macro="" textlink="">
      <xdr:nvSpPr>
        <xdr:cNvPr id="511" name="テキスト ボックス 510"/>
        <xdr:cNvSpPr txBox="1"/>
      </xdr:nvSpPr>
      <xdr:spPr>
        <a:xfrm>
          <a:off x="12547111" y="65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165024</xdr:rowOff>
    </xdr:from>
    <xdr:to>
      <xdr:col>23</xdr:col>
      <xdr:colOff>568325</xdr:colOff>
      <xdr:row>39</xdr:row>
      <xdr:rowOff>95174</xdr:rowOff>
    </xdr:to>
    <xdr:sp macro="" textlink="">
      <xdr:nvSpPr>
        <xdr:cNvPr id="517" name="円/楕円 516"/>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79951</xdr:rowOff>
    </xdr:from>
    <xdr:ext cx="249299" cy="259045"/>
    <xdr:sp macro="" textlink="">
      <xdr:nvSpPr>
        <xdr:cNvPr id="518" name="災害復旧事業費該当値テキスト"/>
        <xdr:cNvSpPr txBox="1"/>
      </xdr:nvSpPr>
      <xdr:spPr>
        <a:xfrm>
          <a:off x="16370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81800</xdr:rowOff>
    </xdr:from>
    <xdr:to>
      <xdr:col>22</xdr:col>
      <xdr:colOff>415925</xdr:colOff>
      <xdr:row>39</xdr:row>
      <xdr:rowOff>11950</xdr:rowOff>
    </xdr:to>
    <xdr:sp macro="" textlink="">
      <xdr:nvSpPr>
        <xdr:cNvPr id="519" name="円/楕円 518"/>
        <xdr:cNvSpPr/>
      </xdr:nvSpPr>
      <xdr:spPr>
        <a:xfrm>
          <a:off x="15430500" y="65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3077</xdr:rowOff>
    </xdr:from>
    <xdr:ext cx="469744" cy="259045"/>
    <xdr:sp macro="" textlink="">
      <xdr:nvSpPr>
        <xdr:cNvPr id="520" name="テキスト ボックス 519"/>
        <xdr:cNvSpPr txBox="1"/>
      </xdr:nvSpPr>
      <xdr:spPr>
        <a:xfrm>
          <a:off x="15246427" y="66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116294</xdr:rowOff>
    </xdr:from>
    <xdr:to>
      <xdr:col>21</xdr:col>
      <xdr:colOff>212725</xdr:colOff>
      <xdr:row>34</xdr:row>
      <xdr:rowOff>46444</xdr:rowOff>
    </xdr:to>
    <xdr:sp macro="" textlink="">
      <xdr:nvSpPr>
        <xdr:cNvPr id="521" name="円/楕円 520"/>
        <xdr:cNvSpPr/>
      </xdr:nvSpPr>
      <xdr:spPr>
        <a:xfrm>
          <a:off x="14541500" y="57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62971</xdr:rowOff>
    </xdr:from>
    <xdr:ext cx="534377" cy="259045"/>
    <xdr:sp macro="" textlink="">
      <xdr:nvSpPr>
        <xdr:cNvPr id="522" name="テキスト ボックス 521"/>
        <xdr:cNvSpPr txBox="1"/>
      </xdr:nvSpPr>
      <xdr:spPr>
        <a:xfrm>
          <a:off x="14325111" y="55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71,343</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119126</xdr:rowOff>
    </xdr:from>
    <xdr:to>
      <xdr:col>20</xdr:col>
      <xdr:colOff>9525</xdr:colOff>
      <xdr:row>30</xdr:row>
      <xdr:rowOff>49276</xdr:rowOff>
    </xdr:to>
    <xdr:sp macro="" textlink="">
      <xdr:nvSpPr>
        <xdr:cNvPr id="523" name="円/楕円 522"/>
        <xdr:cNvSpPr/>
      </xdr:nvSpPr>
      <xdr:spPr>
        <a:xfrm>
          <a:off x="13652500" y="50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28</xdr:row>
      <xdr:rowOff>65803</xdr:rowOff>
    </xdr:from>
    <xdr:ext cx="599010" cy="259045"/>
    <xdr:sp macro="" textlink="">
      <xdr:nvSpPr>
        <xdr:cNvPr id="524" name="テキスト ボックス 523"/>
        <xdr:cNvSpPr txBox="1"/>
      </xdr:nvSpPr>
      <xdr:spPr>
        <a:xfrm>
          <a:off x="13403794" y="486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125,120</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57391</xdr:rowOff>
    </xdr:from>
    <xdr:to>
      <xdr:col>18</xdr:col>
      <xdr:colOff>492125</xdr:colOff>
      <xdr:row>31</xdr:row>
      <xdr:rowOff>158991</xdr:rowOff>
    </xdr:to>
    <xdr:sp macro="" textlink="">
      <xdr:nvSpPr>
        <xdr:cNvPr id="525" name="円/楕円 524"/>
        <xdr:cNvSpPr/>
      </xdr:nvSpPr>
      <xdr:spPr>
        <a:xfrm>
          <a:off x="12763500" y="53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30</xdr:row>
      <xdr:rowOff>4068</xdr:rowOff>
    </xdr:from>
    <xdr:ext cx="599010" cy="259045"/>
    <xdr:sp macro="" textlink="">
      <xdr:nvSpPr>
        <xdr:cNvPr id="526" name="テキスト ボックス 525"/>
        <xdr:cNvSpPr txBox="1"/>
      </xdr:nvSpPr>
      <xdr:spPr>
        <a:xfrm>
          <a:off x="12514794" y="514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11768</xdr:rowOff>
    </xdr:from>
    <xdr:to>
      <xdr:col>23</xdr:col>
      <xdr:colOff>517525</xdr:colOff>
      <xdr:row>76</xdr:row>
      <xdr:rowOff>132575</xdr:rowOff>
    </xdr:to>
    <xdr:cxnSp macro="">
      <xdr:nvCxnSpPr>
        <xdr:cNvPr id="614" name="直線コネクタ 613"/>
        <xdr:cNvCxnSpPr/>
      </xdr:nvCxnSpPr>
      <xdr:spPr>
        <a:xfrm>
          <a:off x="15481300" y="13041968"/>
          <a:ext cx="838200" cy="1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138950</xdr:rowOff>
    </xdr:from>
    <xdr:to>
      <xdr:col>22</xdr:col>
      <xdr:colOff>365125</xdr:colOff>
      <xdr:row>76</xdr:row>
      <xdr:rowOff>11768</xdr:rowOff>
    </xdr:to>
    <xdr:cxnSp macro="">
      <xdr:nvCxnSpPr>
        <xdr:cNvPr id="617" name="直線コネクタ 616"/>
        <xdr:cNvCxnSpPr/>
      </xdr:nvCxnSpPr>
      <xdr:spPr>
        <a:xfrm>
          <a:off x="14592300" y="12997700"/>
          <a:ext cx="889000" cy="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138950</xdr:rowOff>
    </xdr:from>
    <xdr:to>
      <xdr:col>21</xdr:col>
      <xdr:colOff>161925</xdr:colOff>
      <xdr:row>75</xdr:row>
      <xdr:rowOff>140892</xdr:rowOff>
    </xdr:to>
    <xdr:cxnSp macro="">
      <xdr:nvCxnSpPr>
        <xdr:cNvPr id="620" name="直線コネクタ 619"/>
        <xdr:cNvCxnSpPr/>
      </xdr:nvCxnSpPr>
      <xdr:spPr>
        <a:xfrm flipV="1">
          <a:off x="13703300" y="12997700"/>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141936</xdr:rowOff>
    </xdr:from>
    <xdr:to>
      <xdr:col>19</xdr:col>
      <xdr:colOff>644525</xdr:colOff>
      <xdr:row>75</xdr:row>
      <xdr:rowOff>140892</xdr:rowOff>
    </xdr:to>
    <xdr:cxnSp macro="">
      <xdr:nvCxnSpPr>
        <xdr:cNvPr id="623" name="直線コネクタ 622"/>
        <xdr:cNvCxnSpPr/>
      </xdr:nvCxnSpPr>
      <xdr:spPr>
        <a:xfrm>
          <a:off x="12814300" y="12829236"/>
          <a:ext cx="889000" cy="17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5" name="テキスト ボックス 624"/>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27" name="テキスト ボックス 626"/>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81775</xdr:rowOff>
    </xdr:from>
    <xdr:to>
      <xdr:col>23</xdr:col>
      <xdr:colOff>568325</xdr:colOff>
      <xdr:row>77</xdr:row>
      <xdr:rowOff>11925</xdr:rowOff>
    </xdr:to>
    <xdr:sp macro="" textlink="">
      <xdr:nvSpPr>
        <xdr:cNvPr id="633" name="円/楕円 632"/>
        <xdr:cNvSpPr/>
      </xdr:nvSpPr>
      <xdr:spPr>
        <a:xfrm>
          <a:off x="16268700" y="131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104653</xdr:rowOff>
    </xdr:from>
    <xdr:ext cx="599010" cy="259045"/>
    <xdr:sp macro="" textlink="">
      <xdr:nvSpPr>
        <xdr:cNvPr id="634" name="公債費該当値テキスト"/>
        <xdr:cNvSpPr txBox="1"/>
      </xdr:nvSpPr>
      <xdr:spPr>
        <a:xfrm>
          <a:off x="16370300" y="1296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111,870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132417</xdr:rowOff>
    </xdr:from>
    <xdr:to>
      <xdr:col>22</xdr:col>
      <xdr:colOff>415925</xdr:colOff>
      <xdr:row>76</xdr:row>
      <xdr:rowOff>62567</xdr:rowOff>
    </xdr:to>
    <xdr:sp macro="" textlink="">
      <xdr:nvSpPr>
        <xdr:cNvPr id="635" name="円/楕円 634"/>
        <xdr:cNvSpPr/>
      </xdr:nvSpPr>
      <xdr:spPr>
        <a:xfrm>
          <a:off x="15430500" y="129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79094</xdr:rowOff>
    </xdr:from>
    <xdr:ext cx="599010" cy="259045"/>
    <xdr:sp macro="" textlink="">
      <xdr:nvSpPr>
        <xdr:cNvPr id="636" name="テキスト ボックス 635"/>
        <xdr:cNvSpPr txBox="1"/>
      </xdr:nvSpPr>
      <xdr:spPr>
        <a:xfrm>
          <a:off x="15181794" y="127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143,578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88150</xdr:rowOff>
    </xdr:from>
    <xdr:to>
      <xdr:col>21</xdr:col>
      <xdr:colOff>212725</xdr:colOff>
      <xdr:row>76</xdr:row>
      <xdr:rowOff>18300</xdr:rowOff>
    </xdr:to>
    <xdr:sp macro="" textlink="">
      <xdr:nvSpPr>
        <xdr:cNvPr id="637" name="円/楕円 636"/>
        <xdr:cNvSpPr/>
      </xdr:nvSpPr>
      <xdr:spPr>
        <a:xfrm>
          <a:off x="14541500" y="12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34827</xdr:rowOff>
    </xdr:from>
    <xdr:ext cx="599010" cy="259045"/>
    <xdr:sp macro="" textlink="">
      <xdr:nvSpPr>
        <xdr:cNvPr id="638" name="テキスト ボックス 637"/>
        <xdr:cNvSpPr txBox="1"/>
      </xdr:nvSpPr>
      <xdr:spPr>
        <a:xfrm>
          <a:off x="14292794" y="1272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90092</xdr:rowOff>
    </xdr:from>
    <xdr:to>
      <xdr:col>20</xdr:col>
      <xdr:colOff>9525</xdr:colOff>
      <xdr:row>76</xdr:row>
      <xdr:rowOff>20242</xdr:rowOff>
    </xdr:to>
    <xdr:sp macro="" textlink="">
      <xdr:nvSpPr>
        <xdr:cNvPr id="639" name="円/楕円 638"/>
        <xdr:cNvSpPr/>
      </xdr:nvSpPr>
      <xdr:spPr>
        <a:xfrm>
          <a:off x="13652500" y="1294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36769</xdr:rowOff>
    </xdr:from>
    <xdr:ext cx="599010" cy="259045"/>
    <xdr:sp macro="" textlink="">
      <xdr:nvSpPr>
        <xdr:cNvPr id="640" name="テキスト ボックス 639"/>
        <xdr:cNvSpPr txBox="1"/>
      </xdr:nvSpPr>
      <xdr:spPr>
        <a:xfrm>
          <a:off x="13403794" y="1272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91136</xdr:rowOff>
    </xdr:from>
    <xdr:to>
      <xdr:col>18</xdr:col>
      <xdr:colOff>492125</xdr:colOff>
      <xdr:row>75</xdr:row>
      <xdr:rowOff>21286</xdr:rowOff>
    </xdr:to>
    <xdr:sp macro="" textlink="">
      <xdr:nvSpPr>
        <xdr:cNvPr id="641" name="円/楕円 640"/>
        <xdr:cNvSpPr/>
      </xdr:nvSpPr>
      <xdr:spPr>
        <a:xfrm>
          <a:off x="12763500" y="127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37813</xdr:rowOff>
    </xdr:from>
    <xdr:ext cx="599010" cy="259045"/>
    <xdr:sp macro="" textlink="">
      <xdr:nvSpPr>
        <xdr:cNvPr id="642" name="テキスト ボックス 641"/>
        <xdr:cNvSpPr txBox="1"/>
      </xdr:nvSpPr>
      <xdr:spPr>
        <a:xfrm>
          <a:off x="12514794" y="1255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98135</xdr:rowOff>
    </xdr:from>
    <xdr:to>
      <xdr:col>23</xdr:col>
      <xdr:colOff>517525</xdr:colOff>
      <xdr:row>97</xdr:row>
      <xdr:rowOff>118480</xdr:rowOff>
    </xdr:to>
    <xdr:cxnSp macro="">
      <xdr:nvCxnSpPr>
        <xdr:cNvPr id="671" name="直線コネクタ 670"/>
        <xdr:cNvCxnSpPr/>
      </xdr:nvCxnSpPr>
      <xdr:spPr>
        <a:xfrm>
          <a:off x="15481300" y="16557335"/>
          <a:ext cx="838200" cy="1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98135</xdr:rowOff>
    </xdr:from>
    <xdr:to>
      <xdr:col>22</xdr:col>
      <xdr:colOff>365125</xdr:colOff>
      <xdr:row>97</xdr:row>
      <xdr:rowOff>56564</xdr:rowOff>
    </xdr:to>
    <xdr:cxnSp macro="">
      <xdr:nvCxnSpPr>
        <xdr:cNvPr id="674" name="直線コネクタ 673"/>
        <xdr:cNvCxnSpPr/>
      </xdr:nvCxnSpPr>
      <xdr:spPr>
        <a:xfrm flipV="1">
          <a:off x="14592300" y="16557335"/>
          <a:ext cx="889000" cy="1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76" name="テキスト ボックス 675"/>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56564</xdr:rowOff>
    </xdr:from>
    <xdr:to>
      <xdr:col>21</xdr:col>
      <xdr:colOff>161925</xdr:colOff>
      <xdr:row>97</xdr:row>
      <xdr:rowOff>67458</xdr:rowOff>
    </xdr:to>
    <xdr:cxnSp macro="">
      <xdr:nvCxnSpPr>
        <xdr:cNvPr id="677" name="直線コネクタ 676"/>
        <xdr:cNvCxnSpPr/>
      </xdr:nvCxnSpPr>
      <xdr:spPr>
        <a:xfrm flipV="1">
          <a:off x="13703300" y="16687214"/>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121341</xdr:rowOff>
    </xdr:from>
    <xdr:ext cx="534377" cy="259045"/>
    <xdr:sp macro="" textlink="">
      <xdr:nvSpPr>
        <xdr:cNvPr id="679" name="テキスト ボックス 678"/>
        <xdr:cNvSpPr txBox="1"/>
      </xdr:nvSpPr>
      <xdr:spPr>
        <a:xfrm>
          <a:off x="14325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67458</xdr:rowOff>
    </xdr:from>
    <xdr:to>
      <xdr:col>19</xdr:col>
      <xdr:colOff>644525</xdr:colOff>
      <xdr:row>98</xdr:row>
      <xdr:rowOff>17224</xdr:rowOff>
    </xdr:to>
    <xdr:cxnSp macro="">
      <xdr:nvCxnSpPr>
        <xdr:cNvPr id="680" name="直線コネクタ 679"/>
        <xdr:cNvCxnSpPr/>
      </xdr:nvCxnSpPr>
      <xdr:spPr>
        <a:xfrm flipV="1">
          <a:off x="12814300" y="16698108"/>
          <a:ext cx="889000" cy="1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101347</xdr:rowOff>
    </xdr:from>
    <xdr:ext cx="534377" cy="259045"/>
    <xdr:sp macro="" textlink="">
      <xdr:nvSpPr>
        <xdr:cNvPr id="682" name="テキスト ボックス 681"/>
        <xdr:cNvSpPr txBox="1"/>
      </xdr:nvSpPr>
      <xdr:spPr>
        <a:xfrm>
          <a:off x="13436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67680</xdr:rowOff>
    </xdr:from>
    <xdr:to>
      <xdr:col>23</xdr:col>
      <xdr:colOff>568325</xdr:colOff>
      <xdr:row>97</xdr:row>
      <xdr:rowOff>169280</xdr:rowOff>
    </xdr:to>
    <xdr:sp macro="" textlink="">
      <xdr:nvSpPr>
        <xdr:cNvPr id="690" name="円/楕円 689"/>
        <xdr:cNvSpPr/>
      </xdr:nvSpPr>
      <xdr:spPr>
        <a:xfrm>
          <a:off x="16268700" y="166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90557</xdr:rowOff>
    </xdr:from>
    <xdr:ext cx="599010" cy="259045"/>
    <xdr:sp macro="" textlink="">
      <xdr:nvSpPr>
        <xdr:cNvPr id="691" name="積立金該当値テキスト"/>
        <xdr:cNvSpPr txBox="1"/>
      </xdr:nvSpPr>
      <xdr:spPr>
        <a:xfrm>
          <a:off x="16370300"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47335</xdr:rowOff>
    </xdr:from>
    <xdr:to>
      <xdr:col>22</xdr:col>
      <xdr:colOff>415925</xdr:colOff>
      <xdr:row>96</xdr:row>
      <xdr:rowOff>148935</xdr:rowOff>
    </xdr:to>
    <xdr:sp macro="" textlink="">
      <xdr:nvSpPr>
        <xdr:cNvPr id="692" name="円/楕円 691"/>
        <xdr:cNvSpPr/>
      </xdr:nvSpPr>
      <xdr:spPr>
        <a:xfrm>
          <a:off x="15430500" y="165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165462</xdr:rowOff>
    </xdr:from>
    <xdr:ext cx="599010" cy="259045"/>
    <xdr:sp macro="" textlink="">
      <xdr:nvSpPr>
        <xdr:cNvPr id="693" name="テキスト ボックス 692"/>
        <xdr:cNvSpPr txBox="1"/>
      </xdr:nvSpPr>
      <xdr:spPr>
        <a:xfrm>
          <a:off x="15181794" y="1628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5764</xdr:rowOff>
    </xdr:from>
    <xdr:to>
      <xdr:col>21</xdr:col>
      <xdr:colOff>212725</xdr:colOff>
      <xdr:row>97</xdr:row>
      <xdr:rowOff>107364</xdr:rowOff>
    </xdr:to>
    <xdr:sp macro="" textlink="">
      <xdr:nvSpPr>
        <xdr:cNvPr id="694" name="円/楕円 693"/>
        <xdr:cNvSpPr/>
      </xdr:nvSpPr>
      <xdr:spPr>
        <a:xfrm>
          <a:off x="14541500" y="166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123891</xdr:rowOff>
    </xdr:from>
    <xdr:ext cx="599010" cy="259045"/>
    <xdr:sp macro="" textlink="">
      <xdr:nvSpPr>
        <xdr:cNvPr id="695" name="テキスト ボックス 694"/>
        <xdr:cNvSpPr txBox="1"/>
      </xdr:nvSpPr>
      <xdr:spPr>
        <a:xfrm>
          <a:off x="14292794" y="164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16658</xdr:rowOff>
    </xdr:from>
    <xdr:to>
      <xdr:col>20</xdr:col>
      <xdr:colOff>9525</xdr:colOff>
      <xdr:row>97</xdr:row>
      <xdr:rowOff>118258</xdr:rowOff>
    </xdr:to>
    <xdr:sp macro="" textlink="">
      <xdr:nvSpPr>
        <xdr:cNvPr id="696" name="円/楕円 695"/>
        <xdr:cNvSpPr/>
      </xdr:nvSpPr>
      <xdr:spPr>
        <a:xfrm>
          <a:off x="13652500" y="166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134785</xdr:rowOff>
    </xdr:from>
    <xdr:ext cx="599010" cy="259045"/>
    <xdr:sp macro="" textlink="">
      <xdr:nvSpPr>
        <xdr:cNvPr id="697" name="テキスト ボックス 696"/>
        <xdr:cNvSpPr txBox="1"/>
      </xdr:nvSpPr>
      <xdr:spPr>
        <a:xfrm>
          <a:off x="13403794" y="1642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137874</xdr:rowOff>
    </xdr:from>
    <xdr:to>
      <xdr:col>18</xdr:col>
      <xdr:colOff>492125</xdr:colOff>
      <xdr:row>98</xdr:row>
      <xdr:rowOff>68024</xdr:rowOff>
    </xdr:to>
    <xdr:sp macro="" textlink="">
      <xdr:nvSpPr>
        <xdr:cNvPr id="698" name="円/楕円 697"/>
        <xdr:cNvSpPr/>
      </xdr:nvSpPr>
      <xdr:spPr>
        <a:xfrm>
          <a:off x="12763500" y="167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59151</xdr:rowOff>
    </xdr:from>
    <xdr:ext cx="599010" cy="259045"/>
    <xdr:sp macro="" textlink="">
      <xdr:nvSpPr>
        <xdr:cNvPr id="699" name="テキスト ボックス 698"/>
        <xdr:cNvSpPr txBox="1"/>
      </xdr:nvSpPr>
      <xdr:spPr>
        <a:xfrm>
          <a:off x="12514794" y="168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7" name="円/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8" name="テキスト ボックス 74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22832</xdr:rowOff>
    </xdr:from>
    <xdr:to>
      <xdr:col>32</xdr:col>
      <xdr:colOff>187325</xdr:colOff>
      <xdr:row>74</xdr:row>
      <xdr:rowOff>162545</xdr:rowOff>
    </xdr:to>
    <xdr:cxnSp macro="">
      <xdr:nvCxnSpPr>
        <xdr:cNvPr id="840" name="直線コネクタ 839"/>
        <xdr:cNvCxnSpPr/>
      </xdr:nvCxnSpPr>
      <xdr:spPr>
        <a:xfrm flipV="1">
          <a:off x="21323300" y="12195782"/>
          <a:ext cx="838200" cy="6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103498</xdr:rowOff>
    </xdr:from>
    <xdr:to>
      <xdr:col>31</xdr:col>
      <xdr:colOff>34925</xdr:colOff>
      <xdr:row>74</xdr:row>
      <xdr:rowOff>162545</xdr:rowOff>
    </xdr:to>
    <xdr:cxnSp macro="">
      <xdr:nvCxnSpPr>
        <xdr:cNvPr id="843" name="直線コネクタ 842"/>
        <xdr:cNvCxnSpPr/>
      </xdr:nvCxnSpPr>
      <xdr:spPr>
        <a:xfrm>
          <a:off x="20434300" y="12790798"/>
          <a:ext cx="889000" cy="5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5" name="テキスト ボックス 844"/>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103498</xdr:rowOff>
    </xdr:from>
    <xdr:to>
      <xdr:col>29</xdr:col>
      <xdr:colOff>517525</xdr:colOff>
      <xdr:row>75</xdr:row>
      <xdr:rowOff>143868</xdr:rowOff>
    </xdr:to>
    <xdr:cxnSp macro="">
      <xdr:nvCxnSpPr>
        <xdr:cNvPr id="846" name="直線コネクタ 845"/>
        <xdr:cNvCxnSpPr/>
      </xdr:nvCxnSpPr>
      <xdr:spPr>
        <a:xfrm flipV="1">
          <a:off x="19545300" y="12790798"/>
          <a:ext cx="889000" cy="2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48" name="テキスト ボックス 847"/>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143868</xdr:rowOff>
    </xdr:from>
    <xdr:to>
      <xdr:col>28</xdr:col>
      <xdr:colOff>314325</xdr:colOff>
      <xdr:row>76</xdr:row>
      <xdr:rowOff>15768</xdr:rowOff>
    </xdr:to>
    <xdr:cxnSp macro="">
      <xdr:nvCxnSpPr>
        <xdr:cNvPr id="849" name="直線コネクタ 848"/>
        <xdr:cNvCxnSpPr/>
      </xdr:nvCxnSpPr>
      <xdr:spPr>
        <a:xfrm flipV="1">
          <a:off x="18656300" y="13002618"/>
          <a:ext cx="889000" cy="4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34465</xdr:rowOff>
    </xdr:from>
    <xdr:ext cx="599010" cy="259045"/>
    <xdr:sp macro="" textlink="">
      <xdr:nvSpPr>
        <xdr:cNvPr id="851" name="テキスト ボックス 850"/>
        <xdr:cNvSpPr txBox="1"/>
      </xdr:nvSpPr>
      <xdr:spPr>
        <a:xfrm>
          <a:off x="19245794"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143482</xdr:rowOff>
    </xdr:from>
    <xdr:to>
      <xdr:col>32</xdr:col>
      <xdr:colOff>238125</xdr:colOff>
      <xdr:row>71</xdr:row>
      <xdr:rowOff>73632</xdr:rowOff>
    </xdr:to>
    <xdr:sp macro="" textlink="">
      <xdr:nvSpPr>
        <xdr:cNvPr id="859" name="円/楕円 858"/>
        <xdr:cNvSpPr/>
      </xdr:nvSpPr>
      <xdr:spPr>
        <a:xfrm>
          <a:off x="22110700" y="121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166359</xdr:rowOff>
    </xdr:from>
    <xdr:ext cx="599010" cy="259045"/>
    <xdr:sp macro="" textlink="">
      <xdr:nvSpPr>
        <xdr:cNvPr id="860" name="繰出金該当値テキスト"/>
        <xdr:cNvSpPr txBox="1"/>
      </xdr:nvSpPr>
      <xdr:spPr>
        <a:xfrm>
          <a:off x="22212300" y="119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182,837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111745</xdr:rowOff>
    </xdr:from>
    <xdr:to>
      <xdr:col>31</xdr:col>
      <xdr:colOff>85725</xdr:colOff>
      <xdr:row>75</xdr:row>
      <xdr:rowOff>41895</xdr:rowOff>
    </xdr:to>
    <xdr:sp macro="" textlink="">
      <xdr:nvSpPr>
        <xdr:cNvPr id="861" name="円/楕円 860"/>
        <xdr:cNvSpPr/>
      </xdr:nvSpPr>
      <xdr:spPr>
        <a:xfrm>
          <a:off x="21272500" y="127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33022</xdr:rowOff>
    </xdr:from>
    <xdr:ext cx="534377" cy="259045"/>
    <xdr:sp macro="" textlink="">
      <xdr:nvSpPr>
        <xdr:cNvPr id="862" name="テキスト ボックス 861"/>
        <xdr:cNvSpPr txBox="1"/>
      </xdr:nvSpPr>
      <xdr:spPr>
        <a:xfrm>
          <a:off x="21056111" y="128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97,002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52698</xdr:rowOff>
    </xdr:from>
    <xdr:to>
      <xdr:col>29</xdr:col>
      <xdr:colOff>568325</xdr:colOff>
      <xdr:row>74</xdr:row>
      <xdr:rowOff>154298</xdr:rowOff>
    </xdr:to>
    <xdr:sp macro="" textlink="">
      <xdr:nvSpPr>
        <xdr:cNvPr id="863" name="円/楕円 862"/>
        <xdr:cNvSpPr/>
      </xdr:nvSpPr>
      <xdr:spPr>
        <a:xfrm>
          <a:off x="20383500" y="12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170825</xdr:rowOff>
    </xdr:from>
    <xdr:ext cx="599010" cy="259045"/>
    <xdr:sp macro="" textlink="">
      <xdr:nvSpPr>
        <xdr:cNvPr id="864" name="テキスト ボックス 863"/>
        <xdr:cNvSpPr txBox="1"/>
      </xdr:nvSpPr>
      <xdr:spPr>
        <a:xfrm>
          <a:off x="20134794" y="125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93068</xdr:rowOff>
    </xdr:from>
    <xdr:to>
      <xdr:col>28</xdr:col>
      <xdr:colOff>365125</xdr:colOff>
      <xdr:row>76</xdr:row>
      <xdr:rowOff>23217</xdr:rowOff>
    </xdr:to>
    <xdr:sp macro="" textlink="">
      <xdr:nvSpPr>
        <xdr:cNvPr id="865" name="円/楕円 864"/>
        <xdr:cNvSpPr/>
      </xdr:nvSpPr>
      <xdr:spPr>
        <a:xfrm>
          <a:off x="19494500" y="12951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14346</xdr:rowOff>
    </xdr:from>
    <xdr:ext cx="534377" cy="259045"/>
    <xdr:sp macro="" textlink="">
      <xdr:nvSpPr>
        <xdr:cNvPr id="866" name="テキスト ボックス 865"/>
        <xdr:cNvSpPr txBox="1"/>
      </xdr:nvSpPr>
      <xdr:spPr>
        <a:xfrm>
          <a:off x="19278111" y="1304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136418</xdr:rowOff>
    </xdr:from>
    <xdr:to>
      <xdr:col>27</xdr:col>
      <xdr:colOff>161925</xdr:colOff>
      <xdr:row>76</xdr:row>
      <xdr:rowOff>66568</xdr:rowOff>
    </xdr:to>
    <xdr:sp macro="" textlink="">
      <xdr:nvSpPr>
        <xdr:cNvPr id="867" name="円/楕円 866"/>
        <xdr:cNvSpPr/>
      </xdr:nvSpPr>
      <xdr:spPr>
        <a:xfrm>
          <a:off x="18605500" y="129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57695</xdr:rowOff>
    </xdr:from>
    <xdr:ext cx="534377" cy="259045"/>
    <xdr:sp macro="" textlink="">
      <xdr:nvSpPr>
        <xdr:cNvPr id="868" name="テキスト ボックス 867"/>
        <xdr:cNvSpPr txBox="1"/>
      </xdr:nvSpPr>
      <xdr:spPr>
        <a:xfrm>
          <a:off x="18389111" y="130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歳出決算総額は、住民一人</a:t>
          </a:r>
          <a:r>
            <a:rPr kumimoji="1" lang="ja-JP" altLang="ja-JP" sz="1100" baseline="0">
              <a:solidFill>
                <a:sysClr val="windowText" lastClr="000000"/>
              </a:solidFill>
              <a:effectLst/>
              <a:latin typeface="+mn-lt"/>
              <a:ea typeface="+mn-ea"/>
              <a:cs typeface="+mn-cs"/>
            </a:rPr>
            <a:t>あたり</a:t>
          </a:r>
          <a:r>
            <a:rPr kumimoji="1" lang="en-US" altLang="ja-JP" sz="1100" baseline="0">
              <a:solidFill>
                <a:sysClr val="windowText" lastClr="000000"/>
              </a:solidFill>
              <a:effectLst/>
              <a:latin typeface="+mn-lt"/>
              <a:ea typeface="+mn-ea"/>
              <a:cs typeface="+mn-cs"/>
            </a:rPr>
            <a:t>1, 422</a:t>
          </a:r>
          <a:r>
            <a:rPr kumimoji="1" lang="ja-JP" altLang="ja-JP" sz="1100" baseline="0">
              <a:solidFill>
                <a:sysClr val="windowText" lastClr="000000"/>
              </a:solidFill>
              <a:effectLst/>
              <a:latin typeface="+mn-lt"/>
              <a:ea typeface="+mn-ea"/>
              <a:cs typeface="+mn-cs"/>
            </a:rPr>
            <a:t>千円となっている。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主な構成項目の一つである人件費については住民一人</a:t>
          </a:r>
          <a:r>
            <a:rPr kumimoji="1" lang="ja-JP" altLang="ja-JP" sz="1100" baseline="0">
              <a:solidFill>
                <a:schemeClr val="dk1"/>
              </a:solidFill>
              <a:effectLst/>
              <a:latin typeface="+mn-lt"/>
              <a:ea typeface="+mn-ea"/>
              <a:cs typeface="+mn-cs"/>
            </a:rPr>
            <a:t>あたり</a:t>
          </a:r>
          <a:r>
            <a:rPr kumimoji="1" lang="en-US" altLang="ja-JP" sz="1100" baseline="0">
              <a:solidFill>
                <a:schemeClr val="dk1"/>
              </a:solidFill>
              <a:effectLst/>
              <a:latin typeface="+mn-lt"/>
              <a:ea typeface="+mn-ea"/>
              <a:cs typeface="+mn-cs"/>
            </a:rPr>
            <a:t>251</a:t>
          </a:r>
          <a:r>
            <a:rPr kumimoji="1" lang="ja-JP" altLang="ja-JP" sz="1100" baseline="0">
              <a:solidFill>
                <a:schemeClr val="dk1"/>
              </a:solidFill>
              <a:effectLst/>
              <a:latin typeface="+mn-lt"/>
              <a:ea typeface="+mn-ea"/>
              <a:cs typeface="+mn-cs"/>
            </a:rPr>
            <a:t>千円となっている。</a:t>
          </a:r>
          <a:r>
            <a:rPr kumimoji="1" lang="ja-JP" altLang="ja-JP" sz="1100">
              <a:solidFill>
                <a:schemeClr val="dk1"/>
              </a:solidFill>
              <a:effectLst/>
              <a:latin typeface="+mn-lt"/>
              <a:ea typeface="+mn-ea"/>
              <a:cs typeface="+mn-cs"/>
            </a:rPr>
            <a:t>人件費については職員数の適正化に努め、平成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％）の職員の削減を行なっているところだが、その一方で人口が年々減少していることが影響を及ぼしている。</a:t>
          </a:r>
          <a:endParaRPr lang="ja-JP" altLang="ja-JP" sz="1400">
            <a:effectLst/>
          </a:endParaRPr>
        </a:p>
        <a:p>
          <a:r>
            <a:rPr kumimoji="1" lang="ja-JP" altLang="ja-JP" sz="1100">
              <a:solidFill>
                <a:schemeClr val="dk1"/>
              </a:solidFill>
              <a:effectLst/>
              <a:latin typeface="+mn-lt"/>
              <a:ea typeface="+mn-ea"/>
              <a:cs typeface="+mn-cs"/>
            </a:rPr>
            <a:t>　物件費については、延長保育等の実施による臨時雇職員賃金の増や、光ケーブル補修費等が増加の傾向にある。今後については、公共施設等総合管理計画による適正な維持管理の実施や、各種施設照明のＬＥＤ化により、需用費や委託料等の削減に取り組む。</a:t>
          </a:r>
          <a:endParaRPr lang="ja-JP" altLang="ja-JP" sz="1400">
            <a:effectLst/>
          </a:endParaRPr>
        </a:p>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児童数の減少</a:t>
          </a:r>
          <a:r>
            <a:rPr kumimoji="1" lang="ja-JP" altLang="ja-JP" sz="1100">
              <a:solidFill>
                <a:schemeClr val="dk1"/>
              </a:solidFill>
              <a:effectLst/>
              <a:latin typeface="+mn-lt"/>
              <a:ea typeface="+mn-ea"/>
              <a:cs typeface="+mn-cs"/>
            </a:rPr>
            <a:t>による保育所運営費の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や高齢化の進行による高齢者福祉費の増による上昇がみられるが、今後も社会保障費は増加の傾向にあると見込まれるため、財源の確保についての検討が求められる。</a:t>
          </a:r>
          <a:endParaRPr lang="ja-JP" altLang="ja-JP" sz="1400">
            <a:effectLst/>
          </a:endParaRPr>
        </a:p>
        <a:p>
          <a:r>
            <a:rPr lang="ja-JP" altLang="ja-JP" sz="1100">
              <a:solidFill>
                <a:schemeClr val="dk1"/>
              </a:solidFill>
              <a:effectLst/>
              <a:latin typeface="+mn-lt"/>
              <a:ea typeface="+mn-ea"/>
              <a:cs typeface="+mn-cs"/>
            </a:rPr>
            <a:t>　公債費については、償還期間が短い合併特例事業債及び過疎対策事業債の残高が全体の</a:t>
          </a:r>
          <a:r>
            <a:rPr lang="en-US" altLang="ja-JP" sz="1100">
              <a:solidFill>
                <a:schemeClr val="dk1"/>
              </a:solidFill>
              <a:effectLst/>
              <a:latin typeface="+mn-lt"/>
              <a:ea typeface="+mn-ea"/>
              <a:cs typeface="+mn-cs"/>
            </a:rPr>
            <a:t>42.6</a:t>
          </a:r>
          <a:r>
            <a:rPr lang="ja-JP" altLang="ja-JP" sz="1100">
              <a:solidFill>
                <a:schemeClr val="dk1"/>
              </a:solidFill>
              <a:effectLst/>
              <a:latin typeface="+mn-lt"/>
              <a:ea typeface="+mn-ea"/>
              <a:cs typeface="+mn-cs"/>
            </a:rPr>
            <a:t>％を占め、単年度における償還額が高額になり</a:t>
          </a:r>
          <a:r>
            <a:rPr lang="ja-JP" altLang="en-US" sz="1100">
              <a:solidFill>
                <a:schemeClr val="dk1"/>
              </a:solidFill>
              <a:effectLst/>
              <a:latin typeface="+mn-lt"/>
              <a:ea typeface="+mn-ea"/>
              <a:cs typeface="+mn-cs"/>
            </a:rPr>
            <a:t>実質公債費</a:t>
          </a:r>
          <a:r>
            <a:rPr lang="ja-JP" altLang="ja-JP" sz="1100">
              <a:solidFill>
                <a:schemeClr val="dk1"/>
              </a:solidFill>
              <a:effectLst/>
              <a:latin typeface="+mn-lt"/>
              <a:ea typeface="+mn-ea"/>
              <a:cs typeface="+mn-cs"/>
            </a:rPr>
            <a:t>比率を高める要因となっている。現在、村債残高は年々減少しているが、類似団体内順位は依然として高い傾向にあるため、今後も新たな起債を抑制することにより、適正な水準を目指す。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2,233
51.97
3,327,056
3,181,628
123,948
1,472,682
2,419,713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162217</xdr:rowOff>
    </xdr:from>
    <xdr:to>
      <xdr:col>6</xdr:col>
      <xdr:colOff>511175</xdr:colOff>
      <xdr:row>37</xdr:row>
      <xdr:rowOff>17807</xdr:rowOff>
    </xdr:to>
    <xdr:cxnSp macro="">
      <xdr:nvCxnSpPr>
        <xdr:cNvPr id="62" name="直線コネクタ 61"/>
        <xdr:cNvCxnSpPr/>
      </xdr:nvCxnSpPr>
      <xdr:spPr>
        <a:xfrm>
          <a:off x="3797300" y="6334417"/>
          <a:ext cx="8382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162217</xdr:rowOff>
    </xdr:from>
    <xdr:to>
      <xdr:col>5</xdr:col>
      <xdr:colOff>358775</xdr:colOff>
      <xdr:row>37</xdr:row>
      <xdr:rowOff>58825</xdr:rowOff>
    </xdr:to>
    <xdr:cxnSp macro="">
      <xdr:nvCxnSpPr>
        <xdr:cNvPr id="65" name="直線コネクタ 64"/>
        <xdr:cNvCxnSpPr/>
      </xdr:nvCxnSpPr>
      <xdr:spPr>
        <a:xfrm flipV="1">
          <a:off x="2908300" y="6334417"/>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58825</xdr:rowOff>
    </xdr:from>
    <xdr:to>
      <xdr:col>4</xdr:col>
      <xdr:colOff>155575</xdr:colOff>
      <xdr:row>37</xdr:row>
      <xdr:rowOff>119061</xdr:rowOff>
    </xdr:to>
    <xdr:cxnSp macro="">
      <xdr:nvCxnSpPr>
        <xdr:cNvPr id="68" name="直線コネクタ 67"/>
        <xdr:cNvCxnSpPr/>
      </xdr:nvCxnSpPr>
      <xdr:spPr>
        <a:xfrm flipV="1">
          <a:off x="2019300" y="6402475"/>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119061</xdr:rowOff>
    </xdr:from>
    <xdr:to>
      <xdr:col>2</xdr:col>
      <xdr:colOff>638175</xdr:colOff>
      <xdr:row>37</xdr:row>
      <xdr:rowOff>126000</xdr:rowOff>
    </xdr:to>
    <xdr:cxnSp macro="">
      <xdr:nvCxnSpPr>
        <xdr:cNvPr id="71" name="直線コネクタ 70"/>
        <xdr:cNvCxnSpPr/>
      </xdr:nvCxnSpPr>
      <xdr:spPr>
        <a:xfrm flipV="1">
          <a:off x="1130300" y="6462711"/>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46622</xdr:rowOff>
    </xdr:from>
    <xdr:ext cx="534377" cy="259045"/>
    <xdr:sp macro="" textlink="">
      <xdr:nvSpPr>
        <xdr:cNvPr id="73" name="テキスト ボックス 72"/>
        <xdr:cNvSpPr txBox="1"/>
      </xdr:nvSpPr>
      <xdr:spPr>
        <a:xfrm>
          <a:off x="1752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40793</xdr:rowOff>
    </xdr:from>
    <xdr:ext cx="534377" cy="259045"/>
    <xdr:sp macro="" textlink="">
      <xdr:nvSpPr>
        <xdr:cNvPr id="75" name="テキスト ボックス 74"/>
        <xdr:cNvSpPr txBox="1"/>
      </xdr:nvSpPr>
      <xdr:spPr>
        <a:xfrm>
          <a:off x="863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138457</xdr:rowOff>
    </xdr:from>
    <xdr:to>
      <xdr:col>6</xdr:col>
      <xdr:colOff>561975</xdr:colOff>
      <xdr:row>37</xdr:row>
      <xdr:rowOff>68607</xdr:rowOff>
    </xdr:to>
    <xdr:sp macro="" textlink="">
      <xdr:nvSpPr>
        <xdr:cNvPr id="81" name="円/楕円 80"/>
        <xdr:cNvSpPr/>
      </xdr:nvSpPr>
      <xdr:spPr>
        <a:xfrm>
          <a:off x="4584700" y="63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161334</xdr:rowOff>
    </xdr:from>
    <xdr:ext cx="534377" cy="259045"/>
    <xdr:sp macro="" textlink="">
      <xdr:nvSpPr>
        <xdr:cNvPr id="82" name="議会費該当値テキスト"/>
        <xdr:cNvSpPr txBox="1"/>
      </xdr:nvSpPr>
      <xdr:spPr>
        <a:xfrm>
          <a:off x="4686300" y="61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111417</xdr:rowOff>
    </xdr:from>
    <xdr:to>
      <xdr:col>5</xdr:col>
      <xdr:colOff>409575</xdr:colOff>
      <xdr:row>37</xdr:row>
      <xdr:rowOff>41567</xdr:rowOff>
    </xdr:to>
    <xdr:sp macro="" textlink="">
      <xdr:nvSpPr>
        <xdr:cNvPr id="83" name="円/楕円 82"/>
        <xdr:cNvSpPr/>
      </xdr:nvSpPr>
      <xdr:spPr>
        <a:xfrm>
          <a:off x="3746500" y="62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58094</xdr:rowOff>
    </xdr:from>
    <xdr:ext cx="534377" cy="259045"/>
    <xdr:sp macro="" textlink="">
      <xdr:nvSpPr>
        <xdr:cNvPr id="84" name="テキスト ボックス 83"/>
        <xdr:cNvSpPr txBox="1"/>
      </xdr:nvSpPr>
      <xdr:spPr>
        <a:xfrm>
          <a:off x="3530111" y="60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8025</xdr:rowOff>
    </xdr:from>
    <xdr:to>
      <xdr:col>4</xdr:col>
      <xdr:colOff>206375</xdr:colOff>
      <xdr:row>37</xdr:row>
      <xdr:rowOff>109625</xdr:rowOff>
    </xdr:to>
    <xdr:sp macro="" textlink="">
      <xdr:nvSpPr>
        <xdr:cNvPr id="85" name="円/楕円 84"/>
        <xdr:cNvSpPr/>
      </xdr:nvSpPr>
      <xdr:spPr>
        <a:xfrm>
          <a:off x="2857500" y="63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126152</xdr:rowOff>
    </xdr:from>
    <xdr:ext cx="534377" cy="259045"/>
    <xdr:sp macro="" textlink="">
      <xdr:nvSpPr>
        <xdr:cNvPr id="86" name="テキスト ボックス 85"/>
        <xdr:cNvSpPr txBox="1"/>
      </xdr:nvSpPr>
      <xdr:spPr>
        <a:xfrm>
          <a:off x="2641111" y="61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68261</xdr:rowOff>
    </xdr:from>
    <xdr:to>
      <xdr:col>3</xdr:col>
      <xdr:colOff>3175</xdr:colOff>
      <xdr:row>37</xdr:row>
      <xdr:rowOff>169861</xdr:rowOff>
    </xdr:to>
    <xdr:sp macro="" textlink="">
      <xdr:nvSpPr>
        <xdr:cNvPr id="87" name="円/楕円 86"/>
        <xdr:cNvSpPr/>
      </xdr:nvSpPr>
      <xdr:spPr>
        <a:xfrm>
          <a:off x="1968500" y="64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14938</xdr:rowOff>
    </xdr:from>
    <xdr:ext cx="534377" cy="259045"/>
    <xdr:sp macro="" textlink="">
      <xdr:nvSpPr>
        <xdr:cNvPr id="88" name="テキスト ボックス 87"/>
        <xdr:cNvSpPr txBox="1"/>
      </xdr:nvSpPr>
      <xdr:spPr>
        <a:xfrm>
          <a:off x="1752111" y="61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75200</xdr:rowOff>
    </xdr:from>
    <xdr:to>
      <xdr:col>1</xdr:col>
      <xdr:colOff>485775</xdr:colOff>
      <xdr:row>38</xdr:row>
      <xdr:rowOff>5350</xdr:rowOff>
    </xdr:to>
    <xdr:sp macro="" textlink="">
      <xdr:nvSpPr>
        <xdr:cNvPr id="89" name="円/楕円 88"/>
        <xdr:cNvSpPr/>
      </xdr:nvSpPr>
      <xdr:spPr>
        <a:xfrm>
          <a:off x="1079500" y="64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21877</xdr:rowOff>
    </xdr:from>
    <xdr:ext cx="534377" cy="259045"/>
    <xdr:sp macro="" textlink="">
      <xdr:nvSpPr>
        <xdr:cNvPr id="90" name="テキスト ボックス 89"/>
        <xdr:cNvSpPr txBox="1"/>
      </xdr:nvSpPr>
      <xdr:spPr>
        <a:xfrm>
          <a:off x="863111" y="61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152879</xdr:rowOff>
    </xdr:from>
    <xdr:to>
      <xdr:col>6</xdr:col>
      <xdr:colOff>511175</xdr:colOff>
      <xdr:row>57</xdr:row>
      <xdr:rowOff>74795</xdr:rowOff>
    </xdr:to>
    <xdr:cxnSp macro="">
      <xdr:nvCxnSpPr>
        <xdr:cNvPr id="119" name="直線コネクタ 118"/>
        <xdr:cNvCxnSpPr/>
      </xdr:nvCxnSpPr>
      <xdr:spPr>
        <a:xfrm>
          <a:off x="3797300" y="9754079"/>
          <a:ext cx="8382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152879</xdr:rowOff>
    </xdr:from>
    <xdr:to>
      <xdr:col>5</xdr:col>
      <xdr:colOff>358775</xdr:colOff>
      <xdr:row>57</xdr:row>
      <xdr:rowOff>101845</xdr:rowOff>
    </xdr:to>
    <xdr:cxnSp macro="">
      <xdr:nvCxnSpPr>
        <xdr:cNvPr id="122" name="直線コネクタ 121"/>
        <xdr:cNvCxnSpPr/>
      </xdr:nvCxnSpPr>
      <xdr:spPr>
        <a:xfrm flipV="1">
          <a:off x="2908300" y="9754079"/>
          <a:ext cx="889000" cy="1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77750</xdr:rowOff>
    </xdr:from>
    <xdr:to>
      <xdr:col>4</xdr:col>
      <xdr:colOff>155575</xdr:colOff>
      <xdr:row>57</xdr:row>
      <xdr:rowOff>101845</xdr:rowOff>
    </xdr:to>
    <xdr:cxnSp macro="">
      <xdr:nvCxnSpPr>
        <xdr:cNvPr id="125" name="直線コネクタ 124"/>
        <xdr:cNvCxnSpPr/>
      </xdr:nvCxnSpPr>
      <xdr:spPr>
        <a:xfrm>
          <a:off x="2019300" y="9850400"/>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146640</xdr:rowOff>
    </xdr:from>
    <xdr:ext cx="599010" cy="259045"/>
    <xdr:sp macro="" textlink="">
      <xdr:nvSpPr>
        <xdr:cNvPr id="127" name="テキスト ボックス 126"/>
        <xdr:cNvSpPr txBox="1"/>
      </xdr:nvSpPr>
      <xdr:spPr>
        <a:xfrm>
          <a:off x="2608794" y="99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76237</xdr:rowOff>
    </xdr:from>
    <xdr:to>
      <xdr:col>2</xdr:col>
      <xdr:colOff>638175</xdr:colOff>
      <xdr:row>57</xdr:row>
      <xdr:rowOff>77750</xdr:rowOff>
    </xdr:to>
    <xdr:cxnSp macro="">
      <xdr:nvCxnSpPr>
        <xdr:cNvPr id="128" name="直線コネクタ 127"/>
        <xdr:cNvCxnSpPr/>
      </xdr:nvCxnSpPr>
      <xdr:spPr>
        <a:xfrm>
          <a:off x="1130300" y="9848887"/>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141355</xdr:rowOff>
    </xdr:from>
    <xdr:ext cx="599010" cy="259045"/>
    <xdr:sp macro="" textlink="">
      <xdr:nvSpPr>
        <xdr:cNvPr id="130" name="テキスト ボックス 129"/>
        <xdr:cNvSpPr txBox="1"/>
      </xdr:nvSpPr>
      <xdr:spPr>
        <a:xfrm>
          <a:off x="1719794" y="99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23995</xdr:rowOff>
    </xdr:from>
    <xdr:to>
      <xdr:col>6</xdr:col>
      <xdr:colOff>561975</xdr:colOff>
      <xdr:row>57</xdr:row>
      <xdr:rowOff>125595</xdr:rowOff>
    </xdr:to>
    <xdr:sp macro="" textlink="">
      <xdr:nvSpPr>
        <xdr:cNvPr id="138" name="円/楕円 137"/>
        <xdr:cNvSpPr/>
      </xdr:nvSpPr>
      <xdr:spPr>
        <a:xfrm>
          <a:off x="4584700" y="9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46872</xdr:rowOff>
    </xdr:from>
    <xdr:ext cx="599010" cy="259045"/>
    <xdr:sp macro="" textlink="">
      <xdr:nvSpPr>
        <xdr:cNvPr id="139" name="総務費該当値テキスト"/>
        <xdr:cNvSpPr txBox="1"/>
      </xdr:nvSpPr>
      <xdr:spPr>
        <a:xfrm>
          <a:off x="4686300" y="964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102079</xdr:rowOff>
    </xdr:from>
    <xdr:to>
      <xdr:col>5</xdr:col>
      <xdr:colOff>409575</xdr:colOff>
      <xdr:row>57</xdr:row>
      <xdr:rowOff>32229</xdr:rowOff>
    </xdr:to>
    <xdr:sp macro="" textlink="">
      <xdr:nvSpPr>
        <xdr:cNvPr id="140" name="円/楕円 139"/>
        <xdr:cNvSpPr/>
      </xdr:nvSpPr>
      <xdr:spPr>
        <a:xfrm>
          <a:off x="3746500" y="97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48756</xdr:rowOff>
    </xdr:from>
    <xdr:ext cx="599010" cy="259045"/>
    <xdr:sp macro="" textlink="">
      <xdr:nvSpPr>
        <xdr:cNvPr id="141" name="テキスト ボックス 140"/>
        <xdr:cNvSpPr txBox="1"/>
      </xdr:nvSpPr>
      <xdr:spPr>
        <a:xfrm>
          <a:off x="3497794" y="947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51045</xdr:rowOff>
    </xdr:from>
    <xdr:to>
      <xdr:col>4</xdr:col>
      <xdr:colOff>206375</xdr:colOff>
      <xdr:row>57</xdr:row>
      <xdr:rowOff>152645</xdr:rowOff>
    </xdr:to>
    <xdr:sp macro="" textlink="">
      <xdr:nvSpPr>
        <xdr:cNvPr id="142" name="円/楕円 141"/>
        <xdr:cNvSpPr/>
      </xdr:nvSpPr>
      <xdr:spPr>
        <a:xfrm>
          <a:off x="2857500" y="98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169172</xdr:rowOff>
    </xdr:from>
    <xdr:ext cx="599010" cy="259045"/>
    <xdr:sp macro="" textlink="">
      <xdr:nvSpPr>
        <xdr:cNvPr id="143" name="テキスト ボックス 142"/>
        <xdr:cNvSpPr txBox="1"/>
      </xdr:nvSpPr>
      <xdr:spPr>
        <a:xfrm>
          <a:off x="2608794" y="959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26950</xdr:rowOff>
    </xdr:from>
    <xdr:to>
      <xdr:col>3</xdr:col>
      <xdr:colOff>3175</xdr:colOff>
      <xdr:row>57</xdr:row>
      <xdr:rowOff>128550</xdr:rowOff>
    </xdr:to>
    <xdr:sp macro="" textlink="">
      <xdr:nvSpPr>
        <xdr:cNvPr id="144" name="円/楕円 143"/>
        <xdr:cNvSpPr/>
      </xdr:nvSpPr>
      <xdr:spPr>
        <a:xfrm>
          <a:off x="1968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145077</xdr:rowOff>
    </xdr:from>
    <xdr:ext cx="599010" cy="259045"/>
    <xdr:sp macro="" textlink="">
      <xdr:nvSpPr>
        <xdr:cNvPr id="145" name="テキスト ボックス 144"/>
        <xdr:cNvSpPr txBox="1"/>
      </xdr:nvSpPr>
      <xdr:spPr>
        <a:xfrm>
          <a:off x="1719794" y="957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25437</xdr:rowOff>
    </xdr:from>
    <xdr:to>
      <xdr:col>1</xdr:col>
      <xdr:colOff>485775</xdr:colOff>
      <xdr:row>57</xdr:row>
      <xdr:rowOff>127037</xdr:rowOff>
    </xdr:to>
    <xdr:sp macro="" textlink="">
      <xdr:nvSpPr>
        <xdr:cNvPr id="146" name="円/楕円 145"/>
        <xdr:cNvSpPr/>
      </xdr:nvSpPr>
      <xdr:spPr>
        <a:xfrm>
          <a:off x="1079500" y="97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118164</xdr:rowOff>
    </xdr:from>
    <xdr:ext cx="599010" cy="259045"/>
    <xdr:sp macro="" textlink="">
      <xdr:nvSpPr>
        <xdr:cNvPr id="147" name="テキスト ボックス 146"/>
        <xdr:cNvSpPr txBox="1"/>
      </xdr:nvSpPr>
      <xdr:spPr>
        <a:xfrm>
          <a:off x="830794" y="989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51260</xdr:rowOff>
    </xdr:from>
    <xdr:to>
      <xdr:col>6</xdr:col>
      <xdr:colOff>511175</xdr:colOff>
      <xdr:row>77</xdr:row>
      <xdr:rowOff>63632</xdr:rowOff>
    </xdr:to>
    <xdr:cxnSp macro="">
      <xdr:nvCxnSpPr>
        <xdr:cNvPr id="178" name="直線コネクタ 177"/>
        <xdr:cNvCxnSpPr/>
      </xdr:nvCxnSpPr>
      <xdr:spPr>
        <a:xfrm>
          <a:off x="3797300" y="13252910"/>
          <a:ext cx="8382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51260</xdr:rowOff>
    </xdr:from>
    <xdr:to>
      <xdr:col>5</xdr:col>
      <xdr:colOff>358775</xdr:colOff>
      <xdr:row>77</xdr:row>
      <xdr:rowOff>75135</xdr:rowOff>
    </xdr:to>
    <xdr:cxnSp macro="">
      <xdr:nvCxnSpPr>
        <xdr:cNvPr id="181" name="直線コネクタ 180"/>
        <xdr:cNvCxnSpPr/>
      </xdr:nvCxnSpPr>
      <xdr:spPr>
        <a:xfrm flipV="1">
          <a:off x="2908300" y="13252910"/>
          <a:ext cx="8890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75135</xdr:rowOff>
    </xdr:from>
    <xdr:to>
      <xdr:col>4</xdr:col>
      <xdr:colOff>155575</xdr:colOff>
      <xdr:row>77</xdr:row>
      <xdr:rowOff>119855</xdr:rowOff>
    </xdr:to>
    <xdr:cxnSp macro="">
      <xdr:nvCxnSpPr>
        <xdr:cNvPr id="184" name="直線コネクタ 183"/>
        <xdr:cNvCxnSpPr/>
      </xdr:nvCxnSpPr>
      <xdr:spPr>
        <a:xfrm flipV="1">
          <a:off x="2019300" y="13276785"/>
          <a:ext cx="889000" cy="4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162582</xdr:rowOff>
    </xdr:from>
    <xdr:ext cx="599010" cy="259045"/>
    <xdr:sp macro="" textlink="">
      <xdr:nvSpPr>
        <xdr:cNvPr id="186" name="テキスト ボックス 185"/>
        <xdr:cNvSpPr txBox="1"/>
      </xdr:nvSpPr>
      <xdr:spPr>
        <a:xfrm>
          <a:off x="2608794"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119855</xdr:rowOff>
    </xdr:from>
    <xdr:to>
      <xdr:col>2</xdr:col>
      <xdr:colOff>638175</xdr:colOff>
      <xdr:row>77</xdr:row>
      <xdr:rowOff>137988</xdr:rowOff>
    </xdr:to>
    <xdr:cxnSp macro="">
      <xdr:nvCxnSpPr>
        <xdr:cNvPr id="187" name="直線コネクタ 186"/>
        <xdr:cNvCxnSpPr/>
      </xdr:nvCxnSpPr>
      <xdr:spPr>
        <a:xfrm flipV="1">
          <a:off x="1130300" y="13321505"/>
          <a:ext cx="889000" cy="1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12832</xdr:rowOff>
    </xdr:from>
    <xdr:to>
      <xdr:col>6</xdr:col>
      <xdr:colOff>561975</xdr:colOff>
      <xdr:row>77</xdr:row>
      <xdr:rowOff>114432</xdr:rowOff>
    </xdr:to>
    <xdr:sp macro="" textlink="">
      <xdr:nvSpPr>
        <xdr:cNvPr id="197" name="円/楕円 196"/>
        <xdr:cNvSpPr/>
      </xdr:nvSpPr>
      <xdr:spPr>
        <a:xfrm>
          <a:off x="4584700" y="132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35709</xdr:rowOff>
    </xdr:from>
    <xdr:ext cx="599010" cy="259045"/>
    <xdr:sp macro="" textlink="">
      <xdr:nvSpPr>
        <xdr:cNvPr id="198" name="民生費該当値テキスト"/>
        <xdr:cNvSpPr txBox="1"/>
      </xdr:nvSpPr>
      <xdr:spPr>
        <a:xfrm>
          <a:off x="4686300" y="1306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460</xdr:rowOff>
    </xdr:from>
    <xdr:to>
      <xdr:col>5</xdr:col>
      <xdr:colOff>409575</xdr:colOff>
      <xdr:row>77</xdr:row>
      <xdr:rowOff>102060</xdr:rowOff>
    </xdr:to>
    <xdr:sp macro="" textlink="">
      <xdr:nvSpPr>
        <xdr:cNvPr id="199" name="円/楕円 198"/>
        <xdr:cNvSpPr/>
      </xdr:nvSpPr>
      <xdr:spPr>
        <a:xfrm>
          <a:off x="3746500" y="132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118587</xdr:rowOff>
    </xdr:from>
    <xdr:ext cx="599010" cy="259045"/>
    <xdr:sp macro="" textlink="">
      <xdr:nvSpPr>
        <xdr:cNvPr id="200" name="テキスト ボックス 199"/>
        <xdr:cNvSpPr txBox="1"/>
      </xdr:nvSpPr>
      <xdr:spPr>
        <a:xfrm>
          <a:off x="3497794" y="1297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24335</xdr:rowOff>
    </xdr:from>
    <xdr:to>
      <xdr:col>4</xdr:col>
      <xdr:colOff>206375</xdr:colOff>
      <xdr:row>77</xdr:row>
      <xdr:rowOff>125935</xdr:rowOff>
    </xdr:to>
    <xdr:sp macro="" textlink="">
      <xdr:nvSpPr>
        <xdr:cNvPr id="201" name="円/楕円 200"/>
        <xdr:cNvSpPr/>
      </xdr:nvSpPr>
      <xdr:spPr>
        <a:xfrm>
          <a:off x="2857500" y="132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142462</xdr:rowOff>
    </xdr:from>
    <xdr:ext cx="599010" cy="259045"/>
    <xdr:sp macro="" textlink="">
      <xdr:nvSpPr>
        <xdr:cNvPr id="202" name="テキスト ボックス 201"/>
        <xdr:cNvSpPr txBox="1"/>
      </xdr:nvSpPr>
      <xdr:spPr>
        <a:xfrm>
          <a:off x="2608794" y="1300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69055</xdr:rowOff>
    </xdr:from>
    <xdr:to>
      <xdr:col>3</xdr:col>
      <xdr:colOff>3175</xdr:colOff>
      <xdr:row>77</xdr:row>
      <xdr:rowOff>170655</xdr:rowOff>
    </xdr:to>
    <xdr:sp macro="" textlink="">
      <xdr:nvSpPr>
        <xdr:cNvPr id="203" name="円/楕円 202"/>
        <xdr:cNvSpPr/>
      </xdr:nvSpPr>
      <xdr:spPr>
        <a:xfrm>
          <a:off x="1968500" y="132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161782</xdr:rowOff>
    </xdr:from>
    <xdr:ext cx="599010" cy="259045"/>
    <xdr:sp macro="" textlink="">
      <xdr:nvSpPr>
        <xdr:cNvPr id="204" name="テキスト ボックス 203"/>
        <xdr:cNvSpPr txBox="1"/>
      </xdr:nvSpPr>
      <xdr:spPr>
        <a:xfrm>
          <a:off x="1719794" y="133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87188</xdr:rowOff>
    </xdr:from>
    <xdr:to>
      <xdr:col>1</xdr:col>
      <xdr:colOff>485775</xdr:colOff>
      <xdr:row>78</xdr:row>
      <xdr:rowOff>17338</xdr:rowOff>
    </xdr:to>
    <xdr:sp macro="" textlink="">
      <xdr:nvSpPr>
        <xdr:cNvPr id="205" name="円/楕円 204"/>
        <xdr:cNvSpPr/>
      </xdr:nvSpPr>
      <xdr:spPr>
        <a:xfrm>
          <a:off x="1079500" y="132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8465</xdr:rowOff>
    </xdr:from>
    <xdr:ext cx="599010" cy="259045"/>
    <xdr:sp macro="" textlink="">
      <xdr:nvSpPr>
        <xdr:cNvPr id="206" name="テキスト ボックス 205"/>
        <xdr:cNvSpPr txBox="1"/>
      </xdr:nvSpPr>
      <xdr:spPr>
        <a:xfrm>
          <a:off x="830794" y="1338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6164</xdr:rowOff>
    </xdr:from>
    <xdr:to>
      <xdr:col>6</xdr:col>
      <xdr:colOff>511175</xdr:colOff>
      <xdr:row>98</xdr:row>
      <xdr:rowOff>11402</xdr:rowOff>
    </xdr:to>
    <xdr:cxnSp macro="">
      <xdr:nvCxnSpPr>
        <xdr:cNvPr id="235" name="直線コネクタ 234"/>
        <xdr:cNvCxnSpPr/>
      </xdr:nvCxnSpPr>
      <xdr:spPr>
        <a:xfrm flipV="1">
          <a:off x="3797300" y="16636814"/>
          <a:ext cx="838200" cy="17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113209</xdr:rowOff>
    </xdr:from>
    <xdr:to>
      <xdr:col>5</xdr:col>
      <xdr:colOff>358775</xdr:colOff>
      <xdr:row>98</xdr:row>
      <xdr:rowOff>11402</xdr:rowOff>
    </xdr:to>
    <xdr:cxnSp macro="">
      <xdr:nvCxnSpPr>
        <xdr:cNvPr id="238" name="直線コネクタ 237"/>
        <xdr:cNvCxnSpPr/>
      </xdr:nvCxnSpPr>
      <xdr:spPr>
        <a:xfrm>
          <a:off x="2908300" y="16743859"/>
          <a:ext cx="889000" cy="6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113209</xdr:rowOff>
    </xdr:from>
    <xdr:to>
      <xdr:col>4</xdr:col>
      <xdr:colOff>155575</xdr:colOff>
      <xdr:row>98</xdr:row>
      <xdr:rowOff>36860</xdr:rowOff>
    </xdr:to>
    <xdr:cxnSp macro="">
      <xdr:nvCxnSpPr>
        <xdr:cNvPr id="241" name="直線コネクタ 240"/>
        <xdr:cNvCxnSpPr/>
      </xdr:nvCxnSpPr>
      <xdr:spPr>
        <a:xfrm flipV="1">
          <a:off x="2019300" y="16743859"/>
          <a:ext cx="889000" cy="9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106965</xdr:rowOff>
    </xdr:from>
    <xdr:ext cx="534377" cy="259045"/>
    <xdr:sp macro="" textlink="">
      <xdr:nvSpPr>
        <xdr:cNvPr id="243" name="テキスト ボックス 242"/>
        <xdr:cNvSpPr txBox="1"/>
      </xdr:nvSpPr>
      <xdr:spPr>
        <a:xfrm>
          <a:off x="2641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31063</xdr:rowOff>
    </xdr:from>
    <xdr:to>
      <xdr:col>2</xdr:col>
      <xdr:colOff>638175</xdr:colOff>
      <xdr:row>98</xdr:row>
      <xdr:rowOff>36860</xdr:rowOff>
    </xdr:to>
    <xdr:cxnSp macro="">
      <xdr:nvCxnSpPr>
        <xdr:cNvPr id="244" name="直線コネクタ 243"/>
        <xdr:cNvCxnSpPr/>
      </xdr:nvCxnSpPr>
      <xdr:spPr>
        <a:xfrm>
          <a:off x="1130300" y="16833163"/>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113684</xdr:rowOff>
    </xdr:from>
    <xdr:ext cx="534377" cy="259045"/>
    <xdr:sp macro="" textlink="">
      <xdr:nvSpPr>
        <xdr:cNvPr id="246" name="テキスト ボックス 245"/>
        <xdr:cNvSpPr txBox="1"/>
      </xdr:nvSpPr>
      <xdr:spPr>
        <a:xfrm>
          <a:off x="1752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126814</xdr:rowOff>
    </xdr:from>
    <xdr:to>
      <xdr:col>6</xdr:col>
      <xdr:colOff>561975</xdr:colOff>
      <xdr:row>97</xdr:row>
      <xdr:rowOff>56964</xdr:rowOff>
    </xdr:to>
    <xdr:sp macro="" textlink="">
      <xdr:nvSpPr>
        <xdr:cNvPr id="254" name="円/楕円 253"/>
        <xdr:cNvSpPr/>
      </xdr:nvSpPr>
      <xdr:spPr>
        <a:xfrm>
          <a:off x="4584700" y="16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149691</xdr:rowOff>
    </xdr:from>
    <xdr:ext cx="599010" cy="259045"/>
    <xdr:sp macro="" textlink="">
      <xdr:nvSpPr>
        <xdr:cNvPr id="255" name="衛生費該当値テキスト"/>
        <xdr:cNvSpPr txBox="1"/>
      </xdr:nvSpPr>
      <xdr:spPr>
        <a:xfrm>
          <a:off x="4686300" y="1643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132052</xdr:rowOff>
    </xdr:from>
    <xdr:to>
      <xdr:col>5</xdr:col>
      <xdr:colOff>409575</xdr:colOff>
      <xdr:row>98</xdr:row>
      <xdr:rowOff>62202</xdr:rowOff>
    </xdr:to>
    <xdr:sp macro="" textlink="">
      <xdr:nvSpPr>
        <xdr:cNvPr id="256" name="円/楕円 255"/>
        <xdr:cNvSpPr/>
      </xdr:nvSpPr>
      <xdr:spPr>
        <a:xfrm>
          <a:off x="3746500" y="167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78729</xdr:rowOff>
    </xdr:from>
    <xdr:ext cx="599010" cy="259045"/>
    <xdr:sp macro="" textlink="">
      <xdr:nvSpPr>
        <xdr:cNvPr id="257" name="テキスト ボックス 256"/>
        <xdr:cNvSpPr txBox="1"/>
      </xdr:nvSpPr>
      <xdr:spPr>
        <a:xfrm>
          <a:off x="3497794" y="165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62409</xdr:rowOff>
    </xdr:from>
    <xdr:to>
      <xdr:col>4</xdr:col>
      <xdr:colOff>206375</xdr:colOff>
      <xdr:row>97</xdr:row>
      <xdr:rowOff>164009</xdr:rowOff>
    </xdr:to>
    <xdr:sp macro="" textlink="">
      <xdr:nvSpPr>
        <xdr:cNvPr id="258" name="円/楕円 257"/>
        <xdr:cNvSpPr/>
      </xdr:nvSpPr>
      <xdr:spPr>
        <a:xfrm>
          <a:off x="2857500" y="166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9086</xdr:rowOff>
    </xdr:from>
    <xdr:ext cx="599010" cy="259045"/>
    <xdr:sp macro="" textlink="">
      <xdr:nvSpPr>
        <xdr:cNvPr id="259" name="テキスト ボックス 258"/>
        <xdr:cNvSpPr txBox="1"/>
      </xdr:nvSpPr>
      <xdr:spPr>
        <a:xfrm>
          <a:off x="2608794" y="164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157510</xdr:rowOff>
    </xdr:from>
    <xdr:to>
      <xdr:col>3</xdr:col>
      <xdr:colOff>3175</xdr:colOff>
      <xdr:row>98</xdr:row>
      <xdr:rowOff>87660</xdr:rowOff>
    </xdr:to>
    <xdr:sp macro="" textlink="">
      <xdr:nvSpPr>
        <xdr:cNvPr id="260" name="円/楕円 259"/>
        <xdr:cNvSpPr/>
      </xdr:nvSpPr>
      <xdr:spPr>
        <a:xfrm>
          <a:off x="1968500" y="167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104187</xdr:rowOff>
    </xdr:from>
    <xdr:ext cx="534377" cy="259045"/>
    <xdr:sp macro="" textlink="">
      <xdr:nvSpPr>
        <xdr:cNvPr id="261" name="テキスト ボックス 260"/>
        <xdr:cNvSpPr txBox="1"/>
      </xdr:nvSpPr>
      <xdr:spPr>
        <a:xfrm>
          <a:off x="1752111" y="165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151713</xdr:rowOff>
    </xdr:from>
    <xdr:to>
      <xdr:col>1</xdr:col>
      <xdr:colOff>485775</xdr:colOff>
      <xdr:row>98</xdr:row>
      <xdr:rowOff>81863</xdr:rowOff>
    </xdr:to>
    <xdr:sp macro="" textlink="">
      <xdr:nvSpPr>
        <xdr:cNvPr id="262" name="円/楕円 261"/>
        <xdr:cNvSpPr/>
      </xdr:nvSpPr>
      <xdr:spPr>
        <a:xfrm>
          <a:off x="1079500" y="167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72990</xdr:rowOff>
    </xdr:from>
    <xdr:ext cx="534377" cy="259045"/>
    <xdr:sp macro="" textlink="">
      <xdr:nvSpPr>
        <xdr:cNvPr id="263" name="テキスト ボックス 262"/>
        <xdr:cNvSpPr txBox="1"/>
      </xdr:nvSpPr>
      <xdr:spPr>
        <a:xfrm>
          <a:off x="863111" y="1687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113919</xdr:rowOff>
    </xdr:from>
    <xdr:to>
      <xdr:col>14</xdr:col>
      <xdr:colOff>28575</xdr:colOff>
      <xdr:row>39</xdr:row>
      <xdr:rowOff>44450</xdr:rowOff>
    </xdr:to>
    <xdr:cxnSp macro="">
      <xdr:nvCxnSpPr>
        <xdr:cNvPr id="295" name="直線コネクタ 294"/>
        <xdr:cNvCxnSpPr/>
      </xdr:nvCxnSpPr>
      <xdr:spPr>
        <a:xfrm>
          <a:off x="8750300" y="6114669"/>
          <a:ext cx="889000" cy="6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113919</xdr:rowOff>
    </xdr:from>
    <xdr:to>
      <xdr:col>12</xdr:col>
      <xdr:colOff>511175</xdr:colOff>
      <xdr:row>35</xdr:row>
      <xdr:rowOff>159131</xdr:rowOff>
    </xdr:to>
    <xdr:cxnSp macro="">
      <xdr:nvCxnSpPr>
        <xdr:cNvPr id="298" name="直線コネクタ 297"/>
        <xdr:cNvCxnSpPr/>
      </xdr:nvCxnSpPr>
      <xdr:spPr>
        <a:xfrm flipV="1">
          <a:off x="7861300" y="6114669"/>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15638</xdr:rowOff>
    </xdr:from>
    <xdr:ext cx="469744" cy="259045"/>
    <xdr:sp macro="" textlink="">
      <xdr:nvSpPr>
        <xdr:cNvPr id="300" name="テキスト ボックス 299"/>
        <xdr:cNvSpPr txBox="1"/>
      </xdr:nvSpPr>
      <xdr:spPr>
        <a:xfrm>
          <a:off x="8515427"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159131</xdr:rowOff>
    </xdr:from>
    <xdr:to>
      <xdr:col>11</xdr:col>
      <xdr:colOff>307975</xdr:colOff>
      <xdr:row>36</xdr:row>
      <xdr:rowOff>88900</xdr:rowOff>
    </xdr:to>
    <xdr:cxnSp macro="">
      <xdr:nvCxnSpPr>
        <xdr:cNvPr id="301" name="直線コネクタ 300"/>
        <xdr:cNvCxnSpPr/>
      </xdr:nvCxnSpPr>
      <xdr:spPr>
        <a:xfrm flipV="1">
          <a:off x="6972300" y="6159881"/>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8018</xdr:rowOff>
    </xdr:from>
    <xdr:ext cx="469744" cy="259045"/>
    <xdr:sp macro="" textlink="">
      <xdr:nvSpPr>
        <xdr:cNvPr id="303" name="テキスト ボックス 302"/>
        <xdr:cNvSpPr txBox="1"/>
      </xdr:nvSpPr>
      <xdr:spPr>
        <a:xfrm>
          <a:off x="7626427"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63119</xdr:rowOff>
    </xdr:from>
    <xdr:to>
      <xdr:col>12</xdr:col>
      <xdr:colOff>561975</xdr:colOff>
      <xdr:row>35</xdr:row>
      <xdr:rowOff>164719</xdr:rowOff>
    </xdr:to>
    <xdr:sp macro="" textlink="">
      <xdr:nvSpPr>
        <xdr:cNvPr id="315" name="円/楕円 314"/>
        <xdr:cNvSpPr/>
      </xdr:nvSpPr>
      <xdr:spPr>
        <a:xfrm>
          <a:off x="8699500" y="60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9796</xdr:rowOff>
    </xdr:from>
    <xdr:ext cx="469744" cy="259045"/>
    <xdr:sp macro="" textlink="">
      <xdr:nvSpPr>
        <xdr:cNvPr id="316" name="テキスト ボックス 315"/>
        <xdr:cNvSpPr txBox="1"/>
      </xdr:nvSpPr>
      <xdr:spPr>
        <a:xfrm>
          <a:off x="8515427" y="58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108331</xdr:rowOff>
    </xdr:from>
    <xdr:to>
      <xdr:col>11</xdr:col>
      <xdr:colOff>358775</xdr:colOff>
      <xdr:row>36</xdr:row>
      <xdr:rowOff>38481</xdr:rowOff>
    </xdr:to>
    <xdr:sp macro="" textlink="">
      <xdr:nvSpPr>
        <xdr:cNvPr id="317" name="円/楕円 316"/>
        <xdr:cNvSpPr/>
      </xdr:nvSpPr>
      <xdr:spPr>
        <a:xfrm>
          <a:off x="7810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55008</xdr:rowOff>
    </xdr:from>
    <xdr:ext cx="469744" cy="259045"/>
    <xdr:sp macro="" textlink="">
      <xdr:nvSpPr>
        <xdr:cNvPr id="318" name="テキスト ボックス 317"/>
        <xdr:cNvSpPr txBox="1"/>
      </xdr:nvSpPr>
      <xdr:spPr>
        <a:xfrm>
          <a:off x="7626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38100</xdr:rowOff>
    </xdr:from>
    <xdr:to>
      <xdr:col>10</xdr:col>
      <xdr:colOff>155575</xdr:colOff>
      <xdr:row>36</xdr:row>
      <xdr:rowOff>139700</xdr:rowOff>
    </xdr:to>
    <xdr:sp macro="" textlink="">
      <xdr:nvSpPr>
        <xdr:cNvPr id="319" name="円/楕円 318"/>
        <xdr:cNvSpPr/>
      </xdr:nvSpPr>
      <xdr:spPr>
        <a:xfrm>
          <a:off x="6921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130827</xdr:rowOff>
    </xdr:from>
    <xdr:ext cx="469744" cy="259045"/>
    <xdr:sp macro="" textlink="">
      <xdr:nvSpPr>
        <xdr:cNvPr id="320" name="テキスト ボックス 319"/>
        <xdr:cNvSpPr txBox="1"/>
      </xdr:nvSpPr>
      <xdr:spPr>
        <a:xfrm>
          <a:off x="6737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163883</xdr:rowOff>
    </xdr:from>
    <xdr:to>
      <xdr:col>15</xdr:col>
      <xdr:colOff>180975</xdr:colOff>
      <xdr:row>58</xdr:row>
      <xdr:rowOff>12782</xdr:rowOff>
    </xdr:to>
    <xdr:cxnSp macro="">
      <xdr:nvCxnSpPr>
        <xdr:cNvPr id="349" name="直線コネクタ 348"/>
        <xdr:cNvCxnSpPr/>
      </xdr:nvCxnSpPr>
      <xdr:spPr>
        <a:xfrm flipV="1">
          <a:off x="9639300" y="9936533"/>
          <a:ext cx="8382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166837</xdr:rowOff>
    </xdr:from>
    <xdr:to>
      <xdr:col>14</xdr:col>
      <xdr:colOff>28575</xdr:colOff>
      <xdr:row>58</xdr:row>
      <xdr:rowOff>12782</xdr:rowOff>
    </xdr:to>
    <xdr:cxnSp macro="">
      <xdr:nvCxnSpPr>
        <xdr:cNvPr id="352" name="直線コネクタ 351"/>
        <xdr:cNvCxnSpPr/>
      </xdr:nvCxnSpPr>
      <xdr:spPr>
        <a:xfrm>
          <a:off x="8750300" y="9939487"/>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166837</xdr:rowOff>
    </xdr:from>
    <xdr:to>
      <xdr:col>12</xdr:col>
      <xdr:colOff>511175</xdr:colOff>
      <xdr:row>58</xdr:row>
      <xdr:rowOff>115955</xdr:rowOff>
    </xdr:to>
    <xdr:cxnSp macro="">
      <xdr:nvCxnSpPr>
        <xdr:cNvPr id="355" name="直線コネクタ 354"/>
        <xdr:cNvCxnSpPr/>
      </xdr:nvCxnSpPr>
      <xdr:spPr>
        <a:xfrm flipV="1">
          <a:off x="7861300" y="9939487"/>
          <a:ext cx="889000" cy="12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107173</xdr:rowOff>
    </xdr:from>
    <xdr:ext cx="599010" cy="259045"/>
    <xdr:sp macro="" textlink="">
      <xdr:nvSpPr>
        <xdr:cNvPr id="357" name="テキスト ボックス 356"/>
        <xdr:cNvSpPr txBox="1"/>
      </xdr:nvSpPr>
      <xdr:spPr>
        <a:xfrm>
          <a:off x="8450794" y="100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115955</xdr:rowOff>
    </xdr:from>
    <xdr:to>
      <xdr:col>11</xdr:col>
      <xdr:colOff>307975</xdr:colOff>
      <xdr:row>58</xdr:row>
      <xdr:rowOff>136155</xdr:rowOff>
    </xdr:to>
    <xdr:cxnSp macro="">
      <xdr:nvCxnSpPr>
        <xdr:cNvPr id="358" name="直線コネクタ 357"/>
        <xdr:cNvCxnSpPr/>
      </xdr:nvCxnSpPr>
      <xdr:spPr>
        <a:xfrm flipV="1">
          <a:off x="6972300" y="10060055"/>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113083</xdr:rowOff>
    </xdr:from>
    <xdr:to>
      <xdr:col>15</xdr:col>
      <xdr:colOff>231775</xdr:colOff>
      <xdr:row>58</xdr:row>
      <xdr:rowOff>43233</xdr:rowOff>
    </xdr:to>
    <xdr:sp macro="" textlink="">
      <xdr:nvSpPr>
        <xdr:cNvPr id="368" name="円/楕円 367"/>
        <xdr:cNvSpPr/>
      </xdr:nvSpPr>
      <xdr:spPr>
        <a:xfrm>
          <a:off x="10426700" y="988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135960</xdr:rowOff>
    </xdr:from>
    <xdr:ext cx="599010" cy="259045"/>
    <xdr:sp macro="" textlink="">
      <xdr:nvSpPr>
        <xdr:cNvPr id="369" name="農林水産業費該当値テキスト"/>
        <xdr:cNvSpPr txBox="1"/>
      </xdr:nvSpPr>
      <xdr:spPr>
        <a:xfrm>
          <a:off x="10528300" y="973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133432</xdr:rowOff>
    </xdr:from>
    <xdr:to>
      <xdr:col>14</xdr:col>
      <xdr:colOff>79375</xdr:colOff>
      <xdr:row>58</xdr:row>
      <xdr:rowOff>63582</xdr:rowOff>
    </xdr:to>
    <xdr:sp macro="" textlink="">
      <xdr:nvSpPr>
        <xdr:cNvPr id="370" name="円/楕円 369"/>
        <xdr:cNvSpPr/>
      </xdr:nvSpPr>
      <xdr:spPr>
        <a:xfrm>
          <a:off x="9588500" y="99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80109</xdr:rowOff>
    </xdr:from>
    <xdr:ext cx="599010" cy="259045"/>
    <xdr:sp macro="" textlink="">
      <xdr:nvSpPr>
        <xdr:cNvPr id="371" name="テキスト ボックス 370"/>
        <xdr:cNvSpPr txBox="1"/>
      </xdr:nvSpPr>
      <xdr:spPr>
        <a:xfrm>
          <a:off x="9339794" y="968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116037</xdr:rowOff>
    </xdr:from>
    <xdr:to>
      <xdr:col>12</xdr:col>
      <xdr:colOff>561975</xdr:colOff>
      <xdr:row>58</xdr:row>
      <xdr:rowOff>46187</xdr:rowOff>
    </xdr:to>
    <xdr:sp macro="" textlink="">
      <xdr:nvSpPr>
        <xdr:cNvPr id="372" name="円/楕円 371"/>
        <xdr:cNvSpPr/>
      </xdr:nvSpPr>
      <xdr:spPr>
        <a:xfrm>
          <a:off x="8699500" y="98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62714</xdr:rowOff>
    </xdr:from>
    <xdr:ext cx="599010" cy="259045"/>
    <xdr:sp macro="" textlink="">
      <xdr:nvSpPr>
        <xdr:cNvPr id="373" name="テキスト ボックス 372"/>
        <xdr:cNvSpPr txBox="1"/>
      </xdr:nvSpPr>
      <xdr:spPr>
        <a:xfrm>
          <a:off x="8450794" y="966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65155</xdr:rowOff>
    </xdr:from>
    <xdr:to>
      <xdr:col>11</xdr:col>
      <xdr:colOff>358775</xdr:colOff>
      <xdr:row>58</xdr:row>
      <xdr:rowOff>166755</xdr:rowOff>
    </xdr:to>
    <xdr:sp macro="" textlink="">
      <xdr:nvSpPr>
        <xdr:cNvPr id="374" name="円/楕円 373"/>
        <xdr:cNvSpPr/>
      </xdr:nvSpPr>
      <xdr:spPr>
        <a:xfrm>
          <a:off x="7810500" y="100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157882</xdr:rowOff>
    </xdr:from>
    <xdr:ext cx="534377" cy="259045"/>
    <xdr:sp macro="" textlink="">
      <xdr:nvSpPr>
        <xdr:cNvPr id="375" name="テキスト ボックス 374"/>
        <xdr:cNvSpPr txBox="1"/>
      </xdr:nvSpPr>
      <xdr:spPr>
        <a:xfrm>
          <a:off x="7594111" y="101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85355</xdr:rowOff>
    </xdr:from>
    <xdr:to>
      <xdr:col>10</xdr:col>
      <xdr:colOff>155575</xdr:colOff>
      <xdr:row>59</xdr:row>
      <xdr:rowOff>15505</xdr:rowOff>
    </xdr:to>
    <xdr:sp macro="" textlink="">
      <xdr:nvSpPr>
        <xdr:cNvPr id="376" name="円/楕円 375"/>
        <xdr:cNvSpPr/>
      </xdr:nvSpPr>
      <xdr:spPr>
        <a:xfrm>
          <a:off x="6921500" y="100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6632</xdr:rowOff>
    </xdr:from>
    <xdr:ext cx="534377" cy="259045"/>
    <xdr:sp macro="" textlink="">
      <xdr:nvSpPr>
        <xdr:cNvPr id="377" name="テキスト ボックス 376"/>
        <xdr:cNvSpPr txBox="1"/>
      </xdr:nvSpPr>
      <xdr:spPr>
        <a:xfrm>
          <a:off x="6705111" y="101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124712</xdr:rowOff>
    </xdr:from>
    <xdr:to>
      <xdr:col>15</xdr:col>
      <xdr:colOff>180975</xdr:colOff>
      <xdr:row>78</xdr:row>
      <xdr:rowOff>17430</xdr:rowOff>
    </xdr:to>
    <xdr:cxnSp macro="">
      <xdr:nvCxnSpPr>
        <xdr:cNvPr id="406" name="直線コネクタ 405"/>
        <xdr:cNvCxnSpPr/>
      </xdr:nvCxnSpPr>
      <xdr:spPr>
        <a:xfrm flipV="1">
          <a:off x="9639300" y="13154912"/>
          <a:ext cx="838200" cy="2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170476</xdr:rowOff>
    </xdr:from>
    <xdr:to>
      <xdr:col>14</xdr:col>
      <xdr:colOff>28575</xdr:colOff>
      <xdr:row>78</xdr:row>
      <xdr:rowOff>17430</xdr:rowOff>
    </xdr:to>
    <xdr:cxnSp macro="">
      <xdr:nvCxnSpPr>
        <xdr:cNvPr id="409" name="直線コネクタ 408"/>
        <xdr:cNvCxnSpPr/>
      </xdr:nvCxnSpPr>
      <xdr:spPr>
        <a:xfrm>
          <a:off x="8750300" y="13372126"/>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170476</xdr:rowOff>
    </xdr:from>
    <xdr:to>
      <xdr:col>12</xdr:col>
      <xdr:colOff>511175</xdr:colOff>
      <xdr:row>78</xdr:row>
      <xdr:rowOff>32517</xdr:rowOff>
    </xdr:to>
    <xdr:cxnSp macro="">
      <xdr:nvCxnSpPr>
        <xdr:cNvPr id="412" name="直線コネクタ 411"/>
        <xdr:cNvCxnSpPr/>
      </xdr:nvCxnSpPr>
      <xdr:spPr>
        <a:xfrm flipV="1">
          <a:off x="7861300" y="13372126"/>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12584</xdr:rowOff>
    </xdr:from>
    <xdr:to>
      <xdr:col>11</xdr:col>
      <xdr:colOff>307975</xdr:colOff>
      <xdr:row>78</xdr:row>
      <xdr:rowOff>32517</xdr:rowOff>
    </xdr:to>
    <xdr:cxnSp macro="">
      <xdr:nvCxnSpPr>
        <xdr:cNvPr id="415" name="直線コネクタ 414"/>
        <xdr:cNvCxnSpPr/>
      </xdr:nvCxnSpPr>
      <xdr:spPr>
        <a:xfrm>
          <a:off x="6972300" y="13385684"/>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73912</xdr:rowOff>
    </xdr:from>
    <xdr:to>
      <xdr:col>15</xdr:col>
      <xdr:colOff>231775</xdr:colOff>
      <xdr:row>77</xdr:row>
      <xdr:rowOff>4062</xdr:rowOff>
    </xdr:to>
    <xdr:sp macro="" textlink="">
      <xdr:nvSpPr>
        <xdr:cNvPr id="425" name="円/楕円 424"/>
        <xdr:cNvSpPr/>
      </xdr:nvSpPr>
      <xdr:spPr>
        <a:xfrm>
          <a:off x="10426700" y="131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96789</xdr:rowOff>
    </xdr:from>
    <xdr:ext cx="534377" cy="259045"/>
    <xdr:sp macro="" textlink="">
      <xdr:nvSpPr>
        <xdr:cNvPr id="426" name="商工費該当値テキスト"/>
        <xdr:cNvSpPr txBox="1"/>
      </xdr:nvSpPr>
      <xdr:spPr>
        <a:xfrm>
          <a:off x="10528300" y="1295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138080</xdr:rowOff>
    </xdr:from>
    <xdr:to>
      <xdr:col>14</xdr:col>
      <xdr:colOff>79375</xdr:colOff>
      <xdr:row>78</xdr:row>
      <xdr:rowOff>68230</xdr:rowOff>
    </xdr:to>
    <xdr:sp macro="" textlink="">
      <xdr:nvSpPr>
        <xdr:cNvPr id="427" name="円/楕円 426"/>
        <xdr:cNvSpPr/>
      </xdr:nvSpPr>
      <xdr:spPr>
        <a:xfrm>
          <a:off x="9588500" y="133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59357</xdr:rowOff>
    </xdr:from>
    <xdr:ext cx="534377" cy="259045"/>
    <xdr:sp macro="" textlink="">
      <xdr:nvSpPr>
        <xdr:cNvPr id="428" name="テキスト ボックス 427"/>
        <xdr:cNvSpPr txBox="1"/>
      </xdr:nvSpPr>
      <xdr:spPr>
        <a:xfrm>
          <a:off x="9372111" y="134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119676</xdr:rowOff>
    </xdr:from>
    <xdr:to>
      <xdr:col>12</xdr:col>
      <xdr:colOff>561975</xdr:colOff>
      <xdr:row>78</xdr:row>
      <xdr:rowOff>49826</xdr:rowOff>
    </xdr:to>
    <xdr:sp macro="" textlink="">
      <xdr:nvSpPr>
        <xdr:cNvPr id="429" name="円/楕円 428"/>
        <xdr:cNvSpPr/>
      </xdr:nvSpPr>
      <xdr:spPr>
        <a:xfrm>
          <a:off x="8699500" y="133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40953</xdr:rowOff>
    </xdr:from>
    <xdr:ext cx="534377" cy="259045"/>
    <xdr:sp macro="" textlink="">
      <xdr:nvSpPr>
        <xdr:cNvPr id="430" name="テキスト ボックス 429"/>
        <xdr:cNvSpPr txBox="1"/>
      </xdr:nvSpPr>
      <xdr:spPr>
        <a:xfrm>
          <a:off x="8483111" y="1341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153167</xdr:rowOff>
    </xdr:from>
    <xdr:to>
      <xdr:col>11</xdr:col>
      <xdr:colOff>358775</xdr:colOff>
      <xdr:row>78</xdr:row>
      <xdr:rowOff>83317</xdr:rowOff>
    </xdr:to>
    <xdr:sp macro="" textlink="">
      <xdr:nvSpPr>
        <xdr:cNvPr id="431" name="円/楕円 430"/>
        <xdr:cNvSpPr/>
      </xdr:nvSpPr>
      <xdr:spPr>
        <a:xfrm>
          <a:off x="7810500" y="133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74444</xdr:rowOff>
    </xdr:from>
    <xdr:ext cx="534377" cy="259045"/>
    <xdr:sp macro="" textlink="">
      <xdr:nvSpPr>
        <xdr:cNvPr id="432" name="テキスト ボックス 431"/>
        <xdr:cNvSpPr txBox="1"/>
      </xdr:nvSpPr>
      <xdr:spPr>
        <a:xfrm>
          <a:off x="7594111" y="134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133234</xdr:rowOff>
    </xdr:from>
    <xdr:to>
      <xdr:col>10</xdr:col>
      <xdr:colOff>155575</xdr:colOff>
      <xdr:row>78</xdr:row>
      <xdr:rowOff>63384</xdr:rowOff>
    </xdr:to>
    <xdr:sp macro="" textlink="">
      <xdr:nvSpPr>
        <xdr:cNvPr id="433" name="円/楕円 432"/>
        <xdr:cNvSpPr/>
      </xdr:nvSpPr>
      <xdr:spPr>
        <a:xfrm>
          <a:off x="6921500" y="133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54511</xdr:rowOff>
    </xdr:from>
    <xdr:ext cx="534377" cy="259045"/>
    <xdr:sp macro="" textlink="">
      <xdr:nvSpPr>
        <xdr:cNvPr id="434" name="テキスト ボックス 433"/>
        <xdr:cNvSpPr txBox="1"/>
      </xdr:nvSpPr>
      <xdr:spPr>
        <a:xfrm>
          <a:off x="6705111" y="134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73730</xdr:rowOff>
    </xdr:from>
    <xdr:to>
      <xdr:col>15</xdr:col>
      <xdr:colOff>180975</xdr:colOff>
      <xdr:row>96</xdr:row>
      <xdr:rowOff>165409</xdr:rowOff>
    </xdr:to>
    <xdr:cxnSp macro="">
      <xdr:nvCxnSpPr>
        <xdr:cNvPr id="463" name="直線コネクタ 462"/>
        <xdr:cNvCxnSpPr/>
      </xdr:nvCxnSpPr>
      <xdr:spPr>
        <a:xfrm flipV="1">
          <a:off x="9639300" y="16532930"/>
          <a:ext cx="838200" cy="9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165409</xdr:rowOff>
    </xdr:from>
    <xdr:to>
      <xdr:col>14</xdr:col>
      <xdr:colOff>28575</xdr:colOff>
      <xdr:row>98</xdr:row>
      <xdr:rowOff>29623</xdr:rowOff>
    </xdr:to>
    <xdr:cxnSp macro="">
      <xdr:nvCxnSpPr>
        <xdr:cNvPr id="466" name="直線コネクタ 465"/>
        <xdr:cNvCxnSpPr/>
      </xdr:nvCxnSpPr>
      <xdr:spPr>
        <a:xfrm flipV="1">
          <a:off x="8750300" y="16624609"/>
          <a:ext cx="889000" cy="20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68" name="テキスト ボックス 467"/>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29623</xdr:rowOff>
    </xdr:from>
    <xdr:to>
      <xdr:col>12</xdr:col>
      <xdr:colOff>511175</xdr:colOff>
      <xdr:row>98</xdr:row>
      <xdr:rowOff>65774</xdr:rowOff>
    </xdr:to>
    <xdr:cxnSp macro="">
      <xdr:nvCxnSpPr>
        <xdr:cNvPr id="469" name="直線コネクタ 468"/>
        <xdr:cNvCxnSpPr/>
      </xdr:nvCxnSpPr>
      <xdr:spPr>
        <a:xfrm flipV="1">
          <a:off x="7861300" y="16831723"/>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65774</xdr:rowOff>
    </xdr:from>
    <xdr:to>
      <xdr:col>11</xdr:col>
      <xdr:colOff>307975</xdr:colOff>
      <xdr:row>98</xdr:row>
      <xdr:rowOff>164489</xdr:rowOff>
    </xdr:to>
    <xdr:cxnSp macro="">
      <xdr:nvCxnSpPr>
        <xdr:cNvPr id="472" name="直線コネクタ 471"/>
        <xdr:cNvCxnSpPr/>
      </xdr:nvCxnSpPr>
      <xdr:spPr>
        <a:xfrm flipV="1">
          <a:off x="6972300" y="16867874"/>
          <a:ext cx="889000" cy="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6" name="テキスト ボックス 475"/>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22930</xdr:rowOff>
    </xdr:from>
    <xdr:to>
      <xdr:col>15</xdr:col>
      <xdr:colOff>231775</xdr:colOff>
      <xdr:row>96</xdr:row>
      <xdr:rowOff>124530</xdr:rowOff>
    </xdr:to>
    <xdr:sp macro="" textlink="">
      <xdr:nvSpPr>
        <xdr:cNvPr id="482" name="円/楕円 481"/>
        <xdr:cNvSpPr/>
      </xdr:nvSpPr>
      <xdr:spPr>
        <a:xfrm>
          <a:off x="10426700" y="164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45807</xdr:rowOff>
    </xdr:from>
    <xdr:ext cx="599010" cy="259045"/>
    <xdr:sp macro="" textlink="">
      <xdr:nvSpPr>
        <xdr:cNvPr id="483" name="土木費該当値テキスト"/>
        <xdr:cNvSpPr txBox="1"/>
      </xdr:nvSpPr>
      <xdr:spPr>
        <a:xfrm>
          <a:off x="10528300" y="1633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114609</xdr:rowOff>
    </xdr:from>
    <xdr:to>
      <xdr:col>14</xdr:col>
      <xdr:colOff>79375</xdr:colOff>
      <xdr:row>97</xdr:row>
      <xdr:rowOff>44759</xdr:rowOff>
    </xdr:to>
    <xdr:sp macro="" textlink="">
      <xdr:nvSpPr>
        <xdr:cNvPr id="484" name="円/楕円 483"/>
        <xdr:cNvSpPr/>
      </xdr:nvSpPr>
      <xdr:spPr>
        <a:xfrm>
          <a:off x="9588500" y="165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61286</xdr:rowOff>
    </xdr:from>
    <xdr:ext cx="599010" cy="259045"/>
    <xdr:sp macro="" textlink="">
      <xdr:nvSpPr>
        <xdr:cNvPr id="485" name="テキスト ボックス 484"/>
        <xdr:cNvSpPr txBox="1"/>
      </xdr:nvSpPr>
      <xdr:spPr>
        <a:xfrm>
          <a:off x="9339794" y="1634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150273</xdr:rowOff>
    </xdr:from>
    <xdr:to>
      <xdr:col>12</xdr:col>
      <xdr:colOff>561975</xdr:colOff>
      <xdr:row>98</xdr:row>
      <xdr:rowOff>80423</xdr:rowOff>
    </xdr:to>
    <xdr:sp macro="" textlink="">
      <xdr:nvSpPr>
        <xdr:cNvPr id="486" name="円/楕円 485"/>
        <xdr:cNvSpPr/>
      </xdr:nvSpPr>
      <xdr:spPr>
        <a:xfrm>
          <a:off x="8699500" y="167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71550</xdr:rowOff>
    </xdr:from>
    <xdr:ext cx="534377" cy="259045"/>
    <xdr:sp macro="" textlink="">
      <xdr:nvSpPr>
        <xdr:cNvPr id="487" name="テキスト ボックス 486"/>
        <xdr:cNvSpPr txBox="1"/>
      </xdr:nvSpPr>
      <xdr:spPr>
        <a:xfrm>
          <a:off x="8483111" y="168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14974</xdr:rowOff>
    </xdr:from>
    <xdr:to>
      <xdr:col>11</xdr:col>
      <xdr:colOff>358775</xdr:colOff>
      <xdr:row>98</xdr:row>
      <xdr:rowOff>116574</xdr:rowOff>
    </xdr:to>
    <xdr:sp macro="" textlink="">
      <xdr:nvSpPr>
        <xdr:cNvPr id="488" name="円/楕円 487"/>
        <xdr:cNvSpPr/>
      </xdr:nvSpPr>
      <xdr:spPr>
        <a:xfrm>
          <a:off x="7810500" y="168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107701</xdr:rowOff>
    </xdr:from>
    <xdr:ext cx="534377" cy="259045"/>
    <xdr:sp macro="" textlink="">
      <xdr:nvSpPr>
        <xdr:cNvPr id="489" name="テキスト ボックス 488"/>
        <xdr:cNvSpPr txBox="1"/>
      </xdr:nvSpPr>
      <xdr:spPr>
        <a:xfrm>
          <a:off x="7594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113689</xdr:rowOff>
    </xdr:from>
    <xdr:to>
      <xdr:col>10</xdr:col>
      <xdr:colOff>155575</xdr:colOff>
      <xdr:row>99</xdr:row>
      <xdr:rowOff>43839</xdr:rowOff>
    </xdr:to>
    <xdr:sp macro="" textlink="">
      <xdr:nvSpPr>
        <xdr:cNvPr id="490" name="円/楕円 489"/>
        <xdr:cNvSpPr/>
      </xdr:nvSpPr>
      <xdr:spPr>
        <a:xfrm>
          <a:off x="6921500" y="169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34966</xdr:rowOff>
    </xdr:from>
    <xdr:ext cx="534377" cy="259045"/>
    <xdr:sp macro="" textlink="">
      <xdr:nvSpPr>
        <xdr:cNvPr id="491" name="テキスト ボックス 490"/>
        <xdr:cNvSpPr txBox="1"/>
      </xdr:nvSpPr>
      <xdr:spPr>
        <a:xfrm>
          <a:off x="6705111" y="17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13143</xdr:rowOff>
    </xdr:from>
    <xdr:to>
      <xdr:col>23</xdr:col>
      <xdr:colOff>517525</xdr:colOff>
      <xdr:row>38</xdr:row>
      <xdr:rowOff>53704</xdr:rowOff>
    </xdr:to>
    <xdr:cxnSp macro="">
      <xdr:nvCxnSpPr>
        <xdr:cNvPr id="520" name="直線コネクタ 519"/>
        <xdr:cNvCxnSpPr/>
      </xdr:nvCxnSpPr>
      <xdr:spPr>
        <a:xfrm flipV="1">
          <a:off x="15481300" y="6528243"/>
          <a:ext cx="8382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11722</xdr:rowOff>
    </xdr:from>
    <xdr:to>
      <xdr:col>22</xdr:col>
      <xdr:colOff>365125</xdr:colOff>
      <xdr:row>38</xdr:row>
      <xdr:rowOff>53704</xdr:rowOff>
    </xdr:to>
    <xdr:cxnSp macro="">
      <xdr:nvCxnSpPr>
        <xdr:cNvPr id="523" name="直線コネクタ 522"/>
        <xdr:cNvCxnSpPr/>
      </xdr:nvCxnSpPr>
      <xdr:spPr>
        <a:xfrm>
          <a:off x="14592300" y="6526822"/>
          <a:ext cx="889000" cy="4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11722</xdr:rowOff>
    </xdr:from>
    <xdr:to>
      <xdr:col>21</xdr:col>
      <xdr:colOff>161925</xdr:colOff>
      <xdr:row>38</xdr:row>
      <xdr:rowOff>57080</xdr:rowOff>
    </xdr:to>
    <xdr:cxnSp macro="">
      <xdr:nvCxnSpPr>
        <xdr:cNvPr id="526" name="直線コネクタ 525"/>
        <xdr:cNvCxnSpPr/>
      </xdr:nvCxnSpPr>
      <xdr:spPr>
        <a:xfrm flipV="1">
          <a:off x="13703300" y="6526822"/>
          <a:ext cx="889000" cy="4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8" name="テキスト ボックス 527"/>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57080</xdr:rowOff>
    </xdr:from>
    <xdr:to>
      <xdr:col>19</xdr:col>
      <xdr:colOff>644525</xdr:colOff>
      <xdr:row>38</xdr:row>
      <xdr:rowOff>80477</xdr:rowOff>
    </xdr:to>
    <xdr:cxnSp macro="">
      <xdr:nvCxnSpPr>
        <xdr:cNvPr id="529" name="直線コネクタ 528"/>
        <xdr:cNvCxnSpPr/>
      </xdr:nvCxnSpPr>
      <xdr:spPr>
        <a:xfrm flipV="1">
          <a:off x="12814300" y="6572180"/>
          <a:ext cx="889000" cy="2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133793</xdr:rowOff>
    </xdr:from>
    <xdr:to>
      <xdr:col>23</xdr:col>
      <xdr:colOff>568325</xdr:colOff>
      <xdr:row>38</xdr:row>
      <xdr:rowOff>63943</xdr:rowOff>
    </xdr:to>
    <xdr:sp macro="" textlink="">
      <xdr:nvSpPr>
        <xdr:cNvPr id="539" name="円/楕円 538"/>
        <xdr:cNvSpPr/>
      </xdr:nvSpPr>
      <xdr:spPr>
        <a:xfrm>
          <a:off x="16268700" y="64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93170</xdr:rowOff>
    </xdr:from>
    <xdr:ext cx="534377" cy="259045"/>
    <xdr:sp macro="" textlink="">
      <xdr:nvSpPr>
        <xdr:cNvPr id="540" name="消防費該当値テキスト"/>
        <xdr:cNvSpPr txBox="1"/>
      </xdr:nvSpPr>
      <xdr:spPr>
        <a:xfrm>
          <a:off x="16370300" y="626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2904</xdr:rowOff>
    </xdr:from>
    <xdr:to>
      <xdr:col>22</xdr:col>
      <xdr:colOff>415925</xdr:colOff>
      <xdr:row>38</xdr:row>
      <xdr:rowOff>104504</xdr:rowOff>
    </xdr:to>
    <xdr:sp macro="" textlink="">
      <xdr:nvSpPr>
        <xdr:cNvPr id="541" name="円/楕円 540"/>
        <xdr:cNvSpPr/>
      </xdr:nvSpPr>
      <xdr:spPr>
        <a:xfrm>
          <a:off x="15430500" y="65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95631</xdr:rowOff>
    </xdr:from>
    <xdr:ext cx="534377" cy="259045"/>
    <xdr:sp macro="" textlink="">
      <xdr:nvSpPr>
        <xdr:cNvPr id="542" name="テキスト ボックス 541"/>
        <xdr:cNvSpPr txBox="1"/>
      </xdr:nvSpPr>
      <xdr:spPr>
        <a:xfrm>
          <a:off x="15214111" y="66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132372</xdr:rowOff>
    </xdr:from>
    <xdr:to>
      <xdr:col>21</xdr:col>
      <xdr:colOff>212725</xdr:colOff>
      <xdr:row>38</xdr:row>
      <xdr:rowOff>62522</xdr:rowOff>
    </xdr:to>
    <xdr:sp macro="" textlink="">
      <xdr:nvSpPr>
        <xdr:cNvPr id="543" name="円/楕円 542"/>
        <xdr:cNvSpPr/>
      </xdr:nvSpPr>
      <xdr:spPr>
        <a:xfrm>
          <a:off x="14541500" y="64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53649</xdr:rowOff>
    </xdr:from>
    <xdr:ext cx="534377" cy="259045"/>
    <xdr:sp macro="" textlink="">
      <xdr:nvSpPr>
        <xdr:cNvPr id="544" name="テキスト ボックス 543"/>
        <xdr:cNvSpPr txBox="1"/>
      </xdr:nvSpPr>
      <xdr:spPr>
        <a:xfrm>
          <a:off x="14325111" y="65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6280</xdr:rowOff>
    </xdr:from>
    <xdr:to>
      <xdr:col>20</xdr:col>
      <xdr:colOff>9525</xdr:colOff>
      <xdr:row>38</xdr:row>
      <xdr:rowOff>107880</xdr:rowOff>
    </xdr:to>
    <xdr:sp macro="" textlink="">
      <xdr:nvSpPr>
        <xdr:cNvPr id="545" name="円/楕円 544"/>
        <xdr:cNvSpPr/>
      </xdr:nvSpPr>
      <xdr:spPr>
        <a:xfrm>
          <a:off x="13652500" y="65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99007</xdr:rowOff>
    </xdr:from>
    <xdr:ext cx="534377" cy="259045"/>
    <xdr:sp macro="" textlink="">
      <xdr:nvSpPr>
        <xdr:cNvPr id="546" name="テキスト ボックス 545"/>
        <xdr:cNvSpPr txBox="1"/>
      </xdr:nvSpPr>
      <xdr:spPr>
        <a:xfrm>
          <a:off x="13436111" y="66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29677</xdr:rowOff>
    </xdr:from>
    <xdr:to>
      <xdr:col>18</xdr:col>
      <xdr:colOff>492125</xdr:colOff>
      <xdr:row>38</xdr:row>
      <xdr:rowOff>131277</xdr:rowOff>
    </xdr:to>
    <xdr:sp macro="" textlink="">
      <xdr:nvSpPr>
        <xdr:cNvPr id="547" name="円/楕円 546"/>
        <xdr:cNvSpPr/>
      </xdr:nvSpPr>
      <xdr:spPr>
        <a:xfrm>
          <a:off x="12763500" y="65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122404</xdr:rowOff>
    </xdr:from>
    <xdr:ext cx="534377" cy="259045"/>
    <xdr:sp macro="" textlink="">
      <xdr:nvSpPr>
        <xdr:cNvPr id="548" name="テキスト ボックス 547"/>
        <xdr:cNvSpPr txBox="1"/>
      </xdr:nvSpPr>
      <xdr:spPr>
        <a:xfrm>
          <a:off x="12547111" y="663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160814</xdr:rowOff>
    </xdr:from>
    <xdr:to>
      <xdr:col>23</xdr:col>
      <xdr:colOff>517525</xdr:colOff>
      <xdr:row>58</xdr:row>
      <xdr:rowOff>162771</xdr:rowOff>
    </xdr:to>
    <xdr:cxnSp macro="">
      <xdr:nvCxnSpPr>
        <xdr:cNvPr id="579" name="直線コネクタ 578"/>
        <xdr:cNvCxnSpPr/>
      </xdr:nvCxnSpPr>
      <xdr:spPr>
        <a:xfrm>
          <a:off x="15481300" y="10104914"/>
          <a:ext cx="8382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160814</xdr:rowOff>
    </xdr:from>
    <xdr:to>
      <xdr:col>22</xdr:col>
      <xdr:colOff>365125</xdr:colOff>
      <xdr:row>58</xdr:row>
      <xdr:rowOff>167873</xdr:rowOff>
    </xdr:to>
    <xdr:cxnSp macro="">
      <xdr:nvCxnSpPr>
        <xdr:cNvPr id="582" name="直線コネクタ 581"/>
        <xdr:cNvCxnSpPr/>
      </xdr:nvCxnSpPr>
      <xdr:spPr>
        <a:xfrm flipV="1">
          <a:off x="14592300" y="10104914"/>
          <a:ext cx="8890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167873</xdr:rowOff>
    </xdr:from>
    <xdr:to>
      <xdr:col>21</xdr:col>
      <xdr:colOff>161925</xdr:colOff>
      <xdr:row>59</xdr:row>
      <xdr:rowOff>2254</xdr:rowOff>
    </xdr:to>
    <xdr:cxnSp macro="">
      <xdr:nvCxnSpPr>
        <xdr:cNvPr id="585" name="直線コネクタ 584"/>
        <xdr:cNvCxnSpPr/>
      </xdr:nvCxnSpPr>
      <xdr:spPr>
        <a:xfrm flipV="1">
          <a:off x="13703300" y="10111973"/>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152054</xdr:rowOff>
    </xdr:from>
    <xdr:to>
      <xdr:col>19</xdr:col>
      <xdr:colOff>644525</xdr:colOff>
      <xdr:row>59</xdr:row>
      <xdr:rowOff>2254</xdr:rowOff>
    </xdr:to>
    <xdr:cxnSp macro="">
      <xdr:nvCxnSpPr>
        <xdr:cNvPr id="588" name="直線コネクタ 587"/>
        <xdr:cNvCxnSpPr/>
      </xdr:nvCxnSpPr>
      <xdr:spPr>
        <a:xfrm>
          <a:off x="12814300" y="10096154"/>
          <a:ext cx="8890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111971</xdr:rowOff>
    </xdr:from>
    <xdr:to>
      <xdr:col>23</xdr:col>
      <xdr:colOff>568325</xdr:colOff>
      <xdr:row>59</xdr:row>
      <xdr:rowOff>42121</xdr:rowOff>
    </xdr:to>
    <xdr:sp macro="" textlink="">
      <xdr:nvSpPr>
        <xdr:cNvPr id="598" name="円/楕円 597"/>
        <xdr:cNvSpPr/>
      </xdr:nvSpPr>
      <xdr:spPr>
        <a:xfrm>
          <a:off x="16268700" y="10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26898</xdr:rowOff>
    </xdr:from>
    <xdr:ext cx="534377" cy="259045"/>
    <xdr:sp macro="" textlink="">
      <xdr:nvSpPr>
        <xdr:cNvPr id="599" name="教育費該当値テキスト"/>
        <xdr:cNvSpPr txBox="1"/>
      </xdr:nvSpPr>
      <xdr:spPr>
        <a:xfrm>
          <a:off x="16370300" y="99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65,871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110014</xdr:rowOff>
    </xdr:from>
    <xdr:to>
      <xdr:col>22</xdr:col>
      <xdr:colOff>415925</xdr:colOff>
      <xdr:row>59</xdr:row>
      <xdr:rowOff>40164</xdr:rowOff>
    </xdr:to>
    <xdr:sp macro="" textlink="">
      <xdr:nvSpPr>
        <xdr:cNvPr id="600" name="円/楕円 599"/>
        <xdr:cNvSpPr/>
      </xdr:nvSpPr>
      <xdr:spPr>
        <a:xfrm>
          <a:off x="15430500" y="100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31291</xdr:rowOff>
    </xdr:from>
    <xdr:ext cx="534377" cy="259045"/>
    <xdr:sp macro="" textlink="">
      <xdr:nvSpPr>
        <xdr:cNvPr id="601" name="テキスト ボックス 600"/>
        <xdr:cNvSpPr txBox="1"/>
      </xdr:nvSpPr>
      <xdr:spPr>
        <a:xfrm>
          <a:off x="15214111" y="1014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117073</xdr:rowOff>
    </xdr:from>
    <xdr:to>
      <xdr:col>21</xdr:col>
      <xdr:colOff>212725</xdr:colOff>
      <xdr:row>59</xdr:row>
      <xdr:rowOff>47223</xdr:rowOff>
    </xdr:to>
    <xdr:sp macro="" textlink="">
      <xdr:nvSpPr>
        <xdr:cNvPr id="602" name="円/楕円 601"/>
        <xdr:cNvSpPr/>
      </xdr:nvSpPr>
      <xdr:spPr>
        <a:xfrm>
          <a:off x="14541500" y="100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38350</xdr:rowOff>
    </xdr:from>
    <xdr:ext cx="534377" cy="259045"/>
    <xdr:sp macro="" textlink="">
      <xdr:nvSpPr>
        <xdr:cNvPr id="603" name="テキスト ボックス 602"/>
        <xdr:cNvSpPr txBox="1"/>
      </xdr:nvSpPr>
      <xdr:spPr>
        <a:xfrm>
          <a:off x="14325111" y="101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122904</xdr:rowOff>
    </xdr:from>
    <xdr:to>
      <xdr:col>20</xdr:col>
      <xdr:colOff>9525</xdr:colOff>
      <xdr:row>59</xdr:row>
      <xdr:rowOff>53054</xdr:rowOff>
    </xdr:to>
    <xdr:sp macro="" textlink="">
      <xdr:nvSpPr>
        <xdr:cNvPr id="604" name="円/楕円 603"/>
        <xdr:cNvSpPr/>
      </xdr:nvSpPr>
      <xdr:spPr>
        <a:xfrm>
          <a:off x="13652500" y="100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44181</xdr:rowOff>
    </xdr:from>
    <xdr:ext cx="534377" cy="259045"/>
    <xdr:sp macro="" textlink="">
      <xdr:nvSpPr>
        <xdr:cNvPr id="605" name="テキスト ボックス 604"/>
        <xdr:cNvSpPr txBox="1"/>
      </xdr:nvSpPr>
      <xdr:spPr>
        <a:xfrm>
          <a:off x="13436111" y="1015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101254</xdr:rowOff>
    </xdr:from>
    <xdr:to>
      <xdr:col>18</xdr:col>
      <xdr:colOff>492125</xdr:colOff>
      <xdr:row>59</xdr:row>
      <xdr:rowOff>31404</xdr:rowOff>
    </xdr:to>
    <xdr:sp macro="" textlink="">
      <xdr:nvSpPr>
        <xdr:cNvPr id="606" name="円/楕円 605"/>
        <xdr:cNvSpPr/>
      </xdr:nvSpPr>
      <xdr:spPr>
        <a:xfrm>
          <a:off x="12763500" y="100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22531</xdr:rowOff>
    </xdr:from>
    <xdr:ext cx="534377" cy="259045"/>
    <xdr:sp macro="" textlink="">
      <xdr:nvSpPr>
        <xdr:cNvPr id="607" name="テキスト ボックス 606"/>
        <xdr:cNvSpPr txBox="1"/>
      </xdr:nvSpPr>
      <xdr:spPr>
        <a:xfrm>
          <a:off x="12547111" y="101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132601</xdr:rowOff>
    </xdr:from>
    <xdr:to>
      <xdr:col>23</xdr:col>
      <xdr:colOff>517525</xdr:colOff>
      <xdr:row>79</xdr:row>
      <xdr:rowOff>44374</xdr:rowOff>
    </xdr:to>
    <xdr:cxnSp macro="">
      <xdr:nvCxnSpPr>
        <xdr:cNvPr id="636" name="直線コネクタ 635"/>
        <xdr:cNvCxnSpPr/>
      </xdr:nvCxnSpPr>
      <xdr:spPr>
        <a:xfrm>
          <a:off x="15481300" y="13505701"/>
          <a:ext cx="838200" cy="8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167094</xdr:rowOff>
    </xdr:from>
    <xdr:to>
      <xdr:col>22</xdr:col>
      <xdr:colOff>365125</xdr:colOff>
      <xdr:row>78</xdr:row>
      <xdr:rowOff>132601</xdr:rowOff>
    </xdr:to>
    <xdr:cxnSp macro="">
      <xdr:nvCxnSpPr>
        <xdr:cNvPr id="639" name="直線コネクタ 638"/>
        <xdr:cNvCxnSpPr/>
      </xdr:nvCxnSpPr>
      <xdr:spPr>
        <a:xfrm>
          <a:off x="14592300" y="12682944"/>
          <a:ext cx="889000" cy="8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169926</xdr:rowOff>
    </xdr:from>
    <xdr:to>
      <xdr:col>21</xdr:col>
      <xdr:colOff>161925</xdr:colOff>
      <xdr:row>73</xdr:row>
      <xdr:rowOff>167094</xdr:rowOff>
    </xdr:to>
    <xdr:cxnSp macro="">
      <xdr:nvCxnSpPr>
        <xdr:cNvPr id="642" name="直線コネクタ 641"/>
        <xdr:cNvCxnSpPr/>
      </xdr:nvCxnSpPr>
      <xdr:spPr>
        <a:xfrm>
          <a:off x="13703300" y="11999976"/>
          <a:ext cx="889000" cy="6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76864</xdr:rowOff>
    </xdr:from>
    <xdr:ext cx="534377" cy="259045"/>
    <xdr:sp macro="" textlink="">
      <xdr:nvSpPr>
        <xdr:cNvPr id="644" name="テキスト ボックス 643"/>
        <xdr:cNvSpPr txBox="1"/>
      </xdr:nvSpPr>
      <xdr:spPr>
        <a:xfrm>
          <a:off x="14325111" y="134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169926</xdr:rowOff>
    </xdr:from>
    <xdr:to>
      <xdr:col>19</xdr:col>
      <xdr:colOff>644525</xdr:colOff>
      <xdr:row>71</xdr:row>
      <xdr:rowOff>108191</xdr:rowOff>
    </xdr:to>
    <xdr:cxnSp macro="">
      <xdr:nvCxnSpPr>
        <xdr:cNvPr id="645" name="直線コネクタ 644"/>
        <xdr:cNvCxnSpPr/>
      </xdr:nvCxnSpPr>
      <xdr:spPr>
        <a:xfrm flipV="1">
          <a:off x="12814300" y="11999976"/>
          <a:ext cx="889000" cy="2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58107</xdr:rowOff>
    </xdr:from>
    <xdr:ext cx="534377" cy="259045"/>
    <xdr:sp macro="" textlink="">
      <xdr:nvSpPr>
        <xdr:cNvPr id="647" name="テキスト ボックス 646"/>
        <xdr:cNvSpPr txBox="1"/>
      </xdr:nvSpPr>
      <xdr:spPr>
        <a:xfrm>
          <a:off x="13436111" y="134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169091</xdr:rowOff>
    </xdr:from>
    <xdr:ext cx="534377" cy="259045"/>
    <xdr:sp macro="" textlink="">
      <xdr:nvSpPr>
        <xdr:cNvPr id="649" name="テキスト ボックス 648"/>
        <xdr:cNvSpPr txBox="1"/>
      </xdr:nvSpPr>
      <xdr:spPr>
        <a:xfrm>
          <a:off x="12547111" y="133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165024</xdr:rowOff>
    </xdr:from>
    <xdr:to>
      <xdr:col>23</xdr:col>
      <xdr:colOff>568325</xdr:colOff>
      <xdr:row>79</xdr:row>
      <xdr:rowOff>95174</xdr:rowOff>
    </xdr:to>
    <xdr:sp macro="" textlink="">
      <xdr:nvSpPr>
        <xdr:cNvPr id="655" name="円/楕円 654"/>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79951</xdr:rowOff>
    </xdr:from>
    <xdr:ext cx="249299" cy="259045"/>
    <xdr:sp macro="" textlink="">
      <xdr:nvSpPr>
        <xdr:cNvPr id="656" name="災害復旧費該当値テキスト"/>
        <xdr:cNvSpPr txBox="1"/>
      </xdr:nvSpPr>
      <xdr:spPr>
        <a:xfrm>
          <a:off x="16370300" y="13453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81801</xdr:rowOff>
    </xdr:from>
    <xdr:to>
      <xdr:col>22</xdr:col>
      <xdr:colOff>415925</xdr:colOff>
      <xdr:row>79</xdr:row>
      <xdr:rowOff>11951</xdr:rowOff>
    </xdr:to>
    <xdr:sp macro="" textlink="">
      <xdr:nvSpPr>
        <xdr:cNvPr id="657" name="円/楕円 656"/>
        <xdr:cNvSpPr/>
      </xdr:nvSpPr>
      <xdr:spPr>
        <a:xfrm>
          <a:off x="15430500" y="134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3078</xdr:rowOff>
    </xdr:from>
    <xdr:ext cx="469744" cy="259045"/>
    <xdr:sp macro="" textlink="">
      <xdr:nvSpPr>
        <xdr:cNvPr id="658" name="テキスト ボックス 657"/>
        <xdr:cNvSpPr txBox="1"/>
      </xdr:nvSpPr>
      <xdr:spPr>
        <a:xfrm>
          <a:off x="15246427" y="135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116294</xdr:rowOff>
    </xdr:from>
    <xdr:to>
      <xdr:col>21</xdr:col>
      <xdr:colOff>212725</xdr:colOff>
      <xdr:row>74</xdr:row>
      <xdr:rowOff>46444</xdr:rowOff>
    </xdr:to>
    <xdr:sp macro="" textlink="">
      <xdr:nvSpPr>
        <xdr:cNvPr id="659" name="円/楕円 658"/>
        <xdr:cNvSpPr/>
      </xdr:nvSpPr>
      <xdr:spPr>
        <a:xfrm>
          <a:off x="14541500" y="126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62971</xdr:rowOff>
    </xdr:from>
    <xdr:ext cx="534377" cy="259045"/>
    <xdr:sp macro="" textlink="">
      <xdr:nvSpPr>
        <xdr:cNvPr id="660" name="テキスト ボックス 659"/>
        <xdr:cNvSpPr txBox="1"/>
      </xdr:nvSpPr>
      <xdr:spPr>
        <a:xfrm>
          <a:off x="14325111" y="124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71,343</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119126</xdr:rowOff>
    </xdr:from>
    <xdr:to>
      <xdr:col>20</xdr:col>
      <xdr:colOff>9525</xdr:colOff>
      <xdr:row>70</xdr:row>
      <xdr:rowOff>49276</xdr:rowOff>
    </xdr:to>
    <xdr:sp macro="" textlink="">
      <xdr:nvSpPr>
        <xdr:cNvPr id="661" name="円/楕円 660"/>
        <xdr:cNvSpPr/>
      </xdr:nvSpPr>
      <xdr:spPr>
        <a:xfrm>
          <a:off x="13652500" y="119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65803</xdr:rowOff>
    </xdr:from>
    <xdr:ext cx="599010" cy="259045"/>
    <xdr:sp macro="" textlink="">
      <xdr:nvSpPr>
        <xdr:cNvPr id="662" name="テキスト ボックス 661"/>
        <xdr:cNvSpPr txBox="1"/>
      </xdr:nvSpPr>
      <xdr:spPr>
        <a:xfrm>
          <a:off x="13403794" y="1172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57391</xdr:rowOff>
    </xdr:from>
    <xdr:to>
      <xdr:col>18</xdr:col>
      <xdr:colOff>492125</xdr:colOff>
      <xdr:row>71</xdr:row>
      <xdr:rowOff>158991</xdr:rowOff>
    </xdr:to>
    <xdr:sp macro="" textlink="">
      <xdr:nvSpPr>
        <xdr:cNvPr id="663" name="円/楕円 662"/>
        <xdr:cNvSpPr/>
      </xdr:nvSpPr>
      <xdr:spPr>
        <a:xfrm>
          <a:off x="12763500" y="122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4068</xdr:rowOff>
    </xdr:from>
    <xdr:ext cx="599010" cy="259045"/>
    <xdr:sp macro="" textlink="">
      <xdr:nvSpPr>
        <xdr:cNvPr id="664" name="テキスト ボックス 663"/>
        <xdr:cNvSpPr txBox="1"/>
      </xdr:nvSpPr>
      <xdr:spPr>
        <a:xfrm>
          <a:off x="12514794" y="1200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11768</xdr:rowOff>
    </xdr:from>
    <xdr:to>
      <xdr:col>23</xdr:col>
      <xdr:colOff>517525</xdr:colOff>
      <xdr:row>96</xdr:row>
      <xdr:rowOff>132575</xdr:rowOff>
    </xdr:to>
    <xdr:cxnSp macro="">
      <xdr:nvCxnSpPr>
        <xdr:cNvPr id="693" name="直線コネクタ 692"/>
        <xdr:cNvCxnSpPr/>
      </xdr:nvCxnSpPr>
      <xdr:spPr>
        <a:xfrm>
          <a:off x="15481300" y="16470968"/>
          <a:ext cx="838200" cy="1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138950</xdr:rowOff>
    </xdr:from>
    <xdr:to>
      <xdr:col>22</xdr:col>
      <xdr:colOff>365125</xdr:colOff>
      <xdr:row>96</xdr:row>
      <xdr:rowOff>11768</xdr:rowOff>
    </xdr:to>
    <xdr:cxnSp macro="">
      <xdr:nvCxnSpPr>
        <xdr:cNvPr id="696" name="直線コネクタ 695"/>
        <xdr:cNvCxnSpPr/>
      </xdr:nvCxnSpPr>
      <xdr:spPr>
        <a:xfrm>
          <a:off x="14592300" y="16426700"/>
          <a:ext cx="889000" cy="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138950</xdr:rowOff>
    </xdr:from>
    <xdr:to>
      <xdr:col>21</xdr:col>
      <xdr:colOff>161925</xdr:colOff>
      <xdr:row>95</xdr:row>
      <xdr:rowOff>140892</xdr:rowOff>
    </xdr:to>
    <xdr:cxnSp macro="">
      <xdr:nvCxnSpPr>
        <xdr:cNvPr id="699" name="直線コネクタ 698"/>
        <xdr:cNvCxnSpPr/>
      </xdr:nvCxnSpPr>
      <xdr:spPr>
        <a:xfrm flipV="1">
          <a:off x="13703300" y="16426700"/>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1" name="テキスト ボックス 700"/>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141937</xdr:rowOff>
    </xdr:from>
    <xdr:to>
      <xdr:col>19</xdr:col>
      <xdr:colOff>644525</xdr:colOff>
      <xdr:row>95</xdr:row>
      <xdr:rowOff>140892</xdr:rowOff>
    </xdr:to>
    <xdr:cxnSp macro="">
      <xdr:nvCxnSpPr>
        <xdr:cNvPr id="702" name="直線コネクタ 701"/>
        <xdr:cNvCxnSpPr/>
      </xdr:nvCxnSpPr>
      <xdr:spPr>
        <a:xfrm>
          <a:off x="12814300" y="16258237"/>
          <a:ext cx="889000" cy="17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4" name="テキスト ボックス 703"/>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706" name="テキスト ボックス 705"/>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81775</xdr:rowOff>
    </xdr:from>
    <xdr:to>
      <xdr:col>23</xdr:col>
      <xdr:colOff>568325</xdr:colOff>
      <xdr:row>97</xdr:row>
      <xdr:rowOff>11925</xdr:rowOff>
    </xdr:to>
    <xdr:sp macro="" textlink="">
      <xdr:nvSpPr>
        <xdr:cNvPr id="712" name="円/楕円 711"/>
        <xdr:cNvSpPr/>
      </xdr:nvSpPr>
      <xdr:spPr>
        <a:xfrm>
          <a:off x="16268700" y="165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104652</xdr:rowOff>
    </xdr:from>
    <xdr:ext cx="599010" cy="259045"/>
    <xdr:sp macro="" textlink="">
      <xdr:nvSpPr>
        <xdr:cNvPr id="713" name="公債費該当値テキスト"/>
        <xdr:cNvSpPr txBox="1"/>
      </xdr:nvSpPr>
      <xdr:spPr>
        <a:xfrm>
          <a:off x="16370300" y="163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111,870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132418</xdr:rowOff>
    </xdr:from>
    <xdr:to>
      <xdr:col>22</xdr:col>
      <xdr:colOff>415925</xdr:colOff>
      <xdr:row>96</xdr:row>
      <xdr:rowOff>62568</xdr:rowOff>
    </xdr:to>
    <xdr:sp macro="" textlink="">
      <xdr:nvSpPr>
        <xdr:cNvPr id="714" name="円/楕円 713"/>
        <xdr:cNvSpPr/>
      </xdr:nvSpPr>
      <xdr:spPr>
        <a:xfrm>
          <a:off x="15430500" y="164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79095</xdr:rowOff>
    </xdr:from>
    <xdr:ext cx="599010" cy="259045"/>
    <xdr:sp macro="" textlink="">
      <xdr:nvSpPr>
        <xdr:cNvPr id="715" name="テキスト ボックス 714"/>
        <xdr:cNvSpPr txBox="1"/>
      </xdr:nvSpPr>
      <xdr:spPr>
        <a:xfrm>
          <a:off x="15181794" y="1619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143,578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88150</xdr:rowOff>
    </xdr:from>
    <xdr:to>
      <xdr:col>21</xdr:col>
      <xdr:colOff>212725</xdr:colOff>
      <xdr:row>96</xdr:row>
      <xdr:rowOff>18300</xdr:rowOff>
    </xdr:to>
    <xdr:sp macro="" textlink="">
      <xdr:nvSpPr>
        <xdr:cNvPr id="716" name="円/楕円 715"/>
        <xdr:cNvSpPr/>
      </xdr:nvSpPr>
      <xdr:spPr>
        <a:xfrm>
          <a:off x="14541500" y="16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34827</xdr:rowOff>
    </xdr:from>
    <xdr:ext cx="599010" cy="259045"/>
    <xdr:sp macro="" textlink="">
      <xdr:nvSpPr>
        <xdr:cNvPr id="717" name="テキスト ボックス 716"/>
        <xdr:cNvSpPr txBox="1"/>
      </xdr:nvSpPr>
      <xdr:spPr>
        <a:xfrm>
          <a:off x="14292794" y="1615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90092</xdr:rowOff>
    </xdr:from>
    <xdr:to>
      <xdr:col>20</xdr:col>
      <xdr:colOff>9525</xdr:colOff>
      <xdr:row>96</xdr:row>
      <xdr:rowOff>20242</xdr:rowOff>
    </xdr:to>
    <xdr:sp macro="" textlink="">
      <xdr:nvSpPr>
        <xdr:cNvPr id="718" name="円/楕円 717"/>
        <xdr:cNvSpPr/>
      </xdr:nvSpPr>
      <xdr:spPr>
        <a:xfrm>
          <a:off x="13652500" y="163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36769</xdr:rowOff>
    </xdr:from>
    <xdr:ext cx="599010" cy="259045"/>
    <xdr:sp macro="" textlink="">
      <xdr:nvSpPr>
        <xdr:cNvPr id="719" name="テキスト ボックス 718"/>
        <xdr:cNvSpPr txBox="1"/>
      </xdr:nvSpPr>
      <xdr:spPr>
        <a:xfrm>
          <a:off x="13403794" y="1615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91137</xdr:rowOff>
    </xdr:from>
    <xdr:to>
      <xdr:col>18</xdr:col>
      <xdr:colOff>492125</xdr:colOff>
      <xdr:row>95</xdr:row>
      <xdr:rowOff>21287</xdr:rowOff>
    </xdr:to>
    <xdr:sp macro="" textlink="">
      <xdr:nvSpPr>
        <xdr:cNvPr id="720" name="円/楕円 719"/>
        <xdr:cNvSpPr/>
      </xdr:nvSpPr>
      <xdr:spPr>
        <a:xfrm>
          <a:off x="12763500" y="162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37814</xdr:rowOff>
    </xdr:from>
    <xdr:ext cx="599010" cy="259045"/>
    <xdr:sp macro="" textlink="">
      <xdr:nvSpPr>
        <xdr:cNvPr id="721" name="テキスト ボックス 720"/>
        <xdr:cNvSpPr txBox="1"/>
      </xdr:nvSpPr>
      <xdr:spPr>
        <a:xfrm>
          <a:off x="12514794" y="1598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歳出決算総額は、住民一人あたり</a:t>
          </a:r>
          <a:r>
            <a:rPr kumimoji="1" lang="en-US" altLang="ja-JP" sz="1100" baseline="0">
              <a:solidFill>
                <a:schemeClr val="dk1"/>
              </a:solidFill>
              <a:effectLst/>
              <a:latin typeface="+mn-lt"/>
              <a:ea typeface="+mn-ea"/>
              <a:cs typeface="+mn-cs"/>
            </a:rPr>
            <a:t>1,422</a:t>
          </a:r>
          <a:r>
            <a:rPr kumimoji="1" lang="ja-JP" altLang="ja-JP" sz="1100" baseline="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民生費については、扶助費において</a:t>
          </a:r>
          <a:r>
            <a:rPr kumimoji="1" lang="ja-JP" altLang="en-US" sz="1100">
              <a:solidFill>
                <a:schemeClr val="dk1"/>
              </a:solidFill>
              <a:effectLst/>
              <a:latin typeface="+mn-lt"/>
              <a:ea typeface="+mn-ea"/>
              <a:cs typeface="+mn-cs"/>
            </a:rPr>
            <a:t>児童数の減少</a:t>
          </a:r>
          <a:r>
            <a:rPr kumimoji="1" lang="ja-JP" altLang="ja-JP" sz="1100">
              <a:solidFill>
                <a:schemeClr val="dk1"/>
              </a:solidFill>
              <a:effectLst/>
              <a:latin typeface="+mn-lt"/>
              <a:ea typeface="+mn-ea"/>
              <a:cs typeface="+mn-cs"/>
            </a:rPr>
            <a:t>による児童福祉費の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や高齢化の進行による高齢者福祉費の増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a:t>
          </a:r>
          <a:r>
            <a:rPr kumimoji="1" lang="ja-JP" altLang="en-US" sz="1100">
              <a:solidFill>
                <a:schemeClr val="dk1"/>
              </a:solidFill>
              <a:effectLst/>
              <a:latin typeface="+mn-lt"/>
              <a:ea typeface="+mn-ea"/>
              <a:cs typeface="+mn-cs"/>
            </a:rPr>
            <a:t>り昨年並みとなっている</a:t>
          </a:r>
          <a:r>
            <a:rPr kumimoji="1" lang="ja-JP" altLang="ja-JP" sz="1100">
              <a:solidFill>
                <a:schemeClr val="dk1"/>
              </a:solidFill>
              <a:effectLst/>
              <a:latin typeface="+mn-lt"/>
              <a:ea typeface="+mn-ea"/>
              <a:cs typeface="+mn-cs"/>
            </a:rPr>
            <a:t>。今後も民生費については増加の傾向にあると見込まれるため、財源の確保についての検討が求められる。</a:t>
          </a:r>
          <a:endParaRPr lang="ja-JP" altLang="ja-JP" sz="1400">
            <a:effectLst/>
          </a:endParaRPr>
        </a:p>
        <a:p>
          <a:r>
            <a:rPr kumimoji="1" lang="ja-JP" altLang="ja-JP" sz="1100">
              <a:solidFill>
                <a:schemeClr val="dk1"/>
              </a:solidFill>
              <a:effectLst/>
              <a:latin typeface="+mn-lt"/>
              <a:ea typeface="+mn-ea"/>
              <a:cs typeface="+mn-cs"/>
            </a:rPr>
            <a:t>　土木費については、近年増加の傾向にある。これについては、小石原川ダム整備に係る「小石原川ダム水源地域振興整備事業基金」、「水源かん養基金」積立金の増が要因である。今後土木費については、これら基金を財源とした水源地域整備事業等の実施が見込まれている。</a:t>
          </a:r>
          <a:endParaRPr lang="ja-JP" altLang="ja-JP" sz="1400">
            <a:effectLst/>
          </a:endParaRPr>
        </a:p>
        <a:p>
          <a:r>
            <a:rPr kumimoji="1" lang="ja-JP" altLang="ja-JP" sz="1100">
              <a:solidFill>
                <a:schemeClr val="dk1"/>
              </a:solidFill>
              <a:effectLst/>
              <a:latin typeface="+mn-lt"/>
              <a:ea typeface="+mn-ea"/>
              <a:cs typeface="+mn-cs"/>
            </a:rPr>
            <a:t>　衛生費についても土木費と同様に、小石原川ダム整備に係る費用の増がみられる。これについては、小石原川ダム水源地域振興整備事業による簡易水道施設整備のための簡易水道事業特別会計への繰出金の増加によるものである。</a:t>
          </a:r>
          <a:endParaRPr lang="ja-JP" altLang="ja-JP" sz="1400">
            <a:effectLst/>
          </a:endParaRPr>
        </a:p>
        <a:p>
          <a:r>
            <a:rPr kumimoji="1" lang="ja-JP" altLang="ja-JP" sz="1100">
              <a:solidFill>
                <a:schemeClr val="dk1"/>
              </a:solidFill>
              <a:effectLst/>
              <a:latin typeface="+mn-lt"/>
              <a:ea typeface="+mn-ea"/>
              <a:cs typeface="+mn-cs"/>
            </a:rPr>
            <a:t>　公債費については、償還期間が短い合併特例事業債及び過疎対策事業債の残高が全体の</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％を占め、単年度における償還額が高額になり</a:t>
          </a:r>
          <a:r>
            <a:rPr kumimoji="1" lang="ja-JP" altLang="en-US" sz="1100">
              <a:solidFill>
                <a:schemeClr val="dk1"/>
              </a:solidFill>
              <a:effectLst/>
              <a:latin typeface="+mn-lt"/>
              <a:ea typeface="+mn-ea"/>
              <a:cs typeface="+mn-cs"/>
            </a:rPr>
            <a:t>実質公債費</a:t>
          </a:r>
          <a:r>
            <a:rPr kumimoji="1" lang="ja-JP" altLang="ja-JP" sz="1100">
              <a:solidFill>
                <a:schemeClr val="dk1"/>
              </a:solidFill>
              <a:effectLst/>
              <a:latin typeface="+mn-lt"/>
              <a:ea typeface="+mn-ea"/>
              <a:cs typeface="+mn-cs"/>
            </a:rPr>
            <a:t>比率を高める要因となっている。現在、村債残高は年々減少しているが、類似団体内順位は依然として高い傾向にあるため、今後も新たな起債を抑制することにより、適正な水準を目指す。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経済対策関連交付金事業により、各種事業に取り組むことができ、住民福祉の向上を図ることができている。また、合併後の職員減による人件費の削減や遊休村有地の貸与等による新たな歳入の確保、光熱費等物件費の見直し等により実質収支</a:t>
          </a:r>
          <a:r>
            <a:rPr kumimoji="1" lang="ja-JP" altLang="en-US" sz="1100">
              <a:solidFill>
                <a:schemeClr val="dk1"/>
              </a:solidFill>
              <a:effectLst/>
              <a:latin typeface="+mn-lt"/>
              <a:ea typeface="+mn-ea"/>
              <a:cs typeface="+mn-cs"/>
            </a:rPr>
            <a:t>は黒字決算となったが、</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赤</a:t>
          </a:r>
          <a:r>
            <a:rPr kumimoji="1" lang="ja-JP" altLang="ja-JP" sz="1100">
              <a:solidFill>
                <a:schemeClr val="dk1"/>
              </a:solidFill>
              <a:effectLst/>
              <a:latin typeface="+mn-lt"/>
              <a:ea typeface="+mn-ea"/>
              <a:cs typeface="+mn-cs"/>
            </a:rPr>
            <a:t>字決算となっている。</a:t>
          </a:r>
          <a:endParaRPr lang="ja-JP" altLang="ja-JP" sz="1400">
            <a:effectLst/>
          </a:endParaRPr>
        </a:p>
        <a:p>
          <a:r>
            <a:rPr kumimoji="1" lang="ja-JP" altLang="ja-JP" sz="1100">
              <a:solidFill>
                <a:schemeClr val="dk1"/>
              </a:solidFill>
              <a:effectLst/>
              <a:latin typeface="+mn-lt"/>
              <a:ea typeface="+mn-ea"/>
              <a:cs typeface="+mn-cs"/>
            </a:rPr>
            <a:t>　人口減少等による普通交付税交付額の減少が見込まれると思われ、その状況に備えた財政運営</a:t>
          </a:r>
          <a:r>
            <a:rPr kumimoji="1" lang="ja-JP" altLang="en-US" sz="1100">
              <a:solidFill>
                <a:schemeClr val="dk1"/>
              </a:solidFill>
              <a:effectLst/>
              <a:latin typeface="+mn-lt"/>
              <a:ea typeface="+mn-ea"/>
              <a:cs typeface="+mn-cs"/>
            </a:rPr>
            <a:t>が求められる。</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実質連結赤字比率については、毎年度黒字決算となり、国民健康保険事業についても平成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年度のみの赤字決算であり、それ以降は黒字決算となっているが、これは一般会計からの繰出金の増加によるものである。</a:t>
          </a:r>
          <a:endParaRPr lang="ja-JP" altLang="ja-JP" sz="1400">
            <a:effectLst/>
          </a:endParaRPr>
        </a:p>
        <a:p>
          <a:r>
            <a:rPr kumimoji="1" lang="ja-JP" altLang="ja-JP" sz="1100">
              <a:solidFill>
                <a:schemeClr val="dk1"/>
              </a:solidFill>
              <a:effectLst/>
              <a:latin typeface="+mn-lt"/>
              <a:ea typeface="+mn-ea"/>
              <a:cs typeface="+mn-cs"/>
            </a:rPr>
            <a:t>　今後の状況次第では繰出金がさらに増加することも予想され、必要に応じた受益者負担の在り方を検討することが求められる。</a:t>
          </a:r>
          <a:endParaRPr lang="ja-JP" altLang="ja-JP" sz="1400">
            <a:effectLst/>
          </a:endParaRPr>
        </a:p>
        <a:p>
          <a:r>
            <a:rPr kumimoji="1" lang="ja-JP" altLang="ja-JP" sz="1100">
              <a:solidFill>
                <a:schemeClr val="dk1"/>
              </a:solidFill>
              <a:effectLst/>
              <a:latin typeface="+mn-lt"/>
              <a:ea typeface="+mn-ea"/>
              <a:cs typeface="+mn-cs"/>
            </a:rPr>
            <a:t>　また、一般会計においても実質収支比率と同様に今後は普通交付税を含めた一般財源の確保は厳しくなると見込まれるため、今後の状況を注視していく必要がある。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3327056</v>
      </c>
      <c r="BO4" s="411"/>
      <c r="BP4" s="411"/>
      <c r="BQ4" s="411"/>
      <c r="BR4" s="411"/>
      <c r="BS4" s="411"/>
      <c r="BT4" s="411"/>
      <c r="BU4" s="412"/>
      <c r="BV4" s="410">
        <v>3295470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8.4</v>
      </c>
      <c r="CU4" s="588"/>
      <c r="CV4" s="588"/>
      <c r="CW4" s="588"/>
      <c r="CX4" s="588"/>
      <c r="CY4" s="588"/>
      <c r="CZ4" s="588"/>
      <c r="DA4" s="589"/>
      <c r="DB4" s="587">
        <v>10.199999999999999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3181628</v>
      </c>
      <c r="BO5" s="416"/>
      <c r="BP5" s="416"/>
      <c r="BQ5" s="416"/>
      <c r="BR5" s="416"/>
      <c r="BS5" s="416"/>
      <c r="BT5" s="416"/>
      <c r="BU5" s="417"/>
      <c r="BV5" s="415">
        <v>3098534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82.5</v>
      </c>
      <c r="CU5" s="386"/>
      <c r="CV5" s="386"/>
      <c r="CW5" s="386"/>
      <c r="CX5" s="386"/>
      <c r="CY5" s="386"/>
      <c r="CZ5" s="386"/>
      <c r="DA5" s="387"/>
      <c r="DB5" s="385">
        <v>82.6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145428</v>
      </c>
      <c r="BO6" s="416"/>
      <c r="BP6" s="416"/>
      <c r="BQ6" s="416"/>
      <c r="BR6" s="416"/>
      <c r="BS6" s="416"/>
      <c r="BT6" s="416"/>
      <c r="BU6" s="417"/>
      <c r="BV6" s="415">
        <v>196936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85.6</v>
      </c>
      <c r="CU6" s="562"/>
      <c r="CV6" s="562"/>
      <c r="CW6" s="562"/>
      <c r="CX6" s="562"/>
      <c r="CY6" s="562"/>
      <c r="CZ6" s="562"/>
      <c r="DA6" s="563"/>
      <c r="DB6" s="561">
        <v>86.6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21480</v>
      </c>
      <c r="BO7" s="416"/>
      <c r="BP7" s="416"/>
      <c r="BQ7" s="416"/>
      <c r="BR7" s="416"/>
      <c r="BS7" s="416"/>
      <c r="BT7" s="416"/>
      <c r="BU7" s="417"/>
      <c r="BV7" s="415">
        <v>36256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1472682</v>
      </c>
      <c r="CU7" s="416"/>
      <c r="CV7" s="416"/>
      <c r="CW7" s="416"/>
      <c r="CX7" s="416"/>
      <c r="CY7" s="416"/>
      <c r="CZ7" s="416"/>
      <c r="DA7" s="417"/>
      <c r="DB7" s="415">
        <v>1578881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123948</v>
      </c>
      <c r="BO8" s="416"/>
      <c r="BP8" s="416"/>
      <c r="BQ8" s="416"/>
      <c r="BR8" s="416"/>
      <c r="BS8" s="416"/>
      <c r="BT8" s="416"/>
      <c r="BU8" s="417"/>
      <c r="BV8" s="415">
        <v>160680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2174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-36732</v>
      </c>
      <c r="BO9" s="416"/>
      <c r="BP9" s="416"/>
      <c r="BQ9" s="416"/>
      <c r="BR9" s="416"/>
      <c r="BS9" s="416"/>
      <c r="BT9" s="416"/>
      <c r="BU9" s="417"/>
      <c r="BV9" s="415">
        <v>43288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12.9</v>
      </c>
      <c r="CU9" s="386"/>
      <c r="CV9" s="386"/>
      <c r="CW9" s="386"/>
      <c r="CX9" s="386"/>
      <c r="CY9" s="386"/>
      <c r="CZ9" s="386"/>
      <c r="DA9" s="387"/>
      <c r="DB9" s="385">
        <v>15.5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2432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2863</v>
      </c>
      <c r="BO10" s="416"/>
      <c r="BP10" s="416"/>
      <c r="BQ10" s="416"/>
      <c r="BR10" s="416"/>
      <c r="BS10" s="416"/>
      <c r="BT10" s="416"/>
      <c r="BU10" s="417"/>
      <c r="BV10" s="415">
        <v>102499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2237</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2233</v>
      </c>
      <c r="S13" s="517"/>
      <c r="T13" s="517"/>
      <c r="U13" s="517"/>
      <c r="V13" s="518"/>
      <c r="W13" s="504" t="s">
        <v>125</v>
      </c>
      <c r="X13" s="428"/>
      <c r="Y13" s="428"/>
      <c r="Z13" s="428"/>
      <c r="AA13" s="428"/>
      <c r="AB13" s="429"/>
      <c r="AC13" s="391">
        <v>214</v>
      </c>
      <c r="AD13" s="392"/>
      <c r="AE13" s="392"/>
      <c r="AF13" s="392"/>
      <c r="AG13" s="393"/>
      <c r="AH13" s="391">
        <v>197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-33869</v>
      </c>
      <c r="BO13" s="416"/>
      <c r="BP13" s="416"/>
      <c r="BQ13" s="416"/>
      <c r="BR13" s="416"/>
      <c r="BS13" s="416"/>
      <c r="BT13" s="416"/>
      <c r="BU13" s="417"/>
      <c r="BV13" s="415">
        <v>145787</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7.4</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2302</v>
      </c>
      <c r="S14" s="517"/>
      <c r="T14" s="517"/>
      <c r="U14" s="517"/>
      <c r="V14" s="518"/>
      <c r="W14" s="519"/>
      <c r="X14" s="431"/>
      <c r="Y14" s="431"/>
      <c r="Z14" s="431"/>
      <c r="AA14" s="431"/>
      <c r="AB14" s="432"/>
      <c r="AC14" s="509">
        <v>19.100000000000001</v>
      </c>
      <c r="AD14" s="510"/>
      <c r="AE14" s="510"/>
      <c r="AF14" s="510"/>
      <c r="AG14" s="511"/>
      <c r="AH14" s="509">
        <v>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2298</v>
      </c>
      <c r="S15" s="517"/>
      <c r="T15" s="517"/>
      <c r="U15" s="517"/>
      <c r="V15" s="518"/>
      <c r="W15" s="504" t="s">
        <v>132</v>
      </c>
      <c r="X15" s="428"/>
      <c r="Y15" s="428"/>
      <c r="Z15" s="428"/>
      <c r="AA15" s="428"/>
      <c r="AB15" s="429"/>
      <c r="AC15" s="391">
        <v>329</v>
      </c>
      <c r="AD15" s="392"/>
      <c r="AE15" s="392"/>
      <c r="AF15" s="392"/>
      <c r="AG15" s="393"/>
      <c r="AH15" s="391">
        <v>341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170520</v>
      </c>
      <c r="BO15" s="411"/>
      <c r="BP15" s="411"/>
      <c r="BQ15" s="411"/>
      <c r="BR15" s="411"/>
      <c r="BS15" s="411"/>
      <c r="BT15" s="411"/>
      <c r="BU15" s="412"/>
      <c r="BV15" s="410">
        <v>167311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29.3</v>
      </c>
      <c r="AD16" s="510"/>
      <c r="AE16" s="510"/>
      <c r="AF16" s="510"/>
      <c r="AG16" s="511"/>
      <c r="AH16" s="509">
        <v>29.5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1371960</v>
      </c>
      <c r="BO16" s="416"/>
      <c r="BP16" s="416"/>
      <c r="BQ16" s="416"/>
      <c r="BR16" s="416"/>
      <c r="BS16" s="416"/>
      <c r="BT16" s="416"/>
      <c r="BU16" s="417"/>
      <c r="BV16" s="415">
        <v>1409498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579</v>
      </c>
      <c r="AD17" s="392"/>
      <c r="AE17" s="392"/>
      <c r="AF17" s="392"/>
      <c r="AG17" s="393"/>
      <c r="AH17" s="391">
        <v>618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211277</v>
      </c>
      <c r="BO17" s="416"/>
      <c r="BP17" s="416"/>
      <c r="BQ17" s="416"/>
      <c r="BR17" s="416"/>
      <c r="BS17" s="416"/>
      <c r="BT17" s="416"/>
      <c r="BU17" s="417"/>
      <c r="BV17" s="415">
        <v>207516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51.97</v>
      </c>
      <c r="M18" s="480"/>
      <c r="N18" s="480"/>
      <c r="O18" s="480"/>
      <c r="P18" s="480"/>
      <c r="Q18" s="480"/>
      <c r="R18" s="481"/>
      <c r="S18" s="481"/>
      <c r="T18" s="481"/>
      <c r="U18" s="481"/>
      <c r="V18" s="482"/>
      <c r="W18" s="496"/>
      <c r="X18" s="497"/>
      <c r="Y18" s="497"/>
      <c r="Z18" s="497"/>
      <c r="AA18" s="497"/>
      <c r="AB18" s="505"/>
      <c r="AC18" s="379">
        <v>51.6</v>
      </c>
      <c r="AD18" s="380"/>
      <c r="AE18" s="380"/>
      <c r="AF18" s="380"/>
      <c r="AG18" s="483"/>
      <c r="AH18" s="379">
        <v>53.5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1213979</v>
      </c>
      <c r="BO18" s="416"/>
      <c r="BP18" s="416"/>
      <c r="BQ18" s="416"/>
      <c r="BR18" s="416"/>
      <c r="BS18" s="416"/>
      <c r="BT18" s="416"/>
      <c r="BU18" s="417"/>
      <c r="BV18" s="415">
        <v>1316631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42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1884796</v>
      </c>
      <c r="BO19" s="416"/>
      <c r="BP19" s="416"/>
      <c r="BQ19" s="416"/>
      <c r="BR19" s="416"/>
      <c r="BS19" s="416"/>
      <c r="BT19" s="416"/>
      <c r="BU19" s="417"/>
      <c r="BV19" s="415">
        <v>2086360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742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2419713</v>
      </c>
      <c r="BO23" s="416"/>
      <c r="BP23" s="416"/>
      <c r="BQ23" s="416"/>
      <c r="BR23" s="416"/>
      <c r="BS23" s="416"/>
      <c r="BT23" s="416"/>
      <c r="BU23" s="417"/>
      <c r="BV23" s="415">
        <v>2400888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5504</v>
      </c>
      <c r="R24" s="392"/>
      <c r="S24" s="392"/>
      <c r="T24" s="392"/>
      <c r="U24" s="392"/>
      <c r="V24" s="393"/>
      <c r="W24" s="457"/>
      <c r="X24" s="448"/>
      <c r="Y24" s="449"/>
      <c r="Z24" s="388" t="s">
        <v>155</v>
      </c>
      <c r="AA24" s="389"/>
      <c r="AB24" s="389"/>
      <c r="AC24" s="389"/>
      <c r="AD24" s="389"/>
      <c r="AE24" s="389"/>
      <c r="AF24" s="389"/>
      <c r="AG24" s="390"/>
      <c r="AH24" s="391">
        <v>50</v>
      </c>
      <c r="AI24" s="392"/>
      <c r="AJ24" s="392"/>
      <c r="AK24" s="392"/>
      <c r="AL24" s="393"/>
      <c r="AM24" s="391">
        <v>165150</v>
      </c>
      <c r="AN24" s="392"/>
      <c r="AO24" s="392"/>
      <c r="AP24" s="392"/>
      <c r="AQ24" s="392"/>
      <c r="AR24" s="393"/>
      <c r="AS24" s="391">
        <v>3303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2181944</v>
      </c>
      <c r="BO24" s="416"/>
      <c r="BP24" s="416"/>
      <c r="BQ24" s="416"/>
      <c r="BR24" s="416"/>
      <c r="BS24" s="416"/>
      <c r="BT24" s="416"/>
      <c r="BU24" s="417"/>
      <c r="BV24" s="415">
        <v>2111714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5550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4430</v>
      </c>
      <c r="BO25" s="411"/>
      <c r="BP25" s="411"/>
      <c r="BQ25" s="411"/>
      <c r="BR25" s="411"/>
      <c r="BS25" s="411"/>
      <c r="BT25" s="411"/>
      <c r="BU25" s="412"/>
      <c r="BV25" s="410">
        <v>8859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5000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2700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2250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1633822</v>
      </c>
      <c r="BO28" s="411"/>
      <c r="BP28" s="411"/>
      <c r="BQ28" s="411"/>
      <c r="BR28" s="411"/>
      <c r="BS28" s="411"/>
      <c r="BT28" s="411"/>
      <c r="BU28" s="412"/>
      <c r="BV28" s="410">
        <v>1540959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8</v>
      </c>
      <c r="M29" s="392"/>
      <c r="N29" s="392"/>
      <c r="O29" s="392"/>
      <c r="P29" s="393"/>
      <c r="Q29" s="391">
        <v>2100</v>
      </c>
      <c r="R29" s="392"/>
      <c r="S29" s="392"/>
      <c r="T29" s="392"/>
      <c r="U29" s="392"/>
      <c r="V29" s="393"/>
      <c r="W29" s="458"/>
      <c r="X29" s="459"/>
      <c r="Y29" s="460"/>
      <c r="Z29" s="388" t="s">
        <v>172</v>
      </c>
      <c r="AA29" s="389"/>
      <c r="AB29" s="389"/>
      <c r="AC29" s="389"/>
      <c r="AD29" s="389"/>
      <c r="AE29" s="389"/>
      <c r="AF29" s="389"/>
      <c r="AG29" s="390"/>
      <c r="AH29" s="391">
        <v>50</v>
      </c>
      <c r="AI29" s="392"/>
      <c r="AJ29" s="392"/>
      <c r="AK29" s="392"/>
      <c r="AL29" s="393"/>
      <c r="AM29" s="391">
        <v>165150</v>
      </c>
      <c r="AN29" s="392"/>
      <c r="AO29" s="392"/>
      <c r="AP29" s="392"/>
      <c r="AQ29" s="392"/>
      <c r="AR29" s="393"/>
      <c r="AS29" s="391">
        <v>3303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126885</v>
      </c>
      <c r="BO29" s="416"/>
      <c r="BP29" s="416"/>
      <c r="BQ29" s="416"/>
      <c r="BR29" s="416"/>
      <c r="BS29" s="416"/>
      <c r="BT29" s="416"/>
      <c r="BU29" s="417"/>
      <c r="BV29" s="415">
        <v>126650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2124262</v>
      </c>
      <c r="BO30" s="419"/>
      <c r="BP30" s="419"/>
      <c r="BQ30" s="419"/>
      <c r="BR30" s="419"/>
      <c r="BS30" s="419"/>
      <c r="BT30" s="419"/>
      <c r="BU30" s="420"/>
      <c r="BV30" s="418">
        <v>2267946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4</v>
      </c>
      <c r="BF34" s="375"/>
      <c r="BG34" s="374" t="str">
        <f>IF('各会計、関係団体の財政状況及び健全化判断比率'!B30="","",'各会計、関係団体の財政状況及び健全化判断比率'!B30)</f>
        <v>簡易水道事業</v>
      </c>
      <c r="BH34" s="374"/>
      <c r="BI34" s="374"/>
      <c r="BJ34" s="374"/>
      <c r="BK34" s="374"/>
      <c r="BL34" s="374"/>
      <c r="BM34" s="374"/>
      <c r="BN34" s="374"/>
      <c r="BO34" s="374"/>
      <c r="BP34" s="374"/>
      <c r="BQ34" s="374"/>
      <c r="BR34" s="374"/>
      <c r="BS34" s="374"/>
      <c r="BT34" s="374"/>
      <c r="BU34" s="374"/>
      <c r="BV34" s="167"/>
      <c r="BW34" s="375">
        <f>IF(BY34="","",MAX(C34:D43,U34:V43,AM34:AN43,BE34:BF43)+1)</f>
        <v>5</v>
      </c>
      <c r="BX34" s="375"/>
      <c r="BY34" s="374" t="str">
        <f>IF('各会計、関係団体の財政状況及び健全化判断比率'!B68="","",'各会計、関係団体の財政状況及び健全化判断比率'!B68)</f>
        <v>福岡県市町村消防団員等公務災害補償組合（一般会計）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小石原陶の里</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6</v>
      </c>
      <c r="BX35" s="375"/>
      <c r="BY35" s="374" t="str">
        <f>IF('各会計、関係団体の財政状況及び健全化判断比率'!B69="","",'各会計、関係団体の財政状況及び健全化判断比率'!B69)</f>
        <v>福岡県市町村職員退職手当組合（一般会計）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宝珠山ふるさと村</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7</v>
      </c>
      <c r="BX36" s="375"/>
      <c r="BY36" s="374" t="str">
        <f>IF('各会計、関係団体の財政状況及び健全化判断比率'!B70="","",'各会計、関係団体の財政状況及び健全化判断比率'!B70)</f>
        <v>福岡県市町村職員退職手当組合（基金特別会計）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8</v>
      </c>
      <c r="BX37" s="375"/>
      <c r="BY37" s="374" t="str">
        <f>IF('各会計、関係団体の財政状況及び健全化判断比率'!B71="","",'各会計、関係団体の財政状況及び健全化判断比率'!B71)</f>
        <v>福岡県自治会館管理組合（一般会計）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9</v>
      </c>
      <c r="BX38" s="375"/>
      <c r="BY38" s="374" t="str">
        <f>IF('各会計、関係団体の財政状況及び健全化判断比率'!B72="","",'各会計、関係団体の財政状況及び健全化判断比率'!B72)</f>
        <v>甘木・朝倉広域市町村圏事務組合（一般会計）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10</v>
      </c>
      <c r="BX39" s="375"/>
      <c r="BY39" s="374" t="str">
        <f>IF('各会計、関係団体の財政状況及び健全化判断比率'!B73="","",'各会計、関係団体の財政状況及び健全化判断比率'!B73)</f>
        <v>甘木・朝倉広域市町村圏事務組合（消防特別会計）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11</v>
      </c>
      <c r="BX40" s="375"/>
      <c r="BY40" s="374" t="str">
        <f>IF('各会計、関係団体の財政状況及び健全化判断比率'!B74="","",'各会計、関係団体の財政状況及び健全化判断比率'!B74)</f>
        <v>甘木・朝倉・三井環境施設組合（一般会計）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12</v>
      </c>
      <c r="BX41" s="375"/>
      <c r="BY41" s="374" t="str">
        <f>IF('各会計、関係団体の財政状況及び健全化判断比率'!B75="","",'各会計、関係団体の財政状況及び健全化判断比率'!B75)</f>
        <v>福岡県自治振興組合（一般会計）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13</v>
      </c>
      <c r="BX42" s="375"/>
      <c r="BY42" s="374" t="str">
        <f>IF('各会計、関係団体の財政状況及び健全化判断比率'!B76="","",'各会計、関係団体の財政状況及び健全化判断比率'!B76)</f>
        <v>福岡県自治振興組合（公文書館事業特別会計）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14</v>
      </c>
      <c r="BX43" s="375"/>
      <c r="BY43" s="374" t="str">
        <f>IF('各会計、関係団体の財政状況及び健全化判断比率'!B77="","",'各会計、関係団体の財政状況及び健全化判断比率'!B77)</f>
        <v>福岡県介護保険広域連合（一般会計）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4" t="s">
        <v>522</v>
      </c>
      <c r="D34" s="1184"/>
      <c r="E34" s="1185"/>
      <c r="F34" s="32">
        <v>13.36</v>
      </c>
      <c r="G34" s="33">
        <v>13.56</v>
      </c>
      <c r="H34" s="33">
        <v>7.72</v>
      </c>
      <c r="I34" s="33">
        <v>10.17</v>
      </c>
      <c r="J34" s="34">
        <v>8.41</v>
      </c>
      <c r="K34" s="22"/>
      <c r="L34" s="22"/>
      <c r="M34" s="22"/>
      <c r="N34" s="22"/>
      <c r="O34" s="22"/>
      <c r="P34" s="22"/>
    </row>
    <row r="35" spans="1:16" ht="39" customHeight="1">
      <c r="A35" s="22"/>
      <c r="B35" s="35"/>
      <c r="C35" s="1178" t="s">
        <v>523</v>
      </c>
      <c r="D35" s="1179"/>
      <c r="E35" s="1180"/>
      <c r="F35" s="36" t="s">
        <v>524</v>
      </c>
      <c r="G35" s="37">
        <v>0</v>
      </c>
      <c r="H35" s="37">
        <v>0.01</v>
      </c>
      <c r="I35" s="37">
        <v>0</v>
      </c>
      <c r="J35" s="38">
        <v>0.39</v>
      </c>
      <c r="K35" s="22"/>
      <c r="L35" s="22"/>
      <c r="M35" s="22"/>
      <c r="N35" s="22"/>
      <c r="O35" s="22"/>
      <c r="P35" s="22"/>
    </row>
    <row r="36" spans="1:16" ht="39" customHeight="1">
      <c r="A36" s="22"/>
      <c r="B36" s="35"/>
      <c r="C36" s="1178" t="s">
        <v>525</v>
      </c>
      <c r="D36" s="1179"/>
      <c r="E36" s="1180"/>
      <c r="F36" s="36">
        <v>0.03</v>
      </c>
      <c r="G36" s="37">
        <v>0.08</v>
      </c>
      <c r="H36" s="37">
        <v>0.26</v>
      </c>
      <c r="I36" s="37">
        <v>0.77</v>
      </c>
      <c r="J36" s="38">
        <v>0.14000000000000001</v>
      </c>
      <c r="K36" s="22"/>
      <c r="L36" s="22"/>
      <c r="M36" s="22"/>
      <c r="N36" s="22"/>
      <c r="O36" s="22"/>
      <c r="P36" s="22"/>
    </row>
    <row r="37" spans="1:16" ht="39" customHeight="1">
      <c r="A37" s="22"/>
      <c r="B37" s="35"/>
      <c r="C37" s="1178" t="s">
        <v>526</v>
      </c>
      <c r="D37" s="1179"/>
      <c r="E37" s="1180"/>
      <c r="F37" s="36">
        <v>0.02</v>
      </c>
      <c r="G37" s="37">
        <v>0.02</v>
      </c>
      <c r="H37" s="37">
        <v>0</v>
      </c>
      <c r="I37" s="37">
        <v>0.03</v>
      </c>
      <c r="J37" s="38">
        <v>0.02</v>
      </c>
      <c r="K37" s="22"/>
      <c r="L37" s="22"/>
      <c r="M37" s="22"/>
      <c r="N37" s="22"/>
      <c r="O37" s="22"/>
      <c r="P37" s="22"/>
    </row>
    <row r="38" spans="1:16" ht="39" customHeight="1">
      <c r="A38" s="22"/>
      <c r="B38" s="35"/>
      <c r="C38" s="1178"/>
      <c r="D38" s="1179"/>
      <c r="E38" s="1180"/>
      <c r="F38" s="36"/>
      <c r="G38" s="37"/>
      <c r="H38" s="37"/>
      <c r="I38" s="37"/>
      <c r="J38" s="38"/>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527</v>
      </c>
      <c r="D42" s="1179"/>
      <c r="E42" s="1180"/>
      <c r="F42" s="36" t="s">
        <v>475</v>
      </c>
      <c r="G42" s="37" t="s">
        <v>475</v>
      </c>
      <c r="H42" s="37" t="s">
        <v>475</v>
      </c>
      <c r="I42" s="37" t="s">
        <v>475</v>
      </c>
      <c r="J42" s="38" t="s">
        <v>475</v>
      </c>
      <c r="K42" s="22"/>
      <c r="L42" s="22"/>
      <c r="M42" s="22"/>
      <c r="N42" s="22"/>
      <c r="O42" s="22"/>
      <c r="P42" s="22"/>
    </row>
    <row r="43" spans="1:16" ht="39" customHeight="1" thickBot="1">
      <c r="A43" s="22"/>
      <c r="B43" s="40"/>
      <c r="C43" s="1181" t="s">
        <v>528</v>
      </c>
      <c r="D43" s="1182"/>
      <c r="E43" s="118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4" t="s">
        <v>11</v>
      </c>
      <c r="C45" s="1195"/>
      <c r="D45" s="58"/>
      <c r="E45" s="1200" t="s">
        <v>12</v>
      </c>
      <c r="F45" s="1200"/>
      <c r="G45" s="1200"/>
      <c r="H45" s="1200"/>
      <c r="I45" s="1200"/>
      <c r="J45" s="1201"/>
      <c r="K45" s="59">
        <v>410</v>
      </c>
      <c r="L45" s="60">
        <v>373</v>
      </c>
      <c r="M45" s="60">
        <v>365</v>
      </c>
      <c r="N45" s="60">
        <v>331</v>
      </c>
      <c r="O45" s="61">
        <v>250</v>
      </c>
      <c r="P45" s="48"/>
      <c r="Q45" s="48"/>
      <c r="R45" s="48"/>
      <c r="S45" s="48"/>
      <c r="T45" s="48"/>
      <c r="U45" s="48"/>
    </row>
    <row r="46" spans="1:21" ht="30.75" customHeight="1">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c r="A48" s="48"/>
      <c r="B48" s="1196"/>
      <c r="C48" s="1197"/>
      <c r="D48" s="62"/>
      <c r="E48" s="1188" t="s">
        <v>15</v>
      </c>
      <c r="F48" s="1188"/>
      <c r="G48" s="1188"/>
      <c r="H48" s="1188"/>
      <c r="I48" s="1188"/>
      <c r="J48" s="1189"/>
      <c r="K48" s="63">
        <v>15</v>
      </c>
      <c r="L48" s="64">
        <v>14</v>
      </c>
      <c r="M48" s="64">
        <v>19</v>
      </c>
      <c r="N48" s="64">
        <v>14</v>
      </c>
      <c r="O48" s="65">
        <v>17</v>
      </c>
      <c r="P48" s="48"/>
      <c r="Q48" s="48"/>
      <c r="R48" s="48"/>
      <c r="S48" s="48"/>
      <c r="T48" s="48"/>
      <c r="U48" s="48"/>
    </row>
    <row r="49" spans="1:21" ht="30.75" customHeight="1">
      <c r="A49" s="48"/>
      <c r="B49" s="1196"/>
      <c r="C49" s="1197"/>
      <c r="D49" s="62"/>
      <c r="E49" s="1188" t="s">
        <v>16</v>
      </c>
      <c r="F49" s="1188"/>
      <c r="G49" s="1188"/>
      <c r="H49" s="1188"/>
      <c r="I49" s="1188"/>
      <c r="J49" s="1189"/>
      <c r="K49" s="63">
        <v>29</v>
      </c>
      <c r="L49" s="64">
        <v>29</v>
      </c>
      <c r="M49" s="64">
        <v>30</v>
      </c>
      <c r="N49" s="64">
        <v>30</v>
      </c>
      <c r="O49" s="65">
        <v>26</v>
      </c>
      <c r="P49" s="48"/>
      <c r="Q49" s="48"/>
      <c r="R49" s="48"/>
      <c r="S49" s="48"/>
      <c r="T49" s="48"/>
      <c r="U49" s="48"/>
    </row>
    <row r="50" spans="1:21" ht="30.75" customHeight="1">
      <c r="A50" s="48"/>
      <c r="B50" s="1196"/>
      <c r="C50" s="1197"/>
      <c r="D50" s="62"/>
      <c r="E50" s="1188" t="s">
        <v>17</v>
      </c>
      <c r="F50" s="1188"/>
      <c r="G50" s="1188"/>
      <c r="H50" s="1188"/>
      <c r="I50" s="1188"/>
      <c r="J50" s="1189"/>
      <c r="K50" s="63">
        <v>4</v>
      </c>
      <c r="L50" s="64">
        <v>4</v>
      </c>
      <c r="M50" s="64">
        <v>4</v>
      </c>
      <c r="N50" s="64">
        <v>4</v>
      </c>
      <c r="O50" s="65">
        <v>4</v>
      </c>
      <c r="P50" s="48"/>
      <c r="Q50" s="48"/>
      <c r="R50" s="48"/>
      <c r="S50" s="48"/>
      <c r="T50" s="48"/>
      <c r="U50" s="48"/>
    </row>
    <row r="51" spans="1:21" ht="30.75" customHeight="1">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c r="A52" s="48"/>
      <c r="B52" s="1186" t="s">
        <v>19</v>
      </c>
      <c r="C52" s="1187"/>
      <c r="D52" s="66"/>
      <c r="E52" s="1188" t="s">
        <v>20</v>
      </c>
      <c r="F52" s="1188"/>
      <c r="G52" s="1188"/>
      <c r="H52" s="1188"/>
      <c r="I52" s="1188"/>
      <c r="J52" s="1189"/>
      <c r="K52" s="63">
        <v>306</v>
      </c>
      <c r="L52" s="64">
        <v>298</v>
      </c>
      <c r="M52" s="64">
        <v>301</v>
      </c>
      <c r="N52" s="64">
        <v>289</v>
      </c>
      <c r="O52" s="65">
        <v>225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152</v>
      </c>
      <c r="L53" s="69">
        <v>122</v>
      </c>
      <c r="M53" s="69">
        <v>117</v>
      </c>
      <c r="N53" s="69">
        <v>90</v>
      </c>
      <c r="O53" s="70">
        <v>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14" t="s">
        <v>24</v>
      </c>
      <c r="C41" s="1215"/>
      <c r="D41" s="81"/>
      <c r="E41" s="1216" t="s">
        <v>25</v>
      </c>
      <c r="F41" s="1216"/>
      <c r="G41" s="1216"/>
      <c r="H41" s="1217"/>
      <c r="I41" s="82">
        <v>2648</v>
      </c>
      <c r="J41" s="83">
        <v>2486</v>
      </c>
      <c r="K41" s="83">
        <v>2343</v>
      </c>
      <c r="L41" s="83">
        <v>2401</v>
      </c>
      <c r="M41" s="84">
        <v>2420</v>
      </c>
    </row>
    <row r="42" spans="2:13" ht="27.75" customHeight="1">
      <c r="B42" s="1204"/>
      <c r="C42" s="1205"/>
      <c r="D42" s="85"/>
      <c r="E42" s="1208" t="s">
        <v>26</v>
      </c>
      <c r="F42" s="1208"/>
      <c r="G42" s="1208"/>
      <c r="H42" s="1209"/>
      <c r="I42" s="86">
        <v>22</v>
      </c>
      <c r="J42" s="87">
        <v>18</v>
      </c>
      <c r="K42" s="87">
        <v>13</v>
      </c>
      <c r="L42" s="87">
        <v>9</v>
      </c>
      <c r="M42" s="88">
        <v>4</v>
      </c>
    </row>
    <row r="43" spans="2:13" ht="27.75" customHeight="1">
      <c r="B43" s="1204"/>
      <c r="C43" s="1205"/>
      <c r="D43" s="85"/>
      <c r="E43" s="1208" t="s">
        <v>27</v>
      </c>
      <c r="F43" s="1208"/>
      <c r="G43" s="1208"/>
      <c r="H43" s="1209"/>
      <c r="I43" s="86">
        <v>122</v>
      </c>
      <c r="J43" s="87">
        <v>116</v>
      </c>
      <c r="K43" s="87">
        <v>128</v>
      </c>
      <c r="L43" s="87">
        <v>137</v>
      </c>
      <c r="M43" s="88">
        <v>138</v>
      </c>
    </row>
    <row r="44" spans="2:13" ht="27.75" customHeight="1">
      <c r="B44" s="1204"/>
      <c r="C44" s="1205"/>
      <c r="D44" s="85"/>
      <c r="E44" s="1208" t="s">
        <v>28</v>
      </c>
      <c r="F44" s="1208"/>
      <c r="G44" s="1208"/>
      <c r="H44" s="1209"/>
      <c r="I44" s="86">
        <v>156</v>
      </c>
      <c r="J44" s="87">
        <v>134</v>
      </c>
      <c r="K44" s="87">
        <v>110</v>
      </c>
      <c r="L44" s="87">
        <v>88</v>
      </c>
      <c r="M44" s="88">
        <v>60</v>
      </c>
    </row>
    <row r="45" spans="2:13" ht="27.75" customHeight="1">
      <c r="B45" s="1204"/>
      <c r="C45" s="1205"/>
      <c r="D45" s="85"/>
      <c r="E45" s="1208" t="s">
        <v>29</v>
      </c>
      <c r="F45" s="1208"/>
      <c r="G45" s="1208"/>
      <c r="H45" s="1209"/>
      <c r="I45" s="86">
        <v>395</v>
      </c>
      <c r="J45" s="87">
        <v>398</v>
      </c>
      <c r="K45" s="87">
        <v>326</v>
      </c>
      <c r="L45" s="87">
        <v>323</v>
      </c>
      <c r="M45" s="88">
        <v>328</v>
      </c>
    </row>
    <row r="46" spans="2:13" ht="27.75" customHeight="1">
      <c r="B46" s="1204"/>
      <c r="C46" s="1205"/>
      <c r="D46" s="89"/>
      <c r="E46" s="1208" t="s">
        <v>30</v>
      </c>
      <c r="F46" s="1208"/>
      <c r="G46" s="1208"/>
      <c r="H46" s="1209"/>
      <c r="I46" s="86" t="s">
        <v>475</v>
      </c>
      <c r="J46" s="87" t="s">
        <v>475</v>
      </c>
      <c r="K46" s="87" t="s">
        <v>475</v>
      </c>
      <c r="L46" s="87" t="s">
        <v>475</v>
      </c>
      <c r="M46" s="88" t="s">
        <v>475</v>
      </c>
    </row>
    <row r="47" spans="2:13" ht="27.75" customHeight="1">
      <c r="B47" s="1204"/>
      <c r="C47" s="1205"/>
      <c r="D47" s="90"/>
      <c r="E47" s="1218" t="s">
        <v>31</v>
      </c>
      <c r="F47" s="1219"/>
      <c r="G47" s="1219"/>
      <c r="H47" s="1220"/>
      <c r="I47" s="86" t="s">
        <v>475</v>
      </c>
      <c r="J47" s="87" t="s">
        <v>475</v>
      </c>
      <c r="K47" s="87" t="s">
        <v>475</v>
      </c>
      <c r="L47" s="87" t="s">
        <v>475</v>
      </c>
      <c r="M47" s="88" t="s">
        <v>475</v>
      </c>
    </row>
    <row r="48" spans="2:13" ht="27.75" customHeight="1">
      <c r="B48" s="1204"/>
      <c r="C48" s="1205"/>
      <c r="D48" s="85"/>
      <c r="E48" s="1208" t="s">
        <v>32</v>
      </c>
      <c r="F48" s="1208"/>
      <c r="G48" s="1208"/>
      <c r="H48" s="1209"/>
      <c r="I48" s="86" t="s">
        <v>475</v>
      </c>
      <c r="J48" s="87" t="s">
        <v>475</v>
      </c>
      <c r="K48" s="87" t="s">
        <v>475</v>
      </c>
      <c r="L48" s="87" t="s">
        <v>475</v>
      </c>
      <c r="M48" s="88" t="s">
        <v>475</v>
      </c>
    </row>
    <row r="49" spans="2:13" ht="27.75" customHeight="1">
      <c r="B49" s="1206"/>
      <c r="C49" s="1207"/>
      <c r="D49" s="85"/>
      <c r="E49" s="1208" t="s">
        <v>33</v>
      </c>
      <c r="F49" s="1208"/>
      <c r="G49" s="1208"/>
      <c r="H49" s="1209"/>
      <c r="I49" s="86" t="s">
        <v>475</v>
      </c>
      <c r="J49" s="87" t="s">
        <v>475</v>
      </c>
      <c r="K49" s="87" t="s">
        <v>475</v>
      </c>
      <c r="L49" s="87" t="s">
        <v>475</v>
      </c>
      <c r="M49" s="88" t="s">
        <v>475</v>
      </c>
    </row>
    <row r="50" spans="2:13" ht="27.75" customHeight="1">
      <c r="B50" s="1202" t="s">
        <v>34</v>
      </c>
      <c r="C50" s="1203"/>
      <c r="D50" s="91"/>
      <c r="E50" s="1208" t="s">
        <v>35</v>
      </c>
      <c r="F50" s="1208"/>
      <c r="G50" s="1208"/>
      <c r="H50" s="1209"/>
      <c r="I50" s="86">
        <v>2025</v>
      </c>
      <c r="J50" s="87">
        <v>2396</v>
      </c>
      <c r="K50" s="87">
        <v>2563</v>
      </c>
      <c r="L50" s="87">
        <v>2988</v>
      </c>
      <c r="M50" s="88">
        <v>2873</v>
      </c>
    </row>
    <row r="51" spans="2:13" ht="27.75" customHeight="1">
      <c r="B51" s="1204"/>
      <c r="C51" s="1205"/>
      <c r="D51" s="85"/>
      <c r="E51" s="1208" t="s">
        <v>36</v>
      </c>
      <c r="F51" s="1208"/>
      <c r="G51" s="1208"/>
      <c r="H51" s="1209"/>
      <c r="I51" s="86">
        <v>99</v>
      </c>
      <c r="J51" s="87">
        <v>87</v>
      </c>
      <c r="K51" s="87">
        <v>76</v>
      </c>
      <c r="L51" s="87">
        <v>71</v>
      </c>
      <c r="M51" s="88">
        <v>69</v>
      </c>
    </row>
    <row r="52" spans="2:13" ht="27.75" customHeight="1">
      <c r="B52" s="1206"/>
      <c r="C52" s="1207"/>
      <c r="D52" s="85"/>
      <c r="E52" s="1208" t="s">
        <v>37</v>
      </c>
      <c r="F52" s="1208"/>
      <c r="G52" s="1208"/>
      <c r="H52" s="1209"/>
      <c r="I52" s="86">
        <v>2130</v>
      </c>
      <c r="J52" s="87">
        <v>2050</v>
      </c>
      <c r="K52" s="87">
        <v>1948</v>
      </c>
      <c r="L52" s="87">
        <v>1996</v>
      </c>
      <c r="M52" s="88">
        <v>2031</v>
      </c>
    </row>
    <row r="53" spans="2:13" ht="27.75" customHeight="1" thickBot="1">
      <c r="B53" s="1210" t="s">
        <v>38</v>
      </c>
      <c r="C53" s="1211"/>
      <c r="D53" s="92"/>
      <c r="E53" s="1212" t="s">
        <v>39</v>
      </c>
      <c r="F53" s="1212"/>
      <c r="G53" s="1212"/>
      <c r="H53" s="1213"/>
      <c r="I53" s="93">
        <v>-911</v>
      </c>
      <c r="J53" s="94">
        <v>-1381</v>
      </c>
      <c r="K53" s="94">
        <v>-1667</v>
      </c>
      <c r="L53" s="94">
        <v>-2097</v>
      </c>
      <c r="M53" s="95">
        <v>-2024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ht="13.5">
      <c r="B42" s="250"/>
      <c r="C42" s="246"/>
      <c r="D42" s="246"/>
      <c r="E42" s="246"/>
      <c r="F42" s="246"/>
      <c r="G42" s="353" t="s">
        <v>551</v>
      </c>
      <c r="I42" s="354"/>
      <c r="J42" s="354"/>
      <c r="K42" s="354"/>
      <c r="L42" s="246"/>
      <c r="M42" s="246"/>
      <c r="N42" s="246"/>
      <c r="O42" s="246"/>
    </row>
    <row r="43" spans="2:17" ht="13.5">
      <c r="B43" s="250"/>
      <c r="C43" s="246"/>
      <c r="D43" s="246"/>
      <c r="E43" s="246"/>
      <c r="F43" s="246"/>
      <c r="G43" s="1232"/>
      <c r="H43" s="1233"/>
      <c r="I43" s="1233"/>
      <c r="J43" s="1233"/>
      <c r="K43" s="1233"/>
      <c r="L43" s="1233"/>
      <c r="M43" s="1233"/>
      <c r="N43" s="1233"/>
      <c r="O43" s="1234"/>
    </row>
    <row r="44" spans="2:17" ht="13.5">
      <c r="B44" s="250"/>
      <c r="C44" s="246"/>
      <c r="D44" s="246"/>
      <c r="E44" s="246"/>
      <c r="F44" s="246"/>
      <c r="G44" s="1235"/>
      <c r="H44" s="1236"/>
      <c r="I44" s="1236"/>
      <c r="J44" s="1236"/>
      <c r="K44" s="1236"/>
      <c r="L44" s="1236"/>
      <c r="M44" s="1236"/>
      <c r="N44" s="1236"/>
      <c r="O44" s="1237"/>
    </row>
    <row r="45" spans="2:17" ht="13.5">
      <c r="B45" s="250"/>
      <c r="C45" s="246"/>
      <c r="D45" s="246"/>
      <c r="E45" s="246"/>
      <c r="F45" s="246"/>
      <c r="G45" s="1235"/>
      <c r="H45" s="1236"/>
      <c r="I45" s="1236"/>
      <c r="J45" s="1236"/>
      <c r="K45" s="1236"/>
      <c r="L45" s="1236"/>
      <c r="M45" s="1236"/>
      <c r="N45" s="1236"/>
      <c r="O45" s="1237"/>
    </row>
    <row r="46" spans="2:17" ht="13.5">
      <c r="B46" s="250"/>
      <c r="C46" s="246"/>
      <c r="D46" s="246"/>
      <c r="E46" s="246"/>
      <c r="F46" s="246"/>
      <c r="G46" s="1235"/>
      <c r="H46" s="1236"/>
      <c r="I46" s="1236"/>
      <c r="J46" s="1236"/>
      <c r="K46" s="1236"/>
      <c r="L46" s="1236"/>
      <c r="M46" s="1236"/>
      <c r="N46" s="1236"/>
      <c r="O46" s="1237"/>
    </row>
    <row r="47" spans="2:17" ht="13.5">
      <c r="B47" s="250"/>
      <c r="C47" s="246"/>
      <c r="D47" s="246"/>
      <c r="E47" s="246"/>
      <c r="F47" s="246"/>
      <c r="G47" s="1238"/>
      <c r="H47" s="1239"/>
      <c r="I47" s="1239"/>
      <c r="J47" s="1239"/>
      <c r="K47" s="1239"/>
      <c r="L47" s="1239"/>
      <c r="M47" s="1239"/>
      <c r="N47" s="1239"/>
      <c r="O47" s="1240"/>
    </row>
    <row r="48" spans="2:17" ht="13.5">
      <c r="B48" s="250"/>
      <c r="C48" s="246"/>
      <c r="D48" s="246"/>
      <c r="E48" s="246"/>
      <c r="F48" s="246"/>
      <c r="G48" s="246"/>
      <c r="H48" s="355"/>
      <c r="I48" s="355"/>
      <c r="J48" s="355"/>
    </row>
    <row r="49" spans="1:17" ht="13.5">
      <c r="B49" s="250"/>
      <c r="C49" s="246"/>
      <c r="D49" s="246"/>
      <c r="E49" s="246"/>
      <c r="F49" s="246"/>
      <c r="G49" s="245" t="s">
        <v>552</v>
      </c>
    </row>
    <row r="50" spans="1:17" ht="13.5">
      <c r="B50" s="250"/>
      <c r="C50" s="246"/>
      <c r="D50" s="246"/>
      <c r="E50" s="246"/>
      <c r="F50" s="246"/>
      <c r="G50" s="1241"/>
      <c r="H50" s="1242"/>
      <c r="I50" s="1242"/>
      <c r="J50" s="1243"/>
      <c r="K50" s="356" t="s">
        <v>515</v>
      </c>
      <c r="L50" s="356" t="s">
        <v>516</v>
      </c>
      <c r="M50" s="356" t="s">
        <v>517</v>
      </c>
      <c r="N50" s="356" t="s">
        <v>518</v>
      </c>
      <c r="O50" s="356" t="s">
        <v>519</v>
      </c>
    </row>
    <row r="51" spans="1:17" ht="13.5">
      <c r="B51" s="250"/>
      <c r="C51" s="246"/>
      <c r="D51" s="246"/>
      <c r="E51" s="246"/>
      <c r="F51" s="246"/>
      <c r="G51" s="1244" t="s">
        <v>553</v>
      </c>
      <c r="H51" s="1245"/>
      <c r="I51" s="1250" t="s">
        <v>554</v>
      </c>
      <c r="J51" s="1250"/>
      <c r="K51" s="1221"/>
      <c r="L51" s="1221"/>
      <c r="M51" s="1221"/>
      <c r="N51" s="1221"/>
      <c r="O51" s="1221"/>
    </row>
    <row r="52" spans="1:17" ht="13.5">
      <c r="B52" s="250"/>
      <c r="C52" s="246"/>
      <c r="D52" s="246"/>
      <c r="E52" s="246"/>
      <c r="F52" s="246"/>
      <c r="G52" s="1246"/>
      <c r="H52" s="1247"/>
      <c r="I52" s="1251"/>
      <c r="J52" s="1251"/>
      <c r="K52" s="1222"/>
      <c r="L52" s="1222"/>
      <c r="M52" s="1222"/>
      <c r="N52" s="1222"/>
      <c r="O52" s="1222"/>
    </row>
    <row r="53" spans="1:17" ht="13.5">
      <c r="A53" s="357"/>
      <c r="B53" s="250"/>
      <c r="C53" s="246"/>
      <c r="D53" s="246"/>
      <c r="E53" s="246"/>
      <c r="F53" s="246"/>
      <c r="G53" s="1246"/>
      <c r="H53" s="1247"/>
      <c r="I53" s="1223" t="s">
        <v>560</v>
      </c>
      <c r="J53" s="1223"/>
      <c r="K53" s="1224"/>
      <c r="L53" s="1224"/>
      <c r="M53" s="1224"/>
      <c r="N53" s="1224"/>
      <c r="O53" s="1224"/>
    </row>
    <row r="54" spans="1:17" ht="13.5">
      <c r="A54" s="357"/>
      <c r="B54" s="250"/>
      <c r="C54" s="246"/>
      <c r="D54" s="246"/>
      <c r="E54" s="246"/>
      <c r="F54" s="246"/>
      <c r="G54" s="1248"/>
      <c r="H54" s="1249"/>
      <c r="I54" s="1223"/>
      <c r="J54" s="1223"/>
      <c r="K54" s="1225"/>
      <c r="L54" s="1225"/>
      <c r="M54" s="1225"/>
      <c r="N54" s="1225"/>
      <c r="O54" s="1225"/>
    </row>
    <row r="55" spans="1:17" ht="13.5">
      <c r="A55" s="357"/>
      <c r="B55" s="250"/>
      <c r="C55" s="246"/>
      <c r="D55" s="246"/>
      <c r="E55" s="246"/>
      <c r="F55" s="246"/>
      <c r="G55" s="1226" t="s">
        <v>555</v>
      </c>
      <c r="H55" s="1227"/>
      <c r="I55" s="1223" t="s">
        <v>554</v>
      </c>
      <c r="J55" s="1223"/>
      <c r="K55" s="1221"/>
      <c r="L55" s="1221"/>
      <c r="M55" s="1221"/>
      <c r="N55" s="1221"/>
      <c r="O55" s="1221"/>
    </row>
    <row r="56" spans="1:17" ht="13.5">
      <c r="A56" s="357"/>
      <c r="B56" s="250"/>
      <c r="C56" s="246"/>
      <c r="D56" s="246"/>
      <c r="E56" s="246"/>
      <c r="F56" s="246"/>
      <c r="G56" s="1228"/>
      <c r="H56" s="1229"/>
      <c r="I56" s="1223"/>
      <c r="J56" s="1223"/>
      <c r="K56" s="1222"/>
      <c r="L56" s="1222"/>
      <c r="M56" s="1222"/>
      <c r="N56" s="1222"/>
      <c r="O56" s="1222"/>
    </row>
    <row r="57" spans="1:17" s="357" customFormat="1" ht="13.5">
      <c r="B57" s="358"/>
      <c r="C57" s="354"/>
      <c r="D57" s="354"/>
      <c r="E57" s="354"/>
      <c r="F57" s="354"/>
      <c r="G57" s="1228"/>
      <c r="H57" s="1229"/>
      <c r="I57" s="1252" t="s">
        <v>560</v>
      </c>
      <c r="J57" s="1252"/>
      <c r="K57" s="1224"/>
      <c r="L57" s="1224"/>
      <c r="M57" s="1224"/>
      <c r="N57" s="1224"/>
      <c r="O57" s="1224"/>
      <c r="P57" s="359"/>
      <c r="Q57" s="358"/>
    </row>
    <row r="58" spans="1:17" s="357" customFormat="1" ht="13.5">
      <c r="A58" s="245"/>
      <c r="B58" s="358"/>
      <c r="C58" s="354"/>
      <c r="D58" s="354"/>
      <c r="E58" s="354"/>
      <c r="F58" s="354"/>
      <c r="G58" s="1230"/>
      <c r="H58" s="1231"/>
      <c r="I58" s="1252"/>
      <c r="J58" s="1252"/>
      <c r="K58" s="1225"/>
      <c r="L58" s="1225"/>
      <c r="M58" s="1225"/>
      <c r="N58" s="1225"/>
      <c r="O58" s="1225"/>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ht="13.5">
      <c r="B64" s="250"/>
      <c r="C64" s="246"/>
      <c r="D64" s="246"/>
      <c r="E64" s="246"/>
      <c r="F64" s="246"/>
      <c r="G64" s="353" t="s">
        <v>551</v>
      </c>
      <c r="I64" s="354"/>
      <c r="J64" s="354"/>
      <c r="K64" s="354"/>
      <c r="L64" s="246"/>
      <c r="M64" s="246"/>
      <c r="N64" s="246"/>
      <c r="O64" s="246"/>
    </row>
    <row r="65" spans="2:30" ht="13.5">
      <c r="B65" s="250"/>
      <c r="C65" s="246"/>
      <c r="D65" s="246"/>
      <c r="E65" s="246"/>
      <c r="F65" s="246"/>
      <c r="G65" s="1232" t="s">
        <v>559</v>
      </c>
      <c r="H65" s="1233"/>
      <c r="I65" s="1233"/>
      <c r="J65" s="1233"/>
      <c r="K65" s="1233"/>
      <c r="L65" s="1233"/>
      <c r="M65" s="1233"/>
      <c r="N65" s="1233"/>
      <c r="O65" s="1234"/>
    </row>
    <row r="66" spans="2:30" ht="13.5">
      <c r="B66" s="250"/>
      <c r="C66" s="246"/>
      <c r="D66" s="246"/>
      <c r="E66" s="246"/>
      <c r="F66" s="246"/>
      <c r="G66" s="1235"/>
      <c r="H66" s="1236"/>
      <c r="I66" s="1236"/>
      <c r="J66" s="1236"/>
      <c r="K66" s="1236"/>
      <c r="L66" s="1236"/>
      <c r="M66" s="1236"/>
      <c r="N66" s="1236"/>
      <c r="O66" s="1237"/>
    </row>
    <row r="67" spans="2:30" ht="13.5">
      <c r="B67" s="250"/>
      <c r="C67" s="246"/>
      <c r="D67" s="246"/>
      <c r="E67" s="246"/>
      <c r="F67" s="246"/>
      <c r="G67" s="1235"/>
      <c r="H67" s="1236"/>
      <c r="I67" s="1236"/>
      <c r="J67" s="1236"/>
      <c r="K67" s="1236"/>
      <c r="L67" s="1236"/>
      <c r="M67" s="1236"/>
      <c r="N67" s="1236"/>
      <c r="O67" s="1237"/>
    </row>
    <row r="68" spans="2:30" ht="13.5">
      <c r="B68" s="250"/>
      <c r="C68" s="246"/>
      <c r="D68" s="246"/>
      <c r="E68" s="246"/>
      <c r="F68" s="246"/>
      <c r="G68" s="1235"/>
      <c r="H68" s="1236"/>
      <c r="I68" s="1236"/>
      <c r="J68" s="1236"/>
      <c r="K68" s="1236"/>
      <c r="L68" s="1236"/>
      <c r="M68" s="1236"/>
      <c r="N68" s="1236"/>
      <c r="O68" s="1237"/>
    </row>
    <row r="69" spans="2:30" ht="13.5">
      <c r="B69" s="250"/>
      <c r="C69" s="246"/>
      <c r="D69" s="246"/>
      <c r="E69" s="246"/>
      <c r="F69" s="246"/>
      <c r="G69" s="1238"/>
      <c r="H69" s="1239"/>
      <c r="I69" s="1239"/>
      <c r="J69" s="1239"/>
      <c r="K69" s="1239"/>
      <c r="L69" s="1239"/>
      <c r="M69" s="1239"/>
      <c r="N69" s="1239"/>
      <c r="O69" s="1240"/>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557</v>
      </c>
      <c r="I71" s="370"/>
      <c r="J71" s="366"/>
      <c r="K71" s="366"/>
      <c r="L71" s="367"/>
      <c r="M71" s="366"/>
      <c r="N71" s="367"/>
      <c r="O71" s="368"/>
    </row>
    <row r="72" spans="2:30" ht="13.5">
      <c r="B72" s="250"/>
      <c r="C72" s="246"/>
      <c r="D72" s="246"/>
      <c r="E72" s="246"/>
      <c r="F72" s="246"/>
      <c r="G72" s="1241"/>
      <c r="H72" s="1242"/>
      <c r="I72" s="1242"/>
      <c r="J72" s="1243"/>
      <c r="K72" s="356" t="s">
        <v>515</v>
      </c>
      <c r="L72" s="356" t="s">
        <v>516</v>
      </c>
      <c r="M72" s="356" t="s">
        <v>517</v>
      </c>
      <c r="N72" s="356" t="s">
        <v>518</v>
      </c>
      <c r="O72" s="356" t="s">
        <v>519</v>
      </c>
    </row>
    <row r="73" spans="2:30" ht="13.5">
      <c r="B73" s="250"/>
      <c r="C73" s="246"/>
      <c r="D73" s="246"/>
      <c r="E73" s="246"/>
      <c r="F73" s="246"/>
      <c r="G73" s="1244" t="s">
        <v>553</v>
      </c>
      <c r="H73" s="1245"/>
      <c r="I73" s="1250" t="s">
        <v>554</v>
      </c>
      <c r="J73" s="1250"/>
      <c r="K73" s="1253"/>
      <c r="L73" s="1253"/>
      <c r="M73" s="1222"/>
      <c r="N73" s="1222"/>
      <c r="O73" s="1222"/>
      <c r="S73" s="245">
        <v>9.9</v>
      </c>
    </row>
    <row r="74" spans="2:30" ht="13.5">
      <c r="B74" s="250"/>
      <c r="C74" s="246"/>
      <c r="D74" s="246"/>
      <c r="E74" s="246"/>
      <c r="F74" s="246"/>
      <c r="G74" s="1246"/>
      <c r="H74" s="1247"/>
      <c r="I74" s="1251"/>
      <c r="J74" s="1251"/>
      <c r="K74" s="1253"/>
      <c r="L74" s="1253"/>
      <c r="M74" s="1222"/>
      <c r="N74" s="1222"/>
      <c r="O74" s="1222"/>
    </row>
    <row r="75" spans="2:30" ht="13.5">
      <c r="B75" s="250"/>
      <c r="C75" s="246"/>
      <c r="D75" s="246"/>
      <c r="E75" s="246"/>
      <c r="F75" s="246"/>
      <c r="G75" s="1246"/>
      <c r="H75" s="1247"/>
      <c r="I75" s="1223" t="s">
        <v>558</v>
      </c>
      <c r="J75" s="1223"/>
      <c r="K75" s="1254">
        <v>13.8</v>
      </c>
      <c r="L75" s="1254">
        <v>11.8</v>
      </c>
      <c r="M75" s="1254">
        <v>10.4</v>
      </c>
      <c r="N75" s="1254">
        <v>8.6999999999999993</v>
      </c>
      <c r="O75" s="1254">
        <v>7.4</v>
      </c>
      <c r="U75" s="245">
        <v>81.2</v>
      </c>
      <c r="W75" s="245">
        <v>87.2</v>
      </c>
      <c r="Y75" s="245">
        <v>99.8</v>
      </c>
      <c r="AA75" s="245">
        <v>109.5</v>
      </c>
      <c r="AC75" s="245">
        <v>115.2</v>
      </c>
    </row>
    <row r="76" spans="2:30" ht="13.5">
      <c r="B76" s="250"/>
      <c r="C76" s="246"/>
      <c r="D76" s="246"/>
      <c r="E76" s="246"/>
      <c r="F76" s="246"/>
      <c r="G76" s="1248"/>
      <c r="H76" s="1249"/>
      <c r="I76" s="1223"/>
      <c r="J76" s="1223"/>
      <c r="K76" s="1225"/>
      <c r="L76" s="1225"/>
      <c r="M76" s="1225"/>
      <c r="N76" s="1225"/>
      <c r="O76" s="1225"/>
    </row>
    <row r="77" spans="2:30" ht="13.5">
      <c r="B77" s="250"/>
      <c r="C77" s="246"/>
      <c r="D77" s="246"/>
      <c r="E77" s="246"/>
      <c r="F77" s="246"/>
      <c r="G77" s="1226" t="s">
        <v>555</v>
      </c>
      <c r="H77" s="1227"/>
      <c r="I77" s="1223" t="s">
        <v>554</v>
      </c>
      <c r="J77" s="1223"/>
      <c r="K77" s="1253">
        <v>0</v>
      </c>
      <c r="L77" s="1253">
        <v>0</v>
      </c>
      <c r="M77" s="1222">
        <v>0</v>
      </c>
      <c r="N77" s="1222">
        <v>0</v>
      </c>
      <c r="O77" s="1222">
        <v>0</v>
      </c>
      <c r="R77" s="245">
        <v>12.3</v>
      </c>
      <c r="T77" s="245">
        <v>11.1</v>
      </c>
    </row>
    <row r="78" spans="2:30" ht="13.5">
      <c r="B78" s="250"/>
      <c r="C78" s="246"/>
      <c r="D78" s="246"/>
      <c r="E78" s="246"/>
      <c r="F78" s="246"/>
      <c r="G78" s="1228"/>
      <c r="H78" s="1229"/>
      <c r="I78" s="1223"/>
      <c r="J78" s="1223"/>
      <c r="K78" s="1253"/>
      <c r="L78" s="1253"/>
      <c r="M78" s="1222"/>
      <c r="N78" s="1222"/>
      <c r="O78" s="1222"/>
    </row>
    <row r="79" spans="2:30" ht="13.5">
      <c r="B79" s="250"/>
      <c r="C79" s="246"/>
      <c r="D79" s="246"/>
      <c r="E79" s="246"/>
      <c r="F79" s="246"/>
      <c r="G79" s="1228"/>
      <c r="H79" s="1229"/>
      <c r="I79" s="1255" t="s">
        <v>558</v>
      </c>
      <c r="J79" s="1252"/>
      <c r="K79" s="1256">
        <v>8.5</v>
      </c>
      <c r="L79" s="1256">
        <v>7.9</v>
      </c>
      <c r="M79" s="1256">
        <v>6.9</v>
      </c>
      <c r="N79" s="1256">
        <v>7.2</v>
      </c>
      <c r="O79" s="1256">
        <v>6</v>
      </c>
      <c r="V79" s="245">
        <v>53.5</v>
      </c>
      <c r="X79" s="245">
        <v>48.2</v>
      </c>
      <c r="Z79" s="245">
        <v>34.200000000000003</v>
      </c>
      <c r="AB79" s="245">
        <v>30.3</v>
      </c>
      <c r="AD79" s="245">
        <v>28.9</v>
      </c>
    </row>
    <row r="80" spans="2:30" ht="13.5">
      <c r="B80" s="250"/>
      <c r="C80" s="246"/>
      <c r="D80" s="246"/>
      <c r="E80" s="246"/>
      <c r="F80" s="246"/>
      <c r="G80" s="1230"/>
      <c r="H80" s="1231"/>
      <c r="I80" s="1252"/>
      <c r="J80" s="1252"/>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E1"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514</v>
      </c>
      <c r="G2" s="113"/>
      <c r="H2" s="114"/>
    </row>
    <row r="3" spans="1:8">
      <c r="A3" s="110" t="s">
        <v>507</v>
      </c>
      <c r="B3" s="115"/>
      <c r="C3" s="116"/>
      <c r="D3" s="117">
        <v>49752</v>
      </c>
      <c r="E3" s="118"/>
      <c r="F3" s="119">
        <v>221823</v>
      </c>
      <c r="G3" s="120"/>
      <c r="H3" s="121"/>
    </row>
    <row r="4" spans="1:8">
      <c r="A4" s="122"/>
      <c r="B4" s="123"/>
      <c r="C4" s="124"/>
      <c r="D4" s="125">
        <v>32178</v>
      </c>
      <c r="E4" s="126"/>
      <c r="F4" s="127">
        <v>104431</v>
      </c>
      <c r="G4" s="128"/>
      <c r="H4" s="129"/>
    </row>
    <row r="5" spans="1:8">
      <c r="A5" s="110" t="s">
        <v>509</v>
      </c>
      <c r="B5" s="115"/>
      <c r="C5" s="116"/>
      <c r="D5" s="117">
        <v>50568</v>
      </c>
      <c r="E5" s="118"/>
      <c r="F5" s="119">
        <v>263041</v>
      </c>
      <c r="G5" s="120"/>
      <c r="H5" s="121"/>
    </row>
    <row r="6" spans="1:8">
      <c r="A6" s="122"/>
      <c r="B6" s="123"/>
      <c r="C6" s="124"/>
      <c r="D6" s="125">
        <v>43312</v>
      </c>
      <c r="E6" s="126"/>
      <c r="F6" s="127">
        <v>103171</v>
      </c>
      <c r="G6" s="128"/>
      <c r="H6" s="129"/>
    </row>
    <row r="7" spans="1:8">
      <c r="A7" s="110" t="s">
        <v>510</v>
      </c>
      <c r="B7" s="115"/>
      <c r="C7" s="116"/>
      <c r="D7" s="117">
        <v>149977</v>
      </c>
      <c r="E7" s="118"/>
      <c r="F7" s="119">
        <v>272886</v>
      </c>
      <c r="G7" s="120"/>
      <c r="H7" s="121"/>
    </row>
    <row r="8" spans="1:8">
      <c r="A8" s="122"/>
      <c r="B8" s="123"/>
      <c r="C8" s="124"/>
      <c r="D8" s="125">
        <v>106840</v>
      </c>
      <c r="E8" s="126"/>
      <c r="F8" s="127">
        <v>125724</v>
      </c>
      <c r="G8" s="128"/>
      <c r="H8" s="129"/>
    </row>
    <row r="9" spans="1:8">
      <c r="A9" s="110" t="s">
        <v>511</v>
      </c>
      <c r="B9" s="115"/>
      <c r="C9" s="116"/>
      <c r="D9" s="117">
        <v>209984</v>
      </c>
      <c r="E9" s="118"/>
      <c r="F9" s="119">
        <v>245039</v>
      </c>
      <c r="G9" s="120"/>
      <c r="H9" s="121"/>
    </row>
    <row r="10" spans="1:8">
      <c r="A10" s="122"/>
      <c r="B10" s="123"/>
      <c r="C10" s="124"/>
      <c r="D10" s="125">
        <v>110694</v>
      </c>
      <c r="E10" s="126"/>
      <c r="F10" s="127">
        <v>108922</v>
      </c>
      <c r="G10" s="128"/>
      <c r="H10" s="129"/>
    </row>
    <row r="11" spans="1:8">
      <c r="A11" s="110" t="s">
        <v>512</v>
      </c>
      <c r="B11" s="115"/>
      <c r="C11" s="116"/>
      <c r="D11" s="117">
        <v>266834</v>
      </c>
      <c r="E11" s="118"/>
      <c r="F11" s="119">
        <v>237994</v>
      </c>
      <c r="G11" s="120"/>
      <c r="H11" s="121"/>
    </row>
    <row r="12" spans="1:8">
      <c r="A12" s="122"/>
      <c r="B12" s="123"/>
      <c r="C12" s="130"/>
      <c r="D12" s="125">
        <v>104603</v>
      </c>
      <c r="E12" s="126"/>
      <c r="F12" s="127">
        <v>110361</v>
      </c>
      <c r="G12" s="128"/>
      <c r="H12" s="129"/>
    </row>
    <row r="13" spans="1:8">
      <c r="A13" s="110"/>
      <c r="B13" s="115"/>
      <c r="C13" s="131"/>
      <c r="D13" s="132">
        <v>145423</v>
      </c>
      <c r="E13" s="133"/>
      <c r="F13" s="134">
        <v>248157</v>
      </c>
      <c r="G13" s="135"/>
      <c r="H13" s="121"/>
    </row>
    <row r="14" spans="1:8">
      <c r="A14" s="122"/>
      <c r="B14" s="123"/>
      <c r="C14" s="124"/>
      <c r="D14" s="125">
        <v>79525</v>
      </c>
      <c r="E14" s="126"/>
      <c r="F14" s="127">
        <v>110522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13.36</v>
      </c>
      <c r="C19" s="136">
        <f>ROUND(VALUE(SUBSTITUTE(実質収支比率等に係る経年分析!G$48,"▲","-")),2)</f>
        <v>13.57</v>
      </c>
      <c r="D19" s="136">
        <f>ROUND(VALUE(SUBSTITUTE(実質収支比率等に係る経年分析!H$48,"▲","-")),2)</f>
        <v>7.72</v>
      </c>
      <c r="E19" s="136">
        <f>ROUND(VALUE(SUBSTITUTE(実質収支比率等に係る経年分析!I$48,"▲","-")),2)</f>
        <v>10.18</v>
      </c>
      <c r="F19" s="136">
        <f>ROUND(VALUE(SUBSTITUTE(実質収支比率等に係る経年分析!J$48,"▲","-")),2)</f>
        <v>8.42</v>
      </c>
    </row>
    <row r="20" spans="1:11">
      <c r="A20" s="136" t="s">
        <v>44</v>
      </c>
      <c r="B20" s="136">
        <f>ROUND(VALUE(SUBSTITUTE(実質収支比率等に係る経年分析!F$47,"▲","-")),2)</f>
        <v>70.78</v>
      </c>
      <c r="C20" s="136">
        <f>ROUND(VALUE(SUBSTITUTE(実質収支比率等に係る経年分析!G$47,"▲","-")),2)</f>
        <v>86.29</v>
      </c>
      <c r="D20" s="136">
        <f>ROUND(VALUE(SUBSTITUTE(実質収支比率等に係る経年分析!H$47,"▲","-")),2)</f>
        <v>94.62</v>
      </c>
      <c r="E20" s="136">
        <f>ROUND(VALUE(SUBSTITUTE(実質収支比率等に係る経年分析!I$47,"▲","-")),2)</f>
        <v>97.6</v>
      </c>
      <c r="F20" s="136">
        <f>ROUND(VALUE(SUBSTITUTE(実質収支比率等に係る経年分析!J$47,"▲","-")),2)</f>
        <v>110.94</v>
      </c>
    </row>
    <row r="21" spans="1:11">
      <c r="A21" s="136" t="s">
        <v>45</v>
      </c>
      <c r="B21" s="136">
        <f>IF(ISNUMBER(VALUE(SUBSTITUTE(実質収支比率等に係る経年分析!F$49,"▲","-"))),ROUND(VALUE(SUBSTITUTE(実質収支比率等に係る経年分析!F$49,"▲","-")),2),NA())</f>
        <v>-2.48</v>
      </c>
      <c r="C21" s="136">
        <f>IF(ISNUMBER(VALUE(SUBSTITUTE(実質収支比率等に係る経年分析!G$49,"▲","-"))),ROUND(VALUE(SUBSTITUTE(実質収支比率等に係る経年分析!G$49,"▲","-")),2),NA())</f>
        <v>14.48</v>
      </c>
      <c r="D21" s="136">
        <f>IF(ISNUMBER(VALUE(SUBSTITUTE(実質収支比率等に係る経年分析!H$49,"▲","-"))),ROUND(VALUE(SUBSTITUTE(実質収支比率等に係る経年分析!H$49,"▲","-")),2),NA())</f>
        <v>1.24</v>
      </c>
      <c r="E21" s="136">
        <f>IF(ISNUMBER(VALUE(SUBSTITUTE(実質収支比率等に係る経年分析!I$49,"▲","-"))),ROUND(VALUE(SUBSTITUTE(実質収支比率等に係る経年分析!I$49,"▲","-")),2),NA())</f>
        <v>9.23</v>
      </c>
      <c r="F21" s="136">
        <f>IF(ISNUMBER(VALUE(SUBSTITUTE(実質収支比率等に係る経年分析!J$49,"▲","-"))),ROUND(VALUE(SUBSTITUTE(実質収支比率等に係る経年分析!J$49,"▲","-")),2),NA())</f>
        <v>-2.2999999999999998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c r="A33" s="137" t="str">
        <f>IF(連結実質赤字比率に係る赤字・黒字の構成分析!C$37="",NA(),連結実質赤字比率に係る赤字・黒字の構成分析!C$37)</f>
        <v>後期高齢者医療</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c r="A34" s="137" t="str">
        <f>IF(連結実質赤字比率に係る赤字・黒字の構成分析!C$36="",NA(),連結実質赤字比率に係る赤字・黒字の構成分析!C$36)</f>
        <v>簡易水道事業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0.14000000000000001</v>
      </c>
    </row>
    <row r="35" spans="1:16">
      <c r="A35" s="137" t="str">
        <f>IF(連結実質赤字比率に係る赤字・黒字の構成分析!C$35="",NA(),連結実質赤字比率に係る赤字・黒字の構成分析!C$35)</f>
        <v>国民健康保険事業</v>
      </c>
      <c r="B35" s="137">
        <f>IF(ROUND(VALUE(SUBSTITUTE(連結実質赤字比率に係る赤字・黒字の構成分析!F$35,"▲", "-")), 2) &lt; 0, ABS(ROUND(VALUE(SUBSTITUTE(連結実質赤字比率に係る赤字・黒字の構成分析!F$35,"▲", "-")), 2)), NA())</f>
        <v>0.76</v>
      </c>
      <c r="C35" s="137" t="e">
        <f>IF(ROUND(VALUE(SUBSTITUTE(連結実質赤字比率に係る赤字・黒字の構成分析!F$35,"▲", "-")), 2) &gt;= 0, ABS(ROUND(VALUE(SUBSTITUTE(連結実質赤字比率に係る赤字・黒字の構成分析!F$35,"▲", "-")), 2)), NA())</f>
        <v>#N/A</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0.39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306</v>
      </c>
      <c r="E42" s="138"/>
      <c r="F42" s="138"/>
      <c r="G42" s="138">
        <f>'実質公債費比率（分子）の構造'!L$52</f>
        <v>298</v>
      </c>
      <c r="H42" s="138"/>
      <c r="I42" s="138"/>
      <c r="J42" s="138">
        <f>'実質公債費比率（分子）の構造'!M$52</f>
        <v>301</v>
      </c>
      <c r="K42" s="138"/>
      <c r="L42" s="138"/>
      <c r="M42" s="138">
        <f>'実質公債費比率（分子）の構造'!N$52</f>
        <v>289</v>
      </c>
      <c r="N42" s="138"/>
      <c r="O42" s="138"/>
      <c r="P42" s="138">
        <f>'実質公債費比率（分子）の構造'!O$52</f>
        <v>225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4</v>
      </c>
      <c r="C44" s="138"/>
      <c r="D44" s="138"/>
      <c r="E44" s="138">
        <f>'実質公債費比率（分子）の構造'!L$50</f>
        <v>4</v>
      </c>
      <c r="F44" s="138"/>
      <c r="G44" s="138"/>
      <c r="H44" s="138">
        <f>'実質公債費比率（分子）の構造'!M$50</f>
        <v>4</v>
      </c>
      <c r="I44" s="138"/>
      <c r="J44" s="138"/>
      <c r="K44" s="138">
        <f>'実質公債費比率（分子）の構造'!N$50</f>
        <v>4</v>
      </c>
      <c r="L44" s="138"/>
      <c r="M44" s="138"/>
      <c r="N44" s="138">
        <f>'実質公債費比率（分子）の構造'!O$50</f>
        <v>4</v>
      </c>
      <c r="O44" s="138"/>
      <c r="P44" s="138"/>
    </row>
    <row r="45" spans="1:16">
      <c r="A45" s="138" t="s">
        <v>55</v>
      </c>
      <c r="B45" s="138">
        <f>'実質公債費比率（分子）の構造'!K$49</f>
        <v>29</v>
      </c>
      <c r="C45" s="138"/>
      <c r="D45" s="138"/>
      <c r="E45" s="138">
        <f>'実質公債費比率（分子）の構造'!L$49</f>
        <v>29</v>
      </c>
      <c r="F45" s="138"/>
      <c r="G45" s="138"/>
      <c r="H45" s="138">
        <f>'実質公債費比率（分子）の構造'!M$49</f>
        <v>30</v>
      </c>
      <c r="I45" s="138"/>
      <c r="J45" s="138"/>
      <c r="K45" s="138">
        <f>'実質公債費比率（分子）の構造'!N$49</f>
        <v>30</v>
      </c>
      <c r="L45" s="138"/>
      <c r="M45" s="138"/>
      <c r="N45" s="138">
        <f>'実質公債費比率（分子）の構造'!O$49</f>
        <v>26</v>
      </c>
      <c r="O45" s="138"/>
      <c r="P45" s="138"/>
    </row>
    <row r="46" spans="1:16">
      <c r="A46" s="138" t="s">
        <v>56</v>
      </c>
      <c r="B46" s="138">
        <f>'実質公債費比率（分子）の構造'!K$48</f>
        <v>15</v>
      </c>
      <c r="C46" s="138"/>
      <c r="D46" s="138"/>
      <c r="E46" s="138">
        <f>'実質公債費比率（分子）の構造'!L$48</f>
        <v>14</v>
      </c>
      <c r="F46" s="138"/>
      <c r="G46" s="138"/>
      <c r="H46" s="138">
        <f>'実質公債費比率（分子）の構造'!M$48</f>
        <v>19</v>
      </c>
      <c r="I46" s="138"/>
      <c r="J46" s="138"/>
      <c r="K46" s="138">
        <f>'実質公債費比率（分子）の構造'!N$48</f>
        <v>14</v>
      </c>
      <c r="L46" s="138"/>
      <c r="M46" s="138"/>
      <c r="N46" s="138">
        <f>'実質公債費比率（分子）の構造'!O$48</f>
        <v>17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410</v>
      </c>
      <c r="C49" s="138"/>
      <c r="D49" s="138"/>
      <c r="E49" s="138">
        <f>'実質公債費比率（分子）の構造'!L$45</f>
        <v>373</v>
      </c>
      <c r="F49" s="138"/>
      <c r="G49" s="138"/>
      <c r="H49" s="138">
        <f>'実質公債費比率（分子）の構造'!M$45</f>
        <v>365</v>
      </c>
      <c r="I49" s="138"/>
      <c r="J49" s="138"/>
      <c r="K49" s="138">
        <f>'実質公債費比率（分子）の構造'!N$45</f>
        <v>331</v>
      </c>
      <c r="L49" s="138"/>
      <c r="M49" s="138"/>
      <c r="N49" s="138">
        <f>'実質公債費比率（分子）の構造'!O$45</f>
        <v>250</v>
      </c>
      <c r="O49" s="138"/>
      <c r="P49" s="138"/>
    </row>
    <row r="50" spans="1:16">
      <c r="A50" s="138" t="s">
        <v>60</v>
      </c>
      <c r="B50" s="138" t="e">
        <f>NA()</f>
        <v>#N/A</v>
      </c>
      <c r="C50" s="138">
        <f>IF(ISNUMBER('実質公債費比率（分子）の構造'!K$53),'実質公債費比率（分子）の構造'!K$53,NA())</f>
        <v>152</v>
      </c>
      <c r="D50" s="138" t="e">
        <f>NA()</f>
        <v>#N/A</v>
      </c>
      <c r="E50" s="138" t="e">
        <f>NA()</f>
        <v>#N/A</v>
      </c>
      <c r="F50" s="138">
        <f>IF(ISNUMBER('実質公債費比率（分子）の構造'!L$53),'実質公債費比率（分子）の構造'!L$53,NA())</f>
        <v>122</v>
      </c>
      <c r="G50" s="138" t="e">
        <f>NA()</f>
        <v>#N/A</v>
      </c>
      <c r="H50" s="138" t="e">
        <f>NA()</f>
        <v>#N/A</v>
      </c>
      <c r="I50" s="138">
        <f>IF(ISNUMBER('実質公債費比率（分子）の構造'!M$53),'実質公債費比率（分子）の構造'!M$53,NA())</f>
        <v>117</v>
      </c>
      <c r="J50" s="138" t="e">
        <f>NA()</f>
        <v>#N/A</v>
      </c>
      <c r="K50" s="138" t="e">
        <f>NA()</f>
        <v>#N/A</v>
      </c>
      <c r="L50" s="138">
        <f>IF(ISNUMBER('実質公債費比率（分子）の構造'!N$53),'実質公債費比率（分子）の構造'!N$53,NA())</f>
        <v>90</v>
      </c>
      <c r="M50" s="138" t="e">
        <f>NA()</f>
        <v>#N/A</v>
      </c>
      <c r="N50" s="138" t="e">
        <f>NA()</f>
        <v>#N/A</v>
      </c>
      <c r="O50" s="138">
        <f>IF(ISNUMBER('実質公債費比率（分子）の構造'!O$53),'実質公債費比率（分子）の構造'!O$53,NA())</f>
        <v>72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2130</v>
      </c>
      <c r="E56" s="137"/>
      <c r="F56" s="137"/>
      <c r="G56" s="137">
        <f>'将来負担比率（分子）の構造'!J$52</f>
        <v>2050</v>
      </c>
      <c r="H56" s="137"/>
      <c r="I56" s="137"/>
      <c r="J56" s="137">
        <f>'将来負担比率（分子）の構造'!K$52</f>
        <v>1948</v>
      </c>
      <c r="K56" s="137"/>
      <c r="L56" s="137"/>
      <c r="M56" s="137">
        <f>'将来負担比率（分子）の構造'!L$52</f>
        <v>1996</v>
      </c>
      <c r="N56" s="137"/>
      <c r="O56" s="137"/>
      <c r="P56" s="137">
        <f>'将来負担比率（分子）の構造'!M$52</f>
        <v>2031</v>
      </c>
    </row>
    <row r="57" spans="1:16">
      <c r="A57" s="137" t="s">
        <v>36</v>
      </c>
      <c r="B57" s="137"/>
      <c r="C57" s="137"/>
      <c r="D57" s="137">
        <f>'将来負担比率（分子）の構造'!I$51</f>
        <v>99</v>
      </c>
      <c r="E57" s="137"/>
      <c r="F57" s="137"/>
      <c r="G57" s="137">
        <f>'将来負担比率（分子）の構造'!J$51</f>
        <v>87</v>
      </c>
      <c r="H57" s="137"/>
      <c r="I57" s="137"/>
      <c r="J57" s="137">
        <f>'将来負担比率（分子）の構造'!K$51</f>
        <v>76</v>
      </c>
      <c r="K57" s="137"/>
      <c r="L57" s="137"/>
      <c r="M57" s="137">
        <f>'将来負担比率（分子）の構造'!L$51</f>
        <v>71</v>
      </c>
      <c r="N57" s="137"/>
      <c r="O57" s="137"/>
      <c r="P57" s="137">
        <f>'将来負担比率（分子）の構造'!M$51</f>
        <v>69</v>
      </c>
    </row>
    <row r="58" spans="1:16">
      <c r="A58" s="137" t="s">
        <v>35</v>
      </c>
      <c r="B58" s="137"/>
      <c r="C58" s="137"/>
      <c r="D58" s="137">
        <f>'将来負担比率（分子）の構造'!I$50</f>
        <v>2025</v>
      </c>
      <c r="E58" s="137"/>
      <c r="F58" s="137"/>
      <c r="G58" s="137">
        <f>'将来負担比率（分子）の構造'!J$50</f>
        <v>2396</v>
      </c>
      <c r="H58" s="137"/>
      <c r="I58" s="137"/>
      <c r="J58" s="137">
        <f>'将来負担比率（分子）の構造'!K$50</f>
        <v>2563</v>
      </c>
      <c r="K58" s="137"/>
      <c r="L58" s="137"/>
      <c r="M58" s="137">
        <f>'将来負担比率（分子）の構造'!L$50</f>
        <v>2988</v>
      </c>
      <c r="N58" s="137"/>
      <c r="O58" s="137"/>
      <c r="P58" s="137">
        <f>'将来負担比率（分子）の構造'!M$50</f>
        <v>2873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395</v>
      </c>
      <c r="C62" s="137"/>
      <c r="D62" s="137"/>
      <c r="E62" s="137">
        <f>'将来負担比率（分子）の構造'!J$45</f>
        <v>398</v>
      </c>
      <c r="F62" s="137"/>
      <c r="G62" s="137"/>
      <c r="H62" s="137">
        <f>'将来負担比率（分子）の構造'!K$45</f>
        <v>326</v>
      </c>
      <c r="I62" s="137"/>
      <c r="J62" s="137"/>
      <c r="K62" s="137">
        <f>'将来負担比率（分子）の構造'!L$45</f>
        <v>323</v>
      </c>
      <c r="L62" s="137"/>
      <c r="M62" s="137"/>
      <c r="N62" s="137">
        <f>'将来負担比率（分子）の構造'!M$45</f>
        <v>328</v>
      </c>
      <c r="O62" s="137"/>
      <c r="P62" s="137"/>
    </row>
    <row r="63" spans="1:16">
      <c r="A63" s="137" t="s">
        <v>28</v>
      </c>
      <c r="B63" s="137">
        <f>'将来負担比率（分子）の構造'!I$44</f>
        <v>156</v>
      </c>
      <c r="C63" s="137"/>
      <c r="D63" s="137"/>
      <c r="E63" s="137">
        <f>'将来負担比率（分子）の構造'!J$44</f>
        <v>134</v>
      </c>
      <c r="F63" s="137"/>
      <c r="G63" s="137"/>
      <c r="H63" s="137">
        <f>'将来負担比率（分子）の構造'!K$44</f>
        <v>110</v>
      </c>
      <c r="I63" s="137"/>
      <c r="J63" s="137"/>
      <c r="K63" s="137">
        <f>'将来負担比率（分子）の構造'!L$44</f>
        <v>88</v>
      </c>
      <c r="L63" s="137"/>
      <c r="M63" s="137"/>
      <c r="N63" s="137">
        <f>'将来負担比率（分子）の構造'!M$44</f>
        <v>60</v>
      </c>
      <c r="O63" s="137"/>
      <c r="P63" s="137"/>
    </row>
    <row r="64" spans="1:16">
      <c r="A64" s="137" t="s">
        <v>27</v>
      </c>
      <c r="B64" s="137">
        <f>'将来負担比率（分子）の構造'!I$43</f>
        <v>122</v>
      </c>
      <c r="C64" s="137"/>
      <c r="D64" s="137"/>
      <c r="E64" s="137">
        <f>'将来負担比率（分子）の構造'!J$43</f>
        <v>116</v>
      </c>
      <c r="F64" s="137"/>
      <c r="G64" s="137"/>
      <c r="H64" s="137">
        <f>'将来負担比率（分子）の構造'!K$43</f>
        <v>128</v>
      </c>
      <c r="I64" s="137"/>
      <c r="J64" s="137"/>
      <c r="K64" s="137">
        <f>'将来負担比率（分子）の構造'!L$43</f>
        <v>137</v>
      </c>
      <c r="L64" s="137"/>
      <c r="M64" s="137"/>
      <c r="N64" s="137">
        <f>'将来負担比率（分子）の構造'!M$43</f>
        <v>138</v>
      </c>
      <c r="O64" s="137"/>
      <c r="P64" s="137"/>
    </row>
    <row r="65" spans="1:16">
      <c r="A65" s="137" t="s">
        <v>26</v>
      </c>
      <c r="B65" s="137">
        <f>'将来負担比率（分子）の構造'!I$42</f>
        <v>22</v>
      </c>
      <c r="C65" s="137"/>
      <c r="D65" s="137"/>
      <c r="E65" s="137">
        <f>'将来負担比率（分子）の構造'!J$42</f>
        <v>18</v>
      </c>
      <c r="F65" s="137"/>
      <c r="G65" s="137"/>
      <c r="H65" s="137">
        <f>'将来負担比率（分子）の構造'!K$42</f>
        <v>13</v>
      </c>
      <c r="I65" s="137"/>
      <c r="J65" s="137"/>
      <c r="K65" s="137">
        <f>'将来負担比率（分子）の構造'!L$42</f>
        <v>9</v>
      </c>
      <c r="L65" s="137"/>
      <c r="M65" s="137"/>
      <c r="N65" s="137">
        <f>'将来負担比率（分子）の構造'!M$42</f>
        <v>4</v>
      </c>
      <c r="O65" s="137"/>
      <c r="P65" s="137"/>
    </row>
    <row r="66" spans="1:16">
      <c r="A66" s="137" t="s">
        <v>25</v>
      </c>
      <c r="B66" s="137">
        <f>'将来負担比率（分子）の構造'!I$41</f>
        <v>2648</v>
      </c>
      <c r="C66" s="137"/>
      <c r="D66" s="137"/>
      <c r="E66" s="137">
        <f>'将来負担比率（分子）の構造'!J$41</f>
        <v>2486</v>
      </c>
      <c r="F66" s="137"/>
      <c r="G66" s="137"/>
      <c r="H66" s="137">
        <f>'将来負担比率（分子）の構造'!K$41</f>
        <v>2343</v>
      </c>
      <c r="I66" s="137"/>
      <c r="J66" s="137"/>
      <c r="K66" s="137">
        <f>'将来負担比率（分子）の構造'!L$41</f>
        <v>2401</v>
      </c>
      <c r="L66" s="137"/>
      <c r="M66" s="137"/>
      <c r="N66" s="137">
        <f>'将来負担比率（分子）の構造'!M$41</f>
        <v>2420</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151925</v>
      </c>
      <c r="S5" s="671"/>
      <c r="T5" s="671"/>
      <c r="U5" s="671"/>
      <c r="V5" s="671"/>
      <c r="W5" s="671"/>
      <c r="X5" s="671"/>
      <c r="Y5" s="718"/>
      <c r="Z5" s="731">
        <v>4.5999999999999996</v>
      </c>
      <c r="AA5" s="731"/>
      <c r="AB5" s="731"/>
      <c r="AC5" s="731"/>
      <c r="AD5" s="732">
        <v>151925</v>
      </c>
      <c r="AE5" s="732"/>
      <c r="AF5" s="732"/>
      <c r="AG5" s="732"/>
      <c r="AH5" s="732"/>
      <c r="AI5" s="732"/>
      <c r="AJ5" s="732"/>
      <c r="AK5" s="732"/>
      <c r="AL5" s="719">
        <v>10.7</v>
      </c>
      <c r="AM5" s="688"/>
      <c r="AN5" s="688"/>
      <c r="AO5" s="720"/>
      <c r="AP5" s="707" t="s">
        <v>211</v>
      </c>
      <c r="AQ5" s="708"/>
      <c r="AR5" s="708"/>
      <c r="AS5" s="708"/>
      <c r="AT5" s="708"/>
      <c r="AU5" s="708"/>
      <c r="AV5" s="708"/>
      <c r="AW5" s="708"/>
      <c r="AX5" s="708"/>
      <c r="AY5" s="708"/>
      <c r="AZ5" s="708"/>
      <c r="BA5" s="708"/>
      <c r="BB5" s="708"/>
      <c r="BC5" s="708"/>
      <c r="BD5" s="708"/>
      <c r="BE5" s="708"/>
      <c r="BF5" s="709"/>
      <c r="BG5" s="620">
        <v>151925</v>
      </c>
      <c r="BH5" s="621"/>
      <c r="BI5" s="621"/>
      <c r="BJ5" s="621"/>
      <c r="BK5" s="621"/>
      <c r="BL5" s="621"/>
      <c r="BM5" s="621"/>
      <c r="BN5" s="622"/>
      <c r="BO5" s="673">
        <v>100</v>
      </c>
      <c r="BP5" s="673"/>
      <c r="BQ5" s="673"/>
      <c r="BR5" s="673"/>
      <c r="BS5" s="674">
        <v>96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13591</v>
      </c>
      <c r="S6" s="621"/>
      <c r="T6" s="621"/>
      <c r="U6" s="621"/>
      <c r="V6" s="621"/>
      <c r="W6" s="621"/>
      <c r="X6" s="621"/>
      <c r="Y6" s="622"/>
      <c r="Z6" s="673">
        <v>0.4</v>
      </c>
      <c r="AA6" s="673"/>
      <c r="AB6" s="673"/>
      <c r="AC6" s="673"/>
      <c r="AD6" s="674">
        <v>13591</v>
      </c>
      <c r="AE6" s="674"/>
      <c r="AF6" s="674"/>
      <c r="AG6" s="674"/>
      <c r="AH6" s="674"/>
      <c r="AI6" s="674"/>
      <c r="AJ6" s="674"/>
      <c r="AK6" s="674"/>
      <c r="AL6" s="643">
        <v>1</v>
      </c>
      <c r="AM6" s="675"/>
      <c r="AN6" s="675"/>
      <c r="AO6" s="676"/>
      <c r="AP6" s="617" t="s">
        <v>216</v>
      </c>
      <c r="AQ6" s="618"/>
      <c r="AR6" s="618"/>
      <c r="AS6" s="618"/>
      <c r="AT6" s="618"/>
      <c r="AU6" s="618"/>
      <c r="AV6" s="618"/>
      <c r="AW6" s="618"/>
      <c r="AX6" s="618"/>
      <c r="AY6" s="618"/>
      <c r="AZ6" s="618"/>
      <c r="BA6" s="618"/>
      <c r="BB6" s="618"/>
      <c r="BC6" s="618"/>
      <c r="BD6" s="618"/>
      <c r="BE6" s="618"/>
      <c r="BF6" s="619"/>
      <c r="BG6" s="620">
        <v>151925</v>
      </c>
      <c r="BH6" s="621"/>
      <c r="BI6" s="621"/>
      <c r="BJ6" s="621"/>
      <c r="BK6" s="621"/>
      <c r="BL6" s="621"/>
      <c r="BM6" s="621"/>
      <c r="BN6" s="622"/>
      <c r="BO6" s="673">
        <v>100</v>
      </c>
      <c r="BP6" s="673"/>
      <c r="BQ6" s="673"/>
      <c r="BR6" s="673"/>
      <c r="BS6" s="674">
        <v>96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58084</v>
      </c>
      <c r="CS6" s="621"/>
      <c r="CT6" s="621"/>
      <c r="CU6" s="621"/>
      <c r="CV6" s="621"/>
      <c r="CW6" s="621"/>
      <c r="CX6" s="621"/>
      <c r="CY6" s="622"/>
      <c r="CZ6" s="673">
        <v>1.8</v>
      </c>
      <c r="DA6" s="673"/>
      <c r="DB6" s="673"/>
      <c r="DC6" s="673"/>
      <c r="DD6" s="626" t="s">
        <v>218</v>
      </c>
      <c r="DE6" s="621"/>
      <c r="DF6" s="621"/>
      <c r="DG6" s="621"/>
      <c r="DH6" s="621"/>
      <c r="DI6" s="621"/>
      <c r="DJ6" s="621"/>
      <c r="DK6" s="621"/>
      <c r="DL6" s="621"/>
      <c r="DM6" s="621"/>
      <c r="DN6" s="621"/>
      <c r="DO6" s="621"/>
      <c r="DP6" s="622"/>
      <c r="DQ6" s="626">
        <v>58084</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130</v>
      </c>
      <c r="S7" s="621"/>
      <c r="T7" s="621"/>
      <c r="U7" s="621"/>
      <c r="V7" s="621"/>
      <c r="W7" s="621"/>
      <c r="X7" s="621"/>
      <c r="Y7" s="622"/>
      <c r="Z7" s="673">
        <v>0</v>
      </c>
      <c r="AA7" s="673"/>
      <c r="AB7" s="673"/>
      <c r="AC7" s="673"/>
      <c r="AD7" s="674">
        <v>130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57668</v>
      </c>
      <c r="BH7" s="621"/>
      <c r="BI7" s="621"/>
      <c r="BJ7" s="621"/>
      <c r="BK7" s="621"/>
      <c r="BL7" s="621"/>
      <c r="BM7" s="621"/>
      <c r="BN7" s="622"/>
      <c r="BO7" s="673">
        <v>38</v>
      </c>
      <c r="BP7" s="673"/>
      <c r="BQ7" s="673"/>
      <c r="BR7" s="673"/>
      <c r="BS7" s="674">
        <v>96</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550539</v>
      </c>
      <c r="CS7" s="621"/>
      <c r="CT7" s="621"/>
      <c r="CU7" s="621"/>
      <c r="CV7" s="621"/>
      <c r="CW7" s="621"/>
      <c r="CX7" s="621"/>
      <c r="CY7" s="622"/>
      <c r="CZ7" s="673">
        <v>17.3</v>
      </c>
      <c r="DA7" s="673"/>
      <c r="DB7" s="673"/>
      <c r="DC7" s="673"/>
      <c r="DD7" s="626">
        <v>80989</v>
      </c>
      <c r="DE7" s="621"/>
      <c r="DF7" s="621"/>
      <c r="DG7" s="621"/>
      <c r="DH7" s="621"/>
      <c r="DI7" s="621"/>
      <c r="DJ7" s="621"/>
      <c r="DK7" s="621"/>
      <c r="DL7" s="621"/>
      <c r="DM7" s="621"/>
      <c r="DN7" s="621"/>
      <c r="DO7" s="621"/>
      <c r="DP7" s="622"/>
      <c r="DQ7" s="626">
        <v>443149</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427</v>
      </c>
      <c r="S8" s="621"/>
      <c r="T8" s="621"/>
      <c r="U8" s="621"/>
      <c r="V8" s="621"/>
      <c r="W8" s="621"/>
      <c r="X8" s="621"/>
      <c r="Y8" s="622"/>
      <c r="Z8" s="673">
        <v>0</v>
      </c>
      <c r="AA8" s="673"/>
      <c r="AB8" s="673"/>
      <c r="AC8" s="673"/>
      <c r="AD8" s="674">
        <v>427</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3201</v>
      </c>
      <c r="BH8" s="621"/>
      <c r="BI8" s="621"/>
      <c r="BJ8" s="621"/>
      <c r="BK8" s="621"/>
      <c r="BL8" s="621"/>
      <c r="BM8" s="621"/>
      <c r="BN8" s="622"/>
      <c r="BO8" s="673">
        <v>2.1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518059</v>
      </c>
      <c r="CS8" s="621"/>
      <c r="CT8" s="621"/>
      <c r="CU8" s="621"/>
      <c r="CV8" s="621"/>
      <c r="CW8" s="621"/>
      <c r="CX8" s="621"/>
      <c r="CY8" s="622"/>
      <c r="CZ8" s="673">
        <v>16.3</v>
      </c>
      <c r="DA8" s="673"/>
      <c r="DB8" s="673"/>
      <c r="DC8" s="673"/>
      <c r="DD8" s="626" t="s">
        <v>218</v>
      </c>
      <c r="DE8" s="621"/>
      <c r="DF8" s="621"/>
      <c r="DG8" s="621"/>
      <c r="DH8" s="621"/>
      <c r="DI8" s="621"/>
      <c r="DJ8" s="621"/>
      <c r="DK8" s="621"/>
      <c r="DL8" s="621"/>
      <c r="DM8" s="621"/>
      <c r="DN8" s="621"/>
      <c r="DO8" s="621"/>
      <c r="DP8" s="622"/>
      <c r="DQ8" s="626">
        <v>324388</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286</v>
      </c>
      <c r="S9" s="621"/>
      <c r="T9" s="621"/>
      <c r="U9" s="621"/>
      <c r="V9" s="621"/>
      <c r="W9" s="621"/>
      <c r="X9" s="621"/>
      <c r="Y9" s="622"/>
      <c r="Z9" s="673">
        <v>0</v>
      </c>
      <c r="AA9" s="673"/>
      <c r="AB9" s="673"/>
      <c r="AC9" s="673"/>
      <c r="AD9" s="674">
        <v>286</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49499</v>
      </c>
      <c r="BH9" s="621"/>
      <c r="BI9" s="621"/>
      <c r="BJ9" s="621"/>
      <c r="BK9" s="621"/>
      <c r="BL9" s="621"/>
      <c r="BM9" s="621"/>
      <c r="BN9" s="622"/>
      <c r="BO9" s="673">
        <v>32.6</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447619</v>
      </c>
      <c r="CS9" s="621"/>
      <c r="CT9" s="621"/>
      <c r="CU9" s="621"/>
      <c r="CV9" s="621"/>
      <c r="CW9" s="621"/>
      <c r="CX9" s="621"/>
      <c r="CY9" s="622"/>
      <c r="CZ9" s="673">
        <v>14.1</v>
      </c>
      <c r="DA9" s="673"/>
      <c r="DB9" s="673"/>
      <c r="DC9" s="673"/>
      <c r="DD9" s="626">
        <v>3342</v>
      </c>
      <c r="DE9" s="621"/>
      <c r="DF9" s="621"/>
      <c r="DG9" s="621"/>
      <c r="DH9" s="621"/>
      <c r="DI9" s="621"/>
      <c r="DJ9" s="621"/>
      <c r="DK9" s="621"/>
      <c r="DL9" s="621"/>
      <c r="DM9" s="621"/>
      <c r="DN9" s="621"/>
      <c r="DO9" s="621"/>
      <c r="DP9" s="622"/>
      <c r="DQ9" s="626">
        <v>165214</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38982</v>
      </c>
      <c r="S10" s="621"/>
      <c r="T10" s="621"/>
      <c r="U10" s="621"/>
      <c r="V10" s="621"/>
      <c r="W10" s="621"/>
      <c r="X10" s="621"/>
      <c r="Y10" s="622"/>
      <c r="Z10" s="673">
        <v>1.2</v>
      </c>
      <c r="AA10" s="673"/>
      <c r="AB10" s="673"/>
      <c r="AC10" s="673"/>
      <c r="AD10" s="674">
        <v>38982</v>
      </c>
      <c r="AE10" s="674"/>
      <c r="AF10" s="674"/>
      <c r="AG10" s="674"/>
      <c r="AH10" s="674"/>
      <c r="AI10" s="674"/>
      <c r="AJ10" s="674"/>
      <c r="AK10" s="674"/>
      <c r="AL10" s="643">
        <v>2.7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3833</v>
      </c>
      <c r="BH10" s="621"/>
      <c r="BI10" s="621"/>
      <c r="BJ10" s="621"/>
      <c r="BK10" s="621"/>
      <c r="BL10" s="621"/>
      <c r="BM10" s="621"/>
      <c r="BN10" s="622"/>
      <c r="BO10" s="673">
        <v>2.5</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1135</v>
      </c>
      <c r="BH11" s="621"/>
      <c r="BI11" s="621"/>
      <c r="BJ11" s="621"/>
      <c r="BK11" s="621"/>
      <c r="BL11" s="621"/>
      <c r="BM11" s="621"/>
      <c r="BN11" s="622"/>
      <c r="BO11" s="673">
        <v>0.7</v>
      </c>
      <c r="BP11" s="673"/>
      <c r="BQ11" s="673"/>
      <c r="BR11" s="673"/>
      <c r="BS11" s="626">
        <v>96</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393618</v>
      </c>
      <c r="CS11" s="621"/>
      <c r="CT11" s="621"/>
      <c r="CU11" s="621"/>
      <c r="CV11" s="621"/>
      <c r="CW11" s="621"/>
      <c r="CX11" s="621"/>
      <c r="CY11" s="622"/>
      <c r="CZ11" s="673">
        <v>12.4</v>
      </c>
      <c r="DA11" s="673"/>
      <c r="DB11" s="673"/>
      <c r="DC11" s="673"/>
      <c r="DD11" s="626">
        <v>220938</v>
      </c>
      <c r="DE11" s="621"/>
      <c r="DF11" s="621"/>
      <c r="DG11" s="621"/>
      <c r="DH11" s="621"/>
      <c r="DI11" s="621"/>
      <c r="DJ11" s="621"/>
      <c r="DK11" s="621"/>
      <c r="DL11" s="621"/>
      <c r="DM11" s="621"/>
      <c r="DN11" s="621"/>
      <c r="DO11" s="621"/>
      <c r="DP11" s="622"/>
      <c r="DQ11" s="626">
        <v>137079</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82078</v>
      </c>
      <c r="BH12" s="621"/>
      <c r="BI12" s="621"/>
      <c r="BJ12" s="621"/>
      <c r="BK12" s="621"/>
      <c r="BL12" s="621"/>
      <c r="BM12" s="621"/>
      <c r="BN12" s="622"/>
      <c r="BO12" s="673">
        <v>54</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127436</v>
      </c>
      <c r="CS12" s="621"/>
      <c r="CT12" s="621"/>
      <c r="CU12" s="621"/>
      <c r="CV12" s="621"/>
      <c r="CW12" s="621"/>
      <c r="CX12" s="621"/>
      <c r="CY12" s="622"/>
      <c r="CZ12" s="673">
        <v>4</v>
      </c>
      <c r="DA12" s="673"/>
      <c r="DB12" s="673"/>
      <c r="DC12" s="673"/>
      <c r="DD12" s="626">
        <v>41131</v>
      </c>
      <c r="DE12" s="621"/>
      <c r="DF12" s="621"/>
      <c r="DG12" s="621"/>
      <c r="DH12" s="621"/>
      <c r="DI12" s="621"/>
      <c r="DJ12" s="621"/>
      <c r="DK12" s="621"/>
      <c r="DL12" s="621"/>
      <c r="DM12" s="621"/>
      <c r="DN12" s="621"/>
      <c r="DO12" s="621"/>
      <c r="DP12" s="622"/>
      <c r="DQ12" s="626">
        <v>79131</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3617</v>
      </c>
      <c r="S13" s="621"/>
      <c r="T13" s="621"/>
      <c r="U13" s="621"/>
      <c r="V13" s="621"/>
      <c r="W13" s="621"/>
      <c r="X13" s="621"/>
      <c r="Y13" s="622"/>
      <c r="Z13" s="673">
        <v>0.1</v>
      </c>
      <c r="AA13" s="673"/>
      <c r="AB13" s="673"/>
      <c r="AC13" s="673"/>
      <c r="AD13" s="674">
        <v>3617</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78937</v>
      </c>
      <c r="BH13" s="621"/>
      <c r="BI13" s="621"/>
      <c r="BJ13" s="621"/>
      <c r="BK13" s="621"/>
      <c r="BL13" s="621"/>
      <c r="BM13" s="621"/>
      <c r="BN13" s="622"/>
      <c r="BO13" s="673">
        <v>52</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569607</v>
      </c>
      <c r="CS13" s="621"/>
      <c r="CT13" s="621"/>
      <c r="CU13" s="621"/>
      <c r="CV13" s="621"/>
      <c r="CW13" s="621"/>
      <c r="CX13" s="621"/>
      <c r="CY13" s="622"/>
      <c r="CZ13" s="673">
        <v>17.899999999999999</v>
      </c>
      <c r="DA13" s="673"/>
      <c r="DB13" s="673"/>
      <c r="DC13" s="673"/>
      <c r="DD13" s="626">
        <v>216799</v>
      </c>
      <c r="DE13" s="621"/>
      <c r="DF13" s="621"/>
      <c r="DG13" s="621"/>
      <c r="DH13" s="621"/>
      <c r="DI13" s="621"/>
      <c r="DJ13" s="621"/>
      <c r="DK13" s="621"/>
      <c r="DL13" s="621"/>
      <c r="DM13" s="621"/>
      <c r="DN13" s="621"/>
      <c r="DO13" s="621"/>
      <c r="DP13" s="622"/>
      <c r="DQ13" s="626">
        <v>62160</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7897</v>
      </c>
      <c r="BH14" s="621"/>
      <c r="BI14" s="621"/>
      <c r="BJ14" s="621"/>
      <c r="BK14" s="621"/>
      <c r="BL14" s="621"/>
      <c r="BM14" s="621"/>
      <c r="BN14" s="622"/>
      <c r="BO14" s="673">
        <v>5.2</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119047</v>
      </c>
      <c r="CS14" s="621"/>
      <c r="CT14" s="621"/>
      <c r="CU14" s="621"/>
      <c r="CV14" s="621"/>
      <c r="CW14" s="621"/>
      <c r="CX14" s="621"/>
      <c r="CY14" s="622"/>
      <c r="CZ14" s="673">
        <v>3.7</v>
      </c>
      <c r="DA14" s="673"/>
      <c r="DB14" s="673"/>
      <c r="DC14" s="673"/>
      <c r="DD14" s="626">
        <v>30730</v>
      </c>
      <c r="DE14" s="621"/>
      <c r="DF14" s="621"/>
      <c r="DG14" s="621"/>
      <c r="DH14" s="621"/>
      <c r="DI14" s="621"/>
      <c r="DJ14" s="621"/>
      <c r="DK14" s="621"/>
      <c r="DL14" s="621"/>
      <c r="DM14" s="621"/>
      <c r="DN14" s="621"/>
      <c r="DO14" s="621"/>
      <c r="DP14" s="622"/>
      <c r="DQ14" s="626">
        <v>88137</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291</v>
      </c>
      <c r="S15" s="621"/>
      <c r="T15" s="621"/>
      <c r="U15" s="621"/>
      <c r="V15" s="621"/>
      <c r="W15" s="621"/>
      <c r="X15" s="621"/>
      <c r="Y15" s="622"/>
      <c r="Z15" s="673">
        <v>0</v>
      </c>
      <c r="AA15" s="673"/>
      <c r="AB15" s="673"/>
      <c r="AC15" s="673"/>
      <c r="AD15" s="674">
        <v>291</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4282</v>
      </c>
      <c r="BH15" s="621"/>
      <c r="BI15" s="621"/>
      <c r="BJ15" s="621"/>
      <c r="BK15" s="621"/>
      <c r="BL15" s="621"/>
      <c r="BM15" s="621"/>
      <c r="BN15" s="622"/>
      <c r="BO15" s="673">
        <v>2.8</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147353</v>
      </c>
      <c r="CS15" s="621"/>
      <c r="CT15" s="621"/>
      <c r="CU15" s="621"/>
      <c r="CV15" s="621"/>
      <c r="CW15" s="621"/>
      <c r="CX15" s="621"/>
      <c r="CY15" s="622"/>
      <c r="CZ15" s="673">
        <v>4.5999999999999996</v>
      </c>
      <c r="DA15" s="673"/>
      <c r="DB15" s="673"/>
      <c r="DC15" s="673"/>
      <c r="DD15" s="626">
        <v>2978</v>
      </c>
      <c r="DE15" s="621"/>
      <c r="DF15" s="621"/>
      <c r="DG15" s="621"/>
      <c r="DH15" s="621"/>
      <c r="DI15" s="621"/>
      <c r="DJ15" s="621"/>
      <c r="DK15" s="621"/>
      <c r="DL15" s="621"/>
      <c r="DM15" s="621"/>
      <c r="DN15" s="621"/>
      <c r="DO15" s="621"/>
      <c r="DP15" s="622"/>
      <c r="DQ15" s="626">
        <v>139216</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1495321</v>
      </c>
      <c r="S16" s="621"/>
      <c r="T16" s="621"/>
      <c r="U16" s="621"/>
      <c r="V16" s="621"/>
      <c r="W16" s="621"/>
      <c r="X16" s="621"/>
      <c r="Y16" s="622"/>
      <c r="Z16" s="673">
        <v>44.9</v>
      </c>
      <c r="AA16" s="673"/>
      <c r="AB16" s="673"/>
      <c r="AC16" s="673"/>
      <c r="AD16" s="674">
        <v>1209475</v>
      </c>
      <c r="AE16" s="674"/>
      <c r="AF16" s="674"/>
      <c r="AG16" s="674"/>
      <c r="AH16" s="674"/>
      <c r="AI16" s="674"/>
      <c r="AJ16" s="674"/>
      <c r="AK16" s="674"/>
      <c r="AL16" s="643">
        <v>85.2</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13</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13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1209475</v>
      </c>
      <c r="S17" s="621"/>
      <c r="T17" s="621"/>
      <c r="U17" s="621"/>
      <c r="V17" s="621"/>
      <c r="W17" s="621"/>
      <c r="X17" s="621"/>
      <c r="Y17" s="622"/>
      <c r="Z17" s="673">
        <v>36.4</v>
      </c>
      <c r="AA17" s="673"/>
      <c r="AB17" s="673"/>
      <c r="AC17" s="673"/>
      <c r="AD17" s="674">
        <v>1209475</v>
      </c>
      <c r="AE17" s="674"/>
      <c r="AF17" s="674"/>
      <c r="AG17" s="674"/>
      <c r="AH17" s="674"/>
      <c r="AI17" s="674"/>
      <c r="AJ17" s="674"/>
      <c r="AK17" s="674"/>
      <c r="AL17" s="643">
        <v>85.2</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250253</v>
      </c>
      <c r="CS17" s="621"/>
      <c r="CT17" s="621"/>
      <c r="CU17" s="621"/>
      <c r="CV17" s="621"/>
      <c r="CW17" s="621"/>
      <c r="CX17" s="621"/>
      <c r="CY17" s="622"/>
      <c r="CZ17" s="673">
        <v>7.9</v>
      </c>
      <c r="DA17" s="673"/>
      <c r="DB17" s="673"/>
      <c r="DC17" s="673"/>
      <c r="DD17" s="626" t="s">
        <v>113</v>
      </c>
      <c r="DE17" s="621"/>
      <c r="DF17" s="621"/>
      <c r="DG17" s="621"/>
      <c r="DH17" s="621"/>
      <c r="DI17" s="621"/>
      <c r="DJ17" s="621"/>
      <c r="DK17" s="621"/>
      <c r="DL17" s="621"/>
      <c r="DM17" s="621"/>
      <c r="DN17" s="621"/>
      <c r="DO17" s="621"/>
      <c r="DP17" s="622"/>
      <c r="DQ17" s="626">
        <v>242797</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285846</v>
      </c>
      <c r="S18" s="621"/>
      <c r="T18" s="621"/>
      <c r="U18" s="621"/>
      <c r="V18" s="621"/>
      <c r="W18" s="621"/>
      <c r="X18" s="621"/>
      <c r="Y18" s="622"/>
      <c r="Z18" s="673">
        <v>8.6</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1704570</v>
      </c>
      <c r="S20" s="621"/>
      <c r="T20" s="621"/>
      <c r="U20" s="621"/>
      <c r="V20" s="621"/>
      <c r="W20" s="621"/>
      <c r="X20" s="621"/>
      <c r="Y20" s="622"/>
      <c r="Z20" s="673">
        <v>51.2</v>
      </c>
      <c r="AA20" s="673"/>
      <c r="AB20" s="673"/>
      <c r="AC20" s="673"/>
      <c r="AD20" s="674">
        <v>1418724</v>
      </c>
      <c r="AE20" s="674"/>
      <c r="AF20" s="674"/>
      <c r="AG20" s="674"/>
      <c r="AH20" s="674"/>
      <c r="AI20" s="674"/>
      <c r="AJ20" s="674"/>
      <c r="AK20" s="674"/>
      <c r="AL20" s="643">
        <v>100</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3181628</v>
      </c>
      <c r="CS20" s="621"/>
      <c r="CT20" s="621"/>
      <c r="CU20" s="621"/>
      <c r="CV20" s="621"/>
      <c r="CW20" s="621"/>
      <c r="CX20" s="621"/>
      <c r="CY20" s="622"/>
      <c r="CZ20" s="673">
        <v>100</v>
      </c>
      <c r="DA20" s="673"/>
      <c r="DB20" s="673"/>
      <c r="DC20" s="673"/>
      <c r="DD20" s="626">
        <v>596907</v>
      </c>
      <c r="DE20" s="621"/>
      <c r="DF20" s="621"/>
      <c r="DG20" s="621"/>
      <c r="DH20" s="621"/>
      <c r="DI20" s="621"/>
      <c r="DJ20" s="621"/>
      <c r="DK20" s="621"/>
      <c r="DL20" s="621"/>
      <c r="DM20" s="621"/>
      <c r="DN20" s="621"/>
      <c r="DO20" s="621"/>
      <c r="DP20" s="622"/>
      <c r="DQ20" s="626">
        <v>1739368</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65010</v>
      </c>
      <c r="S22" s="621"/>
      <c r="T22" s="621"/>
      <c r="U22" s="621"/>
      <c r="V22" s="621"/>
      <c r="W22" s="621"/>
      <c r="X22" s="621"/>
      <c r="Y22" s="622"/>
      <c r="Z22" s="673">
        <v>2</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27852</v>
      </c>
      <c r="S23" s="621"/>
      <c r="T23" s="621"/>
      <c r="U23" s="621"/>
      <c r="V23" s="621"/>
      <c r="W23" s="621"/>
      <c r="X23" s="621"/>
      <c r="Y23" s="622"/>
      <c r="Z23" s="673">
        <v>0.8</v>
      </c>
      <c r="AA23" s="673"/>
      <c r="AB23" s="673"/>
      <c r="AC23" s="673"/>
      <c r="AD23" s="674" t="s">
        <v>113</v>
      </c>
      <c r="AE23" s="674"/>
      <c r="AF23" s="674"/>
      <c r="AG23" s="674"/>
      <c r="AH23" s="674"/>
      <c r="AI23" s="674"/>
      <c r="AJ23" s="674"/>
      <c r="AK23" s="674"/>
      <c r="AL23" s="643" t="s">
        <v>113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1842</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980029</v>
      </c>
      <c r="CS24" s="671"/>
      <c r="CT24" s="671"/>
      <c r="CU24" s="671"/>
      <c r="CV24" s="671"/>
      <c r="CW24" s="671"/>
      <c r="CX24" s="671"/>
      <c r="CY24" s="718"/>
      <c r="CZ24" s="722">
        <v>30.8</v>
      </c>
      <c r="DA24" s="723"/>
      <c r="DB24" s="723"/>
      <c r="DC24" s="724"/>
      <c r="DD24" s="717">
        <v>823454</v>
      </c>
      <c r="DE24" s="671"/>
      <c r="DF24" s="671"/>
      <c r="DG24" s="671"/>
      <c r="DH24" s="671"/>
      <c r="DI24" s="671"/>
      <c r="DJ24" s="671"/>
      <c r="DK24" s="718"/>
      <c r="DL24" s="717">
        <v>704412</v>
      </c>
      <c r="DM24" s="671"/>
      <c r="DN24" s="671"/>
      <c r="DO24" s="671"/>
      <c r="DP24" s="671"/>
      <c r="DQ24" s="671"/>
      <c r="DR24" s="671"/>
      <c r="DS24" s="671"/>
      <c r="DT24" s="671"/>
      <c r="DU24" s="671"/>
      <c r="DV24" s="718"/>
      <c r="DW24" s="719">
        <v>47.9</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188588</v>
      </c>
      <c r="S25" s="621"/>
      <c r="T25" s="621"/>
      <c r="U25" s="621"/>
      <c r="V25" s="621"/>
      <c r="W25" s="621"/>
      <c r="X25" s="621"/>
      <c r="Y25" s="622"/>
      <c r="Z25" s="673">
        <v>5.7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561346</v>
      </c>
      <c r="CS25" s="639"/>
      <c r="CT25" s="639"/>
      <c r="CU25" s="639"/>
      <c r="CV25" s="639"/>
      <c r="CW25" s="639"/>
      <c r="CX25" s="639"/>
      <c r="CY25" s="640"/>
      <c r="CZ25" s="623">
        <v>17.600000000000001</v>
      </c>
      <c r="DA25" s="641"/>
      <c r="DB25" s="641"/>
      <c r="DC25" s="642"/>
      <c r="DD25" s="626">
        <v>497877</v>
      </c>
      <c r="DE25" s="639"/>
      <c r="DF25" s="639"/>
      <c r="DG25" s="639"/>
      <c r="DH25" s="639"/>
      <c r="DI25" s="639"/>
      <c r="DJ25" s="639"/>
      <c r="DK25" s="640"/>
      <c r="DL25" s="626">
        <v>430544</v>
      </c>
      <c r="DM25" s="639"/>
      <c r="DN25" s="639"/>
      <c r="DO25" s="639"/>
      <c r="DP25" s="639"/>
      <c r="DQ25" s="639"/>
      <c r="DR25" s="639"/>
      <c r="DS25" s="639"/>
      <c r="DT25" s="639"/>
      <c r="DU25" s="639"/>
      <c r="DV25" s="640"/>
      <c r="DW25" s="643">
        <v>29.3</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294260</v>
      </c>
      <c r="CS26" s="621"/>
      <c r="CT26" s="621"/>
      <c r="CU26" s="621"/>
      <c r="CV26" s="621"/>
      <c r="CW26" s="621"/>
      <c r="CX26" s="621"/>
      <c r="CY26" s="622"/>
      <c r="CZ26" s="623">
        <v>9.1999999999999993</v>
      </c>
      <c r="DA26" s="641"/>
      <c r="DB26" s="641"/>
      <c r="DC26" s="642"/>
      <c r="DD26" s="626">
        <v>283041</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137705</v>
      </c>
      <c r="S27" s="621"/>
      <c r="T27" s="621"/>
      <c r="U27" s="621"/>
      <c r="V27" s="621"/>
      <c r="W27" s="621"/>
      <c r="X27" s="621"/>
      <c r="Y27" s="622"/>
      <c r="Z27" s="673">
        <v>4.0999999999999996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151925</v>
      </c>
      <c r="BH27" s="621"/>
      <c r="BI27" s="621"/>
      <c r="BJ27" s="621"/>
      <c r="BK27" s="621"/>
      <c r="BL27" s="621"/>
      <c r="BM27" s="621"/>
      <c r="BN27" s="622"/>
      <c r="BO27" s="673">
        <v>100</v>
      </c>
      <c r="BP27" s="673"/>
      <c r="BQ27" s="673"/>
      <c r="BR27" s="673"/>
      <c r="BS27" s="626">
        <v>96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168430</v>
      </c>
      <c r="CS27" s="639"/>
      <c r="CT27" s="639"/>
      <c r="CU27" s="639"/>
      <c r="CV27" s="639"/>
      <c r="CW27" s="639"/>
      <c r="CX27" s="639"/>
      <c r="CY27" s="640"/>
      <c r="CZ27" s="623">
        <v>5.3</v>
      </c>
      <c r="DA27" s="641"/>
      <c r="DB27" s="641"/>
      <c r="DC27" s="642"/>
      <c r="DD27" s="626">
        <v>82780</v>
      </c>
      <c r="DE27" s="639"/>
      <c r="DF27" s="639"/>
      <c r="DG27" s="639"/>
      <c r="DH27" s="639"/>
      <c r="DI27" s="639"/>
      <c r="DJ27" s="639"/>
      <c r="DK27" s="640"/>
      <c r="DL27" s="626">
        <v>31071</v>
      </c>
      <c r="DM27" s="639"/>
      <c r="DN27" s="639"/>
      <c r="DO27" s="639"/>
      <c r="DP27" s="639"/>
      <c r="DQ27" s="639"/>
      <c r="DR27" s="639"/>
      <c r="DS27" s="639"/>
      <c r="DT27" s="639"/>
      <c r="DU27" s="639"/>
      <c r="DV27" s="640"/>
      <c r="DW27" s="643">
        <v>2.1</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10009</v>
      </c>
      <c r="S28" s="621"/>
      <c r="T28" s="621"/>
      <c r="U28" s="621"/>
      <c r="V28" s="621"/>
      <c r="W28" s="621"/>
      <c r="X28" s="621"/>
      <c r="Y28" s="622"/>
      <c r="Z28" s="673">
        <v>0.3</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250253</v>
      </c>
      <c r="CS28" s="621"/>
      <c r="CT28" s="621"/>
      <c r="CU28" s="621"/>
      <c r="CV28" s="621"/>
      <c r="CW28" s="621"/>
      <c r="CX28" s="621"/>
      <c r="CY28" s="622"/>
      <c r="CZ28" s="623">
        <v>7.9</v>
      </c>
      <c r="DA28" s="641"/>
      <c r="DB28" s="641"/>
      <c r="DC28" s="642"/>
      <c r="DD28" s="626">
        <v>242797</v>
      </c>
      <c r="DE28" s="621"/>
      <c r="DF28" s="621"/>
      <c r="DG28" s="621"/>
      <c r="DH28" s="621"/>
      <c r="DI28" s="621"/>
      <c r="DJ28" s="621"/>
      <c r="DK28" s="622"/>
      <c r="DL28" s="626">
        <v>242797</v>
      </c>
      <c r="DM28" s="621"/>
      <c r="DN28" s="621"/>
      <c r="DO28" s="621"/>
      <c r="DP28" s="621"/>
      <c r="DQ28" s="621"/>
      <c r="DR28" s="621"/>
      <c r="DS28" s="621"/>
      <c r="DT28" s="621"/>
      <c r="DU28" s="621"/>
      <c r="DV28" s="622"/>
      <c r="DW28" s="643">
        <v>16.5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5125</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250253</v>
      </c>
      <c r="CS29" s="639"/>
      <c r="CT29" s="639"/>
      <c r="CU29" s="639"/>
      <c r="CV29" s="639"/>
      <c r="CW29" s="639"/>
      <c r="CX29" s="639"/>
      <c r="CY29" s="640"/>
      <c r="CZ29" s="623">
        <v>7.9</v>
      </c>
      <c r="DA29" s="641"/>
      <c r="DB29" s="641"/>
      <c r="DC29" s="642"/>
      <c r="DD29" s="626">
        <v>242797</v>
      </c>
      <c r="DE29" s="639"/>
      <c r="DF29" s="639"/>
      <c r="DG29" s="639"/>
      <c r="DH29" s="639"/>
      <c r="DI29" s="639"/>
      <c r="DJ29" s="639"/>
      <c r="DK29" s="640"/>
      <c r="DL29" s="626">
        <v>242797</v>
      </c>
      <c r="DM29" s="639"/>
      <c r="DN29" s="639"/>
      <c r="DO29" s="639"/>
      <c r="DP29" s="639"/>
      <c r="DQ29" s="639"/>
      <c r="DR29" s="639"/>
      <c r="DS29" s="639"/>
      <c r="DT29" s="639"/>
      <c r="DU29" s="639"/>
      <c r="DV29" s="640"/>
      <c r="DW29" s="643">
        <v>16.5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456930</v>
      </c>
      <c r="S30" s="621"/>
      <c r="T30" s="621"/>
      <c r="U30" s="621"/>
      <c r="V30" s="621"/>
      <c r="W30" s="621"/>
      <c r="X30" s="621"/>
      <c r="Y30" s="622"/>
      <c r="Z30" s="673">
        <v>13.7</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v>
      </c>
      <c r="BH30" s="687"/>
      <c r="BI30" s="687"/>
      <c r="BJ30" s="687"/>
      <c r="BK30" s="687"/>
      <c r="BL30" s="687"/>
      <c r="BM30" s="688">
        <v>94.3</v>
      </c>
      <c r="BN30" s="687"/>
      <c r="BO30" s="687"/>
      <c r="BP30" s="687"/>
      <c r="BQ30" s="689"/>
      <c r="BR30" s="686">
        <v>98.2</v>
      </c>
      <c r="BS30" s="687"/>
      <c r="BT30" s="687"/>
      <c r="BU30" s="687"/>
      <c r="BV30" s="687"/>
      <c r="BW30" s="687"/>
      <c r="BX30" s="688">
        <v>94.5</v>
      </c>
      <c r="BY30" s="687"/>
      <c r="BZ30" s="687"/>
      <c r="CA30" s="687"/>
      <c r="CB30" s="689"/>
      <c r="CD30" s="692"/>
      <c r="CE30" s="693"/>
      <c r="CF30" s="657" t="s">
        <v>294</v>
      </c>
      <c r="CG30" s="654"/>
      <c r="CH30" s="654"/>
      <c r="CI30" s="654"/>
      <c r="CJ30" s="654"/>
      <c r="CK30" s="654"/>
      <c r="CL30" s="654"/>
      <c r="CM30" s="654"/>
      <c r="CN30" s="654"/>
      <c r="CO30" s="654"/>
      <c r="CP30" s="654"/>
      <c r="CQ30" s="655"/>
      <c r="CR30" s="620">
        <v>229905</v>
      </c>
      <c r="CS30" s="621"/>
      <c r="CT30" s="621"/>
      <c r="CU30" s="621"/>
      <c r="CV30" s="621"/>
      <c r="CW30" s="621"/>
      <c r="CX30" s="621"/>
      <c r="CY30" s="622"/>
      <c r="CZ30" s="623">
        <v>7.2</v>
      </c>
      <c r="DA30" s="641"/>
      <c r="DB30" s="641"/>
      <c r="DC30" s="642"/>
      <c r="DD30" s="626">
        <v>223882</v>
      </c>
      <c r="DE30" s="621"/>
      <c r="DF30" s="621"/>
      <c r="DG30" s="621"/>
      <c r="DH30" s="621"/>
      <c r="DI30" s="621"/>
      <c r="DJ30" s="621"/>
      <c r="DK30" s="622"/>
      <c r="DL30" s="626">
        <v>223882</v>
      </c>
      <c r="DM30" s="621"/>
      <c r="DN30" s="621"/>
      <c r="DO30" s="621"/>
      <c r="DP30" s="621"/>
      <c r="DQ30" s="621"/>
      <c r="DR30" s="621"/>
      <c r="DS30" s="621"/>
      <c r="DT30" s="621"/>
      <c r="DU30" s="621"/>
      <c r="DV30" s="622"/>
      <c r="DW30" s="643">
        <v>15.2</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106936</v>
      </c>
      <c r="S31" s="621"/>
      <c r="T31" s="621"/>
      <c r="U31" s="621"/>
      <c r="V31" s="621"/>
      <c r="W31" s="621"/>
      <c r="X31" s="621"/>
      <c r="Y31" s="622"/>
      <c r="Z31" s="673">
        <v>3.2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96.8</v>
      </c>
      <c r="BN31" s="685"/>
      <c r="BO31" s="685"/>
      <c r="BP31" s="685"/>
      <c r="BQ31" s="649"/>
      <c r="BR31" s="684">
        <v>98.7</v>
      </c>
      <c r="BS31" s="639"/>
      <c r="BT31" s="639"/>
      <c r="BU31" s="639"/>
      <c r="BV31" s="639"/>
      <c r="BW31" s="639"/>
      <c r="BX31" s="675">
        <v>97.1</v>
      </c>
      <c r="BY31" s="685"/>
      <c r="BZ31" s="685"/>
      <c r="CA31" s="685"/>
      <c r="CB31" s="649"/>
      <c r="CD31" s="692"/>
      <c r="CE31" s="693"/>
      <c r="CF31" s="657" t="s">
        <v>298</v>
      </c>
      <c r="CG31" s="654"/>
      <c r="CH31" s="654"/>
      <c r="CI31" s="654"/>
      <c r="CJ31" s="654"/>
      <c r="CK31" s="654"/>
      <c r="CL31" s="654"/>
      <c r="CM31" s="654"/>
      <c r="CN31" s="654"/>
      <c r="CO31" s="654"/>
      <c r="CP31" s="654"/>
      <c r="CQ31" s="655"/>
      <c r="CR31" s="620">
        <v>20348</v>
      </c>
      <c r="CS31" s="639"/>
      <c r="CT31" s="639"/>
      <c r="CU31" s="639"/>
      <c r="CV31" s="639"/>
      <c r="CW31" s="639"/>
      <c r="CX31" s="639"/>
      <c r="CY31" s="640"/>
      <c r="CZ31" s="623">
        <v>0.6</v>
      </c>
      <c r="DA31" s="641"/>
      <c r="DB31" s="641"/>
      <c r="DC31" s="642"/>
      <c r="DD31" s="626">
        <v>18915</v>
      </c>
      <c r="DE31" s="639"/>
      <c r="DF31" s="639"/>
      <c r="DG31" s="639"/>
      <c r="DH31" s="639"/>
      <c r="DI31" s="639"/>
      <c r="DJ31" s="639"/>
      <c r="DK31" s="640"/>
      <c r="DL31" s="626">
        <v>18915</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373759</v>
      </c>
      <c r="S32" s="621"/>
      <c r="T32" s="621"/>
      <c r="U32" s="621"/>
      <c r="V32" s="621"/>
      <c r="W32" s="621"/>
      <c r="X32" s="621"/>
      <c r="Y32" s="622"/>
      <c r="Z32" s="673">
        <v>11.2</v>
      </c>
      <c r="AA32" s="673"/>
      <c r="AB32" s="673"/>
      <c r="AC32" s="673"/>
      <c r="AD32" s="674">
        <v>180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97.5</v>
      </c>
      <c r="BH32" s="605"/>
      <c r="BI32" s="605"/>
      <c r="BJ32" s="605"/>
      <c r="BK32" s="605"/>
      <c r="BL32" s="605"/>
      <c r="BM32" s="668">
        <v>92</v>
      </c>
      <c r="BN32" s="605"/>
      <c r="BO32" s="605"/>
      <c r="BP32" s="605"/>
      <c r="BQ32" s="662"/>
      <c r="BR32" s="683">
        <v>97.6</v>
      </c>
      <c r="BS32" s="605"/>
      <c r="BT32" s="605"/>
      <c r="BU32" s="605"/>
      <c r="BV32" s="605"/>
      <c r="BW32" s="605"/>
      <c r="BX32" s="668">
        <v>92.2</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248730</v>
      </c>
      <c r="S33" s="621"/>
      <c r="T33" s="621"/>
      <c r="U33" s="621"/>
      <c r="V33" s="621"/>
      <c r="W33" s="621"/>
      <c r="X33" s="621"/>
      <c r="Y33" s="622"/>
      <c r="Z33" s="673">
        <v>7.5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1604679</v>
      </c>
      <c r="CS33" s="639"/>
      <c r="CT33" s="639"/>
      <c r="CU33" s="639"/>
      <c r="CV33" s="639"/>
      <c r="CW33" s="639"/>
      <c r="CX33" s="639"/>
      <c r="CY33" s="640"/>
      <c r="CZ33" s="623">
        <v>50.4</v>
      </c>
      <c r="DA33" s="641"/>
      <c r="DB33" s="641"/>
      <c r="DC33" s="642"/>
      <c r="DD33" s="626">
        <v>760826</v>
      </c>
      <c r="DE33" s="639"/>
      <c r="DF33" s="639"/>
      <c r="DG33" s="639"/>
      <c r="DH33" s="639"/>
      <c r="DI33" s="639"/>
      <c r="DJ33" s="639"/>
      <c r="DK33" s="640"/>
      <c r="DL33" s="626">
        <v>509567</v>
      </c>
      <c r="DM33" s="639"/>
      <c r="DN33" s="639"/>
      <c r="DO33" s="639"/>
      <c r="DP33" s="639"/>
      <c r="DQ33" s="639"/>
      <c r="DR33" s="639"/>
      <c r="DS33" s="639"/>
      <c r="DT33" s="639"/>
      <c r="DU33" s="639"/>
      <c r="DV33" s="640"/>
      <c r="DW33" s="643">
        <v>34.6</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576319</v>
      </c>
      <c r="CS34" s="621"/>
      <c r="CT34" s="621"/>
      <c r="CU34" s="621"/>
      <c r="CV34" s="621"/>
      <c r="CW34" s="621"/>
      <c r="CX34" s="621"/>
      <c r="CY34" s="622"/>
      <c r="CZ34" s="623">
        <v>18.100000000000001</v>
      </c>
      <c r="DA34" s="641"/>
      <c r="DB34" s="641"/>
      <c r="DC34" s="642"/>
      <c r="DD34" s="626">
        <v>390341</v>
      </c>
      <c r="DE34" s="621"/>
      <c r="DF34" s="621"/>
      <c r="DG34" s="621"/>
      <c r="DH34" s="621"/>
      <c r="DI34" s="621"/>
      <c r="DJ34" s="621"/>
      <c r="DK34" s="622"/>
      <c r="DL34" s="626">
        <v>190255</v>
      </c>
      <c r="DM34" s="621"/>
      <c r="DN34" s="621"/>
      <c r="DO34" s="621"/>
      <c r="DP34" s="621"/>
      <c r="DQ34" s="621"/>
      <c r="DR34" s="621"/>
      <c r="DS34" s="621"/>
      <c r="DT34" s="621"/>
      <c r="DU34" s="621"/>
      <c r="DV34" s="622"/>
      <c r="DW34" s="643">
        <v>12.9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51930</v>
      </c>
      <c r="S35" s="621"/>
      <c r="T35" s="621"/>
      <c r="U35" s="621"/>
      <c r="V35" s="621"/>
      <c r="W35" s="621"/>
      <c r="X35" s="621"/>
      <c r="Y35" s="622"/>
      <c r="Z35" s="673">
        <v>1.6</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409006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5862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1071</v>
      </c>
      <c r="CS35" s="639"/>
      <c r="CT35" s="639"/>
      <c r="CU35" s="639"/>
      <c r="CV35" s="639"/>
      <c r="CW35" s="639"/>
      <c r="CX35" s="639"/>
      <c r="CY35" s="640"/>
      <c r="CZ35" s="623">
        <v>0</v>
      </c>
      <c r="DA35" s="641"/>
      <c r="DB35" s="641"/>
      <c r="DC35" s="642"/>
      <c r="DD35" s="626">
        <v>100</v>
      </c>
      <c r="DE35" s="639"/>
      <c r="DF35" s="639"/>
      <c r="DG35" s="639"/>
      <c r="DH35" s="639"/>
      <c r="DI35" s="639"/>
      <c r="DJ35" s="639"/>
      <c r="DK35" s="640"/>
      <c r="DL35" s="626">
        <v>100</v>
      </c>
      <c r="DM35" s="639"/>
      <c r="DN35" s="639"/>
      <c r="DO35" s="639"/>
      <c r="DP35" s="639"/>
      <c r="DQ35" s="639"/>
      <c r="DR35" s="639"/>
      <c r="DS35" s="639"/>
      <c r="DT35" s="639"/>
      <c r="DU35" s="639"/>
      <c r="DV35" s="640"/>
      <c r="DW35" s="643">
        <v>0</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3327056</v>
      </c>
      <c r="S36" s="661"/>
      <c r="T36" s="661"/>
      <c r="U36" s="661"/>
      <c r="V36" s="661"/>
      <c r="W36" s="661"/>
      <c r="X36" s="661"/>
      <c r="Y36" s="664"/>
      <c r="Z36" s="665">
        <v>100</v>
      </c>
      <c r="AA36" s="665"/>
      <c r="AB36" s="665"/>
      <c r="AC36" s="665"/>
      <c r="AD36" s="666">
        <v>1418904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246666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348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302554</v>
      </c>
      <c r="CS36" s="621"/>
      <c r="CT36" s="621"/>
      <c r="CU36" s="621"/>
      <c r="CV36" s="621"/>
      <c r="CW36" s="621"/>
      <c r="CX36" s="621"/>
      <c r="CY36" s="622"/>
      <c r="CZ36" s="623">
        <v>9.5</v>
      </c>
      <c r="DA36" s="641"/>
      <c r="DB36" s="641"/>
      <c r="DC36" s="642"/>
      <c r="DD36" s="626">
        <v>209043</v>
      </c>
      <c r="DE36" s="621"/>
      <c r="DF36" s="621"/>
      <c r="DG36" s="621"/>
      <c r="DH36" s="621"/>
      <c r="DI36" s="621"/>
      <c r="DJ36" s="621"/>
      <c r="DK36" s="622"/>
      <c r="DL36" s="626">
        <v>167794</v>
      </c>
      <c r="DM36" s="621"/>
      <c r="DN36" s="621"/>
      <c r="DO36" s="621"/>
      <c r="DP36" s="621"/>
      <c r="DQ36" s="621"/>
      <c r="DR36" s="621"/>
      <c r="DS36" s="621"/>
      <c r="DT36" s="621"/>
      <c r="DU36" s="621"/>
      <c r="DV36" s="622"/>
      <c r="DW36" s="643">
        <v>11.4</v>
      </c>
      <c r="DX36" s="644"/>
      <c r="DY36" s="644"/>
      <c r="DZ36" s="644"/>
      <c r="EA36" s="644"/>
      <c r="EB36" s="644"/>
      <c r="EC36" s="645"/>
    </row>
    <row r="37" spans="2:133" ht="11.25" customHeight="1">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360</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110433</v>
      </c>
      <c r="CS37" s="639"/>
      <c r="CT37" s="639"/>
      <c r="CU37" s="639"/>
      <c r="CV37" s="639"/>
      <c r="CW37" s="639"/>
      <c r="CX37" s="639"/>
      <c r="CY37" s="640"/>
      <c r="CZ37" s="623">
        <v>3.5</v>
      </c>
      <c r="DA37" s="641"/>
      <c r="DB37" s="641"/>
      <c r="DC37" s="642"/>
      <c r="DD37" s="626">
        <v>110433</v>
      </c>
      <c r="DE37" s="639"/>
      <c r="DF37" s="639"/>
      <c r="DG37" s="639"/>
      <c r="DH37" s="639"/>
      <c r="DI37" s="639"/>
      <c r="DJ37" s="639"/>
      <c r="DK37" s="640"/>
      <c r="DL37" s="626">
        <v>110427</v>
      </c>
      <c r="DM37" s="639"/>
      <c r="DN37" s="639"/>
      <c r="DO37" s="639"/>
      <c r="DP37" s="639"/>
      <c r="DQ37" s="639"/>
      <c r="DR37" s="639"/>
      <c r="DS37" s="639"/>
      <c r="DT37" s="639"/>
      <c r="DU37" s="639"/>
      <c r="DV37" s="640"/>
      <c r="DW37" s="643">
        <v>7.5</v>
      </c>
      <c r="DX37" s="644"/>
      <c r="DY37" s="644"/>
      <c r="DZ37" s="644"/>
      <c r="EA37" s="644"/>
      <c r="EB37" s="644"/>
      <c r="EC37" s="645"/>
    </row>
    <row r="38" spans="2:133" ht="11.25" customHeight="1">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692</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409006</v>
      </c>
      <c r="CS38" s="621"/>
      <c r="CT38" s="621"/>
      <c r="CU38" s="621"/>
      <c r="CV38" s="621"/>
      <c r="CW38" s="621"/>
      <c r="CX38" s="621"/>
      <c r="CY38" s="622"/>
      <c r="CZ38" s="623">
        <v>12.9</v>
      </c>
      <c r="DA38" s="641"/>
      <c r="DB38" s="641"/>
      <c r="DC38" s="642"/>
      <c r="DD38" s="626">
        <v>151648</v>
      </c>
      <c r="DE38" s="621"/>
      <c r="DF38" s="621"/>
      <c r="DG38" s="621"/>
      <c r="DH38" s="621"/>
      <c r="DI38" s="621"/>
      <c r="DJ38" s="621"/>
      <c r="DK38" s="622"/>
      <c r="DL38" s="626">
        <v>151418</v>
      </c>
      <c r="DM38" s="621"/>
      <c r="DN38" s="621"/>
      <c r="DO38" s="621"/>
      <c r="DP38" s="621"/>
      <c r="DQ38" s="621"/>
      <c r="DR38" s="621"/>
      <c r="DS38" s="621"/>
      <c r="DT38" s="621"/>
      <c r="DU38" s="621"/>
      <c r="DV38" s="622"/>
      <c r="DW38" s="643">
        <v>10.3</v>
      </c>
      <c r="DX38" s="644"/>
      <c r="DY38" s="644"/>
      <c r="DZ38" s="644"/>
      <c r="EA38" s="644"/>
      <c r="EB38" s="644"/>
      <c r="EC38" s="645"/>
    </row>
    <row r="39" spans="2:133" ht="11.25" customHeight="1">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71</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315729</v>
      </c>
      <c r="CS39" s="639"/>
      <c r="CT39" s="639"/>
      <c r="CU39" s="639"/>
      <c r="CV39" s="639"/>
      <c r="CW39" s="639"/>
      <c r="CX39" s="639"/>
      <c r="CY39" s="640"/>
      <c r="CZ39" s="623">
        <v>9.9</v>
      </c>
      <c r="DA39" s="641"/>
      <c r="DB39" s="641"/>
      <c r="DC39" s="642"/>
      <c r="DD39" s="626">
        <v>9694</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37902</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149</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t="s">
        <v>321</v>
      </c>
      <c r="CS40" s="621"/>
      <c r="CT40" s="621"/>
      <c r="CU40" s="621"/>
      <c r="CV40" s="621"/>
      <c r="CW40" s="621"/>
      <c r="CX40" s="621"/>
      <c r="CY40" s="622"/>
      <c r="CZ40" s="623" t="s">
        <v>321</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124438</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320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596920</v>
      </c>
      <c r="CS42" s="621"/>
      <c r="CT42" s="621"/>
      <c r="CU42" s="621"/>
      <c r="CV42" s="621"/>
      <c r="CW42" s="621"/>
      <c r="CX42" s="621"/>
      <c r="CY42" s="622"/>
      <c r="CZ42" s="623">
        <v>18.8</v>
      </c>
      <c r="DA42" s="624"/>
      <c r="DB42" s="624"/>
      <c r="DC42" s="625"/>
      <c r="DD42" s="626">
        <v>155088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9954</v>
      </c>
      <c r="CS43" s="639"/>
      <c r="CT43" s="639"/>
      <c r="CU43" s="639"/>
      <c r="CV43" s="639"/>
      <c r="CW43" s="639"/>
      <c r="CX43" s="639"/>
      <c r="CY43" s="640"/>
      <c r="CZ43" s="623">
        <v>0.3</v>
      </c>
      <c r="DA43" s="641"/>
      <c r="DB43" s="641"/>
      <c r="DC43" s="642"/>
      <c r="DD43" s="626">
        <v>9954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596907</v>
      </c>
      <c r="CS44" s="621"/>
      <c r="CT44" s="621"/>
      <c r="CU44" s="621"/>
      <c r="CV44" s="621"/>
      <c r="CW44" s="621"/>
      <c r="CX44" s="621"/>
      <c r="CY44" s="622"/>
      <c r="CZ44" s="623">
        <v>18.8</v>
      </c>
      <c r="DA44" s="624"/>
      <c r="DB44" s="624"/>
      <c r="DC44" s="625"/>
      <c r="DD44" s="626">
        <v>155075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362893</v>
      </c>
      <c r="CS45" s="639"/>
      <c r="CT45" s="639"/>
      <c r="CU45" s="639"/>
      <c r="CV45" s="639"/>
      <c r="CW45" s="639"/>
      <c r="CX45" s="639"/>
      <c r="CY45" s="640"/>
      <c r="CZ45" s="623">
        <v>11.4</v>
      </c>
      <c r="DA45" s="641"/>
      <c r="DB45" s="641"/>
      <c r="DC45" s="642"/>
      <c r="DD45" s="626">
        <v>54388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233997</v>
      </c>
      <c r="CS46" s="621"/>
      <c r="CT46" s="621"/>
      <c r="CU46" s="621"/>
      <c r="CV46" s="621"/>
      <c r="CW46" s="621"/>
      <c r="CX46" s="621"/>
      <c r="CY46" s="622"/>
      <c r="CZ46" s="623">
        <v>7.4</v>
      </c>
      <c r="DA46" s="624"/>
      <c r="DB46" s="624"/>
      <c r="DC46" s="625"/>
      <c r="DD46" s="626">
        <v>100670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13</v>
      </c>
      <c r="CS47" s="639"/>
      <c r="CT47" s="639"/>
      <c r="CU47" s="639"/>
      <c r="CV47" s="639"/>
      <c r="CW47" s="639"/>
      <c r="CX47" s="639"/>
      <c r="CY47" s="640"/>
      <c r="CZ47" s="623">
        <v>0</v>
      </c>
      <c r="DA47" s="641"/>
      <c r="DB47" s="641"/>
      <c r="DC47" s="642"/>
      <c r="DD47" s="626">
        <v>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3181628</v>
      </c>
      <c r="CS49" s="605"/>
      <c r="CT49" s="605"/>
      <c r="CU49" s="605"/>
      <c r="CV49" s="605"/>
      <c r="CW49" s="605"/>
      <c r="CX49" s="605"/>
      <c r="CY49" s="606"/>
      <c r="CZ49" s="607">
        <v>100</v>
      </c>
      <c r="DA49" s="608"/>
      <c r="DB49" s="608"/>
      <c r="DC49" s="609"/>
      <c r="DD49" s="610">
        <v>1739368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Z7"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3327</v>
      </c>
      <c r="R7" s="1134"/>
      <c r="S7" s="1134"/>
      <c r="T7" s="1134"/>
      <c r="U7" s="1134"/>
      <c r="V7" s="1134">
        <v>3182</v>
      </c>
      <c r="W7" s="1134"/>
      <c r="X7" s="1134"/>
      <c r="Y7" s="1134"/>
      <c r="Z7" s="1134"/>
      <c r="AA7" s="1134">
        <v>145</v>
      </c>
      <c r="AB7" s="1134"/>
      <c r="AC7" s="1134"/>
      <c r="AD7" s="1134"/>
      <c r="AE7" s="1135"/>
      <c r="AF7" s="1136">
        <v>124</v>
      </c>
      <c r="AG7" s="1137"/>
      <c r="AH7" s="1137"/>
      <c r="AI7" s="1137"/>
      <c r="AJ7" s="1138"/>
      <c r="AK7" s="1120">
        <v>457</v>
      </c>
      <c r="AL7" s="1121"/>
      <c r="AM7" s="1121"/>
      <c r="AN7" s="1121"/>
      <c r="AO7" s="1121"/>
      <c r="AP7" s="1121">
        <v>2420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-1</v>
      </c>
      <c r="CI7" s="1118"/>
      <c r="CJ7" s="1118"/>
      <c r="CK7" s="1118"/>
      <c r="CL7" s="1119"/>
      <c r="CM7" s="1117">
        <v>65</v>
      </c>
      <c r="CN7" s="1118"/>
      <c r="CO7" s="1118"/>
      <c r="CP7" s="1118"/>
      <c r="CQ7" s="1119"/>
      <c r="CR7" s="1117">
        <v>13</v>
      </c>
      <c r="CS7" s="1118"/>
      <c r="CT7" s="1118"/>
      <c r="CU7" s="1118"/>
      <c r="CV7" s="1119"/>
      <c r="CW7" s="1117" t="s">
        <v>545</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543</v>
      </c>
      <c r="BT8" s="1044"/>
      <c r="BU8" s="1044"/>
      <c r="BV8" s="1044"/>
      <c r="BW8" s="1044"/>
      <c r="BX8" s="1044"/>
      <c r="BY8" s="1044"/>
      <c r="BZ8" s="1044"/>
      <c r="CA8" s="1044"/>
      <c r="CB8" s="1044"/>
      <c r="CC8" s="1044"/>
      <c r="CD8" s="1044"/>
      <c r="CE8" s="1044"/>
      <c r="CF8" s="1044"/>
      <c r="CG8" s="1045"/>
      <c r="CH8" s="1018">
        <v>-4</v>
      </c>
      <c r="CI8" s="1019"/>
      <c r="CJ8" s="1019"/>
      <c r="CK8" s="1019"/>
      <c r="CL8" s="1020"/>
      <c r="CM8" s="1018">
        <v>177</v>
      </c>
      <c r="CN8" s="1019"/>
      <c r="CO8" s="1019"/>
      <c r="CP8" s="1019"/>
      <c r="CQ8" s="1020"/>
      <c r="CR8" s="1018">
        <v>235</v>
      </c>
      <c r="CS8" s="1019"/>
      <c r="CT8" s="1019"/>
      <c r="CU8" s="1019"/>
      <c r="CV8" s="1020"/>
      <c r="CW8" s="1018" t="s">
        <v>545</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3327</v>
      </c>
      <c r="R23" s="1098"/>
      <c r="S23" s="1098"/>
      <c r="T23" s="1098"/>
      <c r="U23" s="1098"/>
      <c r="V23" s="1098">
        <v>3182</v>
      </c>
      <c r="W23" s="1098"/>
      <c r="X23" s="1098"/>
      <c r="Y23" s="1098"/>
      <c r="Z23" s="1098"/>
      <c r="AA23" s="1098">
        <v>145</v>
      </c>
      <c r="AB23" s="1098"/>
      <c r="AC23" s="1098"/>
      <c r="AD23" s="1098"/>
      <c r="AE23" s="1099"/>
      <c r="AF23" s="1100">
        <v>124</v>
      </c>
      <c r="AG23" s="1098"/>
      <c r="AH23" s="1098"/>
      <c r="AI23" s="1098"/>
      <c r="AJ23" s="1101"/>
      <c r="AK23" s="1102"/>
      <c r="AL23" s="1103"/>
      <c r="AM23" s="1103"/>
      <c r="AN23" s="1103"/>
      <c r="AO23" s="1103"/>
      <c r="AP23" s="1098">
        <v>2420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391</v>
      </c>
      <c r="R28" s="1083"/>
      <c r="S28" s="1083"/>
      <c r="T28" s="1083"/>
      <c r="U28" s="1083"/>
      <c r="V28" s="1083">
        <v>385</v>
      </c>
      <c r="W28" s="1083"/>
      <c r="X28" s="1083"/>
      <c r="Y28" s="1083"/>
      <c r="Z28" s="1083"/>
      <c r="AA28" s="1083">
        <v>6</v>
      </c>
      <c r="AB28" s="1083"/>
      <c r="AC28" s="1083"/>
      <c r="AD28" s="1083"/>
      <c r="AE28" s="1084"/>
      <c r="AF28" s="1085">
        <v>6</v>
      </c>
      <c r="AG28" s="1083"/>
      <c r="AH28" s="1083"/>
      <c r="AI28" s="1083"/>
      <c r="AJ28" s="1086"/>
      <c r="AK28" s="1087">
        <v>38</v>
      </c>
      <c r="AL28" s="1075"/>
      <c r="AM28" s="1075"/>
      <c r="AN28" s="1075"/>
      <c r="AO28" s="1075"/>
      <c r="AP28" s="1075" t="s">
        <v>544</v>
      </c>
      <c r="AQ28" s="1075"/>
      <c r="AR28" s="1075"/>
      <c r="AS28" s="1075"/>
      <c r="AT28" s="1075"/>
      <c r="AU28" s="1075" t="s">
        <v>548</v>
      </c>
      <c r="AV28" s="1075"/>
      <c r="AW28" s="1075"/>
      <c r="AX28" s="1075"/>
      <c r="AY28" s="1075"/>
      <c r="AZ28" s="1076" t="s">
        <v>544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39</v>
      </c>
      <c r="R29" s="1073"/>
      <c r="S29" s="1073"/>
      <c r="T29" s="1073"/>
      <c r="U29" s="1073"/>
      <c r="V29" s="1073">
        <v>39</v>
      </c>
      <c r="W29" s="1073"/>
      <c r="X29" s="1073"/>
      <c r="Y29" s="1073"/>
      <c r="Z29" s="1073"/>
      <c r="AA29" s="1073">
        <v>0</v>
      </c>
      <c r="AB29" s="1073"/>
      <c r="AC29" s="1073"/>
      <c r="AD29" s="1073"/>
      <c r="AE29" s="1074"/>
      <c r="AF29" s="1048">
        <v>0</v>
      </c>
      <c r="AG29" s="1049"/>
      <c r="AH29" s="1049"/>
      <c r="AI29" s="1049"/>
      <c r="AJ29" s="1050"/>
      <c r="AK29" s="1009">
        <v>18</v>
      </c>
      <c r="AL29" s="1000"/>
      <c r="AM29" s="1000"/>
      <c r="AN29" s="1000"/>
      <c r="AO29" s="1000"/>
      <c r="AP29" s="1000" t="s">
        <v>544</v>
      </c>
      <c r="AQ29" s="1000"/>
      <c r="AR29" s="1000"/>
      <c r="AS29" s="1000"/>
      <c r="AT29" s="1000"/>
      <c r="AU29" s="1000" t="s">
        <v>548</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447</v>
      </c>
      <c r="R30" s="1073"/>
      <c r="S30" s="1073"/>
      <c r="T30" s="1073"/>
      <c r="U30" s="1073"/>
      <c r="V30" s="1073">
        <v>445</v>
      </c>
      <c r="W30" s="1073"/>
      <c r="X30" s="1073"/>
      <c r="Y30" s="1073"/>
      <c r="Z30" s="1073"/>
      <c r="AA30" s="1073">
        <v>2</v>
      </c>
      <c r="AB30" s="1073"/>
      <c r="AC30" s="1073"/>
      <c r="AD30" s="1073"/>
      <c r="AE30" s="1074"/>
      <c r="AF30" s="1048">
        <v>2</v>
      </c>
      <c r="AG30" s="1049"/>
      <c r="AH30" s="1049"/>
      <c r="AI30" s="1049"/>
      <c r="AJ30" s="1050"/>
      <c r="AK30" s="1009">
        <v>247</v>
      </c>
      <c r="AL30" s="1000"/>
      <c r="AM30" s="1000"/>
      <c r="AN30" s="1000"/>
      <c r="AO30" s="1000"/>
      <c r="AP30" s="1000">
        <v>177</v>
      </c>
      <c r="AQ30" s="1000"/>
      <c r="AR30" s="1000"/>
      <c r="AS30" s="1000"/>
      <c r="AT30" s="1000"/>
      <c r="AU30" s="1000">
        <v>138</v>
      </c>
      <c r="AV30" s="1000"/>
      <c r="AW30" s="1000"/>
      <c r="AX30" s="1000"/>
      <c r="AY30" s="1000"/>
      <c r="AZ30" s="1071" t="s">
        <v>545</v>
      </c>
      <c r="BA30" s="1071"/>
      <c r="BB30" s="1071"/>
      <c r="BC30" s="1071"/>
      <c r="BD30" s="1071"/>
      <c r="BE30" s="1061" t="s">
        <v>384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v>
      </c>
      <c r="AG63" s="988"/>
      <c r="AH63" s="988"/>
      <c r="AI63" s="988"/>
      <c r="AJ63" s="1059"/>
      <c r="AK63" s="1060"/>
      <c r="AL63" s="992"/>
      <c r="AM63" s="992"/>
      <c r="AN63" s="992"/>
      <c r="AO63" s="992"/>
      <c r="AP63" s="988">
        <f>SUM(AP28:AT30)</f>
        <v>177</v>
      </c>
      <c r="AQ63" s="988"/>
      <c r="AR63" s="988"/>
      <c r="AS63" s="988"/>
      <c r="AT63" s="988"/>
      <c r="AU63" s="988">
        <f>SUM(AU28:AY30)</f>
        <v>138</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388</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389</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3" t="s">
        <v>529</v>
      </c>
      <c r="C68" s="1014"/>
      <c r="D68" s="1014"/>
      <c r="E68" s="1014"/>
      <c r="F68" s="1014"/>
      <c r="G68" s="1014"/>
      <c r="H68" s="1014"/>
      <c r="I68" s="1014"/>
      <c r="J68" s="1014"/>
      <c r="K68" s="1014"/>
      <c r="L68" s="1014"/>
      <c r="M68" s="1014"/>
      <c r="N68" s="1014"/>
      <c r="O68" s="1014"/>
      <c r="P68" s="1015"/>
      <c r="Q68" s="1016">
        <v>101</v>
      </c>
      <c r="R68" s="1017"/>
      <c r="S68" s="1017"/>
      <c r="T68" s="1017"/>
      <c r="U68" s="1017"/>
      <c r="V68" s="1017">
        <v>101</v>
      </c>
      <c r="W68" s="1017"/>
      <c r="X68" s="1017"/>
      <c r="Y68" s="1017"/>
      <c r="Z68" s="1017"/>
      <c r="AA68" s="1017">
        <v>1</v>
      </c>
      <c r="AB68" s="1017"/>
      <c r="AC68" s="1017"/>
      <c r="AD68" s="1017"/>
      <c r="AE68" s="1017"/>
      <c r="AF68" s="1017">
        <v>1</v>
      </c>
      <c r="AG68" s="1017"/>
      <c r="AH68" s="1017"/>
      <c r="AI68" s="1017"/>
      <c r="AJ68" s="1017"/>
      <c r="AK68" s="1017">
        <v>1</v>
      </c>
      <c r="AL68" s="1017"/>
      <c r="AM68" s="1017"/>
      <c r="AN68" s="1017"/>
      <c r="AO68" s="1017"/>
      <c r="AP68" s="1000" t="s">
        <v>544</v>
      </c>
      <c r="AQ68" s="1000"/>
      <c r="AR68" s="1000"/>
      <c r="AS68" s="1000"/>
      <c r="AT68" s="1000"/>
      <c r="AU68" s="1000" t="s">
        <v>544</v>
      </c>
      <c r="AV68" s="1000"/>
      <c r="AW68" s="1000"/>
      <c r="AX68" s="1000"/>
      <c r="AY68" s="1000"/>
      <c r="AZ68" s="1011"/>
      <c r="BA68" s="1011"/>
      <c r="BB68" s="1011"/>
      <c r="BC68" s="1011"/>
      <c r="BD68" s="1012"/>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530</v>
      </c>
      <c r="C69" s="1004"/>
      <c r="D69" s="1004"/>
      <c r="E69" s="1004"/>
      <c r="F69" s="1004"/>
      <c r="G69" s="1004"/>
      <c r="H69" s="1004"/>
      <c r="I69" s="1004"/>
      <c r="J69" s="1004"/>
      <c r="K69" s="1004"/>
      <c r="L69" s="1004"/>
      <c r="M69" s="1004"/>
      <c r="N69" s="1004"/>
      <c r="O69" s="1004"/>
      <c r="P69" s="1005"/>
      <c r="Q69" s="1006">
        <v>12058</v>
      </c>
      <c r="R69" s="1000"/>
      <c r="S69" s="1000"/>
      <c r="T69" s="1000"/>
      <c r="U69" s="1000"/>
      <c r="V69" s="1000">
        <v>11158</v>
      </c>
      <c r="W69" s="1000"/>
      <c r="X69" s="1000"/>
      <c r="Y69" s="1000"/>
      <c r="Z69" s="1000"/>
      <c r="AA69" s="1000">
        <v>900</v>
      </c>
      <c r="AB69" s="1000"/>
      <c r="AC69" s="1000"/>
      <c r="AD69" s="1000"/>
      <c r="AE69" s="1000"/>
      <c r="AF69" s="1000">
        <v>900</v>
      </c>
      <c r="AG69" s="1000"/>
      <c r="AH69" s="1000"/>
      <c r="AI69" s="1000"/>
      <c r="AJ69" s="1000"/>
      <c r="AK69" s="1010" t="s">
        <v>545</v>
      </c>
      <c r="AL69" s="1008"/>
      <c r="AM69" s="1008"/>
      <c r="AN69" s="1008"/>
      <c r="AO69" s="1009"/>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531</v>
      </c>
      <c r="C70" s="1004"/>
      <c r="D70" s="1004"/>
      <c r="E70" s="1004"/>
      <c r="F70" s="1004"/>
      <c r="G70" s="1004"/>
      <c r="H70" s="1004"/>
      <c r="I70" s="1004"/>
      <c r="J70" s="1004"/>
      <c r="K70" s="1004"/>
      <c r="L70" s="1004"/>
      <c r="M70" s="1004"/>
      <c r="N70" s="1004"/>
      <c r="O70" s="1004"/>
      <c r="P70" s="1005"/>
      <c r="Q70" s="1006">
        <v>70</v>
      </c>
      <c r="R70" s="1000"/>
      <c r="S70" s="1000"/>
      <c r="T70" s="1000"/>
      <c r="U70" s="1000"/>
      <c r="V70" s="1000">
        <v>70</v>
      </c>
      <c r="W70" s="1000"/>
      <c r="X70" s="1000"/>
      <c r="Y70" s="1000"/>
      <c r="Z70" s="1000"/>
      <c r="AA70" s="1000" t="s">
        <v>545</v>
      </c>
      <c r="AB70" s="1000"/>
      <c r="AC70" s="1000"/>
      <c r="AD70" s="1000"/>
      <c r="AE70" s="1000"/>
      <c r="AF70" s="1000" t="s">
        <v>545</v>
      </c>
      <c r="AG70" s="1000"/>
      <c r="AH70" s="1000"/>
      <c r="AI70" s="1000"/>
      <c r="AJ70" s="1000"/>
      <c r="AK70" s="1000" t="s">
        <v>545</v>
      </c>
      <c r="AL70" s="1000"/>
      <c r="AM70" s="1000"/>
      <c r="AN70" s="1000"/>
      <c r="AO70" s="1000"/>
      <c r="AP70" s="1000" t="s">
        <v>545</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532</v>
      </c>
      <c r="C71" s="1004"/>
      <c r="D71" s="1004"/>
      <c r="E71" s="1004"/>
      <c r="F71" s="1004"/>
      <c r="G71" s="1004"/>
      <c r="H71" s="1004"/>
      <c r="I71" s="1004"/>
      <c r="J71" s="1004"/>
      <c r="K71" s="1004"/>
      <c r="L71" s="1004"/>
      <c r="M71" s="1004"/>
      <c r="N71" s="1004"/>
      <c r="O71" s="1004"/>
      <c r="P71" s="1005"/>
      <c r="Q71" s="1006">
        <v>176</v>
      </c>
      <c r="R71" s="1000"/>
      <c r="S71" s="1000"/>
      <c r="T71" s="1000"/>
      <c r="U71" s="1000"/>
      <c r="V71" s="1000">
        <v>165</v>
      </c>
      <c r="W71" s="1000"/>
      <c r="X71" s="1000"/>
      <c r="Y71" s="1000"/>
      <c r="Z71" s="1000"/>
      <c r="AA71" s="1000">
        <v>11</v>
      </c>
      <c r="AB71" s="1000"/>
      <c r="AC71" s="1000"/>
      <c r="AD71" s="1000"/>
      <c r="AE71" s="1000"/>
      <c r="AF71" s="1000">
        <v>11</v>
      </c>
      <c r="AG71" s="1000"/>
      <c r="AH71" s="1000"/>
      <c r="AI71" s="1000"/>
      <c r="AJ71" s="1000"/>
      <c r="AK71" s="1000" t="s">
        <v>544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533</v>
      </c>
      <c r="C72" s="1004"/>
      <c r="D72" s="1004"/>
      <c r="E72" s="1004"/>
      <c r="F72" s="1004"/>
      <c r="G72" s="1004"/>
      <c r="H72" s="1004"/>
      <c r="I72" s="1004"/>
      <c r="J72" s="1004"/>
      <c r="K72" s="1004"/>
      <c r="L72" s="1004"/>
      <c r="M72" s="1004"/>
      <c r="N72" s="1004"/>
      <c r="O72" s="1004"/>
      <c r="P72" s="1005"/>
      <c r="Q72" s="1006">
        <v>146</v>
      </c>
      <c r="R72" s="1000"/>
      <c r="S72" s="1000"/>
      <c r="T72" s="1000"/>
      <c r="U72" s="1000"/>
      <c r="V72" s="1000">
        <v>141</v>
      </c>
      <c r="W72" s="1000"/>
      <c r="X72" s="1000"/>
      <c r="Y72" s="1000"/>
      <c r="Z72" s="1000"/>
      <c r="AA72" s="1000">
        <v>5</v>
      </c>
      <c r="AB72" s="1000"/>
      <c r="AC72" s="1000"/>
      <c r="AD72" s="1000"/>
      <c r="AE72" s="1000"/>
      <c r="AF72" s="1000">
        <v>5</v>
      </c>
      <c r="AG72" s="1000"/>
      <c r="AH72" s="1000"/>
      <c r="AI72" s="1000"/>
      <c r="AJ72" s="1000"/>
      <c r="AK72" s="1000" t="s">
        <v>547</v>
      </c>
      <c r="AL72" s="1000"/>
      <c r="AM72" s="1000"/>
      <c r="AN72" s="1000"/>
      <c r="AO72" s="1000"/>
      <c r="AP72" s="1000" t="s">
        <v>547</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534</v>
      </c>
      <c r="C73" s="1004"/>
      <c r="D73" s="1004"/>
      <c r="E73" s="1004"/>
      <c r="F73" s="1004"/>
      <c r="G73" s="1004"/>
      <c r="H73" s="1004"/>
      <c r="I73" s="1004"/>
      <c r="J73" s="1004"/>
      <c r="K73" s="1004"/>
      <c r="L73" s="1004"/>
      <c r="M73" s="1004"/>
      <c r="N73" s="1004"/>
      <c r="O73" s="1004"/>
      <c r="P73" s="1005"/>
      <c r="Q73" s="1006">
        <v>1268</v>
      </c>
      <c r="R73" s="1000"/>
      <c r="S73" s="1000"/>
      <c r="T73" s="1000"/>
      <c r="U73" s="1000"/>
      <c r="V73" s="1000">
        <v>1225</v>
      </c>
      <c r="W73" s="1000"/>
      <c r="X73" s="1000"/>
      <c r="Y73" s="1000"/>
      <c r="Z73" s="1000"/>
      <c r="AA73" s="1000">
        <v>43</v>
      </c>
      <c r="AB73" s="1000"/>
      <c r="AC73" s="1000"/>
      <c r="AD73" s="1000"/>
      <c r="AE73" s="1000"/>
      <c r="AF73" s="1000">
        <v>43</v>
      </c>
      <c r="AG73" s="1000"/>
      <c r="AH73" s="1000"/>
      <c r="AI73" s="1000"/>
      <c r="AJ73" s="1000"/>
      <c r="AK73" s="1000" t="s">
        <v>545</v>
      </c>
      <c r="AL73" s="1000"/>
      <c r="AM73" s="1000"/>
      <c r="AN73" s="1000"/>
      <c r="AO73" s="1000"/>
      <c r="AP73" s="1000">
        <v>599</v>
      </c>
      <c r="AQ73" s="1000"/>
      <c r="AR73" s="1000"/>
      <c r="AS73" s="1000"/>
      <c r="AT73" s="1000"/>
      <c r="AU73" s="1000">
        <v>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535</v>
      </c>
      <c r="C74" s="1004"/>
      <c r="D74" s="1004"/>
      <c r="E74" s="1004"/>
      <c r="F74" s="1004"/>
      <c r="G74" s="1004"/>
      <c r="H74" s="1004"/>
      <c r="I74" s="1004"/>
      <c r="J74" s="1004"/>
      <c r="K74" s="1004"/>
      <c r="L74" s="1004"/>
      <c r="M74" s="1004"/>
      <c r="N74" s="1004"/>
      <c r="O74" s="1004"/>
      <c r="P74" s="1005"/>
      <c r="Q74" s="1006">
        <v>2022</v>
      </c>
      <c r="R74" s="1000"/>
      <c r="S74" s="1000"/>
      <c r="T74" s="1000"/>
      <c r="U74" s="1000"/>
      <c r="V74" s="1000">
        <v>1818</v>
      </c>
      <c r="W74" s="1000"/>
      <c r="X74" s="1000"/>
      <c r="Y74" s="1000"/>
      <c r="Z74" s="1000"/>
      <c r="AA74" s="1000">
        <v>204</v>
      </c>
      <c r="AB74" s="1000"/>
      <c r="AC74" s="1000"/>
      <c r="AD74" s="1000"/>
      <c r="AE74" s="1000"/>
      <c r="AF74" s="1000">
        <v>204</v>
      </c>
      <c r="AG74" s="1000"/>
      <c r="AH74" s="1000"/>
      <c r="AI74" s="1000"/>
      <c r="AJ74" s="1000"/>
      <c r="AK74" s="1000" t="s">
        <v>545</v>
      </c>
      <c r="AL74" s="1000"/>
      <c r="AM74" s="1000"/>
      <c r="AN74" s="1000"/>
      <c r="AO74" s="1000"/>
      <c r="AP74" s="1000">
        <v>375</v>
      </c>
      <c r="AQ74" s="1000"/>
      <c r="AR74" s="1000"/>
      <c r="AS74" s="1000"/>
      <c r="AT74" s="1000"/>
      <c r="AU74" s="1000">
        <v>15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536</v>
      </c>
      <c r="C75" s="1004"/>
      <c r="D75" s="1004"/>
      <c r="E75" s="1004"/>
      <c r="F75" s="1004"/>
      <c r="G75" s="1004"/>
      <c r="H75" s="1004"/>
      <c r="I75" s="1004"/>
      <c r="J75" s="1004"/>
      <c r="K75" s="1004"/>
      <c r="L75" s="1004"/>
      <c r="M75" s="1004"/>
      <c r="N75" s="1004"/>
      <c r="O75" s="1004"/>
      <c r="P75" s="1005"/>
      <c r="Q75" s="1007">
        <v>202</v>
      </c>
      <c r="R75" s="1008"/>
      <c r="S75" s="1008"/>
      <c r="T75" s="1008"/>
      <c r="U75" s="1009"/>
      <c r="V75" s="1010">
        <v>197</v>
      </c>
      <c r="W75" s="1008"/>
      <c r="X75" s="1008"/>
      <c r="Y75" s="1008"/>
      <c r="Z75" s="1009"/>
      <c r="AA75" s="1010">
        <v>5</v>
      </c>
      <c r="AB75" s="1008"/>
      <c r="AC75" s="1008"/>
      <c r="AD75" s="1008"/>
      <c r="AE75" s="1009"/>
      <c r="AF75" s="1010">
        <v>5</v>
      </c>
      <c r="AG75" s="1008"/>
      <c r="AH75" s="1008"/>
      <c r="AI75" s="1008"/>
      <c r="AJ75" s="1009"/>
      <c r="AK75" s="1010">
        <v>17</v>
      </c>
      <c r="AL75" s="1008"/>
      <c r="AM75" s="1008"/>
      <c r="AN75" s="1008"/>
      <c r="AO75" s="1009"/>
      <c r="AP75" s="1010" t="s">
        <v>544</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537</v>
      </c>
      <c r="C76" s="1004"/>
      <c r="D76" s="1004"/>
      <c r="E76" s="1004"/>
      <c r="F76" s="1004"/>
      <c r="G76" s="1004"/>
      <c r="H76" s="1004"/>
      <c r="I76" s="1004"/>
      <c r="J76" s="1004"/>
      <c r="K76" s="1004"/>
      <c r="L76" s="1004"/>
      <c r="M76" s="1004"/>
      <c r="N76" s="1004"/>
      <c r="O76" s="1004"/>
      <c r="P76" s="1005"/>
      <c r="Q76" s="1007">
        <v>64</v>
      </c>
      <c r="R76" s="1008"/>
      <c r="S76" s="1008"/>
      <c r="T76" s="1008"/>
      <c r="U76" s="1009"/>
      <c r="V76" s="1010">
        <v>64</v>
      </c>
      <c r="W76" s="1008"/>
      <c r="X76" s="1008"/>
      <c r="Y76" s="1008"/>
      <c r="Z76" s="1009"/>
      <c r="AA76" s="1010" t="s">
        <v>544</v>
      </c>
      <c r="AB76" s="1008"/>
      <c r="AC76" s="1008"/>
      <c r="AD76" s="1008"/>
      <c r="AE76" s="1009"/>
      <c r="AF76" s="1010" t="s">
        <v>544</v>
      </c>
      <c r="AG76" s="1008"/>
      <c r="AH76" s="1008"/>
      <c r="AI76" s="1008"/>
      <c r="AJ76" s="1009"/>
      <c r="AK76" s="1010" t="s">
        <v>544</v>
      </c>
      <c r="AL76" s="1008"/>
      <c r="AM76" s="1008"/>
      <c r="AN76" s="1008"/>
      <c r="AO76" s="1009"/>
      <c r="AP76" s="1010" t="s">
        <v>544</v>
      </c>
      <c r="AQ76" s="1008"/>
      <c r="AR76" s="1008"/>
      <c r="AS76" s="1008"/>
      <c r="AT76" s="1009"/>
      <c r="AU76" s="1010" t="s">
        <v>544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538</v>
      </c>
      <c r="C77" s="1004"/>
      <c r="D77" s="1004"/>
      <c r="E77" s="1004"/>
      <c r="F77" s="1004"/>
      <c r="G77" s="1004"/>
      <c r="H77" s="1004"/>
      <c r="I77" s="1004"/>
      <c r="J77" s="1004"/>
      <c r="K77" s="1004"/>
      <c r="L77" s="1004"/>
      <c r="M77" s="1004"/>
      <c r="N77" s="1004"/>
      <c r="O77" s="1004"/>
      <c r="P77" s="1005"/>
      <c r="Q77" s="1007">
        <v>1049</v>
      </c>
      <c r="R77" s="1008"/>
      <c r="S77" s="1008"/>
      <c r="T77" s="1008"/>
      <c r="U77" s="1009"/>
      <c r="V77" s="1010">
        <v>1014</v>
      </c>
      <c r="W77" s="1008"/>
      <c r="X77" s="1008"/>
      <c r="Y77" s="1008"/>
      <c r="Z77" s="1009"/>
      <c r="AA77" s="1010">
        <v>36</v>
      </c>
      <c r="AB77" s="1008"/>
      <c r="AC77" s="1008"/>
      <c r="AD77" s="1008"/>
      <c r="AE77" s="1009"/>
      <c r="AF77" s="1010">
        <v>36</v>
      </c>
      <c r="AG77" s="1008"/>
      <c r="AH77" s="1008"/>
      <c r="AI77" s="1008"/>
      <c r="AJ77" s="1009"/>
      <c r="AK77" s="1010" t="s">
        <v>544</v>
      </c>
      <c r="AL77" s="1008"/>
      <c r="AM77" s="1008"/>
      <c r="AN77" s="1008"/>
      <c r="AO77" s="1009"/>
      <c r="AP77" s="1010" t="s">
        <v>544</v>
      </c>
      <c r="AQ77" s="1008"/>
      <c r="AR77" s="1008"/>
      <c r="AS77" s="1008"/>
      <c r="AT77" s="1009"/>
      <c r="AU77" s="1010" t="s">
        <v>544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539</v>
      </c>
      <c r="C78" s="1004"/>
      <c r="D78" s="1004"/>
      <c r="E78" s="1004"/>
      <c r="F78" s="1004"/>
      <c r="G78" s="1004"/>
      <c r="H78" s="1004"/>
      <c r="I78" s="1004"/>
      <c r="J78" s="1004"/>
      <c r="K78" s="1004"/>
      <c r="L78" s="1004"/>
      <c r="M78" s="1004"/>
      <c r="N78" s="1004"/>
      <c r="O78" s="1004"/>
      <c r="P78" s="1005"/>
      <c r="Q78" s="1006">
        <v>66230</v>
      </c>
      <c r="R78" s="1000"/>
      <c r="S78" s="1000"/>
      <c r="T78" s="1000"/>
      <c r="U78" s="1000"/>
      <c r="V78" s="1000">
        <v>64208</v>
      </c>
      <c r="W78" s="1000"/>
      <c r="X78" s="1000"/>
      <c r="Y78" s="1000"/>
      <c r="Z78" s="1000"/>
      <c r="AA78" s="1000">
        <v>2022</v>
      </c>
      <c r="AB78" s="1000"/>
      <c r="AC78" s="1000"/>
      <c r="AD78" s="1000"/>
      <c r="AE78" s="1000"/>
      <c r="AF78" s="1000">
        <v>2022</v>
      </c>
      <c r="AG78" s="1000"/>
      <c r="AH78" s="1000"/>
      <c r="AI78" s="1000"/>
      <c r="AJ78" s="1000"/>
      <c r="AK78" s="1000">
        <v>160</v>
      </c>
      <c r="AL78" s="1000"/>
      <c r="AM78" s="1000"/>
      <c r="AN78" s="1000"/>
      <c r="AO78" s="1000"/>
      <c r="AP78" s="1000" t="s">
        <v>544</v>
      </c>
      <c r="AQ78" s="1000"/>
      <c r="AR78" s="1000"/>
      <c r="AS78" s="1000"/>
      <c r="AT78" s="1000"/>
      <c r="AU78" s="1000" t="s">
        <v>544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540</v>
      </c>
      <c r="C79" s="1004"/>
      <c r="D79" s="1004"/>
      <c r="E79" s="1004"/>
      <c r="F79" s="1004"/>
      <c r="G79" s="1004"/>
      <c r="H79" s="1004"/>
      <c r="I79" s="1004"/>
      <c r="J79" s="1004"/>
      <c r="K79" s="1004"/>
      <c r="L79" s="1004"/>
      <c r="M79" s="1004"/>
      <c r="N79" s="1004"/>
      <c r="O79" s="1004"/>
      <c r="P79" s="1005"/>
      <c r="Q79" s="1006">
        <v>489</v>
      </c>
      <c r="R79" s="1000"/>
      <c r="S79" s="1000"/>
      <c r="T79" s="1000"/>
      <c r="U79" s="1000"/>
      <c r="V79" s="1000">
        <v>416</v>
      </c>
      <c r="W79" s="1000"/>
      <c r="X79" s="1000"/>
      <c r="Y79" s="1000"/>
      <c r="Z79" s="1000"/>
      <c r="AA79" s="1000">
        <v>72</v>
      </c>
      <c r="AB79" s="1000"/>
      <c r="AC79" s="1000"/>
      <c r="AD79" s="1000"/>
      <c r="AE79" s="1000"/>
      <c r="AF79" s="1000">
        <v>72</v>
      </c>
      <c r="AG79" s="1000"/>
      <c r="AH79" s="1000"/>
      <c r="AI79" s="1000"/>
      <c r="AJ79" s="1000"/>
      <c r="AK79" s="1000">
        <v>61</v>
      </c>
      <c r="AL79" s="1000"/>
      <c r="AM79" s="1000"/>
      <c r="AN79" s="1000"/>
      <c r="AO79" s="1000"/>
      <c r="AP79" s="1000" t="s">
        <v>544</v>
      </c>
      <c r="AQ79" s="1000"/>
      <c r="AR79" s="1000"/>
      <c r="AS79" s="1000"/>
      <c r="AT79" s="1000"/>
      <c r="AU79" s="1000" t="s">
        <v>544</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541</v>
      </c>
      <c r="C80" s="1004"/>
      <c r="D80" s="1004"/>
      <c r="E80" s="1004"/>
      <c r="F80" s="1004"/>
      <c r="G80" s="1004"/>
      <c r="H80" s="1004"/>
      <c r="I80" s="1004"/>
      <c r="J80" s="1004"/>
      <c r="K80" s="1004"/>
      <c r="L80" s="1004"/>
      <c r="M80" s="1004"/>
      <c r="N80" s="1004"/>
      <c r="O80" s="1004"/>
      <c r="P80" s="1005"/>
      <c r="Q80" s="1006">
        <v>744266</v>
      </c>
      <c r="R80" s="1000"/>
      <c r="S80" s="1000"/>
      <c r="T80" s="1000"/>
      <c r="U80" s="1000"/>
      <c r="V80" s="1000">
        <v>712499</v>
      </c>
      <c r="W80" s="1000"/>
      <c r="X80" s="1000"/>
      <c r="Y80" s="1000"/>
      <c r="Z80" s="1000"/>
      <c r="AA80" s="1000">
        <v>31767</v>
      </c>
      <c r="AB80" s="1000"/>
      <c r="AC80" s="1000"/>
      <c r="AD80" s="1000"/>
      <c r="AE80" s="1000"/>
      <c r="AF80" s="1000">
        <v>31767</v>
      </c>
      <c r="AG80" s="1000"/>
      <c r="AH80" s="1000"/>
      <c r="AI80" s="1000"/>
      <c r="AJ80" s="1000"/>
      <c r="AK80" s="1000" t="s">
        <v>544</v>
      </c>
      <c r="AL80" s="1000"/>
      <c r="AM80" s="1000"/>
      <c r="AN80" s="1000"/>
      <c r="AO80" s="1000"/>
      <c r="AP80" s="1000" t="s">
        <v>544</v>
      </c>
      <c r="AQ80" s="1000"/>
      <c r="AR80" s="1000"/>
      <c r="AS80" s="1000"/>
      <c r="AT80" s="1000"/>
      <c r="AU80" s="1000" t="s">
        <v>544</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SUM(AF68:AJ80)</f>
        <v>35066</v>
      </c>
      <c r="AG88" s="988"/>
      <c r="AH88" s="988"/>
      <c r="AI88" s="988"/>
      <c r="AJ88" s="988"/>
      <c r="AK88" s="992"/>
      <c r="AL88" s="992"/>
      <c r="AM88" s="992"/>
      <c r="AN88" s="992"/>
      <c r="AO88" s="992"/>
      <c r="AP88" s="988">
        <f>SUM(AP68:AT80)</f>
        <v>974</v>
      </c>
      <c r="AQ88" s="988"/>
      <c r="AR88" s="988"/>
      <c r="AS88" s="988"/>
      <c r="AT88" s="988"/>
      <c r="AU88" s="988">
        <f>SUM(AU68:AY80)</f>
        <v>59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f>
        <v>248</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289</v>
      </c>
      <c r="AG109" s="923"/>
      <c r="AH109" s="923"/>
      <c r="AI109" s="923"/>
      <c r="AJ109" s="924"/>
      <c r="AK109" s="925" t="s">
        <v>288</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289</v>
      </c>
      <c r="BW109" s="923"/>
      <c r="BX109" s="923"/>
      <c r="BY109" s="923"/>
      <c r="BZ109" s="924"/>
      <c r="CA109" s="925" t="s">
        <v>288</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289</v>
      </c>
      <c r="DM109" s="923"/>
      <c r="DN109" s="923"/>
      <c r="DO109" s="923"/>
      <c r="DP109" s="924"/>
      <c r="DQ109" s="925" t="s">
        <v>288</v>
      </c>
      <c r="DR109" s="923"/>
      <c r="DS109" s="923"/>
      <c r="DT109" s="923"/>
      <c r="DU109" s="924"/>
      <c r="DV109" s="925" t="s">
        <v>400</v>
      </c>
      <c r="DW109" s="923"/>
      <c r="DX109" s="923"/>
      <c r="DY109" s="923"/>
      <c r="DZ109" s="954"/>
    </row>
    <row r="110" spans="1:131" s="199" customFormat="1" ht="26.25" customHeight="1">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365178</v>
      </c>
      <c r="AB110" s="916"/>
      <c r="AC110" s="916"/>
      <c r="AD110" s="916"/>
      <c r="AE110" s="917"/>
      <c r="AF110" s="918">
        <v>330516</v>
      </c>
      <c r="AG110" s="916"/>
      <c r="AH110" s="916"/>
      <c r="AI110" s="916"/>
      <c r="AJ110" s="917"/>
      <c r="AK110" s="918">
        <v>250253</v>
      </c>
      <c r="AL110" s="916"/>
      <c r="AM110" s="916"/>
      <c r="AN110" s="916"/>
      <c r="AO110" s="917"/>
      <c r="AP110" s="919">
        <v>19.899999999999999</v>
      </c>
      <c r="AQ110" s="920"/>
      <c r="AR110" s="920"/>
      <c r="AS110" s="920"/>
      <c r="AT110" s="921"/>
      <c r="AU110" s="955" t="s">
        <v>62</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2343479</v>
      </c>
      <c r="BR110" s="863"/>
      <c r="BS110" s="863"/>
      <c r="BT110" s="863"/>
      <c r="BU110" s="863"/>
      <c r="BV110" s="863">
        <v>2400888</v>
      </c>
      <c r="BW110" s="863"/>
      <c r="BX110" s="863"/>
      <c r="BY110" s="863"/>
      <c r="BZ110" s="863"/>
      <c r="CA110" s="863">
        <v>2419713</v>
      </c>
      <c r="CB110" s="863"/>
      <c r="CC110" s="863"/>
      <c r="CD110" s="863"/>
      <c r="CE110" s="863"/>
      <c r="CF110" s="887">
        <v>192.7</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13289</v>
      </c>
      <c r="BR111" s="835"/>
      <c r="BS111" s="835"/>
      <c r="BT111" s="835"/>
      <c r="BU111" s="835"/>
      <c r="BV111" s="835">
        <v>8859</v>
      </c>
      <c r="BW111" s="835"/>
      <c r="BX111" s="835"/>
      <c r="BY111" s="835"/>
      <c r="BZ111" s="835"/>
      <c r="CA111" s="835">
        <v>4430</v>
      </c>
      <c r="CB111" s="835"/>
      <c r="CC111" s="835"/>
      <c r="CD111" s="835"/>
      <c r="CE111" s="835"/>
      <c r="CF111" s="896">
        <v>0.4</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127957</v>
      </c>
      <c r="BR112" s="835"/>
      <c r="BS112" s="835"/>
      <c r="BT112" s="835"/>
      <c r="BU112" s="835"/>
      <c r="BV112" s="835">
        <v>137256</v>
      </c>
      <c r="BW112" s="835"/>
      <c r="BX112" s="835"/>
      <c r="BY112" s="835"/>
      <c r="BZ112" s="835"/>
      <c r="CA112" s="835">
        <v>137892</v>
      </c>
      <c r="CB112" s="835"/>
      <c r="CC112" s="835"/>
      <c r="CD112" s="835"/>
      <c r="CE112" s="835"/>
      <c r="CF112" s="896">
        <v>11</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19181</v>
      </c>
      <c r="AB113" s="944"/>
      <c r="AC113" s="944"/>
      <c r="AD113" s="944"/>
      <c r="AE113" s="945"/>
      <c r="AF113" s="946">
        <v>14215</v>
      </c>
      <c r="AG113" s="944"/>
      <c r="AH113" s="944"/>
      <c r="AI113" s="944"/>
      <c r="AJ113" s="945"/>
      <c r="AK113" s="946">
        <v>17097</v>
      </c>
      <c r="AL113" s="944"/>
      <c r="AM113" s="944"/>
      <c r="AN113" s="944"/>
      <c r="AO113" s="945"/>
      <c r="AP113" s="947">
        <v>1.4</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109568</v>
      </c>
      <c r="BR113" s="835"/>
      <c r="BS113" s="835"/>
      <c r="BT113" s="835"/>
      <c r="BU113" s="835"/>
      <c r="BV113" s="835">
        <v>88275</v>
      </c>
      <c r="BW113" s="835"/>
      <c r="BX113" s="835"/>
      <c r="BY113" s="835"/>
      <c r="BZ113" s="835"/>
      <c r="CA113" s="835">
        <v>59522</v>
      </c>
      <c r="CB113" s="835"/>
      <c r="CC113" s="835"/>
      <c r="CD113" s="835"/>
      <c r="CE113" s="835"/>
      <c r="CF113" s="896">
        <v>4.7</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29906</v>
      </c>
      <c r="AB114" s="798"/>
      <c r="AC114" s="798"/>
      <c r="AD114" s="798"/>
      <c r="AE114" s="799"/>
      <c r="AF114" s="800">
        <v>30467</v>
      </c>
      <c r="AG114" s="798"/>
      <c r="AH114" s="798"/>
      <c r="AI114" s="798"/>
      <c r="AJ114" s="799"/>
      <c r="AK114" s="800">
        <v>26476</v>
      </c>
      <c r="AL114" s="798"/>
      <c r="AM114" s="798"/>
      <c r="AN114" s="798"/>
      <c r="AO114" s="799"/>
      <c r="AP114" s="845">
        <v>2.1</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325851</v>
      </c>
      <c r="BR114" s="835"/>
      <c r="BS114" s="835"/>
      <c r="BT114" s="835"/>
      <c r="BU114" s="835"/>
      <c r="BV114" s="835">
        <v>323163</v>
      </c>
      <c r="BW114" s="835"/>
      <c r="BX114" s="835"/>
      <c r="BY114" s="835"/>
      <c r="BZ114" s="835"/>
      <c r="CA114" s="835">
        <v>327936</v>
      </c>
      <c r="CB114" s="835"/>
      <c r="CC114" s="835"/>
      <c r="CD114" s="835"/>
      <c r="CE114" s="835"/>
      <c r="CF114" s="896">
        <v>26.1</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4430</v>
      </c>
      <c r="AB115" s="944"/>
      <c r="AC115" s="944"/>
      <c r="AD115" s="944"/>
      <c r="AE115" s="945"/>
      <c r="AF115" s="946">
        <v>4430</v>
      </c>
      <c r="AG115" s="944"/>
      <c r="AH115" s="944"/>
      <c r="AI115" s="944"/>
      <c r="AJ115" s="945"/>
      <c r="AK115" s="946">
        <v>4430</v>
      </c>
      <c r="AL115" s="944"/>
      <c r="AM115" s="944"/>
      <c r="AN115" s="944"/>
      <c r="AO115" s="945"/>
      <c r="AP115" s="947">
        <v>0.4</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418695</v>
      </c>
      <c r="AB117" s="930"/>
      <c r="AC117" s="930"/>
      <c r="AD117" s="930"/>
      <c r="AE117" s="931"/>
      <c r="AF117" s="932">
        <v>379628</v>
      </c>
      <c r="AG117" s="930"/>
      <c r="AH117" s="930"/>
      <c r="AI117" s="930"/>
      <c r="AJ117" s="931"/>
      <c r="AK117" s="932">
        <v>298256</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289</v>
      </c>
      <c r="AG118" s="923"/>
      <c r="AH118" s="923"/>
      <c r="AI118" s="923"/>
      <c r="AJ118" s="924"/>
      <c r="AK118" s="925" t="s">
        <v>288</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430</v>
      </c>
      <c r="BP119" s="899"/>
      <c r="BQ119" s="903">
        <v>2920144</v>
      </c>
      <c r="BR119" s="866"/>
      <c r="BS119" s="866"/>
      <c r="BT119" s="866"/>
      <c r="BU119" s="866"/>
      <c r="BV119" s="866">
        <v>2958441</v>
      </c>
      <c r="BW119" s="866"/>
      <c r="BX119" s="866"/>
      <c r="BY119" s="866"/>
      <c r="BZ119" s="866"/>
      <c r="CA119" s="866">
        <v>2949493</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13289</v>
      </c>
      <c r="DH119" s="781"/>
      <c r="DI119" s="781"/>
      <c r="DJ119" s="781"/>
      <c r="DK119" s="782"/>
      <c r="DL119" s="783">
        <v>8859</v>
      </c>
      <c r="DM119" s="781"/>
      <c r="DN119" s="781"/>
      <c r="DO119" s="781"/>
      <c r="DP119" s="782"/>
      <c r="DQ119" s="783">
        <v>4430</v>
      </c>
      <c r="DR119" s="781"/>
      <c r="DS119" s="781"/>
      <c r="DT119" s="781"/>
      <c r="DU119" s="782"/>
      <c r="DV119" s="869">
        <v>0.4</v>
      </c>
      <c r="DW119" s="870"/>
      <c r="DX119" s="870"/>
      <c r="DY119" s="870"/>
      <c r="DZ119" s="871"/>
    </row>
    <row r="120" spans="1:130" s="199" customFormat="1" ht="26.25" customHeight="1">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2562519</v>
      </c>
      <c r="BR120" s="863"/>
      <c r="BS120" s="863"/>
      <c r="BT120" s="863"/>
      <c r="BU120" s="863"/>
      <c r="BV120" s="863">
        <v>2987560</v>
      </c>
      <c r="BW120" s="863"/>
      <c r="BX120" s="863"/>
      <c r="BY120" s="863"/>
      <c r="BZ120" s="863"/>
      <c r="CA120" s="863">
        <v>2873019</v>
      </c>
      <c r="CB120" s="863"/>
      <c r="CC120" s="863"/>
      <c r="CD120" s="863"/>
      <c r="CE120" s="863"/>
      <c r="CF120" s="887">
        <v>228.8</v>
      </c>
      <c r="CG120" s="888"/>
      <c r="CH120" s="888"/>
      <c r="CI120" s="888"/>
      <c r="CJ120" s="888"/>
      <c r="CK120" s="889" t="s">
        <v>434</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127957</v>
      </c>
      <c r="DH120" s="863"/>
      <c r="DI120" s="863"/>
      <c r="DJ120" s="863"/>
      <c r="DK120" s="863"/>
      <c r="DL120" s="863">
        <v>137256</v>
      </c>
      <c r="DM120" s="863"/>
      <c r="DN120" s="863"/>
      <c r="DO120" s="863"/>
      <c r="DP120" s="863"/>
      <c r="DQ120" s="863">
        <v>137892</v>
      </c>
      <c r="DR120" s="863"/>
      <c r="DS120" s="863"/>
      <c r="DT120" s="863"/>
      <c r="DU120" s="863"/>
      <c r="DV120" s="864">
        <v>11</v>
      </c>
      <c r="DW120" s="864"/>
      <c r="DX120" s="864"/>
      <c r="DY120" s="864"/>
      <c r="DZ120" s="865"/>
    </row>
    <row r="121" spans="1:130" s="199" customFormat="1" ht="26.25" customHeight="1">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76277</v>
      </c>
      <c r="BR121" s="835"/>
      <c r="BS121" s="835"/>
      <c r="BT121" s="835"/>
      <c r="BU121" s="835"/>
      <c r="BV121" s="835">
        <v>70902</v>
      </c>
      <c r="BW121" s="835"/>
      <c r="BX121" s="835"/>
      <c r="BY121" s="835"/>
      <c r="BZ121" s="835"/>
      <c r="CA121" s="835">
        <v>69231</v>
      </c>
      <c r="CB121" s="835"/>
      <c r="CC121" s="835"/>
      <c r="CD121" s="835"/>
      <c r="CE121" s="835"/>
      <c r="CF121" s="896">
        <v>5.5</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1948398</v>
      </c>
      <c r="BR122" s="866"/>
      <c r="BS122" s="866"/>
      <c r="BT122" s="866"/>
      <c r="BU122" s="866"/>
      <c r="BV122" s="866">
        <v>1996483</v>
      </c>
      <c r="BW122" s="866"/>
      <c r="BX122" s="866"/>
      <c r="BY122" s="866"/>
      <c r="BZ122" s="866"/>
      <c r="CA122" s="866">
        <v>2031261</v>
      </c>
      <c r="CB122" s="866"/>
      <c r="CC122" s="866"/>
      <c r="CD122" s="866"/>
      <c r="CE122" s="866"/>
      <c r="CF122" s="867">
        <v>161.80000000000001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438</v>
      </c>
      <c r="BP123" s="899"/>
      <c r="BQ123" s="853">
        <v>4587194</v>
      </c>
      <c r="BR123" s="854"/>
      <c r="BS123" s="854"/>
      <c r="BT123" s="854"/>
      <c r="BU123" s="854"/>
      <c r="BV123" s="854">
        <v>5054945</v>
      </c>
      <c r="BW123" s="854"/>
      <c r="BX123" s="854"/>
      <c r="BY123" s="854"/>
      <c r="BZ123" s="854"/>
      <c r="CA123" s="854">
        <v>4973511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4430</v>
      </c>
      <c r="AB127" s="798"/>
      <c r="AC127" s="798"/>
      <c r="AD127" s="798"/>
      <c r="AE127" s="799"/>
      <c r="AF127" s="800">
        <v>4430</v>
      </c>
      <c r="AG127" s="798"/>
      <c r="AH127" s="798"/>
      <c r="AI127" s="798"/>
      <c r="AJ127" s="799"/>
      <c r="AK127" s="800">
        <v>4430</v>
      </c>
      <c r="AL127" s="798"/>
      <c r="AM127" s="798"/>
      <c r="AN127" s="798"/>
      <c r="AO127" s="799"/>
      <c r="AP127" s="845">
        <v>0.4</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v>8245</v>
      </c>
      <c r="AB128" s="819"/>
      <c r="AC128" s="819"/>
      <c r="AD128" s="819"/>
      <c r="AE128" s="820"/>
      <c r="AF128" s="821">
        <v>7456</v>
      </c>
      <c r="AG128" s="819"/>
      <c r="AH128" s="819"/>
      <c r="AI128" s="819"/>
      <c r="AJ128" s="820"/>
      <c r="AK128" s="821">
        <v>7456</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1520311</v>
      </c>
      <c r="AB129" s="798"/>
      <c r="AC129" s="798"/>
      <c r="AD129" s="798"/>
      <c r="AE129" s="799"/>
      <c r="AF129" s="800">
        <v>1578881</v>
      </c>
      <c r="AG129" s="798"/>
      <c r="AH129" s="798"/>
      <c r="AI129" s="798"/>
      <c r="AJ129" s="799"/>
      <c r="AK129" s="800">
        <v>1472682</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293422</v>
      </c>
      <c r="AB130" s="798"/>
      <c r="AC130" s="798"/>
      <c r="AD130" s="798"/>
      <c r="AE130" s="799"/>
      <c r="AF130" s="800">
        <v>280922</v>
      </c>
      <c r="AG130" s="798"/>
      <c r="AH130" s="798"/>
      <c r="AI130" s="798"/>
      <c r="AJ130" s="799"/>
      <c r="AK130" s="800">
        <v>217167</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7.4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1226889</v>
      </c>
      <c r="AB131" s="781"/>
      <c r="AC131" s="781"/>
      <c r="AD131" s="781"/>
      <c r="AE131" s="782"/>
      <c r="AF131" s="783">
        <v>1297959</v>
      </c>
      <c r="AG131" s="781"/>
      <c r="AH131" s="781"/>
      <c r="AI131" s="781"/>
      <c r="AJ131" s="782"/>
      <c r="AK131" s="783">
        <v>1255515</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9.5385972159999994</v>
      </c>
      <c r="AB132" s="761"/>
      <c r="AC132" s="761"/>
      <c r="AD132" s="761"/>
      <c r="AE132" s="762"/>
      <c r="AF132" s="763">
        <v>7.0302682900000004</v>
      </c>
      <c r="AG132" s="761"/>
      <c r="AH132" s="761"/>
      <c r="AI132" s="761"/>
      <c r="AJ132" s="762"/>
      <c r="AK132" s="763">
        <v>5.8647646580000004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10.4</v>
      </c>
      <c r="AB133" s="740"/>
      <c r="AC133" s="740"/>
      <c r="AD133" s="740"/>
      <c r="AE133" s="741"/>
      <c r="AF133" s="739">
        <v>8.6999999999999993</v>
      </c>
      <c r="AG133" s="740"/>
      <c r="AH133" s="740"/>
      <c r="AI133" s="740"/>
      <c r="AJ133" s="741"/>
      <c r="AK133" s="739">
        <v>7.4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52" t="s">
        <v>466</v>
      </c>
      <c r="L7" s="256"/>
      <c r="M7" s="257" t="s">
        <v>467</v>
      </c>
      <c r="N7" s="258"/>
    </row>
    <row r="8" spans="1:16">
      <c r="A8" s="250"/>
      <c r="B8" s="246"/>
      <c r="C8" s="246"/>
      <c r="D8" s="246"/>
      <c r="E8" s="246"/>
      <c r="F8" s="246"/>
      <c r="G8" s="259"/>
      <c r="H8" s="260"/>
      <c r="I8" s="260"/>
      <c r="J8" s="261"/>
      <c r="K8" s="1153"/>
      <c r="L8" s="262" t="s">
        <v>468</v>
      </c>
      <c r="M8" s="263" t="s">
        <v>469</v>
      </c>
      <c r="N8" s="264" t="s">
        <v>470</v>
      </c>
    </row>
    <row r="9" spans="1:16">
      <c r="A9" s="250"/>
      <c r="B9" s="246"/>
      <c r="C9" s="246"/>
      <c r="D9" s="246"/>
      <c r="E9" s="246"/>
      <c r="F9" s="246"/>
      <c r="G9" s="1166" t="s">
        <v>471</v>
      </c>
      <c r="H9" s="1167"/>
      <c r="I9" s="1167"/>
      <c r="J9" s="1168"/>
      <c r="K9" s="265">
        <v>561346</v>
      </c>
      <c r="L9" s="266">
        <v>250937</v>
      </c>
      <c r="M9" s="267">
        <v>160295</v>
      </c>
      <c r="N9" s="268">
        <v>56.5</v>
      </c>
    </row>
    <row r="10" spans="1:16">
      <c r="A10" s="250"/>
      <c r="B10" s="246"/>
      <c r="C10" s="246"/>
      <c r="D10" s="246"/>
      <c r="E10" s="246"/>
      <c r="F10" s="246"/>
      <c r="G10" s="1166" t="s">
        <v>472</v>
      </c>
      <c r="H10" s="1167"/>
      <c r="I10" s="1167"/>
      <c r="J10" s="1168"/>
      <c r="K10" s="269">
        <v>24671</v>
      </c>
      <c r="L10" s="270">
        <v>11029</v>
      </c>
      <c r="M10" s="271">
        <v>18795</v>
      </c>
      <c r="N10" s="272">
        <v>-41.3</v>
      </c>
    </row>
    <row r="11" spans="1:16" ht="13.5" customHeight="1">
      <c r="A11" s="250"/>
      <c r="B11" s="246"/>
      <c r="C11" s="246"/>
      <c r="D11" s="246"/>
      <c r="E11" s="246"/>
      <c r="F11" s="246"/>
      <c r="G11" s="1166" t="s">
        <v>473</v>
      </c>
      <c r="H11" s="1167"/>
      <c r="I11" s="1167"/>
      <c r="J11" s="1168"/>
      <c r="K11" s="269">
        <v>48145</v>
      </c>
      <c r="L11" s="270">
        <v>21522</v>
      </c>
      <c r="M11" s="271">
        <v>26340</v>
      </c>
      <c r="N11" s="272">
        <v>-18.3</v>
      </c>
    </row>
    <row r="12" spans="1:16" ht="13.5" customHeight="1">
      <c r="A12" s="250"/>
      <c r="B12" s="246"/>
      <c r="C12" s="246"/>
      <c r="D12" s="246"/>
      <c r="E12" s="246"/>
      <c r="F12" s="246"/>
      <c r="G12" s="1166" t="s">
        <v>474</v>
      </c>
      <c r="H12" s="1167"/>
      <c r="I12" s="1167"/>
      <c r="J12" s="1168"/>
      <c r="K12" s="269" t="s">
        <v>475</v>
      </c>
      <c r="L12" s="270" t="s">
        <v>475</v>
      </c>
      <c r="M12" s="271">
        <v>1514</v>
      </c>
      <c r="N12" s="272" t="s">
        <v>475</v>
      </c>
    </row>
    <row r="13" spans="1:16" ht="13.5" customHeight="1">
      <c r="A13" s="250"/>
      <c r="B13" s="246"/>
      <c r="C13" s="246"/>
      <c r="D13" s="246"/>
      <c r="E13" s="246"/>
      <c r="F13" s="246"/>
      <c r="G13" s="1166" t="s">
        <v>476</v>
      </c>
      <c r="H13" s="1167"/>
      <c r="I13" s="1167"/>
      <c r="J13" s="1168"/>
      <c r="K13" s="269" t="s">
        <v>475</v>
      </c>
      <c r="L13" s="270" t="s">
        <v>475</v>
      </c>
      <c r="M13" s="271" t="s">
        <v>475</v>
      </c>
      <c r="N13" s="272" t="s">
        <v>475</v>
      </c>
    </row>
    <row r="14" spans="1:16" ht="13.5" customHeight="1">
      <c r="A14" s="250"/>
      <c r="B14" s="246"/>
      <c r="C14" s="246"/>
      <c r="D14" s="246"/>
      <c r="E14" s="246"/>
      <c r="F14" s="246"/>
      <c r="G14" s="1166" t="s">
        <v>477</v>
      </c>
      <c r="H14" s="1167"/>
      <c r="I14" s="1167"/>
      <c r="J14" s="1168"/>
      <c r="K14" s="269">
        <v>5111</v>
      </c>
      <c r="L14" s="270">
        <v>2285</v>
      </c>
      <c r="M14" s="271">
        <v>7022</v>
      </c>
      <c r="N14" s="272">
        <v>-67.5</v>
      </c>
    </row>
    <row r="15" spans="1:16" ht="13.5" customHeight="1">
      <c r="A15" s="250"/>
      <c r="B15" s="246"/>
      <c r="C15" s="246"/>
      <c r="D15" s="246"/>
      <c r="E15" s="246"/>
      <c r="F15" s="246"/>
      <c r="G15" s="1166" t="s">
        <v>478</v>
      </c>
      <c r="H15" s="1167"/>
      <c r="I15" s="1167"/>
      <c r="J15" s="1168"/>
      <c r="K15" s="269">
        <v>9954</v>
      </c>
      <c r="L15" s="270">
        <v>4450</v>
      </c>
      <c r="M15" s="271">
        <v>5072</v>
      </c>
      <c r="N15" s="272">
        <v>-12.3</v>
      </c>
    </row>
    <row r="16" spans="1:16">
      <c r="A16" s="250"/>
      <c r="B16" s="246"/>
      <c r="C16" s="246"/>
      <c r="D16" s="246"/>
      <c r="E16" s="246"/>
      <c r="F16" s="246"/>
      <c r="G16" s="1169" t="s">
        <v>479</v>
      </c>
      <c r="H16" s="1170"/>
      <c r="I16" s="1170"/>
      <c r="J16" s="1171"/>
      <c r="K16" s="270">
        <v>-48814</v>
      </c>
      <c r="L16" s="270">
        <v>-21821</v>
      </c>
      <c r="M16" s="271">
        <v>-16946</v>
      </c>
      <c r="N16" s="272">
        <v>28.8</v>
      </c>
    </row>
    <row r="17" spans="1:16">
      <c r="A17" s="250"/>
      <c r="B17" s="246"/>
      <c r="C17" s="246"/>
      <c r="D17" s="246"/>
      <c r="E17" s="246"/>
      <c r="F17" s="246"/>
      <c r="G17" s="1169" t="s">
        <v>172</v>
      </c>
      <c r="H17" s="1170"/>
      <c r="I17" s="1170"/>
      <c r="J17" s="1171"/>
      <c r="K17" s="270">
        <v>600413</v>
      </c>
      <c r="L17" s="270">
        <v>268401</v>
      </c>
      <c r="M17" s="271">
        <v>202093</v>
      </c>
      <c r="N17" s="272">
        <v>32.799999999999997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63" t="s">
        <v>484</v>
      </c>
      <c r="H21" s="1164"/>
      <c r="I21" s="1164"/>
      <c r="J21" s="1165"/>
      <c r="K21" s="282">
        <v>22.35</v>
      </c>
      <c r="L21" s="283">
        <v>18.46</v>
      </c>
      <c r="M21" s="284">
        <v>3.89</v>
      </c>
      <c r="N21" s="251"/>
      <c r="O21" s="285"/>
      <c r="P21" s="281"/>
    </row>
    <row r="22" spans="1:16" s="286" customFormat="1">
      <c r="A22" s="281"/>
      <c r="B22" s="251"/>
      <c r="C22" s="251"/>
      <c r="D22" s="251"/>
      <c r="E22" s="251"/>
      <c r="F22" s="251"/>
      <c r="G22" s="1163" t="s">
        <v>485</v>
      </c>
      <c r="H22" s="1164"/>
      <c r="I22" s="1164"/>
      <c r="J22" s="1165"/>
      <c r="K22" s="287">
        <v>98.5</v>
      </c>
      <c r="L22" s="288">
        <v>94.7</v>
      </c>
      <c r="M22" s="289">
        <v>3.8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52" t="s">
        <v>466</v>
      </c>
      <c r="L30" s="256"/>
      <c r="M30" s="257" t="s">
        <v>467</v>
      </c>
      <c r="N30" s="258"/>
    </row>
    <row r="31" spans="1:16">
      <c r="A31" s="250"/>
      <c r="B31" s="246"/>
      <c r="C31" s="246"/>
      <c r="D31" s="246"/>
      <c r="E31" s="246"/>
      <c r="F31" s="246"/>
      <c r="G31" s="259"/>
      <c r="H31" s="260"/>
      <c r="I31" s="260"/>
      <c r="J31" s="261"/>
      <c r="K31" s="1153"/>
      <c r="L31" s="262" t="s">
        <v>468</v>
      </c>
      <c r="M31" s="263" t="s">
        <v>469</v>
      </c>
      <c r="N31" s="264" t="s">
        <v>470</v>
      </c>
    </row>
    <row r="32" spans="1:16" ht="27" customHeight="1">
      <c r="A32" s="250"/>
      <c r="B32" s="246"/>
      <c r="C32" s="246"/>
      <c r="D32" s="246"/>
      <c r="E32" s="246"/>
      <c r="F32" s="246"/>
      <c r="G32" s="1154" t="s">
        <v>489</v>
      </c>
      <c r="H32" s="1155"/>
      <c r="I32" s="1155"/>
      <c r="J32" s="1156"/>
      <c r="K32" s="296">
        <v>250253</v>
      </c>
      <c r="L32" s="296">
        <v>111870</v>
      </c>
      <c r="M32" s="297">
        <v>103357</v>
      </c>
      <c r="N32" s="298">
        <v>8.1999999999999993</v>
      </c>
    </row>
    <row r="33" spans="1:16" ht="13.5" customHeight="1">
      <c r="A33" s="250"/>
      <c r="B33" s="246"/>
      <c r="C33" s="246"/>
      <c r="D33" s="246"/>
      <c r="E33" s="246"/>
      <c r="F33" s="246"/>
      <c r="G33" s="1154" t="s">
        <v>490</v>
      </c>
      <c r="H33" s="1155"/>
      <c r="I33" s="1155"/>
      <c r="J33" s="1156"/>
      <c r="K33" s="296" t="s">
        <v>475</v>
      </c>
      <c r="L33" s="296" t="s">
        <v>475</v>
      </c>
      <c r="M33" s="297" t="s">
        <v>475</v>
      </c>
      <c r="N33" s="298" t="s">
        <v>475</v>
      </c>
    </row>
    <row r="34" spans="1:16" ht="27" customHeight="1">
      <c r="A34" s="250"/>
      <c r="B34" s="246"/>
      <c r="C34" s="246"/>
      <c r="D34" s="246"/>
      <c r="E34" s="246"/>
      <c r="F34" s="246"/>
      <c r="G34" s="1154" t="s">
        <v>491</v>
      </c>
      <c r="H34" s="1155"/>
      <c r="I34" s="1155"/>
      <c r="J34" s="1156"/>
      <c r="K34" s="296" t="s">
        <v>475</v>
      </c>
      <c r="L34" s="296" t="s">
        <v>475</v>
      </c>
      <c r="M34" s="297" t="s">
        <v>475</v>
      </c>
      <c r="N34" s="298" t="s">
        <v>475</v>
      </c>
    </row>
    <row r="35" spans="1:16" ht="27" customHeight="1">
      <c r="A35" s="250"/>
      <c r="B35" s="246"/>
      <c r="C35" s="246"/>
      <c r="D35" s="246"/>
      <c r="E35" s="246"/>
      <c r="F35" s="246"/>
      <c r="G35" s="1154" t="s">
        <v>492</v>
      </c>
      <c r="H35" s="1155"/>
      <c r="I35" s="1155"/>
      <c r="J35" s="1156"/>
      <c r="K35" s="296">
        <v>17097</v>
      </c>
      <c r="L35" s="296">
        <v>7643</v>
      </c>
      <c r="M35" s="297">
        <v>28799</v>
      </c>
      <c r="N35" s="298">
        <v>-73.5</v>
      </c>
    </row>
    <row r="36" spans="1:16" ht="27" customHeight="1">
      <c r="A36" s="250"/>
      <c r="B36" s="246"/>
      <c r="C36" s="246"/>
      <c r="D36" s="246"/>
      <c r="E36" s="246"/>
      <c r="F36" s="246"/>
      <c r="G36" s="1154" t="s">
        <v>493</v>
      </c>
      <c r="H36" s="1155"/>
      <c r="I36" s="1155"/>
      <c r="J36" s="1156"/>
      <c r="K36" s="296">
        <v>26476</v>
      </c>
      <c r="L36" s="296">
        <v>11835</v>
      </c>
      <c r="M36" s="297">
        <v>4510</v>
      </c>
      <c r="N36" s="298">
        <v>162.4</v>
      </c>
    </row>
    <row r="37" spans="1:16" ht="13.5" customHeight="1">
      <c r="A37" s="250"/>
      <c r="B37" s="246"/>
      <c r="C37" s="246"/>
      <c r="D37" s="246"/>
      <c r="E37" s="246"/>
      <c r="F37" s="246"/>
      <c r="G37" s="1154" t="s">
        <v>494</v>
      </c>
      <c r="H37" s="1155"/>
      <c r="I37" s="1155"/>
      <c r="J37" s="1156"/>
      <c r="K37" s="296">
        <v>4430</v>
      </c>
      <c r="L37" s="296">
        <v>1980</v>
      </c>
      <c r="M37" s="297">
        <v>1276</v>
      </c>
      <c r="N37" s="298">
        <v>55.2</v>
      </c>
    </row>
    <row r="38" spans="1:16" ht="27" customHeight="1">
      <c r="A38" s="250"/>
      <c r="B38" s="246"/>
      <c r="C38" s="246"/>
      <c r="D38" s="246"/>
      <c r="E38" s="246"/>
      <c r="F38" s="246"/>
      <c r="G38" s="1157" t="s">
        <v>495</v>
      </c>
      <c r="H38" s="1158"/>
      <c r="I38" s="1158"/>
      <c r="J38" s="1159"/>
      <c r="K38" s="299" t="s">
        <v>475</v>
      </c>
      <c r="L38" s="299" t="s">
        <v>475</v>
      </c>
      <c r="M38" s="300">
        <v>40</v>
      </c>
      <c r="N38" s="301" t="s">
        <v>475</v>
      </c>
      <c r="O38" s="295"/>
    </row>
    <row r="39" spans="1:16">
      <c r="A39" s="250"/>
      <c r="B39" s="246"/>
      <c r="C39" s="246"/>
      <c r="D39" s="246"/>
      <c r="E39" s="246"/>
      <c r="F39" s="246"/>
      <c r="G39" s="1157" t="s">
        <v>496</v>
      </c>
      <c r="H39" s="1158"/>
      <c r="I39" s="1158"/>
      <c r="J39" s="1159"/>
      <c r="K39" s="302">
        <v>-7456</v>
      </c>
      <c r="L39" s="302">
        <v>-3333</v>
      </c>
      <c r="M39" s="303">
        <v>-3340</v>
      </c>
      <c r="N39" s="304">
        <v>-0.2</v>
      </c>
      <c r="O39" s="295"/>
    </row>
    <row r="40" spans="1:16" ht="27" customHeight="1">
      <c r="A40" s="250"/>
      <c r="B40" s="246"/>
      <c r="C40" s="246"/>
      <c r="D40" s="246"/>
      <c r="E40" s="246"/>
      <c r="F40" s="246"/>
      <c r="G40" s="1154" t="s">
        <v>497</v>
      </c>
      <c r="H40" s="1155"/>
      <c r="I40" s="1155"/>
      <c r="J40" s="1156"/>
      <c r="K40" s="302">
        <v>-217167</v>
      </c>
      <c r="L40" s="302">
        <v>-97080</v>
      </c>
      <c r="M40" s="303">
        <v>-104131</v>
      </c>
      <c r="N40" s="304">
        <v>-6.8</v>
      </c>
      <c r="O40" s="295"/>
    </row>
    <row r="41" spans="1:16">
      <c r="A41" s="250"/>
      <c r="B41" s="246"/>
      <c r="C41" s="246"/>
      <c r="D41" s="246"/>
      <c r="E41" s="246"/>
      <c r="F41" s="246"/>
      <c r="G41" s="1160" t="s">
        <v>283</v>
      </c>
      <c r="H41" s="1161"/>
      <c r="I41" s="1161"/>
      <c r="J41" s="1162"/>
      <c r="K41" s="296">
        <v>73633</v>
      </c>
      <c r="L41" s="302">
        <v>32916</v>
      </c>
      <c r="M41" s="303">
        <v>30511</v>
      </c>
      <c r="N41" s="304">
        <v>7.9</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47" t="s">
        <v>466</v>
      </c>
      <c r="J49" s="1149" t="s">
        <v>501</v>
      </c>
      <c r="K49" s="1150"/>
      <c r="L49" s="1150"/>
      <c r="M49" s="1150"/>
      <c r="N49" s="1151"/>
    </row>
    <row r="50" spans="1:14">
      <c r="A50" s="250"/>
      <c r="B50" s="246"/>
      <c r="C50" s="246"/>
      <c r="D50" s="246"/>
      <c r="E50" s="246"/>
      <c r="F50" s="246"/>
      <c r="G50" s="314"/>
      <c r="H50" s="315"/>
      <c r="I50" s="1148"/>
      <c r="J50" s="316" t="s">
        <v>502</v>
      </c>
      <c r="K50" s="317" t="s">
        <v>503</v>
      </c>
      <c r="L50" s="318" t="s">
        <v>504</v>
      </c>
      <c r="M50" s="319" t="s">
        <v>505</v>
      </c>
      <c r="N50" s="320" t="s">
        <v>506</v>
      </c>
    </row>
    <row r="51" spans="1:14">
      <c r="A51" s="250"/>
      <c r="B51" s="246"/>
      <c r="C51" s="246"/>
      <c r="D51" s="246"/>
      <c r="E51" s="246"/>
      <c r="F51" s="246"/>
      <c r="G51" s="312" t="s">
        <v>507</v>
      </c>
      <c r="H51" s="313"/>
      <c r="I51" s="321">
        <v>121794</v>
      </c>
      <c r="J51" s="322">
        <v>49752</v>
      </c>
      <c r="K51" s="323">
        <v>-54.5</v>
      </c>
      <c r="L51" s="324">
        <v>221823</v>
      </c>
      <c r="M51" s="325">
        <v>10.1</v>
      </c>
      <c r="N51" s="326">
        <v>-64.599999999999994</v>
      </c>
    </row>
    <row r="52" spans="1:14">
      <c r="A52" s="250"/>
      <c r="B52" s="246"/>
      <c r="C52" s="246"/>
      <c r="D52" s="246"/>
      <c r="E52" s="246"/>
      <c r="F52" s="246"/>
      <c r="G52" s="327"/>
      <c r="H52" s="328" t="s">
        <v>508</v>
      </c>
      <c r="I52" s="329">
        <v>78772</v>
      </c>
      <c r="J52" s="330">
        <v>32178</v>
      </c>
      <c r="K52" s="331">
        <v>-65.2</v>
      </c>
      <c r="L52" s="332">
        <v>104431</v>
      </c>
      <c r="M52" s="333">
        <v>-11.8</v>
      </c>
      <c r="N52" s="334">
        <v>-53.4</v>
      </c>
    </row>
    <row r="53" spans="1:14">
      <c r="A53" s="250"/>
      <c r="B53" s="246"/>
      <c r="C53" s="246"/>
      <c r="D53" s="246"/>
      <c r="E53" s="246"/>
      <c r="F53" s="246"/>
      <c r="G53" s="312" t="s">
        <v>509</v>
      </c>
      <c r="H53" s="313"/>
      <c r="I53" s="321">
        <v>121971</v>
      </c>
      <c r="J53" s="322">
        <v>50568</v>
      </c>
      <c r="K53" s="323">
        <v>1.6</v>
      </c>
      <c r="L53" s="324">
        <v>263041</v>
      </c>
      <c r="M53" s="325">
        <v>18.600000000000001</v>
      </c>
      <c r="N53" s="326">
        <v>-17</v>
      </c>
    </row>
    <row r="54" spans="1:14">
      <c r="A54" s="250"/>
      <c r="B54" s="246"/>
      <c r="C54" s="246"/>
      <c r="D54" s="246"/>
      <c r="E54" s="246"/>
      <c r="F54" s="246"/>
      <c r="G54" s="327"/>
      <c r="H54" s="328" t="s">
        <v>508</v>
      </c>
      <c r="I54" s="329">
        <v>104468</v>
      </c>
      <c r="J54" s="330">
        <v>43312</v>
      </c>
      <c r="K54" s="331">
        <v>34.6</v>
      </c>
      <c r="L54" s="332">
        <v>103171</v>
      </c>
      <c r="M54" s="333">
        <v>-1.2</v>
      </c>
      <c r="N54" s="334">
        <v>35.799999999999997</v>
      </c>
    </row>
    <row r="55" spans="1:14">
      <c r="A55" s="250"/>
      <c r="B55" s="246"/>
      <c r="C55" s="246"/>
      <c r="D55" s="246"/>
      <c r="E55" s="246"/>
      <c r="F55" s="246"/>
      <c r="G55" s="312" t="s">
        <v>510</v>
      </c>
      <c r="H55" s="313"/>
      <c r="I55" s="321">
        <v>352896</v>
      </c>
      <c r="J55" s="322">
        <v>149977</v>
      </c>
      <c r="K55" s="323">
        <v>196.6</v>
      </c>
      <c r="L55" s="324">
        <v>272886</v>
      </c>
      <c r="M55" s="325">
        <v>3.7</v>
      </c>
      <c r="N55" s="326">
        <v>192.9</v>
      </c>
    </row>
    <row r="56" spans="1:14">
      <c r="A56" s="250"/>
      <c r="B56" s="246"/>
      <c r="C56" s="246"/>
      <c r="D56" s="246"/>
      <c r="E56" s="246"/>
      <c r="F56" s="246"/>
      <c r="G56" s="327"/>
      <c r="H56" s="328" t="s">
        <v>508</v>
      </c>
      <c r="I56" s="329">
        <v>251394</v>
      </c>
      <c r="J56" s="330">
        <v>106840</v>
      </c>
      <c r="K56" s="331">
        <v>146.69999999999999</v>
      </c>
      <c r="L56" s="332">
        <v>125724</v>
      </c>
      <c r="M56" s="333">
        <v>21.9</v>
      </c>
      <c r="N56" s="334">
        <v>124.8</v>
      </c>
    </row>
    <row r="57" spans="1:14">
      <c r="A57" s="250"/>
      <c r="B57" s="246"/>
      <c r="C57" s="246"/>
      <c r="D57" s="246"/>
      <c r="E57" s="246"/>
      <c r="F57" s="246"/>
      <c r="G57" s="312" t="s">
        <v>511</v>
      </c>
      <c r="H57" s="313"/>
      <c r="I57" s="321">
        <v>483384</v>
      </c>
      <c r="J57" s="322">
        <v>209984</v>
      </c>
      <c r="K57" s="323">
        <v>40</v>
      </c>
      <c r="L57" s="324">
        <v>245039</v>
      </c>
      <c r="M57" s="325">
        <v>-10.199999999999999</v>
      </c>
      <c r="N57" s="326">
        <v>50.2</v>
      </c>
    </row>
    <row r="58" spans="1:14">
      <c r="A58" s="250"/>
      <c r="B58" s="246"/>
      <c r="C58" s="246"/>
      <c r="D58" s="246"/>
      <c r="E58" s="246"/>
      <c r="F58" s="246"/>
      <c r="G58" s="327"/>
      <c r="H58" s="328" t="s">
        <v>508</v>
      </c>
      <c r="I58" s="329">
        <v>254817</v>
      </c>
      <c r="J58" s="330">
        <v>110694</v>
      </c>
      <c r="K58" s="331">
        <v>3.6</v>
      </c>
      <c r="L58" s="332">
        <v>108922</v>
      </c>
      <c r="M58" s="333">
        <v>-13.4</v>
      </c>
      <c r="N58" s="334">
        <v>17</v>
      </c>
    </row>
    <row r="59" spans="1:14">
      <c r="A59" s="250"/>
      <c r="B59" s="246"/>
      <c r="C59" s="246"/>
      <c r="D59" s="246"/>
      <c r="E59" s="246"/>
      <c r="F59" s="246"/>
      <c r="G59" s="312" t="s">
        <v>512</v>
      </c>
      <c r="H59" s="313"/>
      <c r="I59" s="321">
        <v>596907</v>
      </c>
      <c r="J59" s="322">
        <v>266834</v>
      </c>
      <c r="K59" s="323">
        <v>27.1</v>
      </c>
      <c r="L59" s="324">
        <v>237994</v>
      </c>
      <c r="M59" s="325">
        <v>-2.9</v>
      </c>
      <c r="N59" s="326">
        <v>30</v>
      </c>
    </row>
    <row r="60" spans="1:14">
      <c r="A60" s="250"/>
      <c r="B60" s="246"/>
      <c r="C60" s="246"/>
      <c r="D60" s="246"/>
      <c r="E60" s="246"/>
      <c r="F60" s="246"/>
      <c r="G60" s="327"/>
      <c r="H60" s="328" t="s">
        <v>508</v>
      </c>
      <c r="I60" s="335">
        <v>233997</v>
      </c>
      <c r="J60" s="330">
        <v>104603</v>
      </c>
      <c r="K60" s="331">
        <v>-5.5</v>
      </c>
      <c r="L60" s="332">
        <v>110361</v>
      </c>
      <c r="M60" s="333">
        <v>1.3</v>
      </c>
      <c r="N60" s="334">
        <v>-6.8</v>
      </c>
    </row>
    <row r="61" spans="1:14">
      <c r="A61" s="250"/>
      <c r="B61" s="246"/>
      <c r="C61" s="246"/>
      <c r="D61" s="246"/>
      <c r="E61" s="246"/>
      <c r="F61" s="246"/>
      <c r="G61" s="312" t="s">
        <v>513</v>
      </c>
      <c r="H61" s="336"/>
      <c r="I61" s="337">
        <v>335390</v>
      </c>
      <c r="J61" s="338">
        <v>145423</v>
      </c>
      <c r="K61" s="339">
        <v>42.2</v>
      </c>
      <c r="L61" s="340">
        <v>248157</v>
      </c>
      <c r="M61" s="341">
        <v>3.9</v>
      </c>
      <c r="N61" s="326">
        <v>38.299999999999997</v>
      </c>
    </row>
    <row r="62" spans="1:14">
      <c r="A62" s="250"/>
      <c r="B62" s="246"/>
      <c r="C62" s="246"/>
      <c r="D62" s="246"/>
      <c r="E62" s="246"/>
      <c r="F62" s="246"/>
      <c r="G62" s="327"/>
      <c r="H62" s="328" t="s">
        <v>508</v>
      </c>
      <c r="I62" s="329">
        <v>184690</v>
      </c>
      <c r="J62" s="330">
        <v>79525</v>
      </c>
      <c r="K62" s="331">
        <v>22.8</v>
      </c>
      <c r="L62" s="332">
        <v>110522</v>
      </c>
      <c r="M62" s="333">
        <v>-0.6</v>
      </c>
      <c r="N62" s="334">
        <v>23.4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2" t="s">
        <v>3</v>
      </c>
      <c r="D47" s="1172"/>
      <c r="E47" s="1173"/>
      <c r="F47" s="11">
        <v>70.78</v>
      </c>
      <c r="G47" s="12">
        <v>86.29</v>
      </c>
      <c r="H47" s="12">
        <v>94.62</v>
      </c>
      <c r="I47" s="12">
        <v>97.6</v>
      </c>
      <c r="J47" s="13">
        <v>110.94</v>
      </c>
    </row>
    <row r="48" spans="2:10" ht="57.75" customHeight="1">
      <c r="B48" s="14"/>
      <c r="C48" s="1174" t="s">
        <v>4</v>
      </c>
      <c r="D48" s="1174"/>
      <c r="E48" s="1175"/>
      <c r="F48" s="15">
        <v>13.36</v>
      </c>
      <c r="G48" s="16">
        <v>13.57</v>
      </c>
      <c r="H48" s="16">
        <v>7.72</v>
      </c>
      <c r="I48" s="16">
        <v>10.18</v>
      </c>
      <c r="J48" s="17">
        <v>8.42</v>
      </c>
    </row>
    <row r="49" spans="2:10" ht="57.75" customHeight="1" thickBot="1">
      <c r="B49" s="18"/>
      <c r="C49" s="1176" t="s">
        <v>5</v>
      </c>
      <c r="D49" s="1176"/>
      <c r="E49" s="1177"/>
      <c r="F49" s="19" t="s">
        <v>520</v>
      </c>
      <c r="G49" s="20">
        <v>14.48</v>
      </c>
      <c r="H49" s="20">
        <v>1.24</v>
      </c>
      <c r="I49" s="20">
        <v>9.23</v>
      </c>
      <c r="J49" s="21" t="s">
        <v>521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dcterms:modified xsi:type="dcterms:W3CDTF">2018-11-26T00:56:58Z</dcterms:modified>
</cp:coreProperties>
</file>