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 sheetId="22" r:id="rId15"/>
    <sheet name="データシート" sheetId="8" state="hidden" r:id="rId16"/>
  </sheets>
  <calcPr calcId="152511" concurrentManualCount="2"/>
</workbook>
</file>

<file path=xl/calcChain.xml><?xml version="1.0" encoding="utf-8"?>
<calcChain xmlns="http://schemas.openxmlformats.org/spreadsheetml/2006/main">
  <c r="AA68" i="11" l="1"/>
  <c r="AU63" i="11" l="1"/>
  <c r="AP63" i="11"/>
  <c r="AU88" i="11"/>
  <c r="AP88" i="11"/>
  <c r="AF88" i="11"/>
  <c r="AA74" i="11"/>
  <c r="AA71" i="11"/>
  <c r="DG102" i="11"/>
  <c r="CW102" i="11"/>
  <c r="CR102" i="11"/>
  <c r="AA33" i="11"/>
  <c r="AA32" i="11"/>
  <c r="Q23" i="11"/>
  <c r="AA31" i="11"/>
  <c r="AA30" i="11"/>
  <c r="AA29" i="11"/>
  <c r="AA28" i="11"/>
  <c r="AP23" i="11"/>
  <c r="AA23" i="11"/>
  <c r="V23" i="11"/>
  <c r="AA7" i="11"/>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CO35" i="9"/>
  <c r="CO36" i="9" s="1"/>
  <c r="CO37" i="9" s="1"/>
  <c r="BE35" i="9"/>
  <c r="C35" i="9"/>
  <c r="CO34" i="9"/>
  <c r="BW34" i="9"/>
  <c r="BW35" i="9" s="1"/>
  <c r="BW36" i="9" s="1"/>
  <c r="BW37" i="9" s="1"/>
  <c r="BW38" i="9" s="1"/>
  <c r="BW39" i="9" s="1"/>
  <c r="BW40" i="9" s="1"/>
  <c r="BW41" i="9" s="1"/>
  <c r="BW42" i="9" s="1"/>
  <c r="BW43" i="9" s="1"/>
  <c r="BE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<sst xmlns="http://schemas.openxmlformats.org/spreadsheetml/2006/main" count="1107" uniqueCount="577">
  <si>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</si>
  <si>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</si>
  <si>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</si>
  <si>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</si>
  <si>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</si>
  <si>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</si>
  <si>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</si>
  <si>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</si>
  <si>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</si>
  <si>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</si>
  <si>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</si>
  <si>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</si>
  <si>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</si>
  <si>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</si>
  <si>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</si>
  <si>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</si>
  <si>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</si>
  <si>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</si>
  <si>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</si>
  <si>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</si>
  <si>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</si>
  <si>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</si>
  <si>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</si>
  <si>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</si>
  <si>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</si>
  <si>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</si>
  <si>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</si>
  <si>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</si>
  <si>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</si>
  <si>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</si>
  <si>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</si>
  <si>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</si>
  <si>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</si>
  <si>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</si>
  <si>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</si>
  <si>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</si>
  <si>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</si>
  <si>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</si>
  <si>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</si>
  <si>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</si>
  <si>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</si>
  <si>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</si>
  <si>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</si>
  <si>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</si>
  <si>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</si>
  <si>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</si>
  <si>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</si>
  <si>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</si>
  <si>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</si>
  <si>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</si>
  <si>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</si>
  <si>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</si>
  <si>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</si>
  <si>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</si>
  <si>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</si>
  <si>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</si>
  <si>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</si>
  <si>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</si>
  <si>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</si>
  <si>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</si>
  <si>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</si>
  <si>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</si>
  <si>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</si>
  <si>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</si>
  <si>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</si>
  <si>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</si>
  <si>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</si>
  <si>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</si>
  <si>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</si>
  <si>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</si>
  <si>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</si>
  <si>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</si>
  <si>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</si>
  <si>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</si>
  <si>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</si>
  <si>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</si>
  <si>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</si>
  <si>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</si>
  <si>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</si>
  <si>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</si>
  <si>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</si>
  <si>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</si>
  <si>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大野城市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</si>
  <si>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</si>
  <si>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</si>
  <si>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</si>
  <si>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</si>
  <si>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</si>
  <si>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</si>
  <si>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</si>
  <si>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</si>
  <si>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</si>
  <si>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</si>
  <si>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</si>
  <si>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</si>
  <si>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</si>
  <si>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</si>
  <si>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</si>
  <si>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</si>
  <si>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</si>
  <si>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</si>
  <si>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</si>
  <si>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</si>
  <si>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</si>
  <si>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</si>
  <si>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</si>
  <si>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</si>
  <si>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</si>
  <si>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</si>
  <si>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</si>
  <si>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</si>
  <si>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</si>
  <si>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</si>
  <si>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</si>
  <si>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</si>
  <si>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</si>
  <si>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</si>
  <si>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</si>
  <si>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</si>
  <si>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</si>
  <si>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</si>
  <si>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</si>
  <si>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</si>
  <si>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</si>
  <si>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</si>
  <si>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</si>
  <si>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</si>
  <si>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</si>
  <si>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</si>
  <si>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</si>
  <si>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</si>
  <si>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</si>
  <si>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</si>
  <si>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</si>
  <si>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</si>
  <si>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</si>
  <si>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</si>
  <si>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</si>
  <si>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</si>
  <si>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</si>
  <si>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</si>
  <si>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</si>
  <si>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</si>
  <si>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</si>
  <si>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</si>
  <si>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</si>
  <si>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</si>
  <si>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</si>
  <si>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</si>
  <si>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</si>
  <si>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</si>
  <si>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</si>
  <si>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</si>
  <si>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</si>
  <si>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</si>
  <si>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</si>
  <si>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</si>
  <si>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</si>
  <si>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</si>
  <si>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</si>
  <si>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</si>
  <si>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</si>
  <si>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</si>
  <si>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</si>
  <si>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</si>
  <si>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</si>
  <si>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</si>
  <si>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</si>
  <si>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</si>
  <si>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</si>
  <si>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</si>
  <si>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</si>
  <si>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</si>
  <si>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</si>
  <si>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</si>
  <si>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</si>
  <si>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</si>
  <si>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</si>
  <si>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</si>
  <si>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</si>
  <si>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</si>
  <si>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</si>
  <si>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</si>
  <si>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</si>
  <si>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</si>
  <si>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</si>
  <si>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</si>
  <si>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</si>
  <si>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</si>
  <si>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</si>
  <si>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</si>
  <si>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</si>
  <si>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</si>
  <si>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</si>
  <si>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</si>
  <si>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</si>
  <si>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</si>
  <si>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福岡県大野城市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</si>
  <si>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</si>
  <si>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</si>
  <si>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</si>
  <si>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</si>
  <si>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</si>
  <si>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</si>
  <si>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</si>
  <si>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</si>
  <si>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</si>
  <si>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</si>
  <si>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</si>
  <si>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</si>
  <si>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</si>
  <si>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</si>
  <si>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</si>
  <si>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</si>
  <si>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</si>
  <si>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</si>
  <si>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</si>
  <si>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</si>
  <si>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</si>
  <si>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</si>
  <si>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</si>
  <si>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</si>
  <si>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</si>
  <si>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</si>
  <si>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</si>
  <si>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</si>
  <si>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</si>
  <si>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</si>
  <si>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</si>
  <si>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</si>
  <si>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</si>
  <si>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</si>
  <si>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</si>
  <si>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</si>
  <si>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</si>
  <si>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</si>
  <si>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</si>
  <si>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</si>
  <si>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</si>
  <si>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</si>
  <si>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</si>
  <si>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</si>
  <si>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</si>
  <si>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</si>
  <si>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</si>
  <si>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</si>
  <si>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</si>
  <si>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</si>
  <si>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</si>
  <si>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</si>
  <si>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</si>
  <si>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</si>
  <si>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</si>
  <si>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</si>
  <si>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</si>
  <si>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</si>
  <si>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</si>
  <si>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</si>
  <si>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</si>
  <si>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</si>
  <si>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</si>
  <si>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</si>
  <si>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</si>
  <si>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</si>
  <si>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</si>
  <si>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</si>
  <si>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</si>
  <si>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</si>
  <si>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</si>
  <si>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</si>
  <si>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</si>
  <si>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</si>
  <si>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</si>
  <si>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</si>
  <si>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</si>
  <si>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</si>
  <si>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</si>
  <si>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</si>
  <si>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</si>
  <si>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</si>
  <si>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</si>
  <si>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</si>
  <si>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</si>
  <si>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</si>
  <si>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</si>
  <si>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</si>
  <si>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</si>
  <si>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</si>
  <si>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</si>
  <si>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</si>
  <si>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</si>
  <si>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</si>
  <si>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</si>
  <si>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</si>
  <si>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</si>
  <si>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</si>
  <si>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</si>
  <si>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</si>
  <si>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</si>
  <si>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</si>
  <si>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</si>
  <si>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</si>
  <si>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</si>
  <si>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</si>
  <si>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</si>
  <si>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</si>
  <si>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</si>
  <si>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</si>
  <si>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</si>
  <si>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</si>
  <si>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</si>
  <si>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</si>
  <si>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</si>
  <si>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</si>
  <si>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</si>
  <si>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</si>
  <si>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</si>
  <si>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</si>
  <si>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</si>
  <si>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</si>
  <si>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</si>
  <si>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</si>
  <si>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</si>
  <si>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</si>
  <si>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</si>
  <si>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</si>
  <si>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</si>
  <si>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</si>
  <si>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</si>
  <si>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</si>
  <si>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</si>
  <si>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</si>
  <si>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</si>
  <si>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</si>
  <si>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</si>
  <si>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</si>
  <si>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</si>
  <si>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</si>
  <si>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</si>
  <si>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</si>
  <si>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</si>
  <si>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</si>
  <si>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</si>
  <si>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</si>
  <si>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</si>
  <si>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</si>
  <si>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福岡県大野城市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</si>
  <si>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</si>
  <si>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</si>
  <si>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</si>
  <si>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</si>
  <si>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</si>
  <si>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</si>
  <si>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</si>
  <si>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</si>
  <si>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</si>
  <si>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</si>
  <si>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</si>
  <si>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</si>
  <si>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</si>
  <si>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</si>
  <si>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</si>
  <si>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</si>
  <si>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</si>
  <si>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</si>
  <si>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</si>
  <si>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</si>
  <si>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</si>
  <si>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</si>
  <si>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</si>
  <si>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</si>
  <si>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</si>
  <si>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</si>
  <si>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</si>
  <si>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</si>
  <si>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</si>
  <si>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</si>
  <si>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</si>
  <si>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</si>
  <si>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</si>
  <si>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</si>
  <si>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</si>
  <si>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</si>
  <si>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</si>
  <si>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</si>
  <si>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</si>
  <si>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</si>
  <si>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</si>
  <si>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</si>
  <si>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</si>
  <si>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</si>
  <si>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</si>
  <si>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</si>
  <si>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</si>
  <si>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</si>
  <si>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</si>
  <si>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</si>
  <si>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</si>
  <si>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</si>
  <si>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</si>
  <si>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</si>
  <si>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</si>
  <si>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</si>
  <si>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</si>
  <si>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</si>
  <si>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</si>
  <si>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</si>
  <si>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</si>
  <si>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</si>
  <si>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</si>
  <si>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</si>
  <si>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</si>
  <si>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</si>
  <si>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</si>
  <si>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</si>
  <si>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</si>
  <si>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</si>
  <si>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</si>
  <si>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</si>
  <si>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</si>
  <si>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</si>
  <si>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</si>
  <si>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</si>
  <si>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</si>
  <si>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</si>
  <si>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</si>
  <si>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</si>
  <si>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</si>
  <si>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</si>
  <si>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</si>
  <si>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</si>
  <si>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</si>
  <si>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</si>
  <si>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</si>
  <si>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</si>
  <si>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</si>
  <si>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</si>
  <si>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</si>
  <si>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</si>
  <si>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</si>
  <si>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</si>
  <si>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</si>
  <si>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</si>
  <si>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</si>
  <si>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</si>
  <si>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</si>
  <si>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</si>
  <si>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</si>
  <si>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</si>
  <si>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</si>
  <si>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</si>
  <si>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</si>
  <si>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</si>
  <si>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</si>
  <si>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</si>
  <si>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</si>
  <si>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</si>
  <si>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</si>
  <si>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</si>
  <si>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</si>
  <si>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</si>
  <si>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</si>
  <si>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</si>
  <si>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</si>
  <si>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</si>
  <si>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</si>
  <si>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</si>
  <si>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</si>
  <si>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</si>
  <si>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</si>
  <si>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</si>
  <si>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</si>
  <si>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</si>
  <si>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</si>
  <si>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</si>
  <si>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</si>
  <si>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</si>
  <si>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</si>
  <si>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</si>
  <si>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</si>
  <si>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</si>
  <si>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</si>
  <si>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</si>
  <si>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</si>
  <si>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</si>
  <si>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</si>
  <si>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</si>
  <si>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</si>
  <si>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</si>
  <si>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</si>
  <si>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</si>
  <si>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</si>
  <si>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</si>
  <si>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</si>
  <si>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</si>
  <si>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</si>
  <si>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</si>
  <si>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</si>
  <si>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</si>
  <si>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</si>
  <si>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</si>
  <si>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</si>
  <si>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</si>
  <si>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</si>
  <si>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</si>
  <si>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</si>
  <si>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</si>
  <si>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</si>
  <si>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</si>
  <si>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</si>
  <si>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</si>
  <si>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</si>
  <si>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</si>
  <si>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</si>
  <si>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</si>
  <si>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</si>
  <si>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</si>
  <si>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</si>
  <si>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</si>
  <si>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</si>
  <si>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</si>
  <si>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</si>
  <si>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</si>
  <si>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0.70</t>
  </si>
  <si>
    <t>水道事業会計</t>
  </si>
  <si>
    <t>下水道事業会計</t>
  </si>
  <si>
    <t>一般会計</t>
  </si>
  <si>
    <t>介護保険特別会計（保険事業勘定）</t>
  </si>
  <si>
    <t>国民健康保険特別会計</t>
  </si>
  <si>
    <t>介護保険特別会計（介護サービス事業勘定）</t>
  </si>
  <si>
    <t>後期高齢者医療特別会計</t>
  </si>
  <si>
    <t>▲ 0.01</t>
  </si>
  <si>
    <t>その他会計（赤字）</t>
  </si>
  <si>
    <t>その他会計（黒字）</t>
  </si>
  <si>
    <t>福岡県市町村消防団員等公務災害補償組合（一般会計）</t>
    <rPh sb="0" eb="3">
      <t>フクオカケン</t>
    </rPh>
    <rPh sb="3" eb="6">
      <t>シチョウソン</t>
    </rPh>
    <rPh sb="6" eb="8">
      <t>ショウボウ</t>
    </rPh>
    <rPh sb="8" eb="11">
      <t>ダンイントウ</t>
    </rPh>
    <rPh sb="11" eb="13">
      <t>コウム</t>
    </rPh>
    <rPh sb="13" eb="15">
      <t>サイガイ</t>
    </rPh>
    <rPh sb="15" eb="17">
      <t>ホショウ</t>
    </rPh>
    <rPh sb="17" eb="19">
      <t>クミアイ</t>
    </rPh>
    <rPh sb="20" eb="22">
      <t>イッパン</t>
    </rPh>
    <rPh sb="22" eb="24">
      <t>カイケイ</t>
    </rPh>
    <phoneticPr fontId="30"/>
  </si>
  <si>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30"/>
  </si>
  <si>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30"/>
  </si>
  <si>
    <t>筑紫自治振興組合（一般会計）</t>
    <rPh sb="0" eb="2">
      <t>チクシ</t>
    </rPh>
    <rPh sb="2" eb="4">
      <t>ジチ</t>
    </rPh>
    <rPh sb="4" eb="6">
      <t>シンコウ</t>
    </rPh>
    <rPh sb="6" eb="8">
      <t>クミアイ</t>
    </rPh>
    <rPh sb="9" eb="11">
      <t>イッパン</t>
    </rPh>
    <rPh sb="11" eb="13">
      <t>カイケイ</t>
    </rPh>
    <phoneticPr fontId="30"/>
  </si>
  <si>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30"/>
  </si>
  <si>
    <t>春日・大野城・那珂川消防組合（一般会計）</t>
    <rPh sb="0" eb="2">
      <t>カスガ</t>
    </rPh>
    <rPh sb="3" eb="6">
      <t>オオノジョウ</t>
    </rPh>
    <rPh sb="7" eb="10">
      <t>ナカガワ</t>
    </rPh>
    <rPh sb="10" eb="12">
      <t>ショウボウ</t>
    </rPh>
    <rPh sb="12" eb="14">
      <t>クミアイ</t>
    </rPh>
    <rPh sb="15" eb="17">
      <t>イッパン</t>
    </rPh>
    <rPh sb="17" eb="19">
      <t>カイケイ</t>
    </rPh>
    <phoneticPr fontId="30"/>
  </si>
  <si>
    <t>大野城太宰府環境施設組合（一般会計）</t>
    <rPh sb="0" eb="3">
      <t>オオノジョウ</t>
    </rPh>
    <rPh sb="3" eb="6">
      <t>ダザイフ</t>
    </rPh>
    <rPh sb="6" eb="8">
      <t>カンキョウ</t>
    </rPh>
    <rPh sb="8" eb="10">
      <t>シセツ</t>
    </rPh>
    <rPh sb="10" eb="12">
      <t>クミアイ</t>
    </rPh>
    <rPh sb="13" eb="15">
      <t>イッパン</t>
    </rPh>
    <rPh sb="15" eb="17">
      <t>カイケイ</t>
    </rPh>
    <phoneticPr fontId="30"/>
  </si>
  <si>
    <t>福岡県自治振興組合（一般会計）</t>
    <rPh sb="0" eb="3">
      <t>フクオカケン</t>
    </rPh>
    <rPh sb="3" eb="5">
      <t>ジチ</t>
    </rPh>
    <rPh sb="5" eb="7">
      <t>シンコウ</t>
    </rPh>
    <rPh sb="7" eb="9">
      <t>クミアイ</t>
    </rPh>
    <rPh sb="10" eb="12">
      <t>イッパン</t>
    </rPh>
    <rPh sb="12" eb="14">
      <t>カイケイ</t>
    </rPh>
    <phoneticPr fontId="30"/>
  </si>
  <si>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30"/>
  </si>
  <si>
    <t>春日大野城衛生施設組合（一般会計）</t>
    <rPh sb="0" eb="2">
      <t>カスガ</t>
    </rPh>
    <rPh sb="2" eb="5">
      <t>オオノジョウ</t>
    </rPh>
    <rPh sb="5" eb="7">
      <t>エイセイ</t>
    </rPh>
    <rPh sb="7" eb="9">
      <t>シセツ</t>
    </rPh>
    <rPh sb="9" eb="11">
      <t>クミアイ</t>
    </rPh>
    <rPh sb="12" eb="14">
      <t>イッパン</t>
    </rPh>
    <rPh sb="14" eb="16">
      <t>カイケイ</t>
    </rPh>
    <phoneticPr fontId="30"/>
  </si>
  <si>
    <t>筑慈苑施設組合（一般会計）</t>
    <rPh sb="0" eb="1">
      <t>チク</t>
    </rPh>
    <rPh sb="1" eb="2">
      <t>メグム</t>
    </rPh>
    <rPh sb="2" eb="3">
      <t>エン</t>
    </rPh>
    <rPh sb="3" eb="5">
      <t>シセツ</t>
    </rPh>
    <rPh sb="5" eb="7">
      <t>クミアイ</t>
    </rPh>
    <rPh sb="8" eb="10">
      <t>イッパン</t>
    </rPh>
    <rPh sb="10" eb="12">
      <t>カイケイ</t>
    </rPh>
    <phoneticPr fontId="30"/>
  </si>
  <si>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30"/>
  </si>
  <si>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30"/>
  </si>
  <si>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30"/>
  </si>
  <si>
    <t>福岡都市圏南部環境事業組合（一般会計）</t>
    <rPh sb="0" eb="2">
      <t>フクオカ</t>
    </rPh>
    <rPh sb="2" eb="5">
      <t>トシケン</t>
    </rPh>
    <rPh sb="5" eb="7">
      <t>ナンブ</t>
    </rPh>
    <rPh sb="7" eb="9">
      <t>カンキョウ</t>
    </rPh>
    <rPh sb="9" eb="11">
      <t>ジギョウ</t>
    </rPh>
    <rPh sb="11" eb="13">
      <t>クミアイ</t>
    </rPh>
    <phoneticPr fontId="30"/>
  </si>
  <si>
    <t>福岡県後期高齢者医療広域連合（一般会計）</t>
    <rPh sb="0" eb="3">
      <t>フクオカケン</t>
    </rPh>
    <rPh sb="3" eb="5">
      <t>コウキ</t>
    </rPh>
    <rPh sb="5" eb="8">
      <t>コウレイシャ</t>
    </rPh>
    <rPh sb="8" eb="10">
      <t>イリョウ</t>
    </rPh>
    <rPh sb="10" eb="12">
      <t>コウイキ</t>
    </rPh>
    <rPh sb="12" eb="14">
      <t>レンゴウ</t>
    </rPh>
    <phoneticPr fontId="30"/>
  </si>
  <si>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</si>
  <si>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福岡地区水道企業団</t>
    <rPh sb="0" eb="2">
      <t>フクオカ</t>
    </rPh>
    <rPh sb="2" eb="4">
      <t>チク</t>
    </rPh>
    <rPh sb="4" eb="6">
      <t>スイドウ</t>
    </rPh>
    <rPh sb="6" eb="8">
      <t>キギョウ</t>
    </rPh>
    <rPh sb="8" eb="9">
      <t>ダン</t>
    </rPh>
    <phoneticPr fontId="30"/>
  </si>
  <si>
    <t>大野城まどかぴあ</t>
    <rPh sb="0" eb="3">
      <t>オオノジョウ</t>
    </rPh>
    <phoneticPr fontId="30"/>
  </si>
  <si>
    <t>大野城市体育協会</t>
    <rPh sb="0" eb="4">
      <t>オオノジョウシ</t>
    </rPh>
    <rPh sb="4" eb="6">
      <t>タイイク</t>
    </rPh>
    <rPh sb="6" eb="8">
      <t>キョウカイ</t>
    </rPh>
    <phoneticPr fontId="30"/>
  </si>
  <si>
    <t>おおのじょう緑のトラスト協会</t>
    <rPh sb="6" eb="7">
      <t>ミドリ</t>
    </rPh>
    <rPh sb="12" eb="14">
      <t>キョウカイ</t>
    </rPh>
    <phoneticPr fontId="30"/>
  </si>
  <si>
    <t>大野城市土地開発公社</t>
    <rPh sb="0" eb="4">
      <t>オオノジョウシ</t>
    </rPh>
    <rPh sb="4" eb="6">
      <t>トチ</t>
    </rPh>
    <rPh sb="6" eb="8">
      <t>カイハツ</t>
    </rPh>
    <rPh sb="8" eb="10">
      <t>コウシャ</t>
    </rPh>
    <phoneticPr fontId="30"/>
  </si>
  <si>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</si>
  <si>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</si>
  <si>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</si>
  <si>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</si>
  <si>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</si>
  <si>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</si>
  <si>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</si>
  <si>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</si>
  <si>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</si>
  <si>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</si>
  <si>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</si>
  <si>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</si>
  <si>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</si>
  <si>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</si>
  <si>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</si>
  <si>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</si>
  <si>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</si>
  <si>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</si>
  <si>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</si>
  <si>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</si>
  <si>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実質公債費比率は、市債償還のピークを過ぎたことや高利率の市債の繰上償還を積極的に実施し、元利償還金の抑制を図ったことにより、年々減少し、類似団体の平均を下回っている。また、市債残高の減少に伴い、将来負担比率も減少している。今後も中期的な見直しの中で、適正水準の維持に努めていく。</t>
    <rPh sb="0" eb="2">
      <t>ジッシツ</t>
    </rPh>
    <rPh sb="2" eb="5">
      <t>コウサイヒ</t>
    </rPh>
    <rPh sb="5" eb="7">
      <t>ヒリツ</t>
    </rPh>
    <rPh sb="9" eb="11">
      <t>シサイ</t>
    </rPh>
    <rPh sb="11" eb="13">
      <t>ショウカン</t>
    </rPh>
    <rPh sb="18" eb="19">
      <t>ス</t>
    </rPh>
    <rPh sb="24" eb="27">
      <t>コウリリツ</t>
    </rPh>
    <rPh sb="28" eb="30">
      <t>シサイ</t>
    </rPh>
    <rPh sb="31" eb="33">
      <t>クリア</t>
    </rPh>
    <rPh sb="33" eb="35">
      <t>ショウカン</t>
    </rPh>
    <rPh sb="36" eb="39">
      <t>セッキョクテキ</t>
    </rPh>
    <rPh sb="40" eb="42">
      <t>ジッシ</t>
    </rPh>
    <rPh sb="44" eb="46">
      <t>ガンリ</t>
    </rPh>
    <rPh sb="46" eb="49">
      <t>ショウカンキン</t>
    </rPh>
    <rPh sb="50" eb="52">
      <t>ヨクセイ</t>
    </rPh>
    <rPh sb="53" eb="54">
      <t>ハカ</t>
    </rPh>
    <rPh sb="62" eb="64">
      <t>ネンネン</t>
    </rPh>
    <rPh sb="64" eb="66">
      <t>ゲンショウ</t>
    </rPh>
    <rPh sb="68" eb="70">
      <t>ルイジ</t>
    </rPh>
    <rPh sb="70" eb="72">
      <t>ダンタイ</t>
    </rPh>
    <rPh sb="73" eb="75">
      <t>ヘイキン</t>
    </rPh>
    <rPh sb="76" eb="78">
      <t>シタマワ</t>
    </rPh>
    <rPh sb="86" eb="88">
      <t>シサイ</t>
    </rPh>
    <rPh sb="88" eb="90">
      <t>ザンダカ</t>
    </rPh>
    <rPh sb="91" eb="93">
      <t>ゲンショウ</t>
    </rPh>
    <rPh sb="94" eb="95">
      <t>トモナ</t>
    </rPh>
    <rPh sb="97" eb="99">
      <t>ショウライ</t>
    </rPh>
    <rPh sb="99" eb="101">
      <t>フタン</t>
    </rPh>
    <rPh sb="101" eb="103">
      <t>ヒリツ</t>
    </rPh>
    <rPh sb="104" eb="106">
      <t>ゲンショウ</t>
    </rPh>
    <rPh sb="111" eb="113">
      <t>コンゴ</t>
    </rPh>
    <rPh sb="114" eb="117">
      <t>チュウキテキ</t>
    </rPh>
    <rPh sb="118" eb="120">
      <t>ミナオ</t>
    </rPh>
    <rPh sb="122" eb="123">
      <t>ナカ</t>
    </rPh>
    <rPh sb="125" eb="127">
      <t>テキセイ</t>
    </rPh>
    <rPh sb="127" eb="129">
      <t>スイジュン</t>
    </rPh>
    <rPh sb="130" eb="132">
      <t>イジ</t>
    </rPh>
    <rPh sb="133" eb="13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</si>
</sst>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34118</c:v>
                </c:pt>
                <c:pt idx="1">
                  <c:v>39494</c:v>
                </c:pt>
                <c:pt idx="2">
                  <c:v>27738</c:v>
                </c:pt>
                <c:pt idx="3">
                  <c:v>34280</c:v>
                </c:pt>
                <c:pt idx="4">
                  <c:v>42281</c:v>
                </c:pt>
              </c:numCache>
            </c:numRef>
          </c:val>
          <c:smooth val="0"/>
        </c:ser>
        <c:dLbls>
          <c:showLegendKey val="0"/>
          <c:showVal val="0"/>
          <c:showCatName val="0"/>
          <c:showSerName val="0"/>
          <c:showPercent val="0"/>
          <c:showBubbleSize val="0"/>
        </c:dLbls>
        <c:marker val="1"/>
        <c:smooth val="0"/>
        <c:axId val="258194776"/>
        <c:axId val="258195168"/>
      </c:lineChart>
      <c:catAx>
        <c:axId val="258194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8195168"/>
        <c:crosses val="autoZero"/>
        <c:auto val="1"/>
        <c:lblAlgn val="ctr"/>
        <c:lblOffset val="100"/>
        <c:tickLblSkip val="1"/>
        <c:tickMarkSkip val="1"/>
        <c:noMultiLvlLbl val="0"/>
      </c:catAx>
      <c:valAx>
        <c:axId val="2581951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8194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3.55</c:v>
                </c:pt>
                <c:pt idx="1">
                  <c:v>3.13</c:v>
                </c:pt>
                <c:pt idx="2">
                  <c:v>3.77</c:v>
                </c:pt>
                <c:pt idx="3">
                  <c:v>3.9</c:v>
                </c:pt>
                <c:pt idx="4">
                  <c:v>3.57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29.32</c:v>
                </c:pt>
                <c:pt idx="1">
                  <c:v>30.04</c:v>
                </c:pt>
                <c:pt idx="2">
                  <c:v>31.06</c:v>
                </c:pt>
                <c:pt idx="3">
                  <c:v>30.85</c:v>
                </c:pt>
                <c:pt idx="4">
                  <c:v>30.34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98144016"/>
        <c:axId val="498144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1.29</c:v>
                </c:pt>
                <c:pt idx="1">
                  <c:v>-0.7</c:v>
                </c:pt>
                <c:pt idx="2">
                  <c:v>0.81</c:v>
                </c:pt>
                <c:pt idx="3">
                  <c:v>2.25</c:v>
                </c:pt>
                <c:pt idx="4">
                  <c:v>2.21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98144016"/>
        <c:axId val="498144408"/>
      </c:lineChart>
      <c:catAx>
        <c:axId val="49814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8144408"/>
        <c:crosses val="autoZero"/>
        <c:auto val="1"/>
        <c:lblAlgn val="ctr"/>
        <c:lblOffset val="100"/>
        <c:tickLblSkip val="1"/>
        <c:tickMarkSkip val="1"/>
        <c:noMultiLvlLbl val="0"/>
      </c:catAx>
      <c:valAx>
        <c:axId val="498144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14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0.01</c:v>
                </c:pt>
                <c:pt idx="3">
                  <c:v>#N/A</c:v>
                </c:pt>
                <c:pt idx="4">
                  <c:v>0.01</c:v>
                </c:pt>
                <c:pt idx="5">
                  <c:v>#N/A</c:v>
                </c:pt>
                <c:pt idx="6">
                  <c:v>0.01</c:v>
                </c:pt>
                <c:pt idx="7">
                  <c:v>#N/A</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0.05</c:v>
                </c:pt>
                <c:pt idx="4">
                  <c:v>#N/A</c:v>
                </c:pt>
                <c:pt idx="5">
                  <c:v>7.0000000000000007E-2</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0.18</c:v>
                </c:pt>
                <c:pt idx="2">
                  <c:v>#N/A</c:v>
                </c:pt>
                <c:pt idx="3">
                  <c:v>0.26</c:v>
                </c:pt>
                <c:pt idx="4">
                  <c:v>#N/A</c:v>
                </c:pt>
                <c:pt idx="5">
                  <c:v>0.41</c:v>
                </c:pt>
                <c:pt idx="6">
                  <c:v>#N/A</c:v>
                </c:pt>
                <c:pt idx="7">
                  <c:v>0.48</c:v>
                </c:pt>
                <c:pt idx="8">
                  <c:v>#N/A</c:v>
                </c:pt>
                <c:pt idx="9">
                  <c:v>0.62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0.37</c:v>
                </c:pt>
                <c:pt idx="2">
                  <c:v>#N/A</c:v>
                </c:pt>
                <c:pt idx="3">
                  <c:v>0.51</c:v>
                </c:pt>
                <c:pt idx="4">
                  <c:v>#N/A</c:v>
                </c:pt>
                <c:pt idx="5">
                  <c:v>0.48</c:v>
                </c:pt>
                <c:pt idx="6">
                  <c:v>#N/A</c:v>
                </c:pt>
                <c:pt idx="7">
                  <c:v>0.68</c:v>
                </c:pt>
                <c:pt idx="8">
                  <c:v>#N/A</c:v>
                </c:pt>
                <c:pt idx="9">
                  <c:v>1.25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3.55</c:v>
                </c:pt>
                <c:pt idx="2">
                  <c:v>#N/A</c:v>
                </c:pt>
                <c:pt idx="3">
                  <c:v>3.13</c:v>
                </c:pt>
                <c:pt idx="4">
                  <c:v>#N/A</c:v>
                </c:pt>
                <c:pt idx="5">
                  <c:v>3.76</c:v>
                </c:pt>
                <c:pt idx="6">
                  <c:v>#N/A</c:v>
                </c:pt>
                <c:pt idx="7">
                  <c:v>3.89</c:v>
                </c:pt>
                <c:pt idx="8">
                  <c:v>#N/A</c:v>
                </c:pt>
                <c:pt idx="9">
                  <c:v>3.57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3.79</c:v>
                </c:pt>
                <c:pt idx="2">
                  <c:v>#N/A</c:v>
                </c:pt>
                <c:pt idx="3">
                  <c:v>3.6</c:v>
                </c:pt>
                <c:pt idx="4">
                  <c:v>#N/A</c:v>
                </c:pt>
                <c:pt idx="5">
                  <c:v>4.1900000000000004</c:v>
                </c:pt>
                <c:pt idx="6">
                  <c:v>#N/A</c:v>
                </c:pt>
                <c:pt idx="7">
                  <c:v>4.29</c:v>
                </c:pt>
                <c:pt idx="8">
                  <c:v>#N/A</c:v>
                </c:pt>
                <c:pt idx="9">
                  <c:v>5.31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15.61</c:v>
                </c:pt>
                <c:pt idx="2">
                  <c:v>#N/A</c:v>
                </c:pt>
                <c:pt idx="3">
                  <c:v>15.11</c:v>
                </c:pt>
                <c:pt idx="4">
                  <c:v>#N/A</c:v>
                </c:pt>
                <c:pt idx="5">
                  <c:v>14.3</c:v>
                </c:pt>
                <c:pt idx="6">
                  <c:v>#N/A</c:v>
                </c:pt>
                <c:pt idx="7">
                  <c:v>13.37</c:v>
                </c:pt>
                <c:pt idx="8">
                  <c:v>#N/A</c:v>
                </c:pt>
                <c:pt idx="9">
                  <c:v>13.03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98145192"/>
        <c:axId val="498145584"/>
      </c:barChart>
      <c:catAx>
        <c:axId val="498145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145584"/>
        <c:crosses val="autoZero"/>
        <c:auto val="1"/>
        <c:lblAlgn val="ctr"/>
        <c:lblOffset val="100"/>
        <c:tickLblSkip val="1"/>
        <c:tickMarkSkip val="1"/>
        <c:noMultiLvlLbl val="0"/>
      </c:catAx>
      <c:valAx>
        <c:axId val="49814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145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4705</c:v>
                </c:pt>
                <c:pt idx="5">
                  <c:v>3833</c:v>
                </c:pt>
                <c:pt idx="8">
                  <c:v>3658</c:v>
                </c:pt>
                <c:pt idx="11">
                  <c:v>3475</c:v>
                </c:pt>
                <c:pt idx="14">
                  <c:v>3671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79</c:v>
                </c:pt>
                <c:pt idx="3">
                  <c:v>70</c:v>
                </c:pt>
                <c:pt idx="6">
                  <c:v>73</c:v>
                </c:pt>
                <c:pt idx="9">
                  <c:v>88</c:v>
                </c:pt>
                <c:pt idx="12">
                  <c:v>106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c:v>
                </c:pt>
                <c:pt idx="3">
                  <c:v>26</c:v>
                </c:pt>
                <c:pt idx="6">
                  <c:v>27</c:v>
                </c:pt>
                <c:pt idx="9">
                  <c:v>32</c:v>
                </c:pt>
                <c:pt idx="12">
                  <c:v>61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503</c:v>
                </c:pt>
                <c:pt idx="3">
                  <c:v>548</c:v>
                </c:pt>
                <c:pt idx="6">
                  <c:v>562</c:v>
                </c:pt>
                <c:pt idx="9">
                  <c:v>537</c:v>
                </c:pt>
                <c:pt idx="12">
                  <c:v>555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5295</c:v>
                </c:pt>
                <c:pt idx="3">
                  <c:v>4234</c:v>
                </c:pt>
                <c:pt idx="6">
                  <c:v>3540</c:v>
                </c:pt>
                <c:pt idx="9">
                  <c:v>3113</c:v>
                </c:pt>
                <c:pt idx="12">
                  <c:v>3115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98146368"/>
        <c:axId val="498146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1198</c:v>
                </c:pt>
                <c:pt idx="2">
                  <c:v>#N/A</c:v>
                </c:pt>
                <c:pt idx="3">
                  <c:v>#N/A</c:v>
                </c:pt>
                <c:pt idx="4">
                  <c:v>1045</c:v>
                </c:pt>
                <c:pt idx="5">
                  <c:v>#N/A</c:v>
                </c:pt>
                <c:pt idx="6">
                  <c:v>#N/A</c:v>
                </c:pt>
                <c:pt idx="7">
                  <c:v>544</c:v>
                </c:pt>
                <c:pt idx="8">
                  <c:v>#N/A</c:v>
                </c:pt>
                <c:pt idx="9">
                  <c:v>#N/A</c:v>
                </c:pt>
                <c:pt idx="10">
                  <c:v>295</c:v>
                </c:pt>
                <c:pt idx="11">
                  <c:v>#N/A</c:v>
                </c:pt>
                <c:pt idx="12">
                  <c:v>#N/A</c:v>
                </c:pt>
                <c:pt idx="13">
                  <c:v>166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98146368"/>
        <c:axId val="498146760"/>
      </c:lineChart>
      <c:catAx>
        <c:axId val="49814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146760"/>
        <c:crosses val="autoZero"/>
        <c:auto val="1"/>
        <c:lblAlgn val="ctr"/>
        <c:lblOffset val="100"/>
        <c:tickLblSkip val="1"/>
        <c:tickMarkSkip val="1"/>
        <c:noMultiLvlLbl val="0"/>
      </c:catAx>
      <c:valAx>
        <c:axId val="498146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14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29101</c:v>
                </c:pt>
                <c:pt idx="5">
                  <c:v>30844</c:v>
                </c:pt>
                <c:pt idx="8">
                  <c:v>32788</c:v>
                </c:pt>
                <c:pt idx="11">
                  <c:v>31164</c:v>
                </c:pt>
                <c:pt idx="14">
                  <c:v>31105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8093</c:v>
                </c:pt>
                <c:pt idx="5">
                  <c:v>7218</c:v>
                </c:pt>
                <c:pt idx="8">
                  <c:v>6668</c:v>
                </c:pt>
                <c:pt idx="11">
                  <c:v>6489</c:v>
                </c:pt>
                <c:pt idx="14">
                  <c:v>6561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16250</c:v>
                </c:pt>
                <c:pt idx="5">
                  <c:v>15767</c:v>
                </c:pt>
                <c:pt idx="8">
                  <c:v>15916</c:v>
                </c:pt>
                <c:pt idx="11">
                  <c:v>15794</c:v>
                </c:pt>
                <c:pt idx="14">
                  <c:v>15751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2346</c:v>
                </c:pt>
                <c:pt idx="3">
                  <c:v>2224</c:v>
                </c:pt>
                <c:pt idx="6">
                  <c:v>1823</c:v>
                </c:pt>
                <c:pt idx="9">
                  <c:v>1725</c:v>
                </c:pt>
                <c:pt idx="12">
                  <c:v>1692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895</c:v>
                </c:pt>
                <c:pt idx="3">
                  <c:v>981</c:v>
                </c:pt>
                <c:pt idx="6">
                  <c:v>2265</c:v>
                </c:pt>
                <c:pt idx="9">
                  <c:v>3548</c:v>
                </c:pt>
                <c:pt idx="12">
                  <c:v>3563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6365</c:v>
                </c:pt>
                <c:pt idx="3">
                  <c:v>5339</c:v>
                </c:pt>
                <c:pt idx="6">
                  <c:v>4442</c:v>
                </c:pt>
                <c:pt idx="9">
                  <c:v>4352</c:v>
                </c:pt>
                <c:pt idx="12">
                  <c:v>4223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1283</c:v>
                </c:pt>
                <c:pt idx="3">
                  <c:v>347</c:v>
                </c:pt>
                <c:pt idx="6">
                  <c:v>406</c:v>
                </c:pt>
                <c:pt idx="9">
                  <c:v>810</c:v>
                </c:pt>
                <c:pt idx="12">
                  <c:v>403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23964</c:v>
                </c:pt>
                <c:pt idx="3">
                  <c:v>23050</c:v>
                </c:pt>
                <c:pt idx="6">
                  <c:v>22410</c:v>
                </c:pt>
                <c:pt idx="9">
                  <c:v>22273</c:v>
                </c:pt>
                <c:pt idx="12">
                  <c:v>21586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98147544"/>
        <c:axId val="505545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98147544"/>
        <c:axId val="505545776"/>
      </c:lineChart>
      <c:catAx>
        <c:axId val="49814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5545776"/>
        <c:crosses val="autoZero"/>
        <c:auto val="1"/>
        <c:lblAlgn val="ctr"/>
        <c:lblOffset val="100"/>
        <c:tickLblSkip val="1"/>
        <c:tickMarkSkip val="1"/>
        <c:noMultiLvlLbl val="0"/>
      </c:catAx>
      <c:valAx>
        <c:axId val="50554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14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{29AB8375-A8D7-4AC7-83AF-7854202BA4B5}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{44869412-1A64-40F6-9B78-AFE4B86E6915}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{5E91DF11-BA16-442A-9606-25E31A558A86}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{5DFBFD78-FFFA-413C-9E07-6F4C4C92E909}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{AD631F4A-1930-427A-BD4E-DA72AC148F04}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{ED80EFF1-A4BC-47A0-9909-9DCD5B46F099}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{9EF2C77C-9F97-4708-86BD-CB59CC7B4E5C}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{6FD2A0BE-0A88-453E-84CC-D09FEC685452}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{AF1CB86E-1F65-4F65-9900-489FBD0A04C5}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{34D8B24E-90F2-441B-91BE-C3257FC35421}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05548520"/>
        <c:axId val="505548912"/>
      </c:scatterChart>
      <c:valAx>
        <c:axId val="5055485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548912"/>
        <c:crosses val="autoZero"/>
        <c:crossBetween val="midCat"/>
      </c:valAx>
      <c:valAx>
        <c:axId val="5055489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5548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{8BC54916-1C17-4175-B22B-9E53601B3823}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{F35AC310-8511-44DB-8174-B0B212AA192D}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{EC9C9856-7856-4D62-AE11-0C703594F1C3}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{3A773D11-8549-479A-9892-6556E612992E}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{1341244B-BC3F-4187-A347-446C5F03CCBA}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c:v>
                </c:pt>
                <c:pt idx="1">
                  <c:v>8</c:v>
                </c:pt>
                <c:pt idx="2">
                  <c:v>6.1</c:v>
                </c:pt>
                <c:pt idx="3">
                  <c:v>4.0999999999999996</c:v>
                </c:pt>
                <c:pt idx="4">
                  <c:v>2.1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{3AF17B68-3C0D-4A4A-B275-AB1D5BC54F77}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{8328EFBF-FA6D-40A8-A4D1-AF11480FB715}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{81D882CB-56FD-4D21-8001-CB40FCA2920F}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{0F6CFE33-3BE2-4EDE-9632-0F5660B41510}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{AEB946CC-0F06-4728-B871-3D03E4817459}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05781560"/>
        <c:axId val="505781952"/>
      </c:scatterChart>
      <c:valAx>
        <c:axId val="505781560"/>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781952"/>
        <c:crosses val="autoZero"/>
        <c:crossBetween val="midCat"/>
      </c:valAx>
      <c:valAx>
        <c:axId val="505781952"/>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57815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類似団体の平均を下回っている。</a:t>
          </a:r>
          <a:endParaRPr lang="ja-JP" altLang="ja-JP" sz="1400">
            <a:effectLst/>
          </a:endParaRPr>
        </a:p>
        <a:p>
          <a:r>
            <a:rPr kumimoji="1" lang="ja-JP" altLang="ja-JP" sz="1100">
              <a:solidFill>
                <a:schemeClr val="dk1"/>
              </a:solidFill>
              <a:effectLst/>
              <a:latin typeface="+mn-lt"/>
              <a:ea typeface="+mn-ea"/>
              <a:cs typeface="+mn-cs"/>
            </a:rPr>
            <a:t>　実質公債費比率が減少してきている要因としては、多数の事業を実施した年度に借入を行った市債の償還が終了し、市債償還のピークを過ぎたこと、また、高利率の市債の繰上償還を積極的に実施し、元利償還金の抑制を図ったことによるものである</a:t>
          </a:r>
          <a:r>
            <a:rPr kumimoji="1" lang="ja-JP" altLang="en-US" sz="1100">
              <a:solidFill>
                <a:schemeClr val="dk1"/>
              </a:solidFill>
              <a:effectLst/>
              <a:latin typeface="+mn-lt"/>
              <a:ea typeface="+mn-ea"/>
              <a:cs typeface="+mn-cs"/>
            </a:rPr>
            <a:t>が、今後大野城心のふるさと館建設にかかる市債の償還が開始されることから増加することが見込まれる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今後も中期的な見直しのなかで適正水準の維持に努める。</a:t>
          </a:r>
          <a:endParaRPr lang="ja-JP" altLang="ja-JP" sz="1400">
            <a:effectLst/>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充当可能財源等が将来負担額を上回っている。今後とも住民サービスを低下させることなく、将来負担の適正化に努める。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福岡県大野城市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100,130
99,396
26.89
34,097,062
33,387,773
660,018
18,473,153
21,586,455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福岡県大野城市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100,130
99,396
26.89
34,097,062
33,387,773
660,018
18,473,153
21,586,455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福岡県大野城市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100,130
99,396
26.89
34,097,062
33,387,773
660,018
18,473,153
21,586,455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福岡県大野城市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100,130
99,396
26.89
34,097,062
33,387,773
660,018
18,473,153
21,586,455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航空機燃料譲与税のほかに、特徴的な財源が無いなかで、類似団体平均を</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本市の収入の根幹は市税であるが、大企業が無いことから、個人市民税が中心となっている。</a:t>
          </a:r>
          <a:endParaRPr lang="ja-JP" altLang="ja-JP" sz="1400">
            <a:effectLst/>
          </a:endParaRPr>
        </a:p>
        <a:p>
          <a:r>
            <a:rPr kumimoji="1" lang="ja-JP" altLang="ja-JP" sz="1100">
              <a:solidFill>
                <a:schemeClr val="dk1"/>
              </a:solidFill>
              <a:effectLst/>
              <a:latin typeface="+mn-lt"/>
              <a:ea typeface="+mn-ea"/>
              <a:cs typeface="+mn-cs"/>
            </a:rPr>
            <a:t>　法人市民税は</a:t>
          </a:r>
          <a:r>
            <a:rPr kumimoji="1" lang="ja-JP" altLang="en-US" sz="1100">
              <a:solidFill>
                <a:schemeClr val="dk1"/>
              </a:solidFill>
              <a:effectLst/>
              <a:latin typeface="+mn-lt"/>
              <a:ea typeface="+mn-ea"/>
              <a:cs typeface="+mn-cs"/>
            </a:rPr>
            <a:t>税率改定に伴い減収となった一方</a:t>
          </a:r>
          <a:r>
            <a:rPr kumimoji="1" lang="ja-JP" altLang="ja-JP" sz="1100">
              <a:solidFill>
                <a:schemeClr val="dk1"/>
              </a:solidFill>
              <a:effectLst/>
              <a:latin typeface="+mn-lt"/>
              <a:ea typeface="+mn-ea"/>
              <a:cs typeface="+mn-cs"/>
            </a:rPr>
            <a:t>、個人市民税は納税義務者が増加したことから税収が増加している。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81280</xdr:rowOff>
    </xdr:to>
    <xdr:cxnSp macro="">
      <xdr:nvCxnSpPr>
        <xdr:cNvPr id="66" name="直線コネクタ 65"/>
        <xdr:cNvCxnSpPr/>
      </xdr:nvCxnSpPr>
      <xdr:spPr>
        <a:xfrm flipV="1">
          <a:off x="4114800" y="67437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81280</xdr:rowOff>
    </xdr:from>
    <xdr:to>
      <xdr:col>6</xdr:col>
      <xdr:colOff>0</xdr:colOff>
      <xdr:row>39</xdr:row>
      <xdr:rowOff>105410</xdr:rowOff>
    </xdr:to>
    <xdr:cxnSp macro="">
      <xdr:nvCxnSpPr>
        <xdr:cNvPr id="69" name="直線コネクタ 68"/>
        <xdr:cNvCxnSpPr/>
      </xdr:nvCxnSpPr>
      <xdr:spPr>
        <a:xfrm flipV="1">
          <a:off x="3225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105410</xdr:rowOff>
    </xdr:from>
    <xdr:to>
      <xdr:col>4</xdr:col>
      <xdr:colOff>482600</xdr:colOff>
      <xdr:row>39</xdr:row>
      <xdr:rowOff>129540</xdr:rowOff>
    </xdr:to>
    <xdr:cxnSp macro="">
      <xdr:nvCxnSpPr>
        <xdr:cNvPr id="72" name="直線コネクタ 71"/>
        <xdr:cNvCxnSpPr/>
      </xdr:nvCxnSpPr>
      <xdr:spPr>
        <a:xfrm flipV="1">
          <a:off x="2336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129540</xdr:rowOff>
    </xdr:from>
    <xdr:to>
      <xdr:col>3</xdr:col>
      <xdr:colOff>279400</xdr:colOff>
      <xdr:row>39</xdr:row>
      <xdr:rowOff>129540</xdr:rowOff>
    </xdr:to>
    <xdr:cxnSp macro="">
      <xdr:nvCxnSpPr>
        <xdr:cNvPr id="75" name="直線コネクタ 74"/>
        <xdr:cNvCxnSpPr/>
      </xdr:nvCxnSpPr>
      <xdr:spPr>
        <a:xfrm>
          <a:off x="1447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5" name="円/楕円 84"/>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6"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30480</xdr:rowOff>
    </xdr:from>
    <xdr:to>
      <xdr:col>6</xdr:col>
      <xdr:colOff>50800</xdr:colOff>
      <xdr:row>39</xdr:row>
      <xdr:rowOff>132080</xdr:rowOff>
    </xdr:to>
    <xdr:sp macro="" textlink="">
      <xdr:nvSpPr>
        <xdr:cNvPr id="87" name="円/楕円 86"/>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142257</xdr:rowOff>
    </xdr:from>
    <xdr:ext cx="736600" cy="259045"/>
    <xdr:sp macro="" textlink="">
      <xdr:nvSpPr>
        <xdr:cNvPr id="88" name="テキスト ボックス 87"/>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54610</xdr:rowOff>
    </xdr:from>
    <xdr:to>
      <xdr:col>4</xdr:col>
      <xdr:colOff>533400</xdr:colOff>
      <xdr:row>39</xdr:row>
      <xdr:rowOff>156210</xdr:rowOff>
    </xdr:to>
    <xdr:sp macro="" textlink="">
      <xdr:nvSpPr>
        <xdr:cNvPr id="89" name="円/楕円 88"/>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166387</xdr:rowOff>
    </xdr:from>
    <xdr:ext cx="762000" cy="259045"/>
    <xdr:sp macro="" textlink="">
      <xdr:nvSpPr>
        <xdr:cNvPr id="90" name="テキスト ボックス 89"/>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78740</xdr:rowOff>
    </xdr:from>
    <xdr:to>
      <xdr:col>3</xdr:col>
      <xdr:colOff>330200</xdr:colOff>
      <xdr:row>40</xdr:row>
      <xdr:rowOff>8890</xdr:rowOff>
    </xdr:to>
    <xdr:sp macro="" textlink="">
      <xdr:nvSpPr>
        <xdr:cNvPr id="91" name="円/楕円 90"/>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92" name="テキスト ボックス 91"/>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78740</xdr:rowOff>
    </xdr:from>
    <xdr:to>
      <xdr:col>2</xdr:col>
      <xdr:colOff>127000</xdr:colOff>
      <xdr:row>40</xdr:row>
      <xdr:rowOff>8890</xdr:rowOff>
    </xdr:to>
    <xdr:sp macro="" textlink="">
      <xdr:nvSpPr>
        <xdr:cNvPr id="93" name="円/楕円 92"/>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19067</xdr:rowOff>
    </xdr:from>
    <xdr:ext cx="762000" cy="259045"/>
    <xdr:sp macro="" textlink="">
      <xdr:nvSpPr>
        <xdr:cNvPr id="94" name="テキスト ボックス 93"/>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経費のうち、人件費は類似団体の中でも最も低い団体である一方、補助費等については高い水準となっている。公債費を除いたその他の経費については、類似団体を下回っており、フルコスト診断などを用いた本市独自の統合型行政評価システムの効果が現れている。</a:t>
          </a:r>
          <a:endParaRPr lang="ja-JP" altLang="ja-JP" sz="1400">
            <a:effectLst/>
          </a:endParaRPr>
        </a:p>
        <a:p>
          <a:r>
            <a:rPr kumimoji="1" lang="ja-JP" altLang="ja-JP" sz="1100">
              <a:solidFill>
                <a:schemeClr val="dk1"/>
              </a:solidFill>
              <a:effectLst/>
              <a:latin typeface="+mn-lt"/>
              <a:ea typeface="+mn-ea"/>
              <a:cs typeface="+mn-cs"/>
            </a:rPr>
            <a:t>　公債費は類似団体平均</a:t>
          </a:r>
          <a:r>
            <a:rPr kumimoji="1" lang="ja-JP" altLang="en-US" sz="1100">
              <a:solidFill>
                <a:schemeClr val="dk1"/>
              </a:solidFill>
              <a:effectLst/>
              <a:latin typeface="+mn-lt"/>
              <a:ea typeface="+mn-ea"/>
              <a:cs typeface="+mn-cs"/>
            </a:rPr>
            <a:t>を下回っており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臨時財政対策債の発行額が増加</a:t>
          </a:r>
          <a:r>
            <a:rPr kumimoji="1" lang="ja-JP" altLang="en-US" sz="1100">
              <a:solidFill>
                <a:schemeClr val="dk1"/>
              </a:solidFill>
              <a:effectLst/>
              <a:latin typeface="+mn-lt"/>
              <a:ea typeface="+mn-ea"/>
              <a:cs typeface="+mn-cs"/>
            </a:rPr>
            <a:t>することが見込まれる</a:t>
          </a:r>
          <a:r>
            <a:rPr kumimoji="1" lang="ja-JP" altLang="ja-JP" sz="1100">
              <a:solidFill>
                <a:schemeClr val="dk1"/>
              </a:solidFill>
              <a:effectLst/>
              <a:latin typeface="+mn-lt"/>
              <a:ea typeface="+mn-ea"/>
              <a:cs typeface="+mn-cs"/>
            </a:rPr>
            <a:t>ことから、繰上償還等を行い、将来への負担を軽減するよう努める。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20574</xdr:rowOff>
    </xdr:from>
    <xdr:to>
      <xdr:col>7</xdr:col>
      <xdr:colOff>152400</xdr:colOff>
      <xdr:row>60</xdr:row>
      <xdr:rowOff>78486</xdr:rowOff>
    </xdr:to>
    <xdr:cxnSp macro="">
      <xdr:nvCxnSpPr>
        <xdr:cNvPr id="127" name="直線コネクタ 126"/>
        <xdr:cNvCxnSpPr/>
      </xdr:nvCxnSpPr>
      <xdr:spPr>
        <a:xfrm>
          <a:off x="4114800" y="1030757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20574</xdr:rowOff>
    </xdr:from>
    <xdr:to>
      <xdr:col>6</xdr:col>
      <xdr:colOff>0</xdr:colOff>
      <xdr:row>61</xdr:row>
      <xdr:rowOff>42164</xdr:rowOff>
    </xdr:to>
    <xdr:cxnSp macro="">
      <xdr:nvCxnSpPr>
        <xdr:cNvPr id="130" name="直線コネクタ 129"/>
        <xdr:cNvCxnSpPr/>
      </xdr:nvCxnSpPr>
      <xdr:spPr>
        <a:xfrm flipV="1">
          <a:off x="3225800" y="1030757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37338</xdr:rowOff>
    </xdr:from>
    <xdr:to>
      <xdr:col>4</xdr:col>
      <xdr:colOff>482600</xdr:colOff>
      <xdr:row>61</xdr:row>
      <xdr:rowOff>42164</xdr:rowOff>
    </xdr:to>
    <xdr:cxnSp macro="">
      <xdr:nvCxnSpPr>
        <xdr:cNvPr id="133" name="直線コネクタ 132"/>
        <xdr:cNvCxnSpPr/>
      </xdr:nvCxnSpPr>
      <xdr:spPr>
        <a:xfrm>
          <a:off x="2336800" y="104957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37338</xdr:rowOff>
    </xdr:from>
    <xdr:to>
      <xdr:col>3</xdr:col>
      <xdr:colOff>279400</xdr:colOff>
      <xdr:row>61</xdr:row>
      <xdr:rowOff>129032</xdr:rowOff>
    </xdr:to>
    <xdr:cxnSp macro="">
      <xdr:nvCxnSpPr>
        <xdr:cNvPr id="136" name="直線コネクタ 135"/>
        <xdr:cNvCxnSpPr/>
      </xdr:nvCxnSpPr>
      <xdr:spPr>
        <a:xfrm flipV="1">
          <a:off x="1447800" y="1049578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27686</xdr:rowOff>
    </xdr:from>
    <xdr:to>
      <xdr:col>7</xdr:col>
      <xdr:colOff>203200</xdr:colOff>
      <xdr:row>60</xdr:row>
      <xdr:rowOff>129286</xdr:rowOff>
    </xdr:to>
    <xdr:sp macro="" textlink="">
      <xdr:nvSpPr>
        <xdr:cNvPr id="146" name="円/楕円 145"/>
        <xdr:cNvSpPr/>
      </xdr:nvSpPr>
      <xdr:spPr>
        <a:xfrm>
          <a:off x="4902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44213</xdr:rowOff>
    </xdr:from>
    <xdr:ext cx="762000" cy="259045"/>
    <xdr:sp macro="" textlink="">
      <xdr:nvSpPr>
        <xdr:cNvPr id="147" name="財政構造の弾力性該当値テキスト"/>
        <xdr:cNvSpPr txBox="1"/>
      </xdr:nvSpPr>
      <xdr:spPr>
        <a:xfrm>
          <a:off x="5041900" y="1015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141224</xdr:rowOff>
    </xdr:from>
    <xdr:to>
      <xdr:col>6</xdr:col>
      <xdr:colOff>50800</xdr:colOff>
      <xdr:row>60</xdr:row>
      <xdr:rowOff>71374</xdr:rowOff>
    </xdr:to>
    <xdr:sp macro="" textlink="">
      <xdr:nvSpPr>
        <xdr:cNvPr id="148" name="円/楕円 147"/>
        <xdr:cNvSpPr/>
      </xdr:nvSpPr>
      <xdr:spPr>
        <a:xfrm>
          <a:off x="4064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81551</xdr:rowOff>
    </xdr:from>
    <xdr:ext cx="736600" cy="259045"/>
    <xdr:sp macro="" textlink="">
      <xdr:nvSpPr>
        <xdr:cNvPr id="149" name="テキスト ボックス 148"/>
        <xdr:cNvSpPr txBox="1"/>
      </xdr:nvSpPr>
      <xdr:spPr>
        <a:xfrm>
          <a:off x="3733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162814</xdr:rowOff>
    </xdr:from>
    <xdr:to>
      <xdr:col>4</xdr:col>
      <xdr:colOff>533400</xdr:colOff>
      <xdr:row>61</xdr:row>
      <xdr:rowOff>92964</xdr:rowOff>
    </xdr:to>
    <xdr:sp macro="" textlink="">
      <xdr:nvSpPr>
        <xdr:cNvPr id="150" name="円/楕円 149"/>
        <xdr:cNvSpPr/>
      </xdr:nvSpPr>
      <xdr:spPr>
        <a:xfrm>
          <a:off x="3175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103141</xdr:rowOff>
    </xdr:from>
    <xdr:ext cx="762000" cy="259045"/>
    <xdr:sp macro="" textlink="">
      <xdr:nvSpPr>
        <xdr:cNvPr id="151" name="テキスト ボックス 150"/>
        <xdr:cNvSpPr txBox="1"/>
      </xdr:nvSpPr>
      <xdr:spPr>
        <a:xfrm>
          <a:off x="2844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157988</xdr:rowOff>
    </xdr:from>
    <xdr:to>
      <xdr:col>3</xdr:col>
      <xdr:colOff>330200</xdr:colOff>
      <xdr:row>61</xdr:row>
      <xdr:rowOff>88138</xdr:rowOff>
    </xdr:to>
    <xdr:sp macro="" textlink="">
      <xdr:nvSpPr>
        <xdr:cNvPr id="152" name="円/楕円 151"/>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98315</xdr:rowOff>
    </xdr:from>
    <xdr:ext cx="762000" cy="259045"/>
    <xdr:sp macro="" textlink="">
      <xdr:nvSpPr>
        <xdr:cNvPr id="153" name="テキスト ボックス 152"/>
        <xdr:cNvSpPr txBox="1"/>
      </xdr:nvSpPr>
      <xdr:spPr>
        <a:xfrm>
          <a:off x="1955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54" name="円/楕円 153"/>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164609</xdr:rowOff>
    </xdr:from>
    <xdr:ext cx="762000" cy="259045"/>
    <xdr:sp macro="" textlink="">
      <xdr:nvSpPr>
        <xdr:cNvPr id="155" name="テキスト ボックス 154"/>
        <xdr:cNvSpPr txBox="1"/>
      </xdr:nvSpPr>
      <xdr:spPr>
        <a:xfrm>
          <a:off x="1066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[74,923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類似団体の中でも最も低い団体で、今後も住民サービスとの均衡を崩さないように配慮しながら経常的な義務的経費の削減に努めていく。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113268</xdr:rowOff>
    </xdr:from>
    <xdr:to>
      <xdr:col>7</xdr:col>
      <xdr:colOff>152400</xdr:colOff>
      <xdr:row>81</xdr:row>
      <xdr:rowOff>131741</xdr:rowOff>
    </xdr:to>
    <xdr:cxnSp macro="">
      <xdr:nvCxnSpPr>
        <xdr:cNvPr id="190" name="直線コネクタ 189"/>
        <xdr:cNvCxnSpPr/>
      </xdr:nvCxnSpPr>
      <xdr:spPr>
        <a:xfrm flipV="1">
          <a:off x="4114800" y="14000718"/>
          <a:ext cx="838200" cy="1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80290</xdr:rowOff>
    </xdr:from>
    <xdr:to>
      <xdr:col>6</xdr:col>
      <xdr:colOff>0</xdr:colOff>
      <xdr:row>81</xdr:row>
      <xdr:rowOff>131741</xdr:rowOff>
    </xdr:to>
    <xdr:cxnSp macro="">
      <xdr:nvCxnSpPr>
        <xdr:cNvPr id="193" name="直線コネクタ 192"/>
        <xdr:cNvCxnSpPr/>
      </xdr:nvCxnSpPr>
      <xdr:spPr>
        <a:xfrm>
          <a:off x="3225800" y="13967740"/>
          <a:ext cx="889000" cy="5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26749</xdr:rowOff>
    </xdr:from>
    <xdr:to>
      <xdr:col>4</xdr:col>
      <xdr:colOff>482600</xdr:colOff>
      <xdr:row>81</xdr:row>
      <xdr:rowOff>80290</xdr:rowOff>
    </xdr:to>
    <xdr:cxnSp macro="">
      <xdr:nvCxnSpPr>
        <xdr:cNvPr id="196" name="直線コネクタ 195"/>
        <xdr:cNvCxnSpPr/>
      </xdr:nvCxnSpPr>
      <xdr:spPr>
        <a:xfrm>
          <a:off x="2336800" y="13914199"/>
          <a:ext cx="889000" cy="5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26749</xdr:rowOff>
    </xdr:from>
    <xdr:to>
      <xdr:col>3</xdr:col>
      <xdr:colOff>279400</xdr:colOff>
      <xdr:row>81</xdr:row>
      <xdr:rowOff>61429</xdr:rowOff>
    </xdr:to>
    <xdr:cxnSp macro="">
      <xdr:nvCxnSpPr>
        <xdr:cNvPr id="199" name="直線コネクタ 198"/>
        <xdr:cNvCxnSpPr/>
      </xdr:nvCxnSpPr>
      <xdr:spPr>
        <a:xfrm flipV="1">
          <a:off x="1447800" y="13914199"/>
          <a:ext cx="889000" cy="3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62468</xdr:rowOff>
    </xdr:from>
    <xdr:to>
      <xdr:col>7</xdr:col>
      <xdr:colOff>203200</xdr:colOff>
      <xdr:row>81</xdr:row>
      <xdr:rowOff>164068</xdr:rowOff>
    </xdr:to>
    <xdr:sp macro="" textlink="">
      <xdr:nvSpPr>
        <xdr:cNvPr id="209" name="円/楕円 208"/>
        <xdr:cNvSpPr/>
      </xdr:nvSpPr>
      <xdr:spPr>
        <a:xfrm>
          <a:off x="4902200" y="1394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155195</xdr:rowOff>
    </xdr:from>
    <xdr:ext cx="762000" cy="259045"/>
    <xdr:sp macro="" textlink="">
      <xdr:nvSpPr>
        <xdr:cNvPr id="210" name="人件費・物件費等の状況該当値テキスト"/>
        <xdr:cNvSpPr txBox="1"/>
      </xdr:nvSpPr>
      <xdr:spPr>
        <a:xfrm>
          <a:off x="5041900" y="1387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74,923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80941</xdr:rowOff>
    </xdr:from>
    <xdr:to>
      <xdr:col>6</xdr:col>
      <xdr:colOff>50800</xdr:colOff>
      <xdr:row>82</xdr:row>
      <xdr:rowOff>11091</xdr:rowOff>
    </xdr:to>
    <xdr:sp macro="" textlink="">
      <xdr:nvSpPr>
        <xdr:cNvPr id="211" name="円/楕円 210"/>
        <xdr:cNvSpPr/>
      </xdr:nvSpPr>
      <xdr:spPr>
        <a:xfrm>
          <a:off x="4064000" y="1396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21268</xdr:rowOff>
    </xdr:from>
    <xdr:ext cx="736600" cy="259045"/>
    <xdr:sp macro="" textlink="">
      <xdr:nvSpPr>
        <xdr:cNvPr id="212" name="テキスト ボックス 211"/>
        <xdr:cNvSpPr txBox="1"/>
      </xdr:nvSpPr>
      <xdr:spPr>
        <a:xfrm>
          <a:off x="3733800" y="13737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76,301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29490</xdr:rowOff>
    </xdr:from>
    <xdr:to>
      <xdr:col>4</xdr:col>
      <xdr:colOff>533400</xdr:colOff>
      <xdr:row>81</xdr:row>
      <xdr:rowOff>131090</xdr:rowOff>
    </xdr:to>
    <xdr:sp macro="" textlink="">
      <xdr:nvSpPr>
        <xdr:cNvPr id="213" name="円/楕円 212"/>
        <xdr:cNvSpPr/>
      </xdr:nvSpPr>
      <xdr:spPr>
        <a:xfrm>
          <a:off x="3175000" y="139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141267</xdr:rowOff>
    </xdr:from>
    <xdr:ext cx="762000" cy="259045"/>
    <xdr:sp macro="" textlink="">
      <xdr:nvSpPr>
        <xdr:cNvPr id="214" name="テキスト ボックス 213"/>
        <xdr:cNvSpPr txBox="1"/>
      </xdr:nvSpPr>
      <xdr:spPr>
        <a:xfrm>
          <a:off x="2844800" y="1368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72,463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147399</xdr:rowOff>
    </xdr:from>
    <xdr:to>
      <xdr:col>3</xdr:col>
      <xdr:colOff>330200</xdr:colOff>
      <xdr:row>81</xdr:row>
      <xdr:rowOff>77549</xdr:rowOff>
    </xdr:to>
    <xdr:sp macro="" textlink="">
      <xdr:nvSpPr>
        <xdr:cNvPr id="215" name="円/楕円 214"/>
        <xdr:cNvSpPr/>
      </xdr:nvSpPr>
      <xdr:spPr>
        <a:xfrm>
          <a:off x="2286000" y="138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87726</xdr:rowOff>
    </xdr:from>
    <xdr:ext cx="762000" cy="259045"/>
    <xdr:sp macro="" textlink="">
      <xdr:nvSpPr>
        <xdr:cNvPr id="216" name="テキスト ボックス 215"/>
        <xdr:cNvSpPr txBox="1"/>
      </xdr:nvSpPr>
      <xdr:spPr>
        <a:xfrm>
          <a:off x="1955800" y="1363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68,469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10629</xdr:rowOff>
    </xdr:from>
    <xdr:to>
      <xdr:col>2</xdr:col>
      <xdr:colOff>127000</xdr:colOff>
      <xdr:row>81</xdr:row>
      <xdr:rowOff>112229</xdr:rowOff>
    </xdr:to>
    <xdr:sp macro="" textlink="">
      <xdr:nvSpPr>
        <xdr:cNvPr id="217" name="円/楕円 216"/>
        <xdr:cNvSpPr/>
      </xdr:nvSpPr>
      <xdr:spPr>
        <a:xfrm>
          <a:off x="1397000" y="138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122406</xdr:rowOff>
    </xdr:from>
    <xdr:ext cx="762000" cy="259045"/>
    <xdr:sp macro="" textlink="">
      <xdr:nvSpPr>
        <xdr:cNvPr id="218" name="テキスト ボックス 217"/>
        <xdr:cNvSpPr txBox="1"/>
      </xdr:nvSpPr>
      <xdr:spPr>
        <a:xfrm>
          <a:off x="1066800" y="1366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類似団体の平均を上回っている。職員構成の変動等により高い水準となっているが、今後とも他の自治体の状況も踏まえ、給与制度・運用・水準の適正化に努めていく。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5080</xdr:rowOff>
    </xdr:to>
    <xdr:cxnSp macro="">
      <xdr:nvCxnSpPr>
        <xdr:cNvPr id="252" name="直線コネクタ 251"/>
        <xdr:cNvCxnSpPr/>
      </xdr:nvCxnSpPr>
      <xdr:spPr>
        <a:xfrm flipV="1">
          <a:off x="16179800" y="1472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5080</xdr:rowOff>
    </xdr:to>
    <xdr:cxnSp macro="">
      <xdr:nvCxnSpPr>
        <xdr:cNvPr id="255" name="直線コネクタ 254"/>
        <xdr:cNvCxnSpPr/>
      </xdr:nvCxnSpPr>
      <xdr:spPr>
        <a:xfrm>
          <a:off x="15290800" y="1472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57" name="テキスト ボックス 25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86</xdr:row>
      <xdr:rowOff>29211</xdr:rowOff>
    </xdr:to>
    <xdr:cxnSp macro="">
      <xdr:nvCxnSpPr>
        <xdr:cNvPr id="258" name="直線コネクタ 257"/>
        <xdr:cNvCxnSpPr/>
      </xdr:nvCxnSpPr>
      <xdr:spPr>
        <a:xfrm flipV="1">
          <a:off x="14401800" y="147256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89</xdr:row>
      <xdr:rowOff>110066</xdr:rowOff>
    </xdr:to>
    <xdr:cxnSp macro="">
      <xdr:nvCxnSpPr>
        <xdr:cNvPr id="261" name="直線コネクタ 260"/>
        <xdr:cNvCxnSpPr/>
      </xdr:nvCxnSpPr>
      <xdr:spPr>
        <a:xfrm flipV="1">
          <a:off x="13512800" y="14773911"/>
          <a:ext cx="889000" cy="59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1" name="円/楕円 270"/>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168927</xdr:rowOff>
    </xdr:from>
    <xdr:ext cx="762000" cy="259045"/>
    <xdr:sp macro="" textlink="">
      <xdr:nvSpPr>
        <xdr:cNvPr id="272" name="給与水準   （国との比較）該当値テキスト"/>
        <xdr:cNvSpPr txBox="1"/>
      </xdr:nvSpPr>
      <xdr:spPr>
        <a:xfrm>
          <a:off x="17106900" y="1457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3" name="円/楕円 272"/>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4" name="テキスト ボックス 273"/>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5" name="円/楕円 274"/>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6" name="テキスト ボックス 275"/>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77" name="円/楕円 276"/>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64788</xdr:rowOff>
    </xdr:from>
    <xdr:ext cx="762000" cy="259045"/>
    <xdr:sp macro="" textlink="">
      <xdr:nvSpPr>
        <xdr:cNvPr id="278" name="テキスト ボックス 277"/>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79" name="円/楕円 278"/>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80" name="テキスト ボックス 279"/>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類似団体の中でも３番目に低い団体となっている。今後も住民サービスとの均衡を崩さないように配慮しながら適正な定員管理に努めていく。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34502</xdr:rowOff>
    </xdr:from>
    <xdr:to>
      <xdr:col>24</xdr:col>
      <xdr:colOff>558800</xdr:colOff>
      <xdr:row>58</xdr:row>
      <xdr:rowOff>42545</xdr:rowOff>
    </xdr:to>
    <xdr:cxnSp macro="">
      <xdr:nvCxnSpPr>
        <xdr:cNvPr id="315" name="直線コネクタ 314"/>
        <xdr:cNvCxnSpPr/>
      </xdr:nvCxnSpPr>
      <xdr:spPr>
        <a:xfrm flipV="1">
          <a:off x="16179800" y="997860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6"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10371</xdr:rowOff>
    </xdr:from>
    <xdr:to>
      <xdr:col>23</xdr:col>
      <xdr:colOff>406400</xdr:colOff>
      <xdr:row>58</xdr:row>
      <xdr:rowOff>42545</xdr:rowOff>
    </xdr:to>
    <xdr:cxnSp macro="">
      <xdr:nvCxnSpPr>
        <xdr:cNvPr id="318" name="直線コネクタ 317"/>
        <xdr:cNvCxnSpPr/>
      </xdr:nvCxnSpPr>
      <xdr:spPr>
        <a:xfrm>
          <a:off x="15290800" y="995447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0" name="テキスト ボックス 319"/>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159703</xdr:rowOff>
    </xdr:from>
    <xdr:to>
      <xdr:col>22</xdr:col>
      <xdr:colOff>203200</xdr:colOff>
      <xdr:row>58</xdr:row>
      <xdr:rowOff>10371</xdr:rowOff>
    </xdr:to>
    <xdr:cxnSp macro="">
      <xdr:nvCxnSpPr>
        <xdr:cNvPr id="321" name="直線コネクタ 320"/>
        <xdr:cNvCxnSpPr/>
      </xdr:nvCxnSpPr>
      <xdr:spPr>
        <a:xfrm>
          <a:off x="14401800" y="9932353"/>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3" name="テキスト ボックス 322"/>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153670</xdr:rowOff>
    </xdr:from>
    <xdr:to>
      <xdr:col>21</xdr:col>
      <xdr:colOff>0</xdr:colOff>
      <xdr:row>57</xdr:row>
      <xdr:rowOff>159703</xdr:rowOff>
    </xdr:to>
    <xdr:cxnSp macro="">
      <xdr:nvCxnSpPr>
        <xdr:cNvPr id="324" name="直線コネクタ 323"/>
        <xdr:cNvCxnSpPr/>
      </xdr:nvCxnSpPr>
      <xdr:spPr>
        <a:xfrm>
          <a:off x="13512800" y="99263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6" name="テキスト ボックス 325"/>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28" name="テキスト ボックス 327"/>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57</xdr:row>
      <xdr:rowOff>155152</xdr:rowOff>
    </xdr:from>
    <xdr:to>
      <xdr:col>24</xdr:col>
      <xdr:colOff>609600</xdr:colOff>
      <xdr:row>58</xdr:row>
      <xdr:rowOff>85302</xdr:rowOff>
    </xdr:to>
    <xdr:sp macro="" textlink="">
      <xdr:nvSpPr>
        <xdr:cNvPr id="334" name="円/楕円 333"/>
        <xdr:cNvSpPr/>
      </xdr:nvSpPr>
      <xdr:spPr>
        <a:xfrm>
          <a:off x="16967200" y="99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76429</xdr:rowOff>
    </xdr:from>
    <xdr:ext cx="762000" cy="259045"/>
    <xdr:sp macro="" textlink="">
      <xdr:nvSpPr>
        <xdr:cNvPr id="335" name="定員管理の状況該当値テキスト"/>
        <xdr:cNvSpPr txBox="1"/>
      </xdr:nvSpPr>
      <xdr:spPr>
        <a:xfrm>
          <a:off x="17106900" y="984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163195</xdr:rowOff>
    </xdr:from>
    <xdr:to>
      <xdr:col>23</xdr:col>
      <xdr:colOff>457200</xdr:colOff>
      <xdr:row>58</xdr:row>
      <xdr:rowOff>93345</xdr:rowOff>
    </xdr:to>
    <xdr:sp macro="" textlink="">
      <xdr:nvSpPr>
        <xdr:cNvPr id="336" name="円/楕円 335"/>
        <xdr:cNvSpPr/>
      </xdr:nvSpPr>
      <xdr:spPr>
        <a:xfrm>
          <a:off x="161290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103522</xdr:rowOff>
    </xdr:from>
    <xdr:ext cx="736600" cy="259045"/>
    <xdr:sp macro="" textlink="">
      <xdr:nvSpPr>
        <xdr:cNvPr id="337" name="テキスト ボックス 336"/>
        <xdr:cNvSpPr txBox="1"/>
      </xdr:nvSpPr>
      <xdr:spPr>
        <a:xfrm>
          <a:off x="15798800" y="970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131021</xdr:rowOff>
    </xdr:from>
    <xdr:to>
      <xdr:col>22</xdr:col>
      <xdr:colOff>254000</xdr:colOff>
      <xdr:row>58</xdr:row>
      <xdr:rowOff>61171</xdr:rowOff>
    </xdr:to>
    <xdr:sp macro="" textlink="">
      <xdr:nvSpPr>
        <xdr:cNvPr id="338" name="円/楕円 337"/>
        <xdr:cNvSpPr/>
      </xdr:nvSpPr>
      <xdr:spPr>
        <a:xfrm>
          <a:off x="15240000" y="9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71348</xdr:rowOff>
    </xdr:from>
    <xdr:ext cx="762000" cy="259045"/>
    <xdr:sp macro="" textlink="">
      <xdr:nvSpPr>
        <xdr:cNvPr id="339" name="テキスト ボックス 338"/>
        <xdr:cNvSpPr txBox="1"/>
      </xdr:nvSpPr>
      <xdr:spPr>
        <a:xfrm>
          <a:off x="14909800" y="967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108903</xdr:rowOff>
    </xdr:from>
    <xdr:to>
      <xdr:col>21</xdr:col>
      <xdr:colOff>50800</xdr:colOff>
      <xdr:row>58</xdr:row>
      <xdr:rowOff>39053</xdr:rowOff>
    </xdr:to>
    <xdr:sp macro="" textlink="">
      <xdr:nvSpPr>
        <xdr:cNvPr id="340" name="円/楕円 339"/>
        <xdr:cNvSpPr/>
      </xdr:nvSpPr>
      <xdr:spPr>
        <a:xfrm>
          <a:off x="14351000" y="98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49230</xdr:rowOff>
    </xdr:from>
    <xdr:ext cx="762000" cy="259045"/>
    <xdr:sp macro="" textlink="">
      <xdr:nvSpPr>
        <xdr:cNvPr id="341" name="テキスト ボックス 340"/>
        <xdr:cNvSpPr txBox="1"/>
      </xdr:nvSpPr>
      <xdr:spPr>
        <a:xfrm>
          <a:off x="14020800" y="96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102870</xdr:rowOff>
    </xdr:from>
    <xdr:to>
      <xdr:col>19</xdr:col>
      <xdr:colOff>533400</xdr:colOff>
      <xdr:row>58</xdr:row>
      <xdr:rowOff>33020</xdr:rowOff>
    </xdr:to>
    <xdr:sp macro="" textlink="">
      <xdr:nvSpPr>
        <xdr:cNvPr id="342" name="円/楕円 341"/>
        <xdr:cNvSpPr/>
      </xdr:nvSpPr>
      <xdr:spPr>
        <a:xfrm>
          <a:off x="1346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43197</xdr:rowOff>
    </xdr:from>
    <xdr:ext cx="762000" cy="259045"/>
    <xdr:sp macro="" textlink="">
      <xdr:nvSpPr>
        <xdr:cNvPr id="343" name="テキスト ボックス 342"/>
        <xdr:cNvSpPr txBox="1"/>
      </xdr:nvSpPr>
      <xdr:spPr>
        <a:xfrm>
          <a:off x="1313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実質公債費比率が減少してきている。</a:t>
          </a:r>
          <a:endParaRPr lang="ja-JP" altLang="ja-JP" sz="1400">
            <a:effectLst/>
          </a:endParaRPr>
        </a:p>
        <a:p>
          <a:r>
            <a:rPr kumimoji="1" lang="ja-JP" altLang="ja-JP" sz="1100">
              <a:solidFill>
                <a:schemeClr val="dk1"/>
              </a:solidFill>
              <a:effectLst/>
              <a:latin typeface="+mn-lt"/>
              <a:ea typeface="+mn-ea"/>
              <a:cs typeface="+mn-cs"/>
            </a:rPr>
            <a:t>　要因としては、多数の事業を実施した年度に借入を行った市債の償還が終了し、市債償還のピークを過ぎたこと、また、繰上償還を積極的に実施し、市債残高の圧縮を図ったことによるものである</a:t>
          </a:r>
          <a:r>
            <a:rPr kumimoji="1" lang="ja-JP" altLang="en-US" sz="1100">
              <a:solidFill>
                <a:schemeClr val="dk1"/>
              </a:solidFill>
              <a:effectLst/>
              <a:latin typeface="+mn-lt"/>
              <a:ea typeface="+mn-ea"/>
              <a:cs typeface="+mn-cs"/>
            </a:rPr>
            <a:t>が、今後「大野城心のふるさと館」の建設にかかる市債の償還が開始されることから実質公債費比率の増加が見込まれる。</a:t>
          </a:r>
          <a:endParaRPr lang="ja-JP" altLang="ja-JP" sz="1400">
            <a:effectLst/>
          </a:endParaRPr>
        </a:p>
        <a:p>
          <a:r>
            <a:rPr kumimoji="1" lang="ja-JP" altLang="ja-JP" sz="1100">
              <a:solidFill>
                <a:schemeClr val="dk1"/>
              </a:solidFill>
              <a:effectLst/>
              <a:latin typeface="+mn-lt"/>
              <a:ea typeface="+mn-ea"/>
              <a:cs typeface="+mn-cs"/>
            </a:rPr>
            <a:t>　今後も、市債借入の抑制や繰上償還を継続しながら、公債費の抑制に努めていく。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164782</xdr:rowOff>
    </xdr:from>
    <xdr:to>
      <xdr:col>24</xdr:col>
      <xdr:colOff>558800</xdr:colOff>
      <xdr:row>38</xdr:row>
      <xdr:rowOff>113982</xdr:rowOff>
    </xdr:to>
    <xdr:cxnSp macro="">
      <xdr:nvCxnSpPr>
        <xdr:cNvPr id="373" name="直線コネクタ 372"/>
        <xdr:cNvCxnSpPr/>
      </xdr:nvCxnSpPr>
      <xdr:spPr>
        <a:xfrm flipV="1">
          <a:off x="16179800" y="650843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4"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113982</xdr:rowOff>
    </xdr:from>
    <xdr:to>
      <xdr:col>23</xdr:col>
      <xdr:colOff>406400</xdr:colOff>
      <xdr:row>39</xdr:row>
      <xdr:rowOff>63182</xdr:rowOff>
    </xdr:to>
    <xdr:cxnSp macro="">
      <xdr:nvCxnSpPr>
        <xdr:cNvPr id="376" name="直線コネクタ 375"/>
        <xdr:cNvCxnSpPr/>
      </xdr:nvCxnSpPr>
      <xdr:spPr>
        <a:xfrm flipV="1">
          <a:off x="15290800" y="662908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78" name="テキスト ボックス 377"/>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63182</xdr:rowOff>
    </xdr:from>
    <xdr:to>
      <xdr:col>22</xdr:col>
      <xdr:colOff>203200</xdr:colOff>
      <xdr:row>40</xdr:row>
      <xdr:rowOff>6350</xdr:rowOff>
    </xdr:to>
    <xdr:cxnSp macro="">
      <xdr:nvCxnSpPr>
        <xdr:cNvPr id="379" name="直線コネクタ 378"/>
        <xdr:cNvCxnSpPr/>
      </xdr:nvCxnSpPr>
      <xdr:spPr>
        <a:xfrm flipV="1">
          <a:off x="14401800" y="674973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1" name="テキスト ボックス 380"/>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6350</xdr:rowOff>
    </xdr:from>
    <xdr:to>
      <xdr:col>21</xdr:col>
      <xdr:colOff>0</xdr:colOff>
      <xdr:row>40</xdr:row>
      <xdr:rowOff>72707</xdr:rowOff>
    </xdr:to>
    <xdr:cxnSp macro="">
      <xdr:nvCxnSpPr>
        <xdr:cNvPr id="382" name="直線コネクタ 381"/>
        <xdr:cNvCxnSpPr/>
      </xdr:nvCxnSpPr>
      <xdr:spPr>
        <a:xfrm flipV="1">
          <a:off x="13512800" y="686435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6" name="テキスト ボックス 385"/>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113983</xdr:rowOff>
    </xdr:from>
    <xdr:to>
      <xdr:col>24</xdr:col>
      <xdr:colOff>609600</xdr:colOff>
      <xdr:row>38</xdr:row>
      <xdr:rowOff>44132</xdr:rowOff>
    </xdr:to>
    <xdr:sp macro="" textlink="">
      <xdr:nvSpPr>
        <xdr:cNvPr id="392" name="円/楕円 391"/>
        <xdr:cNvSpPr/>
      </xdr:nvSpPr>
      <xdr:spPr>
        <a:xfrm>
          <a:off x="169672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130510</xdr:rowOff>
    </xdr:from>
    <xdr:ext cx="762000" cy="259045"/>
    <xdr:sp macro="" textlink="">
      <xdr:nvSpPr>
        <xdr:cNvPr id="393" name="公債費負担の状況該当値テキスト"/>
        <xdr:cNvSpPr txBox="1"/>
      </xdr:nvSpPr>
      <xdr:spPr>
        <a:xfrm>
          <a:off x="17106900" y="630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63182</xdr:rowOff>
    </xdr:from>
    <xdr:to>
      <xdr:col>23</xdr:col>
      <xdr:colOff>457200</xdr:colOff>
      <xdr:row>38</xdr:row>
      <xdr:rowOff>164782</xdr:rowOff>
    </xdr:to>
    <xdr:sp macro="" textlink="">
      <xdr:nvSpPr>
        <xdr:cNvPr id="394" name="円/楕円 393"/>
        <xdr:cNvSpPr/>
      </xdr:nvSpPr>
      <xdr:spPr>
        <a:xfrm>
          <a:off x="161290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3510</xdr:rowOff>
    </xdr:from>
    <xdr:ext cx="736600" cy="259045"/>
    <xdr:sp macro="" textlink="">
      <xdr:nvSpPr>
        <xdr:cNvPr id="395" name="テキスト ボックス 394"/>
        <xdr:cNvSpPr txBox="1"/>
      </xdr:nvSpPr>
      <xdr:spPr>
        <a:xfrm>
          <a:off x="15798800" y="6347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12382</xdr:rowOff>
    </xdr:from>
    <xdr:to>
      <xdr:col>22</xdr:col>
      <xdr:colOff>254000</xdr:colOff>
      <xdr:row>39</xdr:row>
      <xdr:rowOff>113982</xdr:rowOff>
    </xdr:to>
    <xdr:sp macro="" textlink="">
      <xdr:nvSpPr>
        <xdr:cNvPr id="396" name="円/楕円 395"/>
        <xdr:cNvSpPr/>
      </xdr:nvSpPr>
      <xdr:spPr>
        <a:xfrm>
          <a:off x="15240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124159</xdr:rowOff>
    </xdr:from>
    <xdr:ext cx="762000" cy="259045"/>
    <xdr:sp macro="" textlink="">
      <xdr:nvSpPr>
        <xdr:cNvPr id="397" name="テキスト ボックス 396"/>
        <xdr:cNvSpPr txBox="1"/>
      </xdr:nvSpPr>
      <xdr:spPr>
        <a:xfrm>
          <a:off x="149098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127000</xdr:rowOff>
    </xdr:from>
    <xdr:to>
      <xdr:col>21</xdr:col>
      <xdr:colOff>50800</xdr:colOff>
      <xdr:row>40</xdr:row>
      <xdr:rowOff>57150</xdr:rowOff>
    </xdr:to>
    <xdr:sp macro="" textlink="">
      <xdr:nvSpPr>
        <xdr:cNvPr id="398" name="円/楕円 397"/>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399" name="テキスト ボックス 398"/>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21907</xdr:rowOff>
    </xdr:from>
    <xdr:to>
      <xdr:col>19</xdr:col>
      <xdr:colOff>533400</xdr:colOff>
      <xdr:row>40</xdr:row>
      <xdr:rowOff>123507</xdr:rowOff>
    </xdr:to>
    <xdr:sp macro="" textlink="">
      <xdr:nvSpPr>
        <xdr:cNvPr id="400" name="円/楕円 399"/>
        <xdr:cNvSpPr/>
      </xdr:nvSpPr>
      <xdr:spPr>
        <a:xfrm>
          <a:off x="13462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133684</xdr:rowOff>
    </xdr:from>
    <xdr:ext cx="762000" cy="259045"/>
    <xdr:sp macro="" textlink="">
      <xdr:nvSpPr>
        <xdr:cNvPr id="401" name="テキスト ボックス 400"/>
        <xdr:cNvSpPr txBox="1"/>
      </xdr:nvSpPr>
      <xdr:spPr>
        <a:xfrm>
          <a:off x="13131800" y="664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充当可能財源が将来負担額を上回っている。今後とも住民サービスを低下させることなく、将来負担の適正化に努めていく。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5"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6" name="フローチャート : 判断 435"/>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7" name="フローチャート : 判断 436"/>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38" name="テキスト ボックス 437"/>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39" name="フローチャート : 判断 438"/>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0" name="テキスト ボックス 439"/>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1" name="フローチャート : 判断 440"/>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2" name="テキスト ボックス 441"/>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3" name="フローチャート : 判断 442"/>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4" name="テキスト ボックス 443"/>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福岡県大野城市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100,130
99,396
26.89
34,097,062
33,387,773
660,018
18,473,153
21,586,455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人口千人当たり職員数が類似団体のなかで</a:t>
          </a:r>
          <a:r>
            <a:rPr kumimoji="1" lang="ja-JP" altLang="en-US" sz="1100">
              <a:solidFill>
                <a:schemeClr val="dk1"/>
              </a:solidFill>
              <a:effectLst/>
              <a:latin typeface="+mn-lt"/>
              <a:ea typeface="+mn-ea"/>
              <a:cs typeface="+mn-cs"/>
            </a:rPr>
            <a:t>３番目に低いため、</a:t>
          </a:r>
          <a:r>
            <a:rPr kumimoji="1" lang="ja-JP" altLang="ja-JP" sz="1100">
              <a:solidFill>
                <a:schemeClr val="dk1"/>
              </a:solidFill>
              <a:effectLst/>
              <a:latin typeface="+mn-lt"/>
              <a:ea typeface="+mn-ea"/>
              <a:cs typeface="+mn-cs"/>
            </a:rPr>
            <a:t>経常収支比率の人件費は低くなっている。今後とも住民サービスとの均衡を崩さないよう配慮しながら、人件費の抑制に努める。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69850</xdr:rowOff>
    </xdr:from>
    <xdr:to>
      <xdr:col>7</xdr:col>
      <xdr:colOff>15875</xdr:colOff>
      <xdr:row>40</xdr:row>
      <xdr:rowOff>104140</xdr:rowOff>
    </xdr:to>
    <xdr:cxnSp macro="">
      <xdr:nvCxnSpPr>
        <xdr:cNvPr id="59" name="直線コネクタ 58"/>
        <xdr:cNvCxnSpPr/>
      </xdr:nvCxnSpPr>
      <xdr:spPr>
        <a:xfrm flipV="1">
          <a:off x="4826000" y="6070600"/>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156227</xdr:rowOff>
    </xdr:from>
    <xdr:ext cx="762000" cy="259045"/>
    <xdr:sp macro="" textlink="">
      <xdr:nvSpPr>
        <xdr:cNvPr id="62" name="人件費最大値テキスト"/>
        <xdr:cNvSpPr txBox="1"/>
      </xdr:nvSpPr>
      <xdr:spPr>
        <a:xfrm>
          <a:off x="4914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35</xdr:row>
      <xdr:rowOff>69850</xdr:rowOff>
    </xdr:from>
    <xdr:to>
      <xdr:col>7</xdr:col>
      <xdr:colOff>104775</xdr:colOff>
      <xdr:row>35</xdr:row>
      <xdr:rowOff>69850</xdr:rowOff>
    </xdr:to>
    <xdr:cxnSp macro="">
      <xdr:nvCxnSpPr>
        <xdr:cNvPr id="63" name="直線コネクタ 62"/>
        <xdr:cNvCxnSpPr/>
      </xdr:nvCxnSpPr>
      <xdr:spPr>
        <a:xfrm>
          <a:off x="4737100" y="607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42418</xdr:rowOff>
    </xdr:from>
    <xdr:to>
      <xdr:col>7</xdr:col>
      <xdr:colOff>15875</xdr:colOff>
      <xdr:row>35</xdr:row>
      <xdr:rowOff>69850</xdr:rowOff>
    </xdr:to>
    <xdr:cxnSp macro="">
      <xdr:nvCxnSpPr>
        <xdr:cNvPr id="64" name="直線コネクタ 63"/>
        <xdr:cNvCxnSpPr/>
      </xdr:nvCxnSpPr>
      <xdr:spPr>
        <a:xfrm>
          <a:off x="3987800" y="60431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42418</xdr:rowOff>
    </xdr:from>
    <xdr:to>
      <xdr:col>5</xdr:col>
      <xdr:colOff>549275</xdr:colOff>
      <xdr:row>35</xdr:row>
      <xdr:rowOff>56134</xdr:rowOff>
    </xdr:to>
    <xdr:cxnSp macro="">
      <xdr:nvCxnSpPr>
        <xdr:cNvPr id="67" name="直線コネクタ 66"/>
        <xdr:cNvCxnSpPr/>
      </xdr:nvCxnSpPr>
      <xdr:spPr>
        <a:xfrm flipV="1">
          <a:off x="3098800" y="6043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14986</xdr:rowOff>
    </xdr:from>
    <xdr:to>
      <xdr:col>4</xdr:col>
      <xdr:colOff>346075</xdr:colOff>
      <xdr:row>35</xdr:row>
      <xdr:rowOff>56134</xdr:rowOff>
    </xdr:to>
    <xdr:cxnSp macro="">
      <xdr:nvCxnSpPr>
        <xdr:cNvPr id="70" name="直線コネクタ 69"/>
        <xdr:cNvCxnSpPr/>
      </xdr:nvCxnSpPr>
      <xdr:spPr>
        <a:xfrm>
          <a:off x="2209800" y="6015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71" name="フローチャート :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14986</xdr:rowOff>
    </xdr:from>
    <xdr:to>
      <xdr:col>3</xdr:col>
      <xdr:colOff>142875</xdr:colOff>
      <xdr:row>35</xdr:row>
      <xdr:rowOff>56134</xdr:rowOff>
    </xdr:to>
    <xdr:cxnSp macro="">
      <xdr:nvCxnSpPr>
        <xdr:cNvPr id="73" name="直線コネクタ 72"/>
        <xdr:cNvCxnSpPr/>
      </xdr:nvCxnSpPr>
      <xdr:spPr>
        <a:xfrm flipV="1">
          <a:off x="1320800" y="6015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149352</xdr:rowOff>
    </xdr:from>
    <xdr:to>
      <xdr:col>3</xdr:col>
      <xdr:colOff>193675</xdr:colOff>
      <xdr:row>37</xdr:row>
      <xdr:rowOff>79502</xdr:rowOff>
    </xdr:to>
    <xdr:sp macro="" textlink="">
      <xdr:nvSpPr>
        <xdr:cNvPr id="74" name="フローチャート : 判断 73"/>
        <xdr:cNvSpPr/>
      </xdr:nvSpPr>
      <xdr:spPr>
        <a:xfrm>
          <a:off x="2159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64279</xdr:rowOff>
    </xdr:from>
    <xdr:ext cx="762000" cy="259045"/>
    <xdr:sp macro="" textlink="">
      <xdr:nvSpPr>
        <xdr:cNvPr id="75" name="テキスト ボックス 74"/>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3" name="円/楕円 82"/>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99077</xdr:rowOff>
    </xdr:from>
    <xdr:ext cx="762000" cy="259045"/>
    <xdr:sp macro="" textlink="">
      <xdr:nvSpPr>
        <xdr:cNvPr id="84" name="人件費該当値テキスト"/>
        <xdr:cNvSpPr txBox="1"/>
      </xdr:nvSpPr>
      <xdr:spPr>
        <a:xfrm>
          <a:off x="4914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163068</xdr:rowOff>
    </xdr:from>
    <xdr:to>
      <xdr:col>5</xdr:col>
      <xdr:colOff>600075</xdr:colOff>
      <xdr:row>35</xdr:row>
      <xdr:rowOff>93218</xdr:rowOff>
    </xdr:to>
    <xdr:sp macro="" textlink="">
      <xdr:nvSpPr>
        <xdr:cNvPr id="85" name="円/楕円 84"/>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103395</xdr:rowOff>
    </xdr:from>
    <xdr:ext cx="736600" cy="259045"/>
    <xdr:sp macro="" textlink="">
      <xdr:nvSpPr>
        <xdr:cNvPr id="86" name="テキスト ボックス 85"/>
        <xdr:cNvSpPr txBox="1"/>
      </xdr:nvSpPr>
      <xdr:spPr>
        <a:xfrm>
          <a:off x="3606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5334</xdr:rowOff>
    </xdr:from>
    <xdr:to>
      <xdr:col>4</xdr:col>
      <xdr:colOff>396875</xdr:colOff>
      <xdr:row>35</xdr:row>
      <xdr:rowOff>106934</xdr:rowOff>
    </xdr:to>
    <xdr:sp macro="" textlink="">
      <xdr:nvSpPr>
        <xdr:cNvPr id="87" name="円/楕円 86"/>
        <xdr:cNvSpPr/>
      </xdr:nvSpPr>
      <xdr:spPr>
        <a:xfrm>
          <a:off x="3048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117111</xdr:rowOff>
    </xdr:from>
    <xdr:ext cx="762000" cy="259045"/>
    <xdr:sp macro="" textlink="">
      <xdr:nvSpPr>
        <xdr:cNvPr id="88" name="テキスト ボックス 87"/>
        <xdr:cNvSpPr txBox="1"/>
      </xdr:nvSpPr>
      <xdr:spPr>
        <a:xfrm>
          <a:off x="2717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135636</xdr:rowOff>
    </xdr:from>
    <xdr:to>
      <xdr:col>3</xdr:col>
      <xdr:colOff>193675</xdr:colOff>
      <xdr:row>35</xdr:row>
      <xdr:rowOff>65786</xdr:rowOff>
    </xdr:to>
    <xdr:sp macro="" textlink="">
      <xdr:nvSpPr>
        <xdr:cNvPr id="89" name="円/楕円 88"/>
        <xdr:cNvSpPr/>
      </xdr:nvSpPr>
      <xdr:spPr>
        <a:xfrm>
          <a:off x="2159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75963</xdr:rowOff>
    </xdr:from>
    <xdr:ext cx="762000" cy="259045"/>
    <xdr:sp macro="" textlink="">
      <xdr:nvSpPr>
        <xdr:cNvPr id="90" name="テキスト ボックス 89"/>
        <xdr:cNvSpPr txBox="1"/>
      </xdr:nvSpPr>
      <xdr:spPr>
        <a:xfrm>
          <a:off x="1828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5334</xdr:rowOff>
    </xdr:from>
    <xdr:to>
      <xdr:col>1</xdr:col>
      <xdr:colOff>676275</xdr:colOff>
      <xdr:row>35</xdr:row>
      <xdr:rowOff>106934</xdr:rowOff>
    </xdr:to>
    <xdr:sp macro="" textlink="">
      <xdr:nvSpPr>
        <xdr:cNvPr id="91" name="円/楕円 90"/>
        <xdr:cNvSpPr/>
      </xdr:nvSpPr>
      <xdr:spPr>
        <a:xfrm>
          <a:off x="1270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117111</xdr:rowOff>
    </xdr:from>
    <xdr:ext cx="762000" cy="259045"/>
    <xdr:sp macro="" textlink="">
      <xdr:nvSpPr>
        <xdr:cNvPr id="92" name="テキスト ボックス 91"/>
        <xdr:cNvSpPr txBox="1"/>
      </xdr:nvSpPr>
      <xdr:spPr>
        <a:xfrm>
          <a:off x="939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ポイント増加し、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とほぼ同じ値になっている</a:t>
          </a:r>
          <a:r>
            <a:rPr kumimoji="1" lang="ja-JP" altLang="ja-JP" sz="1100">
              <a:solidFill>
                <a:schemeClr val="dk1"/>
              </a:solidFill>
              <a:effectLst/>
              <a:latin typeface="+mn-lt"/>
              <a:ea typeface="+mn-ea"/>
              <a:cs typeface="+mn-cs"/>
            </a:rPr>
            <a:t>。今後も住民サービス</a:t>
          </a:r>
          <a:r>
            <a:rPr kumimoji="1" lang="ja-JP" altLang="en-US" sz="1100">
              <a:solidFill>
                <a:schemeClr val="dk1"/>
              </a:solidFill>
              <a:effectLst/>
              <a:latin typeface="+mn-lt"/>
              <a:ea typeface="+mn-ea"/>
              <a:cs typeface="+mn-cs"/>
            </a:rPr>
            <a:t>を低下させないよう</a:t>
          </a:r>
          <a:r>
            <a:rPr kumimoji="1" lang="ja-JP" altLang="ja-JP" sz="1100">
              <a:solidFill>
                <a:schemeClr val="dk1"/>
              </a:solidFill>
              <a:effectLst/>
              <a:latin typeface="+mn-lt"/>
              <a:ea typeface="+mn-ea"/>
              <a:cs typeface="+mn-cs"/>
            </a:rPr>
            <a:t>に配慮しながら</a:t>
          </a:r>
          <a:r>
            <a:rPr kumimoji="1" lang="ja-JP" altLang="en-US" sz="1100">
              <a:solidFill>
                <a:schemeClr val="dk1"/>
              </a:solidFill>
              <a:effectLst/>
              <a:latin typeface="+mn-lt"/>
              <a:ea typeface="+mn-ea"/>
              <a:cs typeface="+mn-cs"/>
            </a:rPr>
            <a:t>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18" name="直線コネクタ 117"/>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19"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0" name="直線コネクタ 119"/>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1"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2" name="直線コネクタ 121"/>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16</xdr:row>
      <xdr:rowOff>76708</xdr:rowOff>
    </xdr:to>
    <xdr:cxnSp macro="">
      <xdr:nvCxnSpPr>
        <xdr:cNvPr id="123" name="直線コネクタ 122"/>
        <xdr:cNvCxnSpPr/>
      </xdr:nvCxnSpPr>
      <xdr:spPr>
        <a:xfrm>
          <a:off x="15671800" y="257302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4"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5" name="フローチャート : 判断 124"/>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19558</xdr:rowOff>
    </xdr:to>
    <xdr:cxnSp macro="">
      <xdr:nvCxnSpPr>
        <xdr:cNvPr id="126" name="直線コネクタ 125"/>
        <xdr:cNvCxnSpPr/>
      </xdr:nvCxnSpPr>
      <xdr:spPr>
        <a:xfrm flipV="1">
          <a:off x="14782800" y="25730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27" name="フローチャート : 判断 126"/>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28" name="テキスト ボックス 127"/>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145288</xdr:rowOff>
    </xdr:from>
    <xdr:to>
      <xdr:col>21</xdr:col>
      <xdr:colOff>361950</xdr:colOff>
      <xdr:row>15</xdr:row>
      <xdr:rowOff>19558</xdr:rowOff>
    </xdr:to>
    <xdr:cxnSp macro="">
      <xdr:nvCxnSpPr>
        <xdr:cNvPr id="129" name="直線コネクタ 128"/>
        <xdr:cNvCxnSpPr/>
      </xdr:nvCxnSpPr>
      <xdr:spPr>
        <a:xfrm>
          <a:off x="13893800" y="2545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0" name="フローチャート : 判断 129"/>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1" name="テキスト ボックス 130"/>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108712</xdr:rowOff>
    </xdr:from>
    <xdr:to>
      <xdr:col>20</xdr:col>
      <xdr:colOff>158750</xdr:colOff>
      <xdr:row>14</xdr:row>
      <xdr:rowOff>145288</xdr:rowOff>
    </xdr:to>
    <xdr:cxnSp macro="">
      <xdr:nvCxnSpPr>
        <xdr:cNvPr id="132" name="直線コネクタ 131"/>
        <xdr:cNvCxnSpPr/>
      </xdr:nvCxnSpPr>
      <xdr:spPr>
        <a:xfrm>
          <a:off x="13004800" y="2509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3" name="フローチャート : 判断 132"/>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4" name="テキスト ボックス 133"/>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5" name="フローチャート : 判断 134"/>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36" name="テキスト ボックス 135"/>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25908</xdr:rowOff>
    </xdr:from>
    <xdr:to>
      <xdr:col>24</xdr:col>
      <xdr:colOff>82550</xdr:colOff>
      <xdr:row>16</xdr:row>
      <xdr:rowOff>127508</xdr:rowOff>
    </xdr:to>
    <xdr:sp macro="" textlink="">
      <xdr:nvSpPr>
        <xdr:cNvPr id="142" name="円/楕円 141"/>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42435</xdr:rowOff>
    </xdr:from>
    <xdr:ext cx="762000" cy="259045"/>
    <xdr:sp macro="" textlink="">
      <xdr:nvSpPr>
        <xdr:cNvPr id="143" name="物件費該当値テキスト"/>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4" name="円/楕円 143"/>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5" name="テキスト ボックス 14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140208</xdr:rowOff>
    </xdr:from>
    <xdr:to>
      <xdr:col>21</xdr:col>
      <xdr:colOff>412750</xdr:colOff>
      <xdr:row>15</xdr:row>
      <xdr:rowOff>70358</xdr:rowOff>
    </xdr:to>
    <xdr:sp macro="" textlink="">
      <xdr:nvSpPr>
        <xdr:cNvPr id="146" name="円/楕円 145"/>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80535</xdr:rowOff>
    </xdr:from>
    <xdr:ext cx="762000" cy="259045"/>
    <xdr:sp macro="" textlink="">
      <xdr:nvSpPr>
        <xdr:cNvPr id="147" name="テキスト ボックス 146"/>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94488</xdr:rowOff>
    </xdr:from>
    <xdr:to>
      <xdr:col>20</xdr:col>
      <xdr:colOff>209550</xdr:colOff>
      <xdr:row>15</xdr:row>
      <xdr:rowOff>24638</xdr:rowOff>
    </xdr:to>
    <xdr:sp macro="" textlink="">
      <xdr:nvSpPr>
        <xdr:cNvPr id="148" name="円/楕円 147"/>
        <xdr:cNvSpPr/>
      </xdr:nvSpPr>
      <xdr:spPr>
        <a:xfrm>
          <a:off x="13843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34815</xdr:rowOff>
    </xdr:from>
    <xdr:ext cx="762000" cy="259045"/>
    <xdr:sp macro="" textlink="">
      <xdr:nvSpPr>
        <xdr:cNvPr id="149" name="テキスト ボックス 148"/>
        <xdr:cNvSpPr txBox="1"/>
      </xdr:nvSpPr>
      <xdr:spPr>
        <a:xfrm>
          <a:off x="13512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57912</xdr:rowOff>
    </xdr:from>
    <xdr:to>
      <xdr:col>19</xdr:col>
      <xdr:colOff>6350</xdr:colOff>
      <xdr:row>14</xdr:row>
      <xdr:rowOff>159512</xdr:rowOff>
    </xdr:to>
    <xdr:sp macro="" textlink="">
      <xdr:nvSpPr>
        <xdr:cNvPr id="150" name="円/楕円 149"/>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169689</xdr:rowOff>
    </xdr:from>
    <xdr:ext cx="762000" cy="259045"/>
    <xdr:sp macro="" textlink="">
      <xdr:nvSpPr>
        <xdr:cNvPr id="151" name="テキスト ボックス 150"/>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扶助費に係る経常収支比率は類似団体平均を下回っているが、施設型給付費</a:t>
          </a:r>
          <a:r>
            <a:rPr kumimoji="1" lang="ja-JP" altLang="en-US" sz="1100">
              <a:solidFill>
                <a:schemeClr val="dk1"/>
              </a:solidFill>
              <a:effectLst/>
              <a:latin typeface="+mn-lt"/>
              <a:ea typeface="+mn-ea"/>
              <a:cs typeface="+mn-cs"/>
            </a:rPr>
            <a:t>や障害児通所給付費、</a:t>
          </a:r>
          <a:r>
            <a:rPr kumimoji="1" lang="ja-JP" altLang="ja-JP" sz="1100">
              <a:solidFill>
                <a:schemeClr val="dk1"/>
              </a:solidFill>
              <a:effectLst/>
              <a:latin typeface="+mn-lt"/>
              <a:ea typeface="+mn-ea"/>
              <a:cs typeface="+mn-cs"/>
            </a:rPr>
            <a:t>障</a:t>
          </a:r>
          <a:r>
            <a:rPr kumimoji="1" lang="ja-JP" altLang="en-US" sz="1100">
              <a:solidFill>
                <a:schemeClr val="dk1"/>
              </a:solidFill>
              <a:effectLst/>
              <a:latin typeface="+mn-lt"/>
              <a:ea typeface="+mn-ea"/>
              <a:cs typeface="+mn-cs"/>
            </a:rPr>
            <a:t>害</a:t>
          </a:r>
          <a:r>
            <a:rPr kumimoji="1" lang="ja-JP" altLang="ja-JP" sz="1100">
              <a:solidFill>
                <a:schemeClr val="dk1"/>
              </a:solidFill>
              <a:effectLst/>
              <a:latin typeface="+mn-lt"/>
              <a:ea typeface="+mn-ea"/>
              <a:cs typeface="+mn-cs"/>
            </a:rPr>
            <a:t>福祉サービス等給付費の伸びにより上昇傾向にある。今後も資格審査等の適正化を図ることで上昇傾向の抑制に努める。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1" name="直線コネクタ 180"/>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2"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3" name="直線コネクタ 182"/>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4"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5" name="直線コネクタ 184"/>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56</xdr:row>
      <xdr:rowOff>12700</xdr:rowOff>
    </xdr:to>
    <xdr:cxnSp macro="">
      <xdr:nvCxnSpPr>
        <xdr:cNvPr id="186" name="直線コネクタ 185"/>
        <xdr:cNvCxnSpPr/>
      </xdr:nvCxnSpPr>
      <xdr:spPr>
        <a:xfrm>
          <a:off x="3987800" y="9570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7"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8" name="フローチャート : 判断 187"/>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97065</xdr:rowOff>
    </xdr:from>
    <xdr:to>
      <xdr:col>5</xdr:col>
      <xdr:colOff>549275</xdr:colOff>
      <xdr:row>55</xdr:row>
      <xdr:rowOff>140607</xdr:rowOff>
    </xdr:to>
    <xdr:cxnSp macro="">
      <xdr:nvCxnSpPr>
        <xdr:cNvPr id="189" name="直線コネクタ 188"/>
        <xdr:cNvCxnSpPr/>
      </xdr:nvCxnSpPr>
      <xdr:spPr>
        <a:xfrm>
          <a:off x="3098800" y="9526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0" name="フローチャート :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1" name="テキスト ボックス 190"/>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97065</xdr:rowOff>
    </xdr:from>
    <xdr:to>
      <xdr:col>4</xdr:col>
      <xdr:colOff>346075</xdr:colOff>
      <xdr:row>55</xdr:row>
      <xdr:rowOff>118835</xdr:rowOff>
    </xdr:to>
    <xdr:cxnSp macro="">
      <xdr:nvCxnSpPr>
        <xdr:cNvPr id="192" name="直線コネクタ 191"/>
        <xdr:cNvCxnSpPr/>
      </xdr:nvCxnSpPr>
      <xdr:spPr>
        <a:xfrm flipV="1">
          <a:off x="2209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3" name="フローチャート : 判断 192"/>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4" name="テキスト ボックス 193"/>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1815</xdr:rowOff>
    </xdr:to>
    <xdr:cxnSp macro="">
      <xdr:nvCxnSpPr>
        <xdr:cNvPr id="195" name="直線コネクタ 194"/>
        <xdr:cNvCxnSpPr/>
      </xdr:nvCxnSpPr>
      <xdr:spPr>
        <a:xfrm flipV="1">
          <a:off x="1320800" y="9548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196" name="フローチャート : 判断 195"/>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197" name="テキスト ボックス 196"/>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198" name="フローチャート : 判断 197"/>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199" name="テキスト ボックス 198"/>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6"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07" name="円/楕円 206"/>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208" name="テキスト ボックス 207"/>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09" name="円/楕円 208"/>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10" name="テキスト ボックス 209"/>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1" name="円/楕円 210"/>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2" name="テキスト ボックス 211"/>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122465</xdr:rowOff>
    </xdr:from>
    <xdr:to>
      <xdr:col>1</xdr:col>
      <xdr:colOff>676275</xdr:colOff>
      <xdr:row>56</xdr:row>
      <xdr:rowOff>52615</xdr:rowOff>
    </xdr:to>
    <xdr:sp macro="" textlink="">
      <xdr:nvSpPr>
        <xdr:cNvPr id="213" name="円/楕円 212"/>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37392</xdr:rowOff>
    </xdr:from>
    <xdr:ext cx="762000" cy="259045"/>
    <xdr:sp macro="" textlink="">
      <xdr:nvSpPr>
        <xdr:cNvPr id="214" name="テキスト ボックス 213"/>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ほぼ横ばいで推移している</a:t>
          </a:r>
          <a:r>
            <a:rPr kumimoji="1" lang="ja-JP" altLang="ja-JP" sz="1100">
              <a:solidFill>
                <a:schemeClr val="dk1"/>
              </a:solidFill>
              <a:effectLst/>
              <a:latin typeface="+mn-lt"/>
              <a:ea typeface="+mn-ea"/>
              <a:cs typeface="+mn-cs"/>
            </a:rPr>
            <a:t>。これは、国民健康保険特別会計への赤字補てん的な繰出金など</a:t>
          </a:r>
          <a:r>
            <a:rPr kumimoji="1" lang="ja-JP" altLang="en-US" sz="1100">
              <a:solidFill>
                <a:schemeClr val="dk1"/>
              </a:solidFill>
              <a:effectLst/>
              <a:latin typeface="+mn-lt"/>
              <a:ea typeface="+mn-ea"/>
              <a:cs typeface="+mn-cs"/>
            </a:rPr>
            <a:t>が減少したことによるものである。</a:t>
          </a:r>
          <a:r>
            <a:rPr kumimoji="1" lang="ja-JP" altLang="ja-JP" sz="1100">
              <a:solidFill>
                <a:schemeClr val="dk1"/>
              </a:solidFill>
              <a:effectLst/>
              <a:latin typeface="+mn-lt"/>
              <a:ea typeface="+mn-ea"/>
              <a:cs typeface="+mn-cs"/>
            </a:rPr>
            <a:t>今後も予算や事業計画等の適正管理を促すことで抑制に努める。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2" name="直線コネクタ 241"/>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3"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4" name="直線コネクタ 243"/>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5"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46" name="直線コネクタ 245"/>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55</xdr:row>
      <xdr:rowOff>107950</xdr:rowOff>
    </xdr:to>
    <xdr:cxnSp macro="">
      <xdr:nvCxnSpPr>
        <xdr:cNvPr id="247" name="直線コネクタ 246"/>
        <xdr:cNvCxnSpPr/>
      </xdr:nvCxnSpPr>
      <xdr:spPr>
        <a:xfrm>
          <a:off x="15671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9" name="フローチャート :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107950</xdr:rowOff>
    </xdr:to>
    <xdr:cxnSp macro="">
      <xdr:nvCxnSpPr>
        <xdr:cNvPr id="250" name="直線コネクタ 249"/>
        <xdr:cNvCxnSpPr/>
      </xdr:nvCxnSpPr>
      <xdr:spPr>
        <a:xfrm>
          <a:off x="14782800" y="950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77470</xdr:rowOff>
    </xdr:to>
    <xdr:cxnSp macro="">
      <xdr:nvCxnSpPr>
        <xdr:cNvPr id="253" name="直線コネクタ 252"/>
        <xdr:cNvCxnSpPr/>
      </xdr:nvCxnSpPr>
      <xdr:spPr>
        <a:xfrm>
          <a:off x="13893800" y="9476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4" name="フローチャート : 判断 253"/>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5" name="テキスト ボックス 254"/>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46990</xdr:rowOff>
    </xdr:to>
    <xdr:cxnSp macro="">
      <xdr:nvCxnSpPr>
        <xdr:cNvPr id="256" name="直線コネクタ 255"/>
        <xdr:cNvCxnSpPr/>
      </xdr:nvCxnSpPr>
      <xdr:spPr>
        <a:xfrm>
          <a:off x="13004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59" name="フローチャート : 判断 258"/>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0" name="テキスト ボックス 259"/>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6" name="円/楕円 265"/>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67"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68" name="円/楕円 267"/>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69" name="テキスト ボックス 268"/>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0" name="円/楕円 269"/>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71" name="テキスト ボックス 270"/>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2" name="円/楕円 271"/>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3" name="テキスト ボックス 272"/>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4" name="円/楕円 273"/>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5" name="テキスト ボックス 274"/>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補助費等に係る経常収支比率は、類似団体の中でも</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番目に高い水準となっている。これは、ごみ処理や消防などを広域で行うことにより、効率の高い事業について積極的に近隣市町と一部事務組合を構成し、実施しているためである。</a:t>
          </a:r>
          <a:endParaRPr lang="ja-JP" altLang="ja-JP" sz="1400">
            <a:effectLst/>
          </a:endParaRPr>
        </a:p>
        <a:p>
          <a:r>
            <a:rPr kumimoji="1" lang="ja-JP" altLang="ja-JP" sz="1100">
              <a:solidFill>
                <a:schemeClr val="dk1"/>
              </a:solidFill>
              <a:effectLst/>
              <a:latin typeface="+mn-lt"/>
              <a:ea typeface="+mn-ea"/>
              <a:cs typeface="+mn-cs"/>
            </a:rPr>
            <a:t>　今後とも一部事務組合に対し、予算や事業計画等の適正管理を促すことで抑制に努める。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0" name="直線コネクタ 299"/>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1"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2" name="直線コネクタ 301"/>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3"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4" name="直線コネクタ 303"/>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170434</xdr:rowOff>
    </xdr:from>
    <xdr:to>
      <xdr:col>24</xdr:col>
      <xdr:colOff>31750</xdr:colOff>
      <xdr:row>38</xdr:row>
      <xdr:rowOff>26416</xdr:rowOff>
    </xdr:to>
    <xdr:cxnSp macro="">
      <xdr:nvCxnSpPr>
        <xdr:cNvPr id="305" name="直線コネクタ 304"/>
        <xdr:cNvCxnSpPr/>
      </xdr:nvCxnSpPr>
      <xdr:spPr>
        <a:xfrm flipV="1">
          <a:off x="15671800" y="65140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07" name="フローチャート :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26416</xdr:rowOff>
    </xdr:from>
    <xdr:to>
      <xdr:col>22</xdr:col>
      <xdr:colOff>565150</xdr:colOff>
      <xdr:row>38</xdr:row>
      <xdr:rowOff>85852</xdr:rowOff>
    </xdr:to>
    <xdr:cxnSp macro="">
      <xdr:nvCxnSpPr>
        <xdr:cNvPr id="308" name="直線コネクタ 307"/>
        <xdr:cNvCxnSpPr/>
      </xdr:nvCxnSpPr>
      <xdr:spPr>
        <a:xfrm flipV="1">
          <a:off x="14782800" y="65415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9" name="フローチャート : 判断 308"/>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0" name="テキスト ボックス 309"/>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53848</xdr:rowOff>
    </xdr:from>
    <xdr:to>
      <xdr:col>21</xdr:col>
      <xdr:colOff>361950</xdr:colOff>
      <xdr:row>38</xdr:row>
      <xdr:rowOff>85852</xdr:rowOff>
    </xdr:to>
    <xdr:cxnSp macro="">
      <xdr:nvCxnSpPr>
        <xdr:cNvPr id="311" name="直線コネクタ 310"/>
        <xdr:cNvCxnSpPr/>
      </xdr:nvCxnSpPr>
      <xdr:spPr>
        <a:xfrm>
          <a:off x="13893800" y="6568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2" name="フローチャート : 判断 311"/>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3" name="テキスト ボックス 312"/>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53848</xdr:rowOff>
    </xdr:from>
    <xdr:to>
      <xdr:col>20</xdr:col>
      <xdr:colOff>158750</xdr:colOff>
      <xdr:row>38</xdr:row>
      <xdr:rowOff>53848</xdr:rowOff>
    </xdr:to>
    <xdr:cxnSp macro="">
      <xdr:nvCxnSpPr>
        <xdr:cNvPr id="314" name="直線コネクタ 313"/>
        <xdr:cNvCxnSpPr/>
      </xdr:nvCxnSpPr>
      <xdr:spPr>
        <a:xfrm>
          <a:off x="13004800" y="6568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17" name="フローチャート : 判断 316"/>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18" name="テキスト ボックス 317"/>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119634</xdr:rowOff>
    </xdr:from>
    <xdr:to>
      <xdr:col>24</xdr:col>
      <xdr:colOff>82550</xdr:colOff>
      <xdr:row>38</xdr:row>
      <xdr:rowOff>49785</xdr:rowOff>
    </xdr:to>
    <xdr:sp macro="" textlink="">
      <xdr:nvSpPr>
        <xdr:cNvPr id="324" name="円/楕円 323"/>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91711</xdr:rowOff>
    </xdr:from>
    <xdr:ext cx="762000" cy="259045"/>
    <xdr:sp macro="" textlink="">
      <xdr:nvSpPr>
        <xdr:cNvPr id="325"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147066</xdr:rowOff>
    </xdr:from>
    <xdr:to>
      <xdr:col>22</xdr:col>
      <xdr:colOff>615950</xdr:colOff>
      <xdr:row>38</xdr:row>
      <xdr:rowOff>77215</xdr:rowOff>
    </xdr:to>
    <xdr:sp macro="" textlink="">
      <xdr:nvSpPr>
        <xdr:cNvPr id="326" name="円/楕円 325"/>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61993</xdr:rowOff>
    </xdr:from>
    <xdr:ext cx="736600" cy="259045"/>
    <xdr:sp macro="" textlink="">
      <xdr:nvSpPr>
        <xdr:cNvPr id="327" name="テキスト ボックス 326"/>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35052</xdr:rowOff>
    </xdr:from>
    <xdr:to>
      <xdr:col>21</xdr:col>
      <xdr:colOff>412750</xdr:colOff>
      <xdr:row>38</xdr:row>
      <xdr:rowOff>136652</xdr:rowOff>
    </xdr:to>
    <xdr:sp macro="" textlink="">
      <xdr:nvSpPr>
        <xdr:cNvPr id="328" name="円/楕円 327"/>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121429</xdr:rowOff>
    </xdr:from>
    <xdr:ext cx="762000" cy="259045"/>
    <xdr:sp macro="" textlink="">
      <xdr:nvSpPr>
        <xdr:cNvPr id="329" name="テキスト ボックス 328"/>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xdr:rowOff>
    </xdr:from>
    <xdr:to>
      <xdr:col>20</xdr:col>
      <xdr:colOff>209550</xdr:colOff>
      <xdr:row>38</xdr:row>
      <xdr:rowOff>104648</xdr:rowOff>
    </xdr:to>
    <xdr:sp macro="" textlink="">
      <xdr:nvSpPr>
        <xdr:cNvPr id="330" name="円/楕円 329"/>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89425</xdr:rowOff>
    </xdr:from>
    <xdr:ext cx="762000" cy="259045"/>
    <xdr:sp macro="" textlink="">
      <xdr:nvSpPr>
        <xdr:cNvPr id="331" name="テキスト ボックス 330"/>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xdr:rowOff>
    </xdr:from>
    <xdr:to>
      <xdr:col>19</xdr:col>
      <xdr:colOff>6350</xdr:colOff>
      <xdr:row>38</xdr:row>
      <xdr:rowOff>104648</xdr:rowOff>
    </xdr:to>
    <xdr:sp macro="" textlink="">
      <xdr:nvSpPr>
        <xdr:cNvPr id="332" name="円/楕円 331"/>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89425</xdr:rowOff>
    </xdr:from>
    <xdr:ext cx="762000" cy="259045"/>
    <xdr:sp macro="" textlink="">
      <xdr:nvSpPr>
        <xdr:cNvPr id="333" name="テキスト ボックス 332"/>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繰上償還を行ったことにより、公債費に係る経常収支比率を類似団体平均</a:t>
          </a:r>
          <a:r>
            <a:rPr kumimoji="1" lang="ja-JP" altLang="en-US" sz="1100">
              <a:solidFill>
                <a:schemeClr val="dk1"/>
              </a:solidFill>
              <a:effectLst/>
              <a:latin typeface="+mn-lt"/>
              <a:ea typeface="+mn-ea"/>
              <a:cs typeface="+mn-cs"/>
            </a:rPr>
            <a:t>よりも</a:t>
          </a:r>
          <a:r>
            <a:rPr kumimoji="1" lang="ja-JP" altLang="ja-JP" sz="1100">
              <a:solidFill>
                <a:schemeClr val="dk1"/>
              </a:solidFill>
              <a:effectLst/>
              <a:latin typeface="+mn-lt"/>
              <a:ea typeface="+mn-ea"/>
              <a:cs typeface="+mn-cs"/>
            </a:rPr>
            <a:t>抑制することができた。</a:t>
          </a:r>
          <a:endParaRPr lang="ja-JP" altLang="ja-JP" sz="1400">
            <a:effectLst/>
          </a:endParaRPr>
        </a:p>
        <a:p>
          <a:r>
            <a:rPr kumimoji="1" lang="ja-JP" altLang="ja-JP" sz="1100">
              <a:solidFill>
                <a:schemeClr val="dk1"/>
              </a:solidFill>
              <a:effectLst/>
              <a:latin typeface="+mn-lt"/>
              <a:ea typeface="+mn-ea"/>
              <a:cs typeface="+mn-cs"/>
            </a:rPr>
            <a:t>　今後も臨時財政対策債の発行額の増加が見込まれるが、繰上償還等を行うことにより公債費の抑制に努める。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58" name="直線コネクタ 357"/>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9"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0" name="直線コネクタ 359"/>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163576</xdr:rowOff>
    </xdr:from>
    <xdr:to>
      <xdr:col>7</xdr:col>
      <xdr:colOff>15875</xdr:colOff>
      <xdr:row>77</xdr:row>
      <xdr:rowOff>78994</xdr:rowOff>
    </xdr:to>
    <xdr:cxnSp macro="">
      <xdr:nvCxnSpPr>
        <xdr:cNvPr id="363" name="直線コネクタ 362"/>
        <xdr:cNvCxnSpPr/>
      </xdr:nvCxnSpPr>
      <xdr:spPr>
        <a:xfrm flipV="1">
          <a:off x="3987800" y="131937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4"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5" name="フローチャート : 判断 364"/>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78</xdr:row>
      <xdr:rowOff>44704</xdr:rowOff>
    </xdr:to>
    <xdr:cxnSp macro="">
      <xdr:nvCxnSpPr>
        <xdr:cNvPr id="366" name="直線コネクタ 365"/>
        <xdr:cNvCxnSpPr/>
      </xdr:nvCxnSpPr>
      <xdr:spPr>
        <a:xfrm flipV="1">
          <a:off x="3098800" y="132806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67" name="フローチャート : 判断 366"/>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68" name="テキスト ボックス 367"/>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78</xdr:row>
      <xdr:rowOff>145287</xdr:rowOff>
    </xdr:to>
    <xdr:cxnSp macro="">
      <xdr:nvCxnSpPr>
        <xdr:cNvPr id="369" name="直線コネクタ 368"/>
        <xdr:cNvCxnSpPr/>
      </xdr:nvCxnSpPr>
      <xdr:spPr>
        <a:xfrm flipV="1">
          <a:off x="2209800" y="134178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0" name="フローチャート : 判断 369"/>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1" name="テキスト ボックス 370"/>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145287</xdr:rowOff>
    </xdr:from>
    <xdr:to>
      <xdr:col>3</xdr:col>
      <xdr:colOff>142875</xdr:colOff>
      <xdr:row>79</xdr:row>
      <xdr:rowOff>24130</xdr:rowOff>
    </xdr:to>
    <xdr:cxnSp macro="">
      <xdr:nvCxnSpPr>
        <xdr:cNvPr id="372" name="直線コネクタ 371"/>
        <xdr:cNvCxnSpPr/>
      </xdr:nvCxnSpPr>
      <xdr:spPr>
        <a:xfrm flipV="1">
          <a:off x="1320800" y="135183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3" name="フローチャート : 判断 372"/>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4" name="テキスト ボックス 373"/>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5" name="フローチャート : 判断 374"/>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76" name="テキスト ボックス 375"/>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112776</xdr:rowOff>
    </xdr:from>
    <xdr:to>
      <xdr:col>7</xdr:col>
      <xdr:colOff>66675</xdr:colOff>
      <xdr:row>77</xdr:row>
      <xdr:rowOff>42926</xdr:rowOff>
    </xdr:to>
    <xdr:sp macro="" textlink="">
      <xdr:nvSpPr>
        <xdr:cNvPr id="382" name="円/楕円 381"/>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129303</xdr:rowOff>
    </xdr:from>
    <xdr:ext cx="762000" cy="259045"/>
    <xdr:sp macro="" textlink="">
      <xdr:nvSpPr>
        <xdr:cNvPr id="383"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84" name="円/楕円 383"/>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85" name="テキスト ボックス 384"/>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86" name="円/楕円 385"/>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80281</xdr:rowOff>
    </xdr:from>
    <xdr:ext cx="762000" cy="259045"/>
    <xdr:sp macro="" textlink="">
      <xdr:nvSpPr>
        <xdr:cNvPr id="387" name="テキスト ボックス 386"/>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94487</xdr:rowOff>
    </xdr:from>
    <xdr:to>
      <xdr:col>3</xdr:col>
      <xdr:colOff>193675</xdr:colOff>
      <xdr:row>79</xdr:row>
      <xdr:rowOff>24637</xdr:rowOff>
    </xdr:to>
    <xdr:sp macro="" textlink="">
      <xdr:nvSpPr>
        <xdr:cNvPr id="388" name="円/楕円 387"/>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89" name="テキスト ボックス 388"/>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90" name="円/楕円 389"/>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59707</xdr:rowOff>
    </xdr:from>
    <xdr:ext cx="762000" cy="259045"/>
    <xdr:sp macro="" textlink="">
      <xdr:nvSpPr>
        <xdr:cNvPr id="391" name="テキスト ボックス 390"/>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公債費以外の経常収支比率は、類似団体平均を下回っている。今後ともＰＤＣＡサイクルに基づき、すべての事務事業を点検・見直しを行い、住民サービスを低下させることなく、適正な予算執行に努める。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19" name="直線コネクタ 418"/>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0"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1" name="直線コネクタ 420"/>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2"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3" name="直線コネクタ 422"/>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20320</xdr:rowOff>
    </xdr:from>
    <xdr:to>
      <xdr:col>24</xdr:col>
      <xdr:colOff>31750</xdr:colOff>
      <xdr:row>75</xdr:row>
      <xdr:rowOff>138430</xdr:rowOff>
    </xdr:to>
    <xdr:cxnSp macro="">
      <xdr:nvCxnSpPr>
        <xdr:cNvPr id="424" name="直線コネクタ 423"/>
        <xdr:cNvCxnSpPr/>
      </xdr:nvCxnSpPr>
      <xdr:spPr>
        <a:xfrm>
          <a:off x="15671800" y="1287907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5"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26" name="フローチャート : 判断 425"/>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20320</xdr:rowOff>
    </xdr:from>
    <xdr:to>
      <xdr:col>22</xdr:col>
      <xdr:colOff>565150</xdr:colOff>
      <xdr:row>75</xdr:row>
      <xdr:rowOff>58420</xdr:rowOff>
    </xdr:to>
    <xdr:cxnSp macro="">
      <xdr:nvCxnSpPr>
        <xdr:cNvPr id="427" name="直線コネクタ 426"/>
        <xdr:cNvCxnSpPr/>
      </xdr:nvCxnSpPr>
      <xdr:spPr>
        <a:xfrm flipV="1">
          <a:off x="14782800" y="12879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28" name="フローチャート : 判断 427"/>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29" name="テキスト ボックス 428"/>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142240</xdr:rowOff>
    </xdr:from>
    <xdr:to>
      <xdr:col>21</xdr:col>
      <xdr:colOff>361950</xdr:colOff>
      <xdr:row>75</xdr:row>
      <xdr:rowOff>58420</xdr:rowOff>
    </xdr:to>
    <xdr:cxnSp macro="">
      <xdr:nvCxnSpPr>
        <xdr:cNvPr id="430" name="直線コネクタ 429"/>
        <xdr:cNvCxnSpPr/>
      </xdr:nvCxnSpPr>
      <xdr:spPr>
        <a:xfrm>
          <a:off x="13893800" y="128295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1" name="フローチャート : 判断 430"/>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2" name="テキスト ボックス 431"/>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142240</xdr:rowOff>
    </xdr:from>
    <xdr:to>
      <xdr:col>20</xdr:col>
      <xdr:colOff>158750</xdr:colOff>
      <xdr:row>75</xdr:row>
      <xdr:rowOff>1270</xdr:rowOff>
    </xdr:to>
    <xdr:cxnSp macro="">
      <xdr:nvCxnSpPr>
        <xdr:cNvPr id="433" name="直線コネクタ 432"/>
        <xdr:cNvCxnSpPr/>
      </xdr:nvCxnSpPr>
      <xdr:spPr>
        <a:xfrm flipV="1">
          <a:off x="13004800" y="12829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4" name="フローチャート : 判断 433"/>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5" name="テキスト ボックス 434"/>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36" name="フローチャート : 判断 435"/>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37" name="テキスト ボックス 436"/>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43" name="円/楕円 442"/>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104157</xdr:rowOff>
    </xdr:from>
    <xdr:ext cx="762000" cy="259045"/>
    <xdr:sp macro="" textlink="">
      <xdr:nvSpPr>
        <xdr:cNvPr id="444"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140970</xdr:rowOff>
    </xdr:from>
    <xdr:to>
      <xdr:col>22</xdr:col>
      <xdr:colOff>615950</xdr:colOff>
      <xdr:row>75</xdr:row>
      <xdr:rowOff>71120</xdr:rowOff>
    </xdr:to>
    <xdr:sp macro="" textlink="">
      <xdr:nvSpPr>
        <xdr:cNvPr id="445" name="円/楕円 444"/>
        <xdr:cNvSpPr/>
      </xdr:nvSpPr>
      <xdr:spPr>
        <a:xfrm>
          <a:off x="15621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81297</xdr:rowOff>
    </xdr:from>
    <xdr:ext cx="736600" cy="259045"/>
    <xdr:sp macro="" textlink="">
      <xdr:nvSpPr>
        <xdr:cNvPr id="446" name="テキスト ボックス 445"/>
        <xdr:cNvSpPr txBox="1"/>
      </xdr:nvSpPr>
      <xdr:spPr>
        <a:xfrm>
          <a:off x="15290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xdr:rowOff>
    </xdr:from>
    <xdr:to>
      <xdr:col>21</xdr:col>
      <xdr:colOff>412750</xdr:colOff>
      <xdr:row>75</xdr:row>
      <xdr:rowOff>109220</xdr:rowOff>
    </xdr:to>
    <xdr:sp macro="" textlink="">
      <xdr:nvSpPr>
        <xdr:cNvPr id="447" name="円/楕円 446"/>
        <xdr:cNvSpPr/>
      </xdr:nvSpPr>
      <xdr:spPr>
        <a:xfrm>
          <a:off x="14732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119397</xdr:rowOff>
    </xdr:from>
    <xdr:ext cx="762000" cy="259045"/>
    <xdr:sp macro="" textlink="">
      <xdr:nvSpPr>
        <xdr:cNvPr id="448" name="テキスト ボックス 447"/>
        <xdr:cNvSpPr txBox="1"/>
      </xdr:nvSpPr>
      <xdr:spPr>
        <a:xfrm>
          <a:off x="14401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91440</xdr:rowOff>
    </xdr:from>
    <xdr:to>
      <xdr:col>20</xdr:col>
      <xdr:colOff>209550</xdr:colOff>
      <xdr:row>75</xdr:row>
      <xdr:rowOff>21590</xdr:rowOff>
    </xdr:to>
    <xdr:sp macro="" textlink="">
      <xdr:nvSpPr>
        <xdr:cNvPr id="449" name="円/楕円 448"/>
        <xdr:cNvSpPr/>
      </xdr:nvSpPr>
      <xdr:spPr>
        <a:xfrm>
          <a:off x="13843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31767</xdr:rowOff>
    </xdr:from>
    <xdr:ext cx="762000" cy="259045"/>
    <xdr:sp macro="" textlink="">
      <xdr:nvSpPr>
        <xdr:cNvPr id="450" name="テキスト ボックス 449"/>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121920</xdr:rowOff>
    </xdr:from>
    <xdr:to>
      <xdr:col>19</xdr:col>
      <xdr:colOff>6350</xdr:colOff>
      <xdr:row>75</xdr:row>
      <xdr:rowOff>52070</xdr:rowOff>
    </xdr:to>
    <xdr:sp macro="" textlink="">
      <xdr:nvSpPr>
        <xdr:cNvPr id="451" name="円/楕円 450"/>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62247</xdr:rowOff>
    </xdr:from>
    <xdr:ext cx="762000" cy="259045"/>
    <xdr:sp macro="" textlink="">
      <xdr:nvSpPr>
        <xdr:cNvPr id="452" name="テキスト ボックス 451"/>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福岡県大野城市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116717</xdr:rowOff>
    </xdr:from>
    <xdr:ext cx="762000" cy="259045"/>
    <xdr:sp macro="" textlink="">
      <xdr:nvSpPr>
        <xdr:cNvPr id="46" name="人口1人当たり決算額の推移最小値テキスト130"/>
        <xdr:cNvSpPr txBox="1"/>
      </xdr:nvSpPr>
      <xdr:spPr>
        <a:xfrm>
          <a:off x="5740400" y="34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106540</xdr:rowOff>
    </xdr:from>
    <xdr:to>
      <xdr:col>4</xdr:col>
      <xdr:colOff>1117600</xdr:colOff>
      <xdr:row>19</xdr:row>
      <xdr:rowOff>113703</xdr:rowOff>
    </xdr:to>
    <xdr:cxnSp macro="">
      <xdr:nvCxnSpPr>
        <xdr:cNvPr id="50" name="直線コネクタ 49"/>
        <xdr:cNvCxnSpPr/>
      </xdr:nvCxnSpPr>
      <xdr:spPr bwMode="auto">
        <a:xfrm flipV="1">
          <a:off x="5003800" y="3411715"/>
          <a:ext cx="647700" cy="7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113703</xdr:rowOff>
    </xdr:from>
    <xdr:to>
      <xdr:col>4</xdr:col>
      <xdr:colOff>469900</xdr:colOff>
      <xdr:row>19</xdr:row>
      <xdr:rowOff>146088</xdr:rowOff>
    </xdr:to>
    <xdr:cxnSp macro="">
      <xdr:nvCxnSpPr>
        <xdr:cNvPr id="53" name="直線コネクタ 52"/>
        <xdr:cNvCxnSpPr/>
      </xdr:nvCxnSpPr>
      <xdr:spPr bwMode="auto">
        <a:xfrm flipV="1">
          <a:off x="4305300" y="3418878"/>
          <a:ext cx="698500" cy="3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146088</xdr:rowOff>
    </xdr:from>
    <xdr:to>
      <xdr:col>3</xdr:col>
      <xdr:colOff>904875</xdr:colOff>
      <xdr:row>20</xdr:row>
      <xdr:rowOff>7176</xdr:rowOff>
    </xdr:to>
    <xdr:cxnSp macro="">
      <xdr:nvCxnSpPr>
        <xdr:cNvPr id="56" name="直線コネクタ 55"/>
        <xdr:cNvCxnSpPr/>
      </xdr:nvCxnSpPr>
      <xdr:spPr bwMode="auto">
        <a:xfrm flipV="1">
          <a:off x="3606800" y="3451263"/>
          <a:ext cx="698500" cy="32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153994</xdr:rowOff>
    </xdr:from>
    <xdr:to>
      <xdr:col>3</xdr:col>
      <xdr:colOff>206375</xdr:colOff>
      <xdr:row>20</xdr:row>
      <xdr:rowOff>7176</xdr:rowOff>
    </xdr:to>
    <xdr:cxnSp macro="">
      <xdr:nvCxnSpPr>
        <xdr:cNvPr id="59" name="直線コネクタ 58"/>
        <xdr:cNvCxnSpPr/>
      </xdr:nvCxnSpPr>
      <xdr:spPr bwMode="auto">
        <a:xfrm>
          <a:off x="2908300" y="3459169"/>
          <a:ext cx="698500" cy="24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55740</xdr:rowOff>
    </xdr:from>
    <xdr:to>
      <xdr:col>5</xdr:col>
      <xdr:colOff>34925</xdr:colOff>
      <xdr:row>19</xdr:row>
      <xdr:rowOff>157340</xdr:rowOff>
    </xdr:to>
    <xdr:sp macro="" textlink="">
      <xdr:nvSpPr>
        <xdr:cNvPr id="69" name="円/楕円 68"/>
        <xdr:cNvSpPr/>
      </xdr:nvSpPr>
      <xdr:spPr bwMode="auto">
        <a:xfrm>
          <a:off x="5600700" y="3360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135767</xdr:rowOff>
    </xdr:from>
    <xdr:ext cx="762000" cy="259045"/>
    <xdr:sp macro="" textlink="">
      <xdr:nvSpPr>
        <xdr:cNvPr id="70" name="人口1人当たり決算額の推移該当値テキスト130"/>
        <xdr:cNvSpPr txBox="1"/>
      </xdr:nvSpPr>
      <xdr:spPr>
        <a:xfrm>
          <a:off x="5740400" y="326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47,574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62903</xdr:rowOff>
    </xdr:from>
    <xdr:to>
      <xdr:col>4</xdr:col>
      <xdr:colOff>520700</xdr:colOff>
      <xdr:row>19</xdr:row>
      <xdr:rowOff>164503</xdr:rowOff>
    </xdr:to>
    <xdr:sp macro="" textlink="">
      <xdr:nvSpPr>
        <xdr:cNvPr id="71" name="円/楕円 70"/>
        <xdr:cNvSpPr/>
      </xdr:nvSpPr>
      <xdr:spPr bwMode="auto">
        <a:xfrm>
          <a:off x="4953000" y="336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149280</xdr:rowOff>
    </xdr:from>
    <xdr:ext cx="736600" cy="259045"/>
    <xdr:sp macro="" textlink="">
      <xdr:nvSpPr>
        <xdr:cNvPr id="72" name="テキスト ボックス 71"/>
        <xdr:cNvSpPr txBox="1"/>
      </xdr:nvSpPr>
      <xdr:spPr>
        <a:xfrm>
          <a:off x="4622800" y="3454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47,198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95288</xdr:rowOff>
    </xdr:from>
    <xdr:to>
      <xdr:col>3</xdr:col>
      <xdr:colOff>955675</xdr:colOff>
      <xdr:row>20</xdr:row>
      <xdr:rowOff>25438</xdr:rowOff>
    </xdr:to>
    <xdr:sp macro="" textlink="">
      <xdr:nvSpPr>
        <xdr:cNvPr id="73" name="円/楕円 72"/>
        <xdr:cNvSpPr/>
      </xdr:nvSpPr>
      <xdr:spPr bwMode="auto">
        <a:xfrm>
          <a:off x="4254500" y="340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10215</xdr:rowOff>
    </xdr:from>
    <xdr:ext cx="762000" cy="259045"/>
    <xdr:sp macro="" textlink="">
      <xdr:nvSpPr>
        <xdr:cNvPr id="74" name="テキスト ボックス 73"/>
        <xdr:cNvSpPr txBox="1"/>
      </xdr:nvSpPr>
      <xdr:spPr>
        <a:xfrm>
          <a:off x="3924300" y="348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45,498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127826</xdr:rowOff>
    </xdr:from>
    <xdr:to>
      <xdr:col>3</xdr:col>
      <xdr:colOff>257175</xdr:colOff>
      <xdr:row>20</xdr:row>
      <xdr:rowOff>57976</xdr:rowOff>
    </xdr:to>
    <xdr:sp macro="" textlink="">
      <xdr:nvSpPr>
        <xdr:cNvPr id="75" name="円/楕円 74"/>
        <xdr:cNvSpPr/>
      </xdr:nvSpPr>
      <xdr:spPr bwMode="auto">
        <a:xfrm>
          <a:off x="3556000" y="343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42753</xdr:rowOff>
    </xdr:from>
    <xdr:ext cx="762000" cy="259045"/>
    <xdr:sp macro="" textlink="">
      <xdr:nvSpPr>
        <xdr:cNvPr id="76" name="テキスト ボックス 75"/>
        <xdr:cNvSpPr txBox="1"/>
      </xdr:nvSpPr>
      <xdr:spPr>
        <a:xfrm>
          <a:off x="3225800" y="351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43,790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103194</xdr:rowOff>
    </xdr:from>
    <xdr:to>
      <xdr:col>2</xdr:col>
      <xdr:colOff>692150</xdr:colOff>
      <xdr:row>20</xdr:row>
      <xdr:rowOff>33344</xdr:rowOff>
    </xdr:to>
    <xdr:sp macro="" textlink="">
      <xdr:nvSpPr>
        <xdr:cNvPr id="77" name="円/楕円 76"/>
        <xdr:cNvSpPr/>
      </xdr:nvSpPr>
      <xdr:spPr bwMode="auto">
        <a:xfrm>
          <a:off x="2857500" y="340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18121</xdr:rowOff>
    </xdr:from>
    <xdr:ext cx="762000" cy="259045"/>
    <xdr:sp macro="" textlink="">
      <xdr:nvSpPr>
        <xdr:cNvPr id="78" name="テキスト ボックス 77"/>
        <xdr:cNvSpPr txBox="1"/>
      </xdr:nvSpPr>
      <xdr:spPr>
        <a:xfrm>
          <a:off x="2527300" y="349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165653</xdr:rowOff>
    </xdr:from>
    <xdr:to>
      <xdr:col>4</xdr:col>
      <xdr:colOff>1117600</xdr:colOff>
      <xdr:row>37</xdr:row>
      <xdr:rowOff>19234</xdr:rowOff>
    </xdr:to>
    <xdr:cxnSp macro="">
      <xdr:nvCxnSpPr>
        <xdr:cNvPr id="111" name="直線コネクタ 110"/>
        <xdr:cNvCxnSpPr/>
      </xdr:nvCxnSpPr>
      <xdr:spPr bwMode="auto">
        <a:xfrm>
          <a:off x="5003800" y="7118903"/>
          <a:ext cx="647700" cy="25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117761</xdr:rowOff>
    </xdr:from>
    <xdr:to>
      <xdr:col>4</xdr:col>
      <xdr:colOff>469900</xdr:colOff>
      <xdr:row>36</xdr:row>
      <xdr:rowOff>165653</xdr:rowOff>
    </xdr:to>
    <xdr:cxnSp macro="">
      <xdr:nvCxnSpPr>
        <xdr:cNvPr id="114" name="直線コネクタ 113"/>
        <xdr:cNvCxnSpPr/>
      </xdr:nvCxnSpPr>
      <xdr:spPr bwMode="auto">
        <a:xfrm>
          <a:off x="4305300" y="7071011"/>
          <a:ext cx="698500" cy="47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20586</xdr:rowOff>
    </xdr:from>
    <xdr:to>
      <xdr:col>3</xdr:col>
      <xdr:colOff>904875</xdr:colOff>
      <xdr:row>36</xdr:row>
      <xdr:rowOff>117761</xdr:rowOff>
    </xdr:to>
    <xdr:cxnSp macro="">
      <xdr:nvCxnSpPr>
        <xdr:cNvPr id="117" name="直線コネクタ 116"/>
        <xdr:cNvCxnSpPr/>
      </xdr:nvCxnSpPr>
      <xdr:spPr bwMode="auto">
        <a:xfrm>
          <a:off x="3606800" y="6973836"/>
          <a:ext cx="698500" cy="97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332683</xdr:rowOff>
    </xdr:from>
    <xdr:to>
      <xdr:col>3</xdr:col>
      <xdr:colOff>206375</xdr:colOff>
      <xdr:row>36</xdr:row>
      <xdr:rowOff>20586</xdr:rowOff>
    </xdr:to>
    <xdr:cxnSp macro="">
      <xdr:nvCxnSpPr>
        <xdr:cNvPr id="120" name="直線コネクタ 119"/>
        <xdr:cNvCxnSpPr/>
      </xdr:nvCxnSpPr>
      <xdr:spPr bwMode="auto">
        <a:xfrm>
          <a:off x="2908300" y="6943033"/>
          <a:ext cx="698500" cy="3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139884</xdr:rowOff>
    </xdr:from>
    <xdr:to>
      <xdr:col>5</xdr:col>
      <xdr:colOff>34925</xdr:colOff>
      <xdr:row>37</xdr:row>
      <xdr:rowOff>70034</xdr:rowOff>
    </xdr:to>
    <xdr:sp macro="" textlink="">
      <xdr:nvSpPr>
        <xdr:cNvPr id="130" name="円/楕円 129"/>
        <xdr:cNvSpPr/>
      </xdr:nvSpPr>
      <xdr:spPr bwMode="auto">
        <a:xfrm>
          <a:off x="5600700" y="7093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111961</xdr:rowOff>
    </xdr:from>
    <xdr:ext cx="762000" cy="259045"/>
    <xdr:sp macro="" textlink="">
      <xdr:nvSpPr>
        <xdr:cNvPr id="131" name="人口1人当たり決算額の推移該当値テキスト445"/>
        <xdr:cNvSpPr txBox="1"/>
      </xdr:nvSpPr>
      <xdr:spPr>
        <a:xfrm>
          <a:off x="5740400" y="706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114853</xdr:rowOff>
    </xdr:from>
    <xdr:to>
      <xdr:col>4</xdr:col>
      <xdr:colOff>520700</xdr:colOff>
      <xdr:row>37</xdr:row>
      <xdr:rowOff>45003</xdr:rowOff>
    </xdr:to>
    <xdr:sp macro="" textlink="">
      <xdr:nvSpPr>
        <xdr:cNvPr id="132" name="円/楕円 131"/>
        <xdr:cNvSpPr/>
      </xdr:nvSpPr>
      <xdr:spPr bwMode="auto">
        <a:xfrm>
          <a:off x="4953000" y="706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29780</xdr:rowOff>
    </xdr:from>
    <xdr:ext cx="736600" cy="259045"/>
    <xdr:sp macro="" textlink="">
      <xdr:nvSpPr>
        <xdr:cNvPr id="133" name="テキスト ボックス 132"/>
        <xdr:cNvSpPr txBox="1"/>
      </xdr:nvSpPr>
      <xdr:spPr>
        <a:xfrm>
          <a:off x="4622800" y="715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66961</xdr:rowOff>
    </xdr:from>
    <xdr:to>
      <xdr:col>3</xdr:col>
      <xdr:colOff>955675</xdr:colOff>
      <xdr:row>36</xdr:row>
      <xdr:rowOff>168561</xdr:rowOff>
    </xdr:to>
    <xdr:sp macro="" textlink="">
      <xdr:nvSpPr>
        <xdr:cNvPr id="134" name="円/楕円 133"/>
        <xdr:cNvSpPr/>
      </xdr:nvSpPr>
      <xdr:spPr bwMode="auto">
        <a:xfrm>
          <a:off x="4254500" y="702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153338</xdr:rowOff>
    </xdr:from>
    <xdr:ext cx="762000" cy="259045"/>
    <xdr:sp macro="" textlink="">
      <xdr:nvSpPr>
        <xdr:cNvPr id="135" name="テキスト ボックス 134"/>
        <xdr:cNvSpPr txBox="1"/>
      </xdr:nvSpPr>
      <xdr:spPr>
        <a:xfrm>
          <a:off x="3924300" y="710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312686</xdr:rowOff>
    </xdr:from>
    <xdr:to>
      <xdr:col>3</xdr:col>
      <xdr:colOff>257175</xdr:colOff>
      <xdr:row>36</xdr:row>
      <xdr:rowOff>71386</xdr:rowOff>
    </xdr:to>
    <xdr:sp macro="" textlink="">
      <xdr:nvSpPr>
        <xdr:cNvPr id="136" name="円/楕円 135"/>
        <xdr:cNvSpPr/>
      </xdr:nvSpPr>
      <xdr:spPr bwMode="auto">
        <a:xfrm>
          <a:off x="3556000" y="6923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56163</xdr:rowOff>
    </xdr:from>
    <xdr:ext cx="762000" cy="259045"/>
    <xdr:sp macro="" textlink="">
      <xdr:nvSpPr>
        <xdr:cNvPr id="137" name="テキスト ボックス 136"/>
        <xdr:cNvSpPr txBox="1"/>
      </xdr:nvSpPr>
      <xdr:spPr>
        <a:xfrm>
          <a:off x="3225800" y="700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281883</xdr:rowOff>
    </xdr:from>
    <xdr:to>
      <xdr:col>2</xdr:col>
      <xdr:colOff>692150</xdr:colOff>
      <xdr:row>36</xdr:row>
      <xdr:rowOff>40583</xdr:rowOff>
    </xdr:to>
    <xdr:sp macro="" textlink="">
      <xdr:nvSpPr>
        <xdr:cNvPr id="138" name="円/楕円 137"/>
        <xdr:cNvSpPr/>
      </xdr:nvSpPr>
      <xdr:spPr bwMode="auto">
        <a:xfrm>
          <a:off x="2857500" y="689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25360</xdr:rowOff>
    </xdr:from>
    <xdr:ext cx="762000" cy="259045"/>
    <xdr:sp macro="" textlink="">
      <xdr:nvSpPr>
        <xdr:cNvPr id="139" name="テキスト ボックス 138"/>
        <xdr:cNvSpPr txBox="1"/>
      </xdr:nvSpPr>
      <xdr:spPr>
        <a:xfrm>
          <a:off x="2527300" y="697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福岡県大野城市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100,130
99,396
26.89
34,097,062
33,387,773
660,018
18,473,153
21,586,455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142672</xdr:rowOff>
    </xdr:from>
    <xdr:to>
      <xdr:col>6</xdr:col>
      <xdr:colOff>510540</xdr:colOff>
      <xdr:row>37</xdr:row>
      <xdr:rowOff>62300</xdr:rowOff>
    </xdr:to>
    <xdr:cxnSp macro="">
      <xdr:nvCxnSpPr>
        <xdr:cNvPr id="56" name="直線コネクタ 55"/>
        <xdr:cNvCxnSpPr/>
      </xdr:nvCxnSpPr>
      <xdr:spPr>
        <a:xfrm flipV="1">
          <a:off x="4633595" y="5114722"/>
          <a:ext cx="1270" cy="129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66127</xdr:rowOff>
    </xdr:from>
    <xdr:ext cx="534377" cy="259045"/>
    <xdr:sp macro="" textlink="">
      <xdr:nvSpPr>
        <xdr:cNvPr id="57" name="人件費最小値テキスト"/>
        <xdr:cNvSpPr txBox="1"/>
      </xdr:nvSpPr>
      <xdr:spPr>
        <a:xfrm>
          <a:off x="4686300" y="640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37</xdr:row>
      <xdr:rowOff>62300</xdr:rowOff>
    </xdr:from>
    <xdr:to>
      <xdr:col>6</xdr:col>
      <xdr:colOff>600075</xdr:colOff>
      <xdr:row>37</xdr:row>
      <xdr:rowOff>62300</xdr:rowOff>
    </xdr:to>
    <xdr:cxnSp macro="">
      <xdr:nvCxnSpPr>
        <xdr:cNvPr id="58" name="直線コネクタ 57"/>
        <xdr:cNvCxnSpPr/>
      </xdr:nvCxnSpPr>
      <xdr:spPr>
        <a:xfrm>
          <a:off x="4546600" y="64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89349</xdr:rowOff>
    </xdr:from>
    <xdr:ext cx="599010" cy="259045"/>
    <xdr:sp macro="" textlink="">
      <xdr:nvSpPr>
        <xdr:cNvPr id="59" name="人件費最大値テキスト"/>
        <xdr:cNvSpPr txBox="1"/>
      </xdr:nvSpPr>
      <xdr:spPr>
        <a:xfrm>
          <a:off x="4686300" y="488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29</xdr:row>
      <xdr:rowOff>142672</xdr:rowOff>
    </xdr:from>
    <xdr:to>
      <xdr:col>6</xdr:col>
      <xdr:colOff>600075</xdr:colOff>
      <xdr:row>29</xdr:row>
      <xdr:rowOff>142672</xdr:rowOff>
    </xdr:to>
    <xdr:cxnSp macro="">
      <xdr:nvCxnSpPr>
        <xdr:cNvPr id="60" name="直線コネクタ 59"/>
        <xdr:cNvCxnSpPr/>
      </xdr:nvCxnSpPr>
      <xdr:spPr>
        <a:xfrm>
          <a:off x="4546600" y="51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62300</xdr:rowOff>
    </xdr:from>
    <xdr:to>
      <xdr:col>6</xdr:col>
      <xdr:colOff>511175</xdr:colOff>
      <xdr:row>37</xdr:row>
      <xdr:rowOff>62833</xdr:rowOff>
    </xdr:to>
    <xdr:cxnSp macro="">
      <xdr:nvCxnSpPr>
        <xdr:cNvPr id="61" name="直線コネクタ 60"/>
        <xdr:cNvCxnSpPr/>
      </xdr:nvCxnSpPr>
      <xdr:spPr>
        <a:xfrm flipV="1">
          <a:off x="3797300" y="6405950"/>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155344</xdr:rowOff>
    </xdr:from>
    <xdr:ext cx="534377" cy="259045"/>
    <xdr:sp macro="" textlink="">
      <xdr:nvSpPr>
        <xdr:cNvPr id="62" name="人件費平均値テキスト"/>
        <xdr:cNvSpPr txBox="1"/>
      </xdr:nvSpPr>
      <xdr:spPr>
        <a:xfrm>
          <a:off x="4686300" y="5813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132467</xdr:rowOff>
    </xdr:from>
    <xdr:to>
      <xdr:col>6</xdr:col>
      <xdr:colOff>561975</xdr:colOff>
      <xdr:row>35</xdr:row>
      <xdr:rowOff>62617</xdr:rowOff>
    </xdr:to>
    <xdr:sp macro="" textlink="">
      <xdr:nvSpPr>
        <xdr:cNvPr id="63" name="フローチャート : 判断 62"/>
        <xdr:cNvSpPr/>
      </xdr:nvSpPr>
      <xdr:spPr>
        <a:xfrm>
          <a:off x="4584700" y="596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62833</xdr:rowOff>
    </xdr:from>
    <xdr:to>
      <xdr:col>5</xdr:col>
      <xdr:colOff>358775</xdr:colOff>
      <xdr:row>37</xdr:row>
      <xdr:rowOff>84265</xdr:rowOff>
    </xdr:to>
    <xdr:cxnSp macro="">
      <xdr:nvCxnSpPr>
        <xdr:cNvPr id="64" name="直線コネクタ 63"/>
        <xdr:cNvCxnSpPr/>
      </xdr:nvCxnSpPr>
      <xdr:spPr>
        <a:xfrm flipV="1">
          <a:off x="2908300" y="6406483"/>
          <a:ext cx="889000" cy="2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124866</xdr:rowOff>
    </xdr:from>
    <xdr:to>
      <xdr:col>5</xdr:col>
      <xdr:colOff>409575</xdr:colOff>
      <xdr:row>35</xdr:row>
      <xdr:rowOff>55016</xdr:rowOff>
    </xdr:to>
    <xdr:sp macro="" textlink="">
      <xdr:nvSpPr>
        <xdr:cNvPr id="65" name="フローチャート : 判断 64"/>
        <xdr:cNvSpPr/>
      </xdr:nvSpPr>
      <xdr:spPr>
        <a:xfrm>
          <a:off x="3746500" y="59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71543</xdr:rowOff>
    </xdr:from>
    <xdr:ext cx="534377" cy="259045"/>
    <xdr:sp macro="" textlink="">
      <xdr:nvSpPr>
        <xdr:cNvPr id="66" name="テキスト ボックス 65"/>
        <xdr:cNvSpPr txBox="1"/>
      </xdr:nvSpPr>
      <xdr:spPr>
        <a:xfrm>
          <a:off x="3530111" y="57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84265</xdr:rowOff>
    </xdr:from>
    <xdr:to>
      <xdr:col>4</xdr:col>
      <xdr:colOff>155575</xdr:colOff>
      <xdr:row>37</xdr:row>
      <xdr:rowOff>114154</xdr:rowOff>
    </xdr:to>
    <xdr:cxnSp macro="">
      <xdr:nvCxnSpPr>
        <xdr:cNvPr id="67" name="直線コネクタ 66"/>
        <xdr:cNvCxnSpPr/>
      </xdr:nvCxnSpPr>
      <xdr:spPr>
        <a:xfrm flipV="1">
          <a:off x="2019300" y="6427915"/>
          <a:ext cx="889000" cy="2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162928</xdr:rowOff>
    </xdr:from>
    <xdr:to>
      <xdr:col>4</xdr:col>
      <xdr:colOff>206375</xdr:colOff>
      <xdr:row>34</xdr:row>
      <xdr:rowOff>93078</xdr:rowOff>
    </xdr:to>
    <xdr:sp macro="" textlink="">
      <xdr:nvSpPr>
        <xdr:cNvPr id="68" name="フローチャート : 判断 67"/>
        <xdr:cNvSpPr/>
      </xdr:nvSpPr>
      <xdr:spPr>
        <a:xfrm>
          <a:off x="2857500" y="582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109605</xdr:rowOff>
    </xdr:from>
    <xdr:ext cx="534377" cy="259045"/>
    <xdr:sp macro="" textlink="">
      <xdr:nvSpPr>
        <xdr:cNvPr id="69" name="テキスト ボックス 68"/>
        <xdr:cNvSpPr txBox="1"/>
      </xdr:nvSpPr>
      <xdr:spPr>
        <a:xfrm>
          <a:off x="2641111" y="55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86017</xdr:rowOff>
    </xdr:from>
    <xdr:to>
      <xdr:col>2</xdr:col>
      <xdr:colOff>638175</xdr:colOff>
      <xdr:row>37</xdr:row>
      <xdr:rowOff>114154</xdr:rowOff>
    </xdr:to>
    <xdr:cxnSp macro="">
      <xdr:nvCxnSpPr>
        <xdr:cNvPr id="70" name="直線コネクタ 69"/>
        <xdr:cNvCxnSpPr/>
      </xdr:nvCxnSpPr>
      <xdr:spPr>
        <a:xfrm>
          <a:off x="1130300" y="6429667"/>
          <a:ext cx="889000" cy="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170110</xdr:rowOff>
    </xdr:from>
    <xdr:to>
      <xdr:col>3</xdr:col>
      <xdr:colOff>3175</xdr:colOff>
      <xdr:row>34</xdr:row>
      <xdr:rowOff>100260</xdr:rowOff>
    </xdr:to>
    <xdr:sp macro="" textlink="">
      <xdr:nvSpPr>
        <xdr:cNvPr id="71" name="フローチャート : 判断 70"/>
        <xdr:cNvSpPr/>
      </xdr:nvSpPr>
      <xdr:spPr>
        <a:xfrm>
          <a:off x="1968500" y="58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116787</xdr:rowOff>
    </xdr:from>
    <xdr:ext cx="534377" cy="259045"/>
    <xdr:sp macro="" textlink="">
      <xdr:nvSpPr>
        <xdr:cNvPr id="72" name="テキスト ボックス 71"/>
        <xdr:cNvSpPr txBox="1"/>
      </xdr:nvSpPr>
      <xdr:spPr>
        <a:xfrm>
          <a:off x="1752111" y="56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131210</xdr:rowOff>
    </xdr:from>
    <xdr:to>
      <xdr:col>1</xdr:col>
      <xdr:colOff>485775</xdr:colOff>
      <xdr:row>34</xdr:row>
      <xdr:rowOff>61360</xdr:rowOff>
    </xdr:to>
    <xdr:sp macro="" textlink="">
      <xdr:nvSpPr>
        <xdr:cNvPr id="73" name="フローチャート : 判断 72"/>
        <xdr:cNvSpPr/>
      </xdr:nvSpPr>
      <xdr:spPr>
        <a:xfrm>
          <a:off x="1079500" y="578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77887</xdr:rowOff>
    </xdr:from>
    <xdr:ext cx="534377" cy="259045"/>
    <xdr:sp macro="" textlink="">
      <xdr:nvSpPr>
        <xdr:cNvPr id="74" name="テキスト ボックス 73"/>
        <xdr:cNvSpPr txBox="1"/>
      </xdr:nvSpPr>
      <xdr:spPr>
        <a:xfrm>
          <a:off x="863111" y="556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11500</xdr:rowOff>
    </xdr:from>
    <xdr:to>
      <xdr:col>6</xdr:col>
      <xdr:colOff>561975</xdr:colOff>
      <xdr:row>37</xdr:row>
      <xdr:rowOff>113100</xdr:rowOff>
    </xdr:to>
    <xdr:sp macro="" textlink="">
      <xdr:nvSpPr>
        <xdr:cNvPr id="80" name="円/楕円 79"/>
        <xdr:cNvSpPr/>
      </xdr:nvSpPr>
      <xdr:spPr>
        <a:xfrm>
          <a:off x="4584700" y="63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97877</xdr:rowOff>
    </xdr:from>
    <xdr:ext cx="534377" cy="259045"/>
    <xdr:sp macro="" textlink="">
      <xdr:nvSpPr>
        <xdr:cNvPr id="81" name="人件費該当値テキスト"/>
        <xdr:cNvSpPr txBox="1"/>
      </xdr:nvSpPr>
      <xdr:spPr>
        <a:xfrm>
          <a:off x="4686300" y="627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37,063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12033</xdr:rowOff>
    </xdr:from>
    <xdr:to>
      <xdr:col>5</xdr:col>
      <xdr:colOff>409575</xdr:colOff>
      <xdr:row>37</xdr:row>
      <xdr:rowOff>113633</xdr:rowOff>
    </xdr:to>
    <xdr:sp macro="" textlink="">
      <xdr:nvSpPr>
        <xdr:cNvPr id="82" name="円/楕円 81"/>
        <xdr:cNvSpPr/>
      </xdr:nvSpPr>
      <xdr:spPr>
        <a:xfrm>
          <a:off x="3746500" y="63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104760</xdr:rowOff>
    </xdr:from>
    <xdr:ext cx="534377" cy="259045"/>
    <xdr:sp macro="" textlink="">
      <xdr:nvSpPr>
        <xdr:cNvPr id="83" name="テキスト ボックス 82"/>
        <xdr:cNvSpPr txBox="1"/>
      </xdr:nvSpPr>
      <xdr:spPr>
        <a:xfrm>
          <a:off x="3530111" y="64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33465</xdr:rowOff>
    </xdr:from>
    <xdr:to>
      <xdr:col>4</xdr:col>
      <xdr:colOff>206375</xdr:colOff>
      <xdr:row>37</xdr:row>
      <xdr:rowOff>135065</xdr:rowOff>
    </xdr:to>
    <xdr:sp macro="" textlink="">
      <xdr:nvSpPr>
        <xdr:cNvPr id="84" name="円/楕円 83"/>
        <xdr:cNvSpPr/>
      </xdr:nvSpPr>
      <xdr:spPr>
        <a:xfrm>
          <a:off x="2857500" y="63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126192</xdr:rowOff>
    </xdr:from>
    <xdr:ext cx="534377" cy="259045"/>
    <xdr:sp macro="" textlink="">
      <xdr:nvSpPr>
        <xdr:cNvPr id="85" name="テキスト ボックス 84"/>
        <xdr:cNvSpPr txBox="1"/>
      </xdr:nvSpPr>
      <xdr:spPr>
        <a:xfrm>
          <a:off x="2641111" y="646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63354</xdr:rowOff>
    </xdr:from>
    <xdr:to>
      <xdr:col>3</xdr:col>
      <xdr:colOff>3175</xdr:colOff>
      <xdr:row>37</xdr:row>
      <xdr:rowOff>164954</xdr:rowOff>
    </xdr:to>
    <xdr:sp macro="" textlink="">
      <xdr:nvSpPr>
        <xdr:cNvPr id="86" name="円/楕円 85"/>
        <xdr:cNvSpPr/>
      </xdr:nvSpPr>
      <xdr:spPr>
        <a:xfrm>
          <a:off x="1968500" y="64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156081</xdr:rowOff>
    </xdr:from>
    <xdr:ext cx="534377" cy="259045"/>
    <xdr:sp macro="" textlink="">
      <xdr:nvSpPr>
        <xdr:cNvPr id="87" name="テキスト ボックス 86"/>
        <xdr:cNvSpPr txBox="1"/>
      </xdr:nvSpPr>
      <xdr:spPr>
        <a:xfrm>
          <a:off x="1752111" y="649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35217</xdr:rowOff>
    </xdr:from>
    <xdr:to>
      <xdr:col>1</xdr:col>
      <xdr:colOff>485775</xdr:colOff>
      <xdr:row>37</xdr:row>
      <xdr:rowOff>136817</xdr:rowOff>
    </xdr:to>
    <xdr:sp macro="" textlink="">
      <xdr:nvSpPr>
        <xdr:cNvPr id="88" name="円/楕円 87"/>
        <xdr:cNvSpPr/>
      </xdr:nvSpPr>
      <xdr:spPr>
        <a:xfrm>
          <a:off x="1079500" y="63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127944</xdr:rowOff>
    </xdr:from>
    <xdr:ext cx="534377" cy="259045"/>
    <xdr:sp macro="" textlink="">
      <xdr:nvSpPr>
        <xdr:cNvPr id="89" name="テキスト ボックス 88"/>
        <xdr:cNvSpPr txBox="1"/>
      </xdr:nvSpPr>
      <xdr:spPr>
        <a:xfrm>
          <a:off x="863111" y="647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6" name="直線コネクタ 115"/>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7"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8" name="直線コネクタ 117"/>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9"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20" name="直線コネクタ 119"/>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88689</xdr:rowOff>
    </xdr:from>
    <xdr:to>
      <xdr:col>6</xdr:col>
      <xdr:colOff>511175</xdr:colOff>
      <xdr:row>57</xdr:row>
      <xdr:rowOff>118800</xdr:rowOff>
    </xdr:to>
    <xdr:cxnSp macro="">
      <xdr:nvCxnSpPr>
        <xdr:cNvPr id="121" name="直線コネクタ 120"/>
        <xdr:cNvCxnSpPr/>
      </xdr:nvCxnSpPr>
      <xdr:spPr>
        <a:xfrm>
          <a:off x="3797300" y="9861339"/>
          <a:ext cx="8382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2"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3" name="フローチャート : 判断 122"/>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88689</xdr:rowOff>
    </xdr:from>
    <xdr:to>
      <xdr:col>5</xdr:col>
      <xdr:colOff>358775</xdr:colOff>
      <xdr:row>58</xdr:row>
      <xdr:rowOff>5381</xdr:rowOff>
    </xdr:to>
    <xdr:cxnSp macro="">
      <xdr:nvCxnSpPr>
        <xdr:cNvPr id="124" name="直線コネクタ 123"/>
        <xdr:cNvCxnSpPr/>
      </xdr:nvCxnSpPr>
      <xdr:spPr>
        <a:xfrm flipV="1">
          <a:off x="2908300" y="9861339"/>
          <a:ext cx="889000" cy="8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5" name="フローチャート : 判断 124"/>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6" name="テキスト ボックス 125"/>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5381</xdr:rowOff>
    </xdr:from>
    <xdr:to>
      <xdr:col>4</xdr:col>
      <xdr:colOff>155575</xdr:colOff>
      <xdr:row>58</xdr:row>
      <xdr:rowOff>85162</xdr:rowOff>
    </xdr:to>
    <xdr:cxnSp macro="">
      <xdr:nvCxnSpPr>
        <xdr:cNvPr id="127" name="直線コネクタ 126"/>
        <xdr:cNvCxnSpPr/>
      </xdr:nvCxnSpPr>
      <xdr:spPr>
        <a:xfrm flipV="1">
          <a:off x="2019300" y="9949481"/>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8" name="フローチャート : 判断 127"/>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9" name="テキスト ボックス 128"/>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69814</xdr:rowOff>
    </xdr:from>
    <xdr:to>
      <xdr:col>2</xdr:col>
      <xdr:colOff>638175</xdr:colOff>
      <xdr:row>58</xdr:row>
      <xdr:rowOff>85162</xdr:rowOff>
    </xdr:to>
    <xdr:cxnSp macro="">
      <xdr:nvCxnSpPr>
        <xdr:cNvPr id="130" name="直線コネクタ 129"/>
        <xdr:cNvCxnSpPr/>
      </xdr:nvCxnSpPr>
      <xdr:spPr>
        <a:xfrm>
          <a:off x="1130300" y="10013914"/>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31" name="フローチャート : 判断 130"/>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2" name="テキスト ボックス 131"/>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3" name="フローチャート : 判断 132"/>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4" name="テキスト ボックス 133"/>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68000</xdr:rowOff>
    </xdr:from>
    <xdr:to>
      <xdr:col>6</xdr:col>
      <xdr:colOff>561975</xdr:colOff>
      <xdr:row>57</xdr:row>
      <xdr:rowOff>169600</xdr:rowOff>
    </xdr:to>
    <xdr:sp macro="" textlink="">
      <xdr:nvSpPr>
        <xdr:cNvPr id="140" name="円/楕円 139"/>
        <xdr:cNvSpPr/>
      </xdr:nvSpPr>
      <xdr:spPr>
        <a:xfrm>
          <a:off x="4584700" y="984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46427</xdr:rowOff>
    </xdr:from>
    <xdr:ext cx="534377" cy="259045"/>
    <xdr:sp macro="" textlink="">
      <xdr:nvSpPr>
        <xdr:cNvPr id="141" name="物件費該当値テキスト"/>
        <xdr:cNvSpPr txBox="1"/>
      </xdr:nvSpPr>
      <xdr:spPr>
        <a:xfrm>
          <a:off x="4686300" y="981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37889</xdr:rowOff>
    </xdr:from>
    <xdr:to>
      <xdr:col>5</xdr:col>
      <xdr:colOff>409575</xdr:colOff>
      <xdr:row>57</xdr:row>
      <xdr:rowOff>139489</xdr:rowOff>
    </xdr:to>
    <xdr:sp macro="" textlink="">
      <xdr:nvSpPr>
        <xdr:cNvPr id="142" name="円/楕円 141"/>
        <xdr:cNvSpPr/>
      </xdr:nvSpPr>
      <xdr:spPr>
        <a:xfrm>
          <a:off x="3746500" y="98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130616</xdr:rowOff>
    </xdr:from>
    <xdr:ext cx="534377" cy="259045"/>
    <xdr:sp macro="" textlink="">
      <xdr:nvSpPr>
        <xdr:cNvPr id="143" name="テキスト ボックス 142"/>
        <xdr:cNvSpPr txBox="1"/>
      </xdr:nvSpPr>
      <xdr:spPr>
        <a:xfrm>
          <a:off x="3530111" y="990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126031</xdr:rowOff>
    </xdr:from>
    <xdr:to>
      <xdr:col>4</xdr:col>
      <xdr:colOff>206375</xdr:colOff>
      <xdr:row>58</xdr:row>
      <xdr:rowOff>56181</xdr:rowOff>
    </xdr:to>
    <xdr:sp macro="" textlink="">
      <xdr:nvSpPr>
        <xdr:cNvPr id="144" name="円/楕円 143"/>
        <xdr:cNvSpPr/>
      </xdr:nvSpPr>
      <xdr:spPr>
        <a:xfrm>
          <a:off x="2857500" y="98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47308</xdr:rowOff>
    </xdr:from>
    <xdr:ext cx="534377" cy="259045"/>
    <xdr:sp macro="" textlink="">
      <xdr:nvSpPr>
        <xdr:cNvPr id="145" name="テキスト ボックス 144"/>
        <xdr:cNvSpPr txBox="1"/>
      </xdr:nvSpPr>
      <xdr:spPr>
        <a:xfrm>
          <a:off x="2641111" y="99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34362</xdr:rowOff>
    </xdr:from>
    <xdr:to>
      <xdr:col>3</xdr:col>
      <xdr:colOff>3175</xdr:colOff>
      <xdr:row>58</xdr:row>
      <xdr:rowOff>135962</xdr:rowOff>
    </xdr:to>
    <xdr:sp macro="" textlink="">
      <xdr:nvSpPr>
        <xdr:cNvPr id="146" name="円/楕円 145"/>
        <xdr:cNvSpPr/>
      </xdr:nvSpPr>
      <xdr:spPr>
        <a:xfrm>
          <a:off x="1968500" y="99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127089</xdr:rowOff>
    </xdr:from>
    <xdr:ext cx="534377" cy="259045"/>
    <xdr:sp macro="" textlink="">
      <xdr:nvSpPr>
        <xdr:cNvPr id="147" name="テキスト ボックス 146"/>
        <xdr:cNvSpPr txBox="1"/>
      </xdr:nvSpPr>
      <xdr:spPr>
        <a:xfrm>
          <a:off x="1752111" y="1007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19014</xdr:rowOff>
    </xdr:from>
    <xdr:to>
      <xdr:col>1</xdr:col>
      <xdr:colOff>485775</xdr:colOff>
      <xdr:row>58</xdr:row>
      <xdr:rowOff>120614</xdr:rowOff>
    </xdr:to>
    <xdr:sp macro="" textlink="">
      <xdr:nvSpPr>
        <xdr:cNvPr id="148" name="円/楕円 147"/>
        <xdr:cNvSpPr/>
      </xdr:nvSpPr>
      <xdr:spPr>
        <a:xfrm>
          <a:off x="1079500" y="99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111741</xdr:rowOff>
    </xdr:from>
    <xdr:ext cx="534377" cy="259045"/>
    <xdr:sp macro="" textlink="">
      <xdr:nvSpPr>
        <xdr:cNvPr id="149" name="テキスト ボックス 148"/>
        <xdr:cNvSpPr txBox="1"/>
      </xdr:nvSpPr>
      <xdr:spPr>
        <a:xfrm>
          <a:off x="863111" y="1005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9" name="直線コネクタ 168"/>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70"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71" name="直線コネクタ 170"/>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2"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3" name="直線コネクタ 172"/>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107238</xdr:rowOff>
    </xdr:from>
    <xdr:to>
      <xdr:col>6</xdr:col>
      <xdr:colOff>511175</xdr:colOff>
      <xdr:row>77</xdr:row>
      <xdr:rowOff>128556</xdr:rowOff>
    </xdr:to>
    <xdr:cxnSp macro="">
      <xdr:nvCxnSpPr>
        <xdr:cNvPr id="174" name="直線コネクタ 173"/>
        <xdr:cNvCxnSpPr/>
      </xdr:nvCxnSpPr>
      <xdr:spPr>
        <a:xfrm>
          <a:off x="3797300" y="13308888"/>
          <a:ext cx="838200" cy="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5"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6" name="フローチャート : 判断 175"/>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107238</xdr:rowOff>
    </xdr:from>
    <xdr:to>
      <xdr:col>5</xdr:col>
      <xdr:colOff>358775</xdr:colOff>
      <xdr:row>77</xdr:row>
      <xdr:rowOff>111353</xdr:rowOff>
    </xdr:to>
    <xdr:cxnSp macro="">
      <xdr:nvCxnSpPr>
        <xdr:cNvPr id="177" name="直線コネクタ 176"/>
        <xdr:cNvCxnSpPr/>
      </xdr:nvCxnSpPr>
      <xdr:spPr>
        <a:xfrm flipV="1">
          <a:off x="2908300" y="1330888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8" name="フローチャート : 判断 177"/>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9" name="テキスト ボックス 178"/>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108896</xdr:rowOff>
    </xdr:from>
    <xdr:to>
      <xdr:col>4</xdr:col>
      <xdr:colOff>155575</xdr:colOff>
      <xdr:row>77</xdr:row>
      <xdr:rowOff>111353</xdr:rowOff>
    </xdr:to>
    <xdr:cxnSp macro="">
      <xdr:nvCxnSpPr>
        <xdr:cNvPr id="180" name="直線コネクタ 179"/>
        <xdr:cNvCxnSpPr/>
      </xdr:nvCxnSpPr>
      <xdr:spPr>
        <a:xfrm>
          <a:off x="2019300" y="13310546"/>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81" name="フローチャート : 判断 180"/>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2" name="テキスト ボックス 181"/>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101924</xdr:rowOff>
    </xdr:from>
    <xdr:to>
      <xdr:col>2</xdr:col>
      <xdr:colOff>638175</xdr:colOff>
      <xdr:row>77</xdr:row>
      <xdr:rowOff>108896</xdr:rowOff>
    </xdr:to>
    <xdr:cxnSp macro="">
      <xdr:nvCxnSpPr>
        <xdr:cNvPr id="183" name="直線コネクタ 182"/>
        <xdr:cNvCxnSpPr/>
      </xdr:nvCxnSpPr>
      <xdr:spPr>
        <a:xfrm>
          <a:off x="1130300" y="13303574"/>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4" name="フローチャート : 判断 183"/>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5" name="テキスト ボックス 184"/>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6" name="フローチャート : 判断 185"/>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7" name="テキスト ボックス 186"/>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77756</xdr:rowOff>
    </xdr:from>
    <xdr:to>
      <xdr:col>6</xdr:col>
      <xdr:colOff>561975</xdr:colOff>
      <xdr:row>78</xdr:row>
      <xdr:rowOff>7906</xdr:rowOff>
    </xdr:to>
    <xdr:sp macro="" textlink="">
      <xdr:nvSpPr>
        <xdr:cNvPr id="193" name="円/楕円 192"/>
        <xdr:cNvSpPr/>
      </xdr:nvSpPr>
      <xdr:spPr>
        <a:xfrm>
          <a:off x="4584700" y="132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164133</xdr:rowOff>
    </xdr:from>
    <xdr:ext cx="469744" cy="259045"/>
    <xdr:sp macro="" textlink="">
      <xdr:nvSpPr>
        <xdr:cNvPr id="194" name="維持補修費該当値テキスト"/>
        <xdr:cNvSpPr txBox="1"/>
      </xdr:nvSpPr>
      <xdr:spPr>
        <a:xfrm>
          <a:off x="4686300" y="1319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56438</xdr:rowOff>
    </xdr:from>
    <xdr:to>
      <xdr:col>5</xdr:col>
      <xdr:colOff>409575</xdr:colOff>
      <xdr:row>77</xdr:row>
      <xdr:rowOff>158038</xdr:rowOff>
    </xdr:to>
    <xdr:sp macro="" textlink="">
      <xdr:nvSpPr>
        <xdr:cNvPr id="195" name="円/楕円 194"/>
        <xdr:cNvSpPr/>
      </xdr:nvSpPr>
      <xdr:spPr>
        <a:xfrm>
          <a:off x="3746500" y="132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149165</xdr:rowOff>
    </xdr:from>
    <xdr:ext cx="469744" cy="259045"/>
    <xdr:sp macro="" textlink="">
      <xdr:nvSpPr>
        <xdr:cNvPr id="196" name="テキスト ボックス 195"/>
        <xdr:cNvSpPr txBox="1"/>
      </xdr:nvSpPr>
      <xdr:spPr>
        <a:xfrm>
          <a:off x="3562427" y="133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60553</xdr:rowOff>
    </xdr:from>
    <xdr:to>
      <xdr:col>4</xdr:col>
      <xdr:colOff>206375</xdr:colOff>
      <xdr:row>77</xdr:row>
      <xdr:rowOff>162153</xdr:rowOff>
    </xdr:to>
    <xdr:sp macro="" textlink="">
      <xdr:nvSpPr>
        <xdr:cNvPr id="197" name="円/楕円 196"/>
        <xdr:cNvSpPr/>
      </xdr:nvSpPr>
      <xdr:spPr>
        <a:xfrm>
          <a:off x="2857500" y="13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153280</xdr:rowOff>
    </xdr:from>
    <xdr:ext cx="469744" cy="259045"/>
    <xdr:sp macro="" textlink="">
      <xdr:nvSpPr>
        <xdr:cNvPr id="198" name="テキスト ボックス 197"/>
        <xdr:cNvSpPr txBox="1"/>
      </xdr:nvSpPr>
      <xdr:spPr>
        <a:xfrm>
          <a:off x="2673427" y="1335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58096</xdr:rowOff>
    </xdr:from>
    <xdr:to>
      <xdr:col>3</xdr:col>
      <xdr:colOff>3175</xdr:colOff>
      <xdr:row>77</xdr:row>
      <xdr:rowOff>159696</xdr:rowOff>
    </xdr:to>
    <xdr:sp macro="" textlink="">
      <xdr:nvSpPr>
        <xdr:cNvPr id="199" name="円/楕円 198"/>
        <xdr:cNvSpPr/>
      </xdr:nvSpPr>
      <xdr:spPr>
        <a:xfrm>
          <a:off x="1968500" y="132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150823</xdr:rowOff>
    </xdr:from>
    <xdr:ext cx="469744" cy="259045"/>
    <xdr:sp macro="" textlink="">
      <xdr:nvSpPr>
        <xdr:cNvPr id="200" name="テキスト ボックス 199"/>
        <xdr:cNvSpPr txBox="1"/>
      </xdr:nvSpPr>
      <xdr:spPr>
        <a:xfrm>
          <a:off x="1784427" y="1335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51124</xdr:rowOff>
    </xdr:from>
    <xdr:to>
      <xdr:col>1</xdr:col>
      <xdr:colOff>485775</xdr:colOff>
      <xdr:row>77</xdr:row>
      <xdr:rowOff>152724</xdr:rowOff>
    </xdr:to>
    <xdr:sp macro="" textlink="">
      <xdr:nvSpPr>
        <xdr:cNvPr id="201" name="円/楕円 200"/>
        <xdr:cNvSpPr/>
      </xdr:nvSpPr>
      <xdr:spPr>
        <a:xfrm>
          <a:off x="1079500" y="132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143851</xdr:rowOff>
    </xdr:from>
    <xdr:ext cx="469744" cy="259045"/>
    <xdr:sp macro="" textlink="">
      <xdr:nvSpPr>
        <xdr:cNvPr id="202" name="テキスト ボックス 201"/>
        <xdr:cNvSpPr txBox="1"/>
      </xdr:nvSpPr>
      <xdr:spPr>
        <a:xfrm>
          <a:off x="895427" y="1334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9" name="直線コネクタ 228"/>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30"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31" name="直線コネクタ 230"/>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2"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3" name="直線コネクタ 232"/>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125380</xdr:rowOff>
    </xdr:from>
    <xdr:to>
      <xdr:col>6</xdr:col>
      <xdr:colOff>511175</xdr:colOff>
      <xdr:row>95</xdr:row>
      <xdr:rowOff>18624</xdr:rowOff>
    </xdr:to>
    <xdr:cxnSp macro="">
      <xdr:nvCxnSpPr>
        <xdr:cNvPr id="234" name="直線コネクタ 233"/>
        <xdr:cNvCxnSpPr/>
      </xdr:nvCxnSpPr>
      <xdr:spPr>
        <a:xfrm flipV="1">
          <a:off x="3797300" y="16241680"/>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5"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6" name="フローチャート : 判断 235"/>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18624</xdr:rowOff>
    </xdr:from>
    <xdr:to>
      <xdr:col>5</xdr:col>
      <xdr:colOff>358775</xdr:colOff>
      <xdr:row>95</xdr:row>
      <xdr:rowOff>90126</xdr:rowOff>
    </xdr:to>
    <xdr:cxnSp macro="">
      <xdr:nvCxnSpPr>
        <xdr:cNvPr id="237" name="直線コネクタ 236"/>
        <xdr:cNvCxnSpPr/>
      </xdr:nvCxnSpPr>
      <xdr:spPr>
        <a:xfrm flipV="1">
          <a:off x="2908300" y="16306374"/>
          <a:ext cx="889000" cy="7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8" name="フローチャート : 判断 237"/>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9" name="テキスト ボックス 238"/>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90126</xdr:rowOff>
    </xdr:from>
    <xdr:to>
      <xdr:col>4</xdr:col>
      <xdr:colOff>155575</xdr:colOff>
      <xdr:row>95</xdr:row>
      <xdr:rowOff>164030</xdr:rowOff>
    </xdr:to>
    <xdr:cxnSp macro="">
      <xdr:nvCxnSpPr>
        <xdr:cNvPr id="240" name="直線コネクタ 239"/>
        <xdr:cNvCxnSpPr/>
      </xdr:nvCxnSpPr>
      <xdr:spPr>
        <a:xfrm flipV="1">
          <a:off x="2019300" y="16377876"/>
          <a:ext cx="889000" cy="7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41" name="フローチャート : 判断 240"/>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2" name="テキスト ボックス 241"/>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164030</xdr:rowOff>
    </xdr:from>
    <xdr:to>
      <xdr:col>2</xdr:col>
      <xdr:colOff>638175</xdr:colOff>
      <xdr:row>96</xdr:row>
      <xdr:rowOff>6214</xdr:rowOff>
    </xdr:to>
    <xdr:cxnSp macro="">
      <xdr:nvCxnSpPr>
        <xdr:cNvPr id="243" name="直線コネクタ 242"/>
        <xdr:cNvCxnSpPr/>
      </xdr:nvCxnSpPr>
      <xdr:spPr>
        <a:xfrm flipV="1">
          <a:off x="1130300" y="16451780"/>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4" name="フローチャート : 判断 243"/>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5" name="テキスト ボックス 244"/>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6" name="フローチャート : 判断 245"/>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7" name="テキスト ボックス 246"/>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74580</xdr:rowOff>
    </xdr:from>
    <xdr:to>
      <xdr:col>6</xdr:col>
      <xdr:colOff>561975</xdr:colOff>
      <xdr:row>95</xdr:row>
      <xdr:rowOff>4730</xdr:rowOff>
    </xdr:to>
    <xdr:sp macro="" textlink="">
      <xdr:nvSpPr>
        <xdr:cNvPr id="253" name="円/楕円 252"/>
        <xdr:cNvSpPr/>
      </xdr:nvSpPr>
      <xdr:spPr>
        <a:xfrm>
          <a:off x="4584700" y="16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97457</xdr:rowOff>
    </xdr:from>
    <xdr:ext cx="534377" cy="259045"/>
    <xdr:sp macro="" textlink="">
      <xdr:nvSpPr>
        <xdr:cNvPr id="254" name="扶助費該当値テキスト"/>
        <xdr:cNvSpPr txBox="1"/>
      </xdr:nvSpPr>
      <xdr:spPr>
        <a:xfrm>
          <a:off x="4686300" y="160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90,877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139274</xdr:rowOff>
    </xdr:from>
    <xdr:to>
      <xdr:col>5</xdr:col>
      <xdr:colOff>409575</xdr:colOff>
      <xdr:row>95</xdr:row>
      <xdr:rowOff>69424</xdr:rowOff>
    </xdr:to>
    <xdr:sp macro="" textlink="">
      <xdr:nvSpPr>
        <xdr:cNvPr id="255" name="円/楕円 254"/>
        <xdr:cNvSpPr/>
      </xdr:nvSpPr>
      <xdr:spPr>
        <a:xfrm>
          <a:off x="3746500" y="162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85951</xdr:rowOff>
    </xdr:from>
    <xdr:ext cx="534377" cy="259045"/>
    <xdr:sp macro="" textlink="">
      <xdr:nvSpPr>
        <xdr:cNvPr id="256" name="テキスト ボックス 255"/>
        <xdr:cNvSpPr txBox="1"/>
      </xdr:nvSpPr>
      <xdr:spPr>
        <a:xfrm>
          <a:off x="3530111" y="160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86,915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39326</xdr:rowOff>
    </xdr:from>
    <xdr:to>
      <xdr:col>4</xdr:col>
      <xdr:colOff>206375</xdr:colOff>
      <xdr:row>95</xdr:row>
      <xdr:rowOff>140926</xdr:rowOff>
    </xdr:to>
    <xdr:sp macro="" textlink="">
      <xdr:nvSpPr>
        <xdr:cNvPr id="257" name="円/楕円 256"/>
        <xdr:cNvSpPr/>
      </xdr:nvSpPr>
      <xdr:spPr>
        <a:xfrm>
          <a:off x="2857500" y="163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157453</xdr:rowOff>
    </xdr:from>
    <xdr:ext cx="534377" cy="259045"/>
    <xdr:sp macro="" textlink="">
      <xdr:nvSpPr>
        <xdr:cNvPr id="258" name="テキスト ボックス 257"/>
        <xdr:cNvSpPr txBox="1"/>
      </xdr:nvSpPr>
      <xdr:spPr>
        <a:xfrm>
          <a:off x="2641111" y="1610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113230</xdr:rowOff>
    </xdr:from>
    <xdr:to>
      <xdr:col>3</xdr:col>
      <xdr:colOff>3175</xdr:colOff>
      <xdr:row>96</xdr:row>
      <xdr:rowOff>43380</xdr:rowOff>
    </xdr:to>
    <xdr:sp macro="" textlink="">
      <xdr:nvSpPr>
        <xdr:cNvPr id="259" name="円/楕円 258"/>
        <xdr:cNvSpPr/>
      </xdr:nvSpPr>
      <xdr:spPr>
        <a:xfrm>
          <a:off x="1968500" y="164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59907</xdr:rowOff>
    </xdr:from>
    <xdr:ext cx="534377" cy="259045"/>
    <xdr:sp macro="" textlink="">
      <xdr:nvSpPr>
        <xdr:cNvPr id="260" name="テキスト ボックス 259"/>
        <xdr:cNvSpPr txBox="1"/>
      </xdr:nvSpPr>
      <xdr:spPr>
        <a:xfrm>
          <a:off x="1752111" y="1617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78,010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126864</xdr:rowOff>
    </xdr:from>
    <xdr:to>
      <xdr:col>1</xdr:col>
      <xdr:colOff>485775</xdr:colOff>
      <xdr:row>96</xdr:row>
      <xdr:rowOff>57014</xdr:rowOff>
    </xdr:to>
    <xdr:sp macro="" textlink="">
      <xdr:nvSpPr>
        <xdr:cNvPr id="261" name="円/楕円 260"/>
        <xdr:cNvSpPr/>
      </xdr:nvSpPr>
      <xdr:spPr>
        <a:xfrm>
          <a:off x="1079500" y="164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73541</xdr:rowOff>
    </xdr:from>
    <xdr:ext cx="534377" cy="259045"/>
    <xdr:sp macro="" textlink="">
      <xdr:nvSpPr>
        <xdr:cNvPr id="262" name="テキスト ボックス 261"/>
        <xdr:cNvSpPr txBox="1"/>
      </xdr:nvSpPr>
      <xdr:spPr>
        <a:xfrm>
          <a:off x="863111" y="161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6" name="直線コネクタ 285"/>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7"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8" name="直線コネクタ 287"/>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9"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90" name="直線コネクタ 289"/>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108483</xdr:rowOff>
    </xdr:from>
    <xdr:to>
      <xdr:col>15</xdr:col>
      <xdr:colOff>180975</xdr:colOff>
      <xdr:row>35</xdr:row>
      <xdr:rowOff>159728</xdr:rowOff>
    </xdr:to>
    <xdr:cxnSp macro="">
      <xdr:nvCxnSpPr>
        <xdr:cNvPr id="291" name="直線コネクタ 290"/>
        <xdr:cNvCxnSpPr/>
      </xdr:nvCxnSpPr>
      <xdr:spPr>
        <a:xfrm>
          <a:off x="9639300" y="6109233"/>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2"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3" name="フローチャート : 判断 292"/>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82829</xdr:rowOff>
    </xdr:from>
    <xdr:to>
      <xdr:col>14</xdr:col>
      <xdr:colOff>28575</xdr:colOff>
      <xdr:row>35</xdr:row>
      <xdr:rowOff>108483</xdr:rowOff>
    </xdr:to>
    <xdr:cxnSp macro="">
      <xdr:nvCxnSpPr>
        <xdr:cNvPr id="294" name="直線コネクタ 293"/>
        <xdr:cNvCxnSpPr/>
      </xdr:nvCxnSpPr>
      <xdr:spPr>
        <a:xfrm>
          <a:off x="8750300" y="6083579"/>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5" name="フローチャート : 判断 294"/>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6" name="テキスト ボックス 295"/>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82829</xdr:rowOff>
    </xdr:from>
    <xdr:to>
      <xdr:col>12</xdr:col>
      <xdr:colOff>511175</xdr:colOff>
      <xdr:row>35</xdr:row>
      <xdr:rowOff>105664</xdr:rowOff>
    </xdr:to>
    <xdr:cxnSp macro="">
      <xdr:nvCxnSpPr>
        <xdr:cNvPr id="297" name="直線コネクタ 296"/>
        <xdr:cNvCxnSpPr/>
      </xdr:nvCxnSpPr>
      <xdr:spPr>
        <a:xfrm flipV="1">
          <a:off x="7861300" y="6083579"/>
          <a:ext cx="8890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8" name="フローチャート : 判断 297"/>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9" name="テキスト ボックス 298"/>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96152</xdr:rowOff>
    </xdr:from>
    <xdr:to>
      <xdr:col>11</xdr:col>
      <xdr:colOff>307975</xdr:colOff>
      <xdr:row>35</xdr:row>
      <xdr:rowOff>105664</xdr:rowOff>
    </xdr:to>
    <xdr:cxnSp macro="">
      <xdr:nvCxnSpPr>
        <xdr:cNvPr id="300" name="直線コネクタ 299"/>
        <xdr:cNvCxnSpPr/>
      </xdr:nvCxnSpPr>
      <xdr:spPr>
        <a:xfrm>
          <a:off x="6972300" y="6096902"/>
          <a:ext cx="889000" cy="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1" name="フローチャート : 判断 300"/>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2" name="テキスト ボックス 301"/>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3" name="フローチャート : 判断 302"/>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4" name="テキスト ボックス 303"/>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108928</xdr:rowOff>
    </xdr:from>
    <xdr:to>
      <xdr:col>15</xdr:col>
      <xdr:colOff>231775</xdr:colOff>
      <xdr:row>36</xdr:row>
      <xdr:rowOff>39078</xdr:rowOff>
    </xdr:to>
    <xdr:sp macro="" textlink="">
      <xdr:nvSpPr>
        <xdr:cNvPr id="310" name="円/楕円 309"/>
        <xdr:cNvSpPr/>
      </xdr:nvSpPr>
      <xdr:spPr>
        <a:xfrm>
          <a:off x="10426700" y="61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131805</xdr:rowOff>
    </xdr:from>
    <xdr:ext cx="534377" cy="259045"/>
    <xdr:sp macro="" textlink="">
      <xdr:nvSpPr>
        <xdr:cNvPr id="311" name="補助費等該当値テキスト"/>
        <xdr:cNvSpPr txBox="1"/>
      </xdr:nvSpPr>
      <xdr:spPr>
        <a:xfrm>
          <a:off x="10528300" y="596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44,923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57683</xdr:rowOff>
    </xdr:from>
    <xdr:to>
      <xdr:col>14</xdr:col>
      <xdr:colOff>79375</xdr:colOff>
      <xdr:row>35</xdr:row>
      <xdr:rowOff>159283</xdr:rowOff>
    </xdr:to>
    <xdr:sp macro="" textlink="">
      <xdr:nvSpPr>
        <xdr:cNvPr id="312" name="円/楕円 311"/>
        <xdr:cNvSpPr/>
      </xdr:nvSpPr>
      <xdr:spPr>
        <a:xfrm>
          <a:off x="9588500" y="60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4360</xdr:rowOff>
    </xdr:from>
    <xdr:ext cx="534377" cy="259045"/>
    <xdr:sp macro="" textlink="">
      <xdr:nvSpPr>
        <xdr:cNvPr id="313" name="テキスト ボックス 312"/>
        <xdr:cNvSpPr txBox="1"/>
      </xdr:nvSpPr>
      <xdr:spPr>
        <a:xfrm>
          <a:off x="9372111" y="583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32029</xdr:rowOff>
    </xdr:from>
    <xdr:to>
      <xdr:col>12</xdr:col>
      <xdr:colOff>561975</xdr:colOff>
      <xdr:row>35</xdr:row>
      <xdr:rowOff>133629</xdr:rowOff>
    </xdr:to>
    <xdr:sp macro="" textlink="">
      <xdr:nvSpPr>
        <xdr:cNvPr id="314" name="円/楕円 313"/>
        <xdr:cNvSpPr/>
      </xdr:nvSpPr>
      <xdr:spPr>
        <a:xfrm>
          <a:off x="8699500" y="60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150156</xdr:rowOff>
    </xdr:from>
    <xdr:ext cx="534377" cy="259045"/>
    <xdr:sp macro="" textlink="">
      <xdr:nvSpPr>
        <xdr:cNvPr id="315" name="テキスト ボックス 314"/>
        <xdr:cNvSpPr txBox="1"/>
      </xdr:nvSpPr>
      <xdr:spPr>
        <a:xfrm>
          <a:off x="8483111" y="58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54864</xdr:rowOff>
    </xdr:from>
    <xdr:to>
      <xdr:col>11</xdr:col>
      <xdr:colOff>358775</xdr:colOff>
      <xdr:row>35</xdr:row>
      <xdr:rowOff>156464</xdr:rowOff>
    </xdr:to>
    <xdr:sp macro="" textlink="">
      <xdr:nvSpPr>
        <xdr:cNvPr id="316" name="円/楕円 315"/>
        <xdr:cNvSpPr/>
      </xdr:nvSpPr>
      <xdr:spPr>
        <a:xfrm>
          <a:off x="7810500" y="60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1541</xdr:rowOff>
    </xdr:from>
    <xdr:ext cx="534377" cy="259045"/>
    <xdr:sp macro="" textlink="">
      <xdr:nvSpPr>
        <xdr:cNvPr id="317" name="テキスト ボックス 316"/>
        <xdr:cNvSpPr txBox="1"/>
      </xdr:nvSpPr>
      <xdr:spPr>
        <a:xfrm>
          <a:off x="7594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45352</xdr:rowOff>
    </xdr:from>
    <xdr:to>
      <xdr:col>10</xdr:col>
      <xdr:colOff>155575</xdr:colOff>
      <xdr:row>35</xdr:row>
      <xdr:rowOff>146952</xdr:rowOff>
    </xdr:to>
    <xdr:sp macro="" textlink="">
      <xdr:nvSpPr>
        <xdr:cNvPr id="318" name="円/楕円 317"/>
        <xdr:cNvSpPr/>
      </xdr:nvSpPr>
      <xdr:spPr>
        <a:xfrm>
          <a:off x="6921500" y="60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163479</xdr:rowOff>
    </xdr:from>
    <xdr:ext cx="534377" cy="259045"/>
    <xdr:sp macro="" textlink="">
      <xdr:nvSpPr>
        <xdr:cNvPr id="319" name="テキスト ボックス 318"/>
        <xdr:cNvSpPr txBox="1"/>
      </xdr:nvSpPr>
      <xdr:spPr>
        <a:xfrm>
          <a:off x="6705111" y="582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3" name="直線コネクタ 342"/>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4"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5" name="直線コネクタ 344"/>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6"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7" name="直線コネクタ 346"/>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54809</xdr:rowOff>
    </xdr:from>
    <xdr:to>
      <xdr:col>15</xdr:col>
      <xdr:colOff>180975</xdr:colOff>
      <xdr:row>58</xdr:row>
      <xdr:rowOff>85293</xdr:rowOff>
    </xdr:to>
    <xdr:cxnSp macro="">
      <xdr:nvCxnSpPr>
        <xdr:cNvPr id="348" name="直線コネクタ 347"/>
        <xdr:cNvCxnSpPr/>
      </xdr:nvCxnSpPr>
      <xdr:spPr>
        <a:xfrm flipV="1">
          <a:off x="9639300" y="9998909"/>
          <a:ext cx="838200" cy="3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9"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50" name="フローチャート : 判断 349"/>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85293</xdr:rowOff>
    </xdr:from>
    <xdr:to>
      <xdr:col>14</xdr:col>
      <xdr:colOff>28575</xdr:colOff>
      <xdr:row>58</xdr:row>
      <xdr:rowOff>110218</xdr:rowOff>
    </xdr:to>
    <xdr:cxnSp macro="">
      <xdr:nvCxnSpPr>
        <xdr:cNvPr id="351" name="直線コネクタ 350"/>
        <xdr:cNvCxnSpPr/>
      </xdr:nvCxnSpPr>
      <xdr:spPr>
        <a:xfrm flipV="1">
          <a:off x="8750300" y="10029393"/>
          <a:ext cx="889000" cy="2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2" name="フローチャート : 判断 351"/>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3" name="テキスト ボックス 352"/>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65428</xdr:rowOff>
    </xdr:from>
    <xdr:to>
      <xdr:col>12</xdr:col>
      <xdr:colOff>511175</xdr:colOff>
      <xdr:row>58</xdr:row>
      <xdr:rowOff>110218</xdr:rowOff>
    </xdr:to>
    <xdr:cxnSp macro="">
      <xdr:nvCxnSpPr>
        <xdr:cNvPr id="354" name="直線コネクタ 353"/>
        <xdr:cNvCxnSpPr/>
      </xdr:nvCxnSpPr>
      <xdr:spPr>
        <a:xfrm>
          <a:off x="7861300" y="10009528"/>
          <a:ext cx="889000" cy="4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5" name="フローチャート : 判断 354"/>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6" name="テキスト ボックス 355"/>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65428</xdr:rowOff>
    </xdr:from>
    <xdr:to>
      <xdr:col>11</xdr:col>
      <xdr:colOff>307975</xdr:colOff>
      <xdr:row>58</xdr:row>
      <xdr:rowOff>85910</xdr:rowOff>
    </xdr:to>
    <xdr:cxnSp macro="">
      <xdr:nvCxnSpPr>
        <xdr:cNvPr id="357" name="直線コネクタ 356"/>
        <xdr:cNvCxnSpPr/>
      </xdr:nvCxnSpPr>
      <xdr:spPr>
        <a:xfrm flipV="1">
          <a:off x="6972300" y="10009528"/>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8" name="フローチャート : 判断 357"/>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9" name="テキスト ボックス 358"/>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60" name="フローチャート : 判断 359"/>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61" name="テキスト ボックス 360"/>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4009</xdr:rowOff>
    </xdr:from>
    <xdr:to>
      <xdr:col>15</xdr:col>
      <xdr:colOff>231775</xdr:colOff>
      <xdr:row>58</xdr:row>
      <xdr:rowOff>105609</xdr:rowOff>
    </xdr:to>
    <xdr:sp macro="" textlink="">
      <xdr:nvSpPr>
        <xdr:cNvPr id="367" name="円/楕円 366"/>
        <xdr:cNvSpPr/>
      </xdr:nvSpPr>
      <xdr:spPr>
        <a:xfrm>
          <a:off x="10426700" y="994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145416</xdr:rowOff>
    </xdr:from>
    <xdr:ext cx="534377" cy="259045"/>
    <xdr:sp macro="" textlink="">
      <xdr:nvSpPr>
        <xdr:cNvPr id="368" name="普通建設事業費該当値テキスト"/>
        <xdr:cNvSpPr txBox="1"/>
      </xdr:nvSpPr>
      <xdr:spPr>
        <a:xfrm>
          <a:off x="10528300" y="991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34493</xdr:rowOff>
    </xdr:from>
    <xdr:to>
      <xdr:col>14</xdr:col>
      <xdr:colOff>79375</xdr:colOff>
      <xdr:row>58</xdr:row>
      <xdr:rowOff>136093</xdr:rowOff>
    </xdr:to>
    <xdr:sp macro="" textlink="">
      <xdr:nvSpPr>
        <xdr:cNvPr id="369" name="円/楕円 368"/>
        <xdr:cNvSpPr/>
      </xdr:nvSpPr>
      <xdr:spPr>
        <a:xfrm>
          <a:off x="9588500" y="99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127220</xdr:rowOff>
    </xdr:from>
    <xdr:ext cx="534377" cy="259045"/>
    <xdr:sp macro="" textlink="">
      <xdr:nvSpPr>
        <xdr:cNvPr id="370" name="テキスト ボックス 369"/>
        <xdr:cNvSpPr txBox="1"/>
      </xdr:nvSpPr>
      <xdr:spPr>
        <a:xfrm>
          <a:off x="9372111" y="1007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59418</xdr:rowOff>
    </xdr:from>
    <xdr:to>
      <xdr:col>12</xdr:col>
      <xdr:colOff>561975</xdr:colOff>
      <xdr:row>58</xdr:row>
      <xdr:rowOff>161018</xdr:rowOff>
    </xdr:to>
    <xdr:sp macro="" textlink="">
      <xdr:nvSpPr>
        <xdr:cNvPr id="371" name="円/楕円 370"/>
        <xdr:cNvSpPr/>
      </xdr:nvSpPr>
      <xdr:spPr>
        <a:xfrm>
          <a:off x="8699500" y="100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152145</xdr:rowOff>
    </xdr:from>
    <xdr:ext cx="534377" cy="259045"/>
    <xdr:sp macro="" textlink="">
      <xdr:nvSpPr>
        <xdr:cNvPr id="372" name="テキスト ボックス 371"/>
        <xdr:cNvSpPr txBox="1"/>
      </xdr:nvSpPr>
      <xdr:spPr>
        <a:xfrm>
          <a:off x="8483111" y="100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14628</xdr:rowOff>
    </xdr:from>
    <xdr:to>
      <xdr:col>11</xdr:col>
      <xdr:colOff>358775</xdr:colOff>
      <xdr:row>58</xdr:row>
      <xdr:rowOff>116228</xdr:rowOff>
    </xdr:to>
    <xdr:sp macro="" textlink="">
      <xdr:nvSpPr>
        <xdr:cNvPr id="373" name="円/楕円 372"/>
        <xdr:cNvSpPr/>
      </xdr:nvSpPr>
      <xdr:spPr>
        <a:xfrm>
          <a:off x="7810500" y="995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107355</xdr:rowOff>
    </xdr:from>
    <xdr:ext cx="534377" cy="259045"/>
    <xdr:sp macro="" textlink="">
      <xdr:nvSpPr>
        <xdr:cNvPr id="374" name="テキスト ボックス 373"/>
        <xdr:cNvSpPr txBox="1"/>
      </xdr:nvSpPr>
      <xdr:spPr>
        <a:xfrm>
          <a:off x="7594111" y="1005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35110</xdr:rowOff>
    </xdr:from>
    <xdr:to>
      <xdr:col>10</xdr:col>
      <xdr:colOff>155575</xdr:colOff>
      <xdr:row>58</xdr:row>
      <xdr:rowOff>136710</xdr:rowOff>
    </xdr:to>
    <xdr:sp macro="" textlink="">
      <xdr:nvSpPr>
        <xdr:cNvPr id="375" name="円/楕円 374"/>
        <xdr:cNvSpPr/>
      </xdr:nvSpPr>
      <xdr:spPr>
        <a:xfrm>
          <a:off x="6921500" y="99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127837</xdr:rowOff>
    </xdr:from>
    <xdr:ext cx="534377" cy="259045"/>
    <xdr:sp macro="" textlink="">
      <xdr:nvSpPr>
        <xdr:cNvPr id="376" name="テキスト ボックス 375"/>
        <xdr:cNvSpPr txBox="1"/>
      </xdr:nvSpPr>
      <xdr:spPr>
        <a:xfrm>
          <a:off x="6705111" y="100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6" name="直線コネクタ 395"/>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9"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400" name="直線コネクタ 399"/>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122983</xdr:rowOff>
    </xdr:from>
    <xdr:to>
      <xdr:col>15</xdr:col>
      <xdr:colOff>180975</xdr:colOff>
      <xdr:row>77</xdr:row>
      <xdr:rowOff>152228</xdr:rowOff>
    </xdr:to>
    <xdr:cxnSp macro="">
      <xdr:nvCxnSpPr>
        <xdr:cNvPr id="401" name="直線コネクタ 400"/>
        <xdr:cNvCxnSpPr/>
      </xdr:nvCxnSpPr>
      <xdr:spPr>
        <a:xfrm flipV="1">
          <a:off x="9639300" y="13324633"/>
          <a:ext cx="838200" cy="2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2"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3" name="フローチャート : 判断 402"/>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146593</xdr:rowOff>
    </xdr:from>
    <xdr:to>
      <xdr:col>14</xdr:col>
      <xdr:colOff>28575</xdr:colOff>
      <xdr:row>77</xdr:row>
      <xdr:rowOff>152228</xdr:rowOff>
    </xdr:to>
    <xdr:cxnSp macro="">
      <xdr:nvCxnSpPr>
        <xdr:cNvPr id="404" name="直線コネクタ 403"/>
        <xdr:cNvCxnSpPr/>
      </xdr:nvCxnSpPr>
      <xdr:spPr>
        <a:xfrm>
          <a:off x="8750300" y="13348243"/>
          <a:ext cx="889000" cy="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5" name="フローチャート : 判断 404"/>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6" name="テキスト ボックス 405"/>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7" name="フローチャート : 判断 406"/>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8" name="テキスト ボックス 407"/>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72183</xdr:rowOff>
    </xdr:from>
    <xdr:to>
      <xdr:col>15</xdr:col>
      <xdr:colOff>231775</xdr:colOff>
      <xdr:row>78</xdr:row>
      <xdr:rowOff>2333</xdr:rowOff>
    </xdr:to>
    <xdr:sp macro="" textlink="">
      <xdr:nvSpPr>
        <xdr:cNvPr id="414" name="円/楕円 413"/>
        <xdr:cNvSpPr/>
      </xdr:nvSpPr>
      <xdr:spPr>
        <a:xfrm>
          <a:off x="10426700" y="132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534377" cy="259045"/>
    <xdr:sp macro="" textlink="">
      <xdr:nvSpPr>
        <xdr:cNvPr id="415" name="普通建設事業費 （ うち新規整備　）該当値テキスト"/>
        <xdr:cNvSpPr txBox="1"/>
      </xdr:nvSpPr>
      <xdr:spPr>
        <a:xfrm>
          <a:off x="10528300" y="132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101428</xdr:rowOff>
    </xdr:from>
    <xdr:to>
      <xdr:col>14</xdr:col>
      <xdr:colOff>79375</xdr:colOff>
      <xdr:row>78</xdr:row>
      <xdr:rowOff>31578</xdr:rowOff>
    </xdr:to>
    <xdr:sp macro="" textlink="">
      <xdr:nvSpPr>
        <xdr:cNvPr id="416" name="円/楕円 415"/>
        <xdr:cNvSpPr/>
      </xdr:nvSpPr>
      <xdr:spPr>
        <a:xfrm>
          <a:off x="9588500" y="133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22705</xdr:rowOff>
    </xdr:from>
    <xdr:ext cx="469744" cy="259045"/>
    <xdr:sp macro="" textlink="">
      <xdr:nvSpPr>
        <xdr:cNvPr id="417" name="テキスト ボックス 416"/>
        <xdr:cNvSpPr txBox="1"/>
      </xdr:nvSpPr>
      <xdr:spPr>
        <a:xfrm>
          <a:off x="9404427" y="133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95793</xdr:rowOff>
    </xdr:from>
    <xdr:to>
      <xdr:col>12</xdr:col>
      <xdr:colOff>561975</xdr:colOff>
      <xdr:row>78</xdr:row>
      <xdr:rowOff>25943</xdr:rowOff>
    </xdr:to>
    <xdr:sp macro="" textlink="">
      <xdr:nvSpPr>
        <xdr:cNvPr id="418" name="円/楕円 417"/>
        <xdr:cNvSpPr/>
      </xdr:nvSpPr>
      <xdr:spPr>
        <a:xfrm>
          <a:off x="8699500" y="1329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17070</xdr:rowOff>
    </xdr:from>
    <xdr:ext cx="469744" cy="259045"/>
    <xdr:sp macro="" textlink="">
      <xdr:nvSpPr>
        <xdr:cNvPr id="419" name="テキスト ボックス 418"/>
        <xdr:cNvSpPr txBox="1"/>
      </xdr:nvSpPr>
      <xdr:spPr>
        <a:xfrm>
          <a:off x="8515427" y="1339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3" name="直線コネクタ 442"/>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4"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5" name="直線コネクタ 444"/>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6"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7" name="直線コネクタ 446"/>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57386</xdr:rowOff>
    </xdr:from>
    <xdr:to>
      <xdr:col>15</xdr:col>
      <xdr:colOff>180975</xdr:colOff>
      <xdr:row>97</xdr:row>
      <xdr:rowOff>96362</xdr:rowOff>
    </xdr:to>
    <xdr:cxnSp macro="">
      <xdr:nvCxnSpPr>
        <xdr:cNvPr id="448" name="直線コネクタ 447"/>
        <xdr:cNvCxnSpPr/>
      </xdr:nvCxnSpPr>
      <xdr:spPr>
        <a:xfrm flipV="1">
          <a:off x="9639300" y="16688036"/>
          <a:ext cx="8382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9"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50" name="フローチャート : 判断 449"/>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96362</xdr:rowOff>
    </xdr:from>
    <xdr:to>
      <xdr:col>14</xdr:col>
      <xdr:colOff>28575</xdr:colOff>
      <xdr:row>97</xdr:row>
      <xdr:rowOff>116097</xdr:rowOff>
    </xdr:to>
    <xdr:cxnSp macro="">
      <xdr:nvCxnSpPr>
        <xdr:cNvPr id="451" name="直線コネクタ 450"/>
        <xdr:cNvCxnSpPr/>
      </xdr:nvCxnSpPr>
      <xdr:spPr>
        <a:xfrm flipV="1">
          <a:off x="8750300" y="16727012"/>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2" name="フローチャート : 判断 451"/>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3" name="テキスト ボックス 452"/>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4" name="フローチャート : 判断 453"/>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5" name="テキスト ボックス 454"/>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6586</xdr:rowOff>
    </xdr:from>
    <xdr:to>
      <xdr:col>15</xdr:col>
      <xdr:colOff>231775</xdr:colOff>
      <xdr:row>97</xdr:row>
      <xdr:rowOff>108186</xdr:rowOff>
    </xdr:to>
    <xdr:sp macro="" textlink="">
      <xdr:nvSpPr>
        <xdr:cNvPr id="461" name="円/楕円 460"/>
        <xdr:cNvSpPr/>
      </xdr:nvSpPr>
      <xdr:spPr>
        <a:xfrm>
          <a:off x="10426700" y="166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156463</xdr:rowOff>
    </xdr:from>
    <xdr:ext cx="534377" cy="259045"/>
    <xdr:sp macro="" textlink="">
      <xdr:nvSpPr>
        <xdr:cNvPr id="462" name="普通建設事業費 （ うち更新整備　）該当値テキスト"/>
        <xdr:cNvSpPr txBox="1"/>
      </xdr:nvSpPr>
      <xdr:spPr>
        <a:xfrm>
          <a:off x="10528300" y="166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45562</xdr:rowOff>
    </xdr:from>
    <xdr:to>
      <xdr:col>14</xdr:col>
      <xdr:colOff>79375</xdr:colOff>
      <xdr:row>97</xdr:row>
      <xdr:rowOff>147162</xdr:rowOff>
    </xdr:to>
    <xdr:sp macro="" textlink="">
      <xdr:nvSpPr>
        <xdr:cNvPr id="463" name="円/楕円 462"/>
        <xdr:cNvSpPr/>
      </xdr:nvSpPr>
      <xdr:spPr>
        <a:xfrm>
          <a:off x="9588500" y="166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138289</xdr:rowOff>
    </xdr:from>
    <xdr:ext cx="534377" cy="259045"/>
    <xdr:sp macro="" textlink="">
      <xdr:nvSpPr>
        <xdr:cNvPr id="464" name="テキスト ボックス 463"/>
        <xdr:cNvSpPr txBox="1"/>
      </xdr:nvSpPr>
      <xdr:spPr>
        <a:xfrm>
          <a:off x="9372111" y="1676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65297</xdr:rowOff>
    </xdr:from>
    <xdr:to>
      <xdr:col>12</xdr:col>
      <xdr:colOff>561975</xdr:colOff>
      <xdr:row>97</xdr:row>
      <xdr:rowOff>166897</xdr:rowOff>
    </xdr:to>
    <xdr:sp macro="" textlink="">
      <xdr:nvSpPr>
        <xdr:cNvPr id="465" name="円/楕円 464"/>
        <xdr:cNvSpPr/>
      </xdr:nvSpPr>
      <xdr:spPr>
        <a:xfrm>
          <a:off x="8699500" y="166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158024</xdr:rowOff>
    </xdr:from>
    <xdr:ext cx="534377" cy="259045"/>
    <xdr:sp macro="" textlink="">
      <xdr:nvSpPr>
        <xdr:cNvPr id="466" name="テキスト ボックス 465"/>
        <xdr:cNvSpPr txBox="1"/>
      </xdr:nvSpPr>
      <xdr:spPr>
        <a:xfrm>
          <a:off x="8483111" y="1678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0" name="テキスト ボックス 47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2" name="テキスト ボックス 48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4" name="テキスト ボックス 48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8" name="直線コネクタ 487"/>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9"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91"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2" name="直線コネクタ 491"/>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129870</xdr:rowOff>
    </xdr:from>
    <xdr:to>
      <xdr:col>23</xdr:col>
      <xdr:colOff>517525</xdr:colOff>
      <xdr:row>38</xdr:row>
      <xdr:rowOff>139700</xdr:rowOff>
    </xdr:to>
    <xdr:cxnSp macro="">
      <xdr:nvCxnSpPr>
        <xdr:cNvPr id="493" name="直線コネクタ 492"/>
        <xdr:cNvCxnSpPr/>
      </xdr:nvCxnSpPr>
      <xdr:spPr>
        <a:xfrm>
          <a:off x="15481300" y="6644970"/>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4"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5" name="フローチャート : 判断 494"/>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129870</xdr:rowOff>
    </xdr:from>
    <xdr:to>
      <xdr:col>22</xdr:col>
      <xdr:colOff>365125</xdr:colOff>
      <xdr:row>38</xdr:row>
      <xdr:rowOff>137368</xdr:rowOff>
    </xdr:to>
    <xdr:cxnSp macro="">
      <xdr:nvCxnSpPr>
        <xdr:cNvPr id="496" name="直線コネクタ 495"/>
        <xdr:cNvCxnSpPr/>
      </xdr:nvCxnSpPr>
      <xdr:spPr>
        <a:xfrm flipV="1">
          <a:off x="14592300" y="6644970"/>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7" name="フローチャート : 判断 496"/>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8" name="テキスト ボックス 497"/>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137277</xdr:rowOff>
    </xdr:from>
    <xdr:to>
      <xdr:col>21</xdr:col>
      <xdr:colOff>161925</xdr:colOff>
      <xdr:row>38</xdr:row>
      <xdr:rowOff>137368</xdr:rowOff>
    </xdr:to>
    <xdr:cxnSp macro="">
      <xdr:nvCxnSpPr>
        <xdr:cNvPr id="499" name="直線コネクタ 498"/>
        <xdr:cNvCxnSpPr/>
      </xdr:nvCxnSpPr>
      <xdr:spPr>
        <a:xfrm>
          <a:off x="13703300" y="665237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500" name="フローチャート : 判断 499"/>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501" name="テキスト ボックス 500"/>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132705</xdr:rowOff>
    </xdr:from>
    <xdr:to>
      <xdr:col>19</xdr:col>
      <xdr:colOff>644525</xdr:colOff>
      <xdr:row>38</xdr:row>
      <xdr:rowOff>137277</xdr:rowOff>
    </xdr:to>
    <xdr:cxnSp macro="">
      <xdr:nvCxnSpPr>
        <xdr:cNvPr id="502" name="直線コネクタ 501"/>
        <xdr:cNvCxnSpPr/>
      </xdr:nvCxnSpPr>
      <xdr:spPr>
        <a:xfrm>
          <a:off x="12814300" y="664780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3" name="フローチャート : 判断 502"/>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4" name="テキスト ボックス 503"/>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5" name="フローチャート : 判断 504"/>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6" name="テキスト ボックス 505"/>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3"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79070</xdr:rowOff>
    </xdr:from>
    <xdr:to>
      <xdr:col>22</xdr:col>
      <xdr:colOff>415925</xdr:colOff>
      <xdr:row>39</xdr:row>
      <xdr:rowOff>9220</xdr:rowOff>
    </xdr:to>
    <xdr:sp macro="" textlink="">
      <xdr:nvSpPr>
        <xdr:cNvPr id="514" name="円/楕円 513"/>
        <xdr:cNvSpPr/>
      </xdr:nvSpPr>
      <xdr:spPr>
        <a:xfrm>
          <a:off x="15430500" y="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347</xdr:rowOff>
    </xdr:from>
    <xdr:ext cx="378565" cy="259045"/>
    <xdr:sp macro="" textlink="">
      <xdr:nvSpPr>
        <xdr:cNvPr id="515" name="テキスト ボックス 514"/>
        <xdr:cNvSpPr txBox="1"/>
      </xdr:nvSpPr>
      <xdr:spPr>
        <a:xfrm>
          <a:off x="15292017" y="6686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86568</xdr:rowOff>
    </xdr:from>
    <xdr:to>
      <xdr:col>21</xdr:col>
      <xdr:colOff>212725</xdr:colOff>
      <xdr:row>39</xdr:row>
      <xdr:rowOff>16718</xdr:rowOff>
    </xdr:to>
    <xdr:sp macro="" textlink="">
      <xdr:nvSpPr>
        <xdr:cNvPr id="516" name="円/楕円 515"/>
        <xdr:cNvSpPr/>
      </xdr:nvSpPr>
      <xdr:spPr>
        <a:xfrm>
          <a:off x="14541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7845</xdr:rowOff>
    </xdr:from>
    <xdr:ext cx="313932" cy="259045"/>
    <xdr:sp macro="" textlink="">
      <xdr:nvSpPr>
        <xdr:cNvPr id="517" name="テキスト ボックス 516"/>
        <xdr:cNvSpPr txBox="1"/>
      </xdr:nvSpPr>
      <xdr:spPr>
        <a:xfrm>
          <a:off x="14435333" y="6694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86477</xdr:rowOff>
    </xdr:from>
    <xdr:to>
      <xdr:col>20</xdr:col>
      <xdr:colOff>9525</xdr:colOff>
      <xdr:row>39</xdr:row>
      <xdr:rowOff>16627</xdr:rowOff>
    </xdr:to>
    <xdr:sp macro="" textlink="">
      <xdr:nvSpPr>
        <xdr:cNvPr id="518" name="円/楕円 517"/>
        <xdr:cNvSpPr/>
      </xdr:nvSpPr>
      <xdr:spPr>
        <a:xfrm>
          <a:off x="13652500" y="66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7754</xdr:rowOff>
    </xdr:from>
    <xdr:ext cx="313932" cy="259045"/>
    <xdr:sp macro="" textlink="">
      <xdr:nvSpPr>
        <xdr:cNvPr id="519" name="テキスト ボックス 518"/>
        <xdr:cNvSpPr txBox="1"/>
      </xdr:nvSpPr>
      <xdr:spPr>
        <a:xfrm>
          <a:off x="13546333" y="6694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81905</xdr:rowOff>
    </xdr:from>
    <xdr:to>
      <xdr:col>18</xdr:col>
      <xdr:colOff>492125</xdr:colOff>
      <xdr:row>39</xdr:row>
      <xdr:rowOff>12055</xdr:rowOff>
    </xdr:to>
    <xdr:sp macro="" textlink="">
      <xdr:nvSpPr>
        <xdr:cNvPr id="520" name="円/楕円 519"/>
        <xdr:cNvSpPr/>
      </xdr:nvSpPr>
      <xdr:spPr>
        <a:xfrm>
          <a:off x="12763500" y="65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3182</xdr:rowOff>
    </xdr:from>
    <xdr:ext cx="378565" cy="259045"/>
    <xdr:sp macro="" textlink="">
      <xdr:nvSpPr>
        <xdr:cNvPr id="521" name="テキスト ボックス 520"/>
        <xdr:cNvSpPr txBox="1"/>
      </xdr:nvSpPr>
      <xdr:spPr>
        <a:xfrm>
          <a:off x="12625017" y="6689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1" name="直線コネクタ 580"/>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2" name="テキスト ボックス 581"/>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3" name="直線コネクタ 58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4" name="テキスト ボックス 58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5" name="直線コネクタ 584"/>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6" name="テキスト ボックス 585"/>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7" name="直線コネクタ 58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8" name="テキスト ボックス 58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9" name="直線コネクタ 588"/>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90" name="テキスト ボックス 589"/>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1" name="直線コネクタ 59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2" name="テキスト ボックス 59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3" name="直線コネクタ 592"/>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4" name="テキスト ボックス 593"/>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8" name="直線コネクタ 597"/>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9"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600" name="直線コネクタ 599"/>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601"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2" name="直線コネクタ 601"/>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92351</xdr:rowOff>
    </xdr:from>
    <xdr:to>
      <xdr:col>23</xdr:col>
      <xdr:colOff>517525</xdr:colOff>
      <xdr:row>76</xdr:row>
      <xdr:rowOff>109725</xdr:rowOff>
    </xdr:to>
    <xdr:cxnSp macro="">
      <xdr:nvCxnSpPr>
        <xdr:cNvPr id="603" name="直線コネクタ 602"/>
        <xdr:cNvCxnSpPr/>
      </xdr:nvCxnSpPr>
      <xdr:spPr>
        <a:xfrm flipV="1">
          <a:off x="15481300" y="13122551"/>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4"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5" name="フローチャート : 判断 604"/>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109725</xdr:rowOff>
    </xdr:from>
    <xdr:to>
      <xdr:col>22</xdr:col>
      <xdr:colOff>365125</xdr:colOff>
      <xdr:row>76</xdr:row>
      <xdr:rowOff>123013</xdr:rowOff>
    </xdr:to>
    <xdr:cxnSp macro="">
      <xdr:nvCxnSpPr>
        <xdr:cNvPr id="606" name="直線コネクタ 605"/>
        <xdr:cNvCxnSpPr/>
      </xdr:nvCxnSpPr>
      <xdr:spPr>
        <a:xfrm flipV="1">
          <a:off x="14592300" y="13139925"/>
          <a:ext cx="889000" cy="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7" name="フローチャート : 判断 606"/>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8" name="テキスト ボックス 607"/>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13312</xdr:rowOff>
    </xdr:from>
    <xdr:to>
      <xdr:col>21</xdr:col>
      <xdr:colOff>161925</xdr:colOff>
      <xdr:row>76</xdr:row>
      <xdr:rowOff>123013</xdr:rowOff>
    </xdr:to>
    <xdr:cxnSp macro="">
      <xdr:nvCxnSpPr>
        <xdr:cNvPr id="609" name="直線コネクタ 608"/>
        <xdr:cNvCxnSpPr/>
      </xdr:nvCxnSpPr>
      <xdr:spPr>
        <a:xfrm>
          <a:off x="13703300" y="13043512"/>
          <a:ext cx="889000" cy="10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10" name="フローチャート : 判断 609"/>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11" name="テキスト ボックス 610"/>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15113</xdr:rowOff>
    </xdr:from>
    <xdr:to>
      <xdr:col>19</xdr:col>
      <xdr:colOff>644525</xdr:colOff>
      <xdr:row>76</xdr:row>
      <xdr:rowOff>13312</xdr:rowOff>
    </xdr:to>
    <xdr:cxnSp macro="">
      <xdr:nvCxnSpPr>
        <xdr:cNvPr id="612" name="直線コネクタ 611"/>
        <xdr:cNvCxnSpPr/>
      </xdr:nvCxnSpPr>
      <xdr:spPr>
        <a:xfrm>
          <a:off x="12814300" y="12873863"/>
          <a:ext cx="889000" cy="16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3" name="フローチャート : 判断 612"/>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4" name="テキスト ボックス 613"/>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5" name="フローチャート : 判断 614"/>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6" name="テキスト ボックス 615"/>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41551</xdr:rowOff>
    </xdr:from>
    <xdr:to>
      <xdr:col>23</xdr:col>
      <xdr:colOff>568325</xdr:colOff>
      <xdr:row>76</xdr:row>
      <xdr:rowOff>143151</xdr:rowOff>
    </xdr:to>
    <xdr:sp macro="" textlink="">
      <xdr:nvSpPr>
        <xdr:cNvPr id="622" name="円/楕円 621"/>
        <xdr:cNvSpPr/>
      </xdr:nvSpPr>
      <xdr:spPr>
        <a:xfrm>
          <a:off x="16268700" y="1307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64428</xdr:rowOff>
    </xdr:from>
    <xdr:ext cx="534377" cy="259045"/>
    <xdr:sp macro="" textlink="">
      <xdr:nvSpPr>
        <xdr:cNvPr id="623" name="公債費該当値テキスト"/>
        <xdr:cNvSpPr txBox="1"/>
      </xdr:nvSpPr>
      <xdr:spPr>
        <a:xfrm>
          <a:off x="16370300" y="1292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39,314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58925</xdr:rowOff>
    </xdr:from>
    <xdr:to>
      <xdr:col>22</xdr:col>
      <xdr:colOff>415925</xdr:colOff>
      <xdr:row>76</xdr:row>
      <xdr:rowOff>160525</xdr:rowOff>
    </xdr:to>
    <xdr:sp macro="" textlink="">
      <xdr:nvSpPr>
        <xdr:cNvPr id="624" name="円/楕円 623"/>
        <xdr:cNvSpPr/>
      </xdr:nvSpPr>
      <xdr:spPr>
        <a:xfrm>
          <a:off x="15430500" y="130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5602</xdr:rowOff>
    </xdr:from>
    <xdr:ext cx="534377" cy="259045"/>
    <xdr:sp macro="" textlink="">
      <xdr:nvSpPr>
        <xdr:cNvPr id="625" name="テキスト ボックス 624"/>
        <xdr:cNvSpPr txBox="1"/>
      </xdr:nvSpPr>
      <xdr:spPr>
        <a:xfrm>
          <a:off x="15214111" y="1286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72213</xdr:rowOff>
    </xdr:from>
    <xdr:to>
      <xdr:col>21</xdr:col>
      <xdr:colOff>212725</xdr:colOff>
      <xdr:row>77</xdr:row>
      <xdr:rowOff>2363</xdr:rowOff>
    </xdr:to>
    <xdr:sp macro="" textlink="">
      <xdr:nvSpPr>
        <xdr:cNvPr id="626" name="円/楕円 625"/>
        <xdr:cNvSpPr/>
      </xdr:nvSpPr>
      <xdr:spPr>
        <a:xfrm>
          <a:off x="14541500" y="131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164940</xdr:rowOff>
    </xdr:from>
    <xdr:ext cx="534377" cy="259045"/>
    <xdr:sp macro="" textlink="">
      <xdr:nvSpPr>
        <xdr:cNvPr id="627" name="テキスト ボックス 626"/>
        <xdr:cNvSpPr txBox="1"/>
      </xdr:nvSpPr>
      <xdr:spPr>
        <a:xfrm>
          <a:off x="14325111" y="131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133963</xdr:rowOff>
    </xdr:from>
    <xdr:to>
      <xdr:col>20</xdr:col>
      <xdr:colOff>9525</xdr:colOff>
      <xdr:row>76</xdr:row>
      <xdr:rowOff>64114</xdr:rowOff>
    </xdr:to>
    <xdr:sp macro="" textlink="">
      <xdr:nvSpPr>
        <xdr:cNvPr id="628" name="円/楕円 627"/>
        <xdr:cNvSpPr/>
      </xdr:nvSpPr>
      <xdr:spPr>
        <a:xfrm>
          <a:off x="13652500" y="12992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80640</xdr:rowOff>
    </xdr:from>
    <xdr:ext cx="534377" cy="259045"/>
    <xdr:sp macro="" textlink="">
      <xdr:nvSpPr>
        <xdr:cNvPr id="629" name="テキスト ボックス 628"/>
        <xdr:cNvSpPr txBox="1"/>
      </xdr:nvSpPr>
      <xdr:spPr>
        <a:xfrm>
          <a:off x="13436111" y="1276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135763</xdr:rowOff>
    </xdr:from>
    <xdr:to>
      <xdr:col>18</xdr:col>
      <xdr:colOff>492125</xdr:colOff>
      <xdr:row>75</xdr:row>
      <xdr:rowOff>65913</xdr:rowOff>
    </xdr:to>
    <xdr:sp macro="" textlink="">
      <xdr:nvSpPr>
        <xdr:cNvPr id="630" name="円/楕円 629"/>
        <xdr:cNvSpPr/>
      </xdr:nvSpPr>
      <xdr:spPr>
        <a:xfrm>
          <a:off x="12763500" y="128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82440</xdr:rowOff>
    </xdr:from>
    <xdr:ext cx="534377" cy="259045"/>
    <xdr:sp macro="" textlink="">
      <xdr:nvSpPr>
        <xdr:cNvPr id="631" name="テキスト ボックス 630"/>
        <xdr:cNvSpPr txBox="1"/>
      </xdr:nvSpPr>
      <xdr:spPr>
        <a:xfrm>
          <a:off x="12547111" y="125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2" name="直線コネクタ 64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3" name="テキスト ボックス 64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4" name="直線コネクタ 64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5" name="テキスト ボックス 64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6" name="直線コネクタ 64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7" name="テキスト ボックス 64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8" name="直線コネクタ 64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9" name="テキスト ボックス 64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1" name="テキスト ボックス 65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3" name="直線コネクタ 652"/>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4"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5" name="直線コネクタ 654"/>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6"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7" name="直線コネクタ 656"/>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69483</xdr:rowOff>
    </xdr:from>
    <xdr:to>
      <xdr:col>23</xdr:col>
      <xdr:colOff>517525</xdr:colOff>
      <xdr:row>98</xdr:row>
      <xdr:rowOff>83254</xdr:rowOff>
    </xdr:to>
    <xdr:cxnSp macro="">
      <xdr:nvCxnSpPr>
        <xdr:cNvPr id="658" name="直線コネクタ 657"/>
        <xdr:cNvCxnSpPr/>
      </xdr:nvCxnSpPr>
      <xdr:spPr>
        <a:xfrm flipV="1">
          <a:off x="15481300" y="16871583"/>
          <a:ext cx="8382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9"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60" name="フローチャート : 判断 659"/>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58117</xdr:rowOff>
    </xdr:from>
    <xdr:to>
      <xdr:col>22</xdr:col>
      <xdr:colOff>365125</xdr:colOff>
      <xdr:row>98</xdr:row>
      <xdr:rowOff>83254</xdr:rowOff>
    </xdr:to>
    <xdr:cxnSp macro="">
      <xdr:nvCxnSpPr>
        <xdr:cNvPr id="661" name="直線コネクタ 660"/>
        <xdr:cNvCxnSpPr/>
      </xdr:nvCxnSpPr>
      <xdr:spPr>
        <a:xfrm>
          <a:off x="14592300" y="16860217"/>
          <a:ext cx="889000" cy="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2" name="フローチャート : 判断 661"/>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3" name="テキスト ボックス 662"/>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58117</xdr:rowOff>
    </xdr:from>
    <xdr:to>
      <xdr:col>21</xdr:col>
      <xdr:colOff>161925</xdr:colOff>
      <xdr:row>98</xdr:row>
      <xdr:rowOff>62241</xdr:rowOff>
    </xdr:to>
    <xdr:cxnSp macro="">
      <xdr:nvCxnSpPr>
        <xdr:cNvPr id="664" name="直線コネクタ 663"/>
        <xdr:cNvCxnSpPr/>
      </xdr:nvCxnSpPr>
      <xdr:spPr>
        <a:xfrm flipV="1">
          <a:off x="13703300" y="16860217"/>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5" name="フローチャート : 判断 664"/>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6" name="テキスト ボックス 665"/>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42317</xdr:rowOff>
    </xdr:from>
    <xdr:to>
      <xdr:col>19</xdr:col>
      <xdr:colOff>644525</xdr:colOff>
      <xdr:row>98</xdr:row>
      <xdr:rowOff>62241</xdr:rowOff>
    </xdr:to>
    <xdr:cxnSp macro="">
      <xdr:nvCxnSpPr>
        <xdr:cNvPr id="667" name="直線コネクタ 666"/>
        <xdr:cNvCxnSpPr/>
      </xdr:nvCxnSpPr>
      <xdr:spPr>
        <a:xfrm>
          <a:off x="12814300" y="16844417"/>
          <a:ext cx="889000" cy="1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8" name="フローチャート : 判断 667"/>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9" name="テキスト ボックス 668"/>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70" name="フローチャート : 判断 669"/>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71" name="テキスト ボックス 670"/>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18683</xdr:rowOff>
    </xdr:from>
    <xdr:to>
      <xdr:col>23</xdr:col>
      <xdr:colOff>568325</xdr:colOff>
      <xdr:row>98</xdr:row>
      <xdr:rowOff>120283</xdr:rowOff>
    </xdr:to>
    <xdr:sp macro="" textlink="">
      <xdr:nvSpPr>
        <xdr:cNvPr id="677" name="円/楕円 676"/>
        <xdr:cNvSpPr/>
      </xdr:nvSpPr>
      <xdr:spPr>
        <a:xfrm>
          <a:off x="16268700" y="168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8"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32454</xdr:rowOff>
    </xdr:from>
    <xdr:to>
      <xdr:col>22</xdr:col>
      <xdr:colOff>415925</xdr:colOff>
      <xdr:row>98</xdr:row>
      <xdr:rowOff>134054</xdr:rowOff>
    </xdr:to>
    <xdr:sp macro="" textlink="">
      <xdr:nvSpPr>
        <xdr:cNvPr id="679" name="円/楕円 678"/>
        <xdr:cNvSpPr/>
      </xdr:nvSpPr>
      <xdr:spPr>
        <a:xfrm>
          <a:off x="15430500" y="1683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125181</xdr:rowOff>
    </xdr:from>
    <xdr:ext cx="469744" cy="259045"/>
    <xdr:sp macro="" textlink="">
      <xdr:nvSpPr>
        <xdr:cNvPr id="680" name="テキスト ボックス 679"/>
        <xdr:cNvSpPr txBox="1"/>
      </xdr:nvSpPr>
      <xdr:spPr>
        <a:xfrm>
          <a:off x="15246427" y="1692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7317</xdr:rowOff>
    </xdr:from>
    <xdr:to>
      <xdr:col>21</xdr:col>
      <xdr:colOff>212725</xdr:colOff>
      <xdr:row>98</xdr:row>
      <xdr:rowOff>108917</xdr:rowOff>
    </xdr:to>
    <xdr:sp macro="" textlink="">
      <xdr:nvSpPr>
        <xdr:cNvPr id="681" name="円/楕円 680"/>
        <xdr:cNvSpPr/>
      </xdr:nvSpPr>
      <xdr:spPr>
        <a:xfrm>
          <a:off x="14541500" y="168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100044</xdr:rowOff>
    </xdr:from>
    <xdr:ext cx="469744" cy="259045"/>
    <xdr:sp macro="" textlink="">
      <xdr:nvSpPr>
        <xdr:cNvPr id="682" name="テキスト ボックス 681"/>
        <xdr:cNvSpPr txBox="1"/>
      </xdr:nvSpPr>
      <xdr:spPr>
        <a:xfrm>
          <a:off x="14357427" y="1690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11441</xdr:rowOff>
    </xdr:from>
    <xdr:to>
      <xdr:col>20</xdr:col>
      <xdr:colOff>9525</xdr:colOff>
      <xdr:row>98</xdr:row>
      <xdr:rowOff>113041</xdr:rowOff>
    </xdr:to>
    <xdr:sp macro="" textlink="">
      <xdr:nvSpPr>
        <xdr:cNvPr id="683" name="円/楕円 682"/>
        <xdr:cNvSpPr/>
      </xdr:nvSpPr>
      <xdr:spPr>
        <a:xfrm>
          <a:off x="13652500" y="1681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104168</xdr:rowOff>
    </xdr:from>
    <xdr:ext cx="469744" cy="259045"/>
    <xdr:sp macro="" textlink="">
      <xdr:nvSpPr>
        <xdr:cNvPr id="684" name="テキスト ボックス 683"/>
        <xdr:cNvSpPr txBox="1"/>
      </xdr:nvSpPr>
      <xdr:spPr>
        <a:xfrm>
          <a:off x="13468427" y="1690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162967</xdr:rowOff>
    </xdr:from>
    <xdr:to>
      <xdr:col>18</xdr:col>
      <xdr:colOff>492125</xdr:colOff>
      <xdr:row>98</xdr:row>
      <xdr:rowOff>93117</xdr:rowOff>
    </xdr:to>
    <xdr:sp macro="" textlink="">
      <xdr:nvSpPr>
        <xdr:cNvPr id="685" name="円/楕円 684"/>
        <xdr:cNvSpPr/>
      </xdr:nvSpPr>
      <xdr:spPr>
        <a:xfrm>
          <a:off x="12763500" y="167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84244</xdr:rowOff>
    </xdr:from>
    <xdr:ext cx="534377" cy="259045"/>
    <xdr:sp macro="" textlink="">
      <xdr:nvSpPr>
        <xdr:cNvPr id="686" name="テキスト ボックス 685"/>
        <xdr:cNvSpPr txBox="1"/>
      </xdr:nvSpPr>
      <xdr:spPr>
        <a:xfrm>
          <a:off x="12547111" y="168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6" name="テキスト ボックス 70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2" name="直線コネクタ 711"/>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5"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6" name="直線コネクタ 715"/>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1996</xdr:rowOff>
    </xdr:from>
    <xdr:to>
      <xdr:col>32</xdr:col>
      <xdr:colOff>187325</xdr:colOff>
      <xdr:row>39</xdr:row>
      <xdr:rowOff>17889</xdr:rowOff>
    </xdr:to>
    <xdr:cxnSp macro="">
      <xdr:nvCxnSpPr>
        <xdr:cNvPr id="717" name="直線コネクタ 716"/>
        <xdr:cNvCxnSpPr/>
      </xdr:nvCxnSpPr>
      <xdr:spPr>
        <a:xfrm flipV="1">
          <a:off x="21323300" y="6688546"/>
          <a:ext cx="8382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8"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9" name="フローチャート : 判断 718"/>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12337</xdr:rowOff>
    </xdr:from>
    <xdr:to>
      <xdr:col>31</xdr:col>
      <xdr:colOff>34925</xdr:colOff>
      <xdr:row>39</xdr:row>
      <xdr:rowOff>17889</xdr:rowOff>
    </xdr:to>
    <xdr:cxnSp macro="">
      <xdr:nvCxnSpPr>
        <xdr:cNvPr id="720" name="直線コネクタ 719"/>
        <xdr:cNvCxnSpPr/>
      </xdr:nvCxnSpPr>
      <xdr:spPr>
        <a:xfrm>
          <a:off x="20434300" y="6698887"/>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21" name="フローチャート : 判断 720"/>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2" name="テキスト ボックス 721"/>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139264</xdr:rowOff>
    </xdr:from>
    <xdr:to>
      <xdr:col>29</xdr:col>
      <xdr:colOff>517525</xdr:colOff>
      <xdr:row>39</xdr:row>
      <xdr:rowOff>12337</xdr:rowOff>
    </xdr:to>
    <xdr:cxnSp macro="">
      <xdr:nvCxnSpPr>
        <xdr:cNvPr id="723" name="直線コネクタ 722"/>
        <xdr:cNvCxnSpPr/>
      </xdr:nvCxnSpPr>
      <xdr:spPr>
        <a:xfrm>
          <a:off x="19545300" y="6654364"/>
          <a:ext cx="889000" cy="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4" name="フローチャート : 判断 723"/>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5" name="テキスト ボックス 724"/>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139264</xdr:rowOff>
    </xdr:from>
    <xdr:to>
      <xdr:col>28</xdr:col>
      <xdr:colOff>314325</xdr:colOff>
      <xdr:row>38</xdr:row>
      <xdr:rowOff>163104</xdr:rowOff>
    </xdr:to>
    <xdr:cxnSp macro="">
      <xdr:nvCxnSpPr>
        <xdr:cNvPr id="726" name="直線コネクタ 725"/>
        <xdr:cNvCxnSpPr/>
      </xdr:nvCxnSpPr>
      <xdr:spPr>
        <a:xfrm flipV="1">
          <a:off x="18656300" y="6654364"/>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7" name="フローチャート : 判断 726"/>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8" name="テキスト ボックス 727"/>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9" name="フローチャート : 判断 728"/>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30" name="テキスト ボックス 729"/>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122646</xdr:rowOff>
    </xdr:from>
    <xdr:to>
      <xdr:col>32</xdr:col>
      <xdr:colOff>238125</xdr:colOff>
      <xdr:row>39</xdr:row>
      <xdr:rowOff>52796</xdr:rowOff>
    </xdr:to>
    <xdr:sp macro="" textlink="">
      <xdr:nvSpPr>
        <xdr:cNvPr id="736" name="円/楕円 735"/>
        <xdr:cNvSpPr/>
      </xdr:nvSpPr>
      <xdr:spPr>
        <a:xfrm>
          <a:off x="221107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82023</xdr:rowOff>
    </xdr:from>
    <xdr:ext cx="378565" cy="259045"/>
    <xdr:sp macro="" textlink="">
      <xdr:nvSpPr>
        <xdr:cNvPr id="737" name="投資及び出資金該当値テキスト"/>
        <xdr:cNvSpPr txBox="1"/>
      </xdr:nvSpPr>
      <xdr:spPr>
        <a:xfrm>
          <a:off x="22212300" y="642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138539</xdr:rowOff>
    </xdr:from>
    <xdr:to>
      <xdr:col>31</xdr:col>
      <xdr:colOff>85725</xdr:colOff>
      <xdr:row>39</xdr:row>
      <xdr:rowOff>68689</xdr:rowOff>
    </xdr:to>
    <xdr:sp macro="" textlink="">
      <xdr:nvSpPr>
        <xdr:cNvPr id="738" name="円/楕円 737"/>
        <xdr:cNvSpPr/>
      </xdr:nvSpPr>
      <xdr:spPr>
        <a:xfrm>
          <a:off x="21272500" y="6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59816</xdr:rowOff>
    </xdr:from>
    <xdr:ext cx="378565" cy="259045"/>
    <xdr:sp macro="" textlink="">
      <xdr:nvSpPr>
        <xdr:cNvPr id="739" name="テキスト ボックス 738"/>
        <xdr:cNvSpPr txBox="1"/>
      </xdr:nvSpPr>
      <xdr:spPr>
        <a:xfrm>
          <a:off x="21134017" y="6746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132987</xdr:rowOff>
    </xdr:from>
    <xdr:to>
      <xdr:col>29</xdr:col>
      <xdr:colOff>568325</xdr:colOff>
      <xdr:row>39</xdr:row>
      <xdr:rowOff>63137</xdr:rowOff>
    </xdr:to>
    <xdr:sp macro="" textlink="">
      <xdr:nvSpPr>
        <xdr:cNvPr id="740" name="円/楕円 739"/>
        <xdr:cNvSpPr/>
      </xdr:nvSpPr>
      <xdr:spPr>
        <a:xfrm>
          <a:off x="20383500" y="66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54264</xdr:rowOff>
    </xdr:from>
    <xdr:ext cx="378565" cy="259045"/>
    <xdr:sp macro="" textlink="">
      <xdr:nvSpPr>
        <xdr:cNvPr id="741" name="テキスト ボックス 740"/>
        <xdr:cNvSpPr txBox="1"/>
      </xdr:nvSpPr>
      <xdr:spPr>
        <a:xfrm>
          <a:off x="20245017" y="674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88464</xdr:rowOff>
    </xdr:from>
    <xdr:to>
      <xdr:col>28</xdr:col>
      <xdr:colOff>365125</xdr:colOff>
      <xdr:row>39</xdr:row>
      <xdr:rowOff>18614</xdr:rowOff>
    </xdr:to>
    <xdr:sp macro="" textlink="">
      <xdr:nvSpPr>
        <xdr:cNvPr id="742" name="円/楕円 741"/>
        <xdr:cNvSpPr/>
      </xdr:nvSpPr>
      <xdr:spPr>
        <a:xfrm>
          <a:off x="19494500" y="66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9741</xdr:rowOff>
    </xdr:from>
    <xdr:ext cx="469744" cy="259045"/>
    <xdr:sp macro="" textlink="">
      <xdr:nvSpPr>
        <xdr:cNvPr id="743" name="テキスト ボックス 742"/>
        <xdr:cNvSpPr txBox="1"/>
      </xdr:nvSpPr>
      <xdr:spPr>
        <a:xfrm>
          <a:off x="19310427" y="669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112304</xdr:rowOff>
    </xdr:from>
    <xdr:to>
      <xdr:col>27</xdr:col>
      <xdr:colOff>161925</xdr:colOff>
      <xdr:row>39</xdr:row>
      <xdr:rowOff>42454</xdr:rowOff>
    </xdr:to>
    <xdr:sp macro="" textlink="">
      <xdr:nvSpPr>
        <xdr:cNvPr id="744" name="円/楕円 743"/>
        <xdr:cNvSpPr/>
      </xdr:nvSpPr>
      <xdr:spPr>
        <a:xfrm>
          <a:off x="18605500" y="662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33581</xdr:rowOff>
    </xdr:from>
    <xdr:ext cx="378565" cy="259045"/>
    <xdr:sp macro="" textlink="">
      <xdr:nvSpPr>
        <xdr:cNvPr id="745" name="テキスト ボックス 744"/>
        <xdr:cNvSpPr txBox="1"/>
      </xdr:nvSpPr>
      <xdr:spPr>
        <a:xfrm>
          <a:off x="18467017" y="672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7" name="直線コネクタ 766"/>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70"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71" name="直線コネクタ 770"/>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76606</xdr:rowOff>
    </xdr:from>
    <xdr:to>
      <xdr:col>32</xdr:col>
      <xdr:colOff>187325</xdr:colOff>
      <xdr:row>57</xdr:row>
      <xdr:rowOff>135357</xdr:rowOff>
    </xdr:to>
    <xdr:cxnSp macro="">
      <xdr:nvCxnSpPr>
        <xdr:cNvPr id="772" name="直線コネクタ 771"/>
        <xdr:cNvCxnSpPr/>
      </xdr:nvCxnSpPr>
      <xdr:spPr>
        <a:xfrm>
          <a:off x="21323300" y="9677806"/>
          <a:ext cx="838200" cy="23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3"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4" name="フローチャート : 判断 773"/>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76606</xdr:rowOff>
    </xdr:from>
    <xdr:to>
      <xdr:col>31</xdr:col>
      <xdr:colOff>34925</xdr:colOff>
      <xdr:row>57</xdr:row>
      <xdr:rowOff>133985</xdr:rowOff>
    </xdr:to>
    <xdr:cxnSp macro="">
      <xdr:nvCxnSpPr>
        <xdr:cNvPr id="775" name="直線コネクタ 774"/>
        <xdr:cNvCxnSpPr/>
      </xdr:nvCxnSpPr>
      <xdr:spPr>
        <a:xfrm flipV="1">
          <a:off x="20434300" y="9677806"/>
          <a:ext cx="889000" cy="2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6" name="フローチャート : 判断 775"/>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63213</xdr:rowOff>
    </xdr:from>
    <xdr:ext cx="469744" cy="259045"/>
    <xdr:sp macro="" textlink="">
      <xdr:nvSpPr>
        <xdr:cNvPr id="777" name="テキスト ボックス 776"/>
        <xdr:cNvSpPr txBox="1"/>
      </xdr:nvSpPr>
      <xdr:spPr>
        <a:xfrm>
          <a:off x="21088427"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132934</xdr:rowOff>
    </xdr:from>
    <xdr:to>
      <xdr:col>29</xdr:col>
      <xdr:colOff>517525</xdr:colOff>
      <xdr:row>57</xdr:row>
      <xdr:rowOff>133985</xdr:rowOff>
    </xdr:to>
    <xdr:cxnSp macro="">
      <xdr:nvCxnSpPr>
        <xdr:cNvPr id="778" name="直線コネクタ 777"/>
        <xdr:cNvCxnSpPr/>
      </xdr:nvCxnSpPr>
      <xdr:spPr>
        <a:xfrm>
          <a:off x="19545300" y="990558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9" name="フローチャート : 判断 778"/>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80" name="テキスト ボックス 779"/>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131973</xdr:rowOff>
    </xdr:from>
    <xdr:to>
      <xdr:col>28</xdr:col>
      <xdr:colOff>314325</xdr:colOff>
      <xdr:row>57</xdr:row>
      <xdr:rowOff>132934</xdr:rowOff>
    </xdr:to>
    <xdr:cxnSp macro="">
      <xdr:nvCxnSpPr>
        <xdr:cNvPr id="781" name="直線コネクタ 780"/>
        <xdr:cNvCxnSpPr/>
      </xdr:nvCxnSpPr>
      <xdr:spPr>
        <a:xfrm>
          <a:off x="18656300" y="9904623"/>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2" name="フローチャート : 判断 781"/>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3" name="テキスト ボックス 782"/>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4" name="フローチャート : 判断 783"/>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5" name="テキスト ボックス 784"/>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84557</xdr:rowOff>
    </xdr:from>
    <xdr:to>
      <xdr:col>32</xdr:col>
      <xdr:colOff>238125</xdr:colOff>
      <xdr:row>58</xdr:row>
      <xdr:rowOff>14707</xdr:rowOff>
    </xdr:to>
    <xdr:sp macro="" textlink="">
      <xdr:nvSpPr>
        <xdr:cNvPr id="791" name="円/楕円 790"/>
        <xdr:cNvSpPr/>
      </xdr:nvSpPr>
      <xdr:spPr>
        <a:xfrm>
          <a:off x="22110700" y="98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107434</xdr:rowOff>
    </xdr:from>
    <xdr:ext cx="469744" cy="259045"/>
    <xdr:sp macro="" textlink="">
      <xdr:nvSpPr>
        <xdr:cNvPr id="792" name="貸付金該当値テキスト"/>
        <xdr:cNvSpPr txBox="1"/>
      </xdr:nvSpPr>
      <xdr:spPr>
        <a:xfrm>
          <a:off x="22212300" y="970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25806</xdr:rowOff>
    </xdr:from>
    <xdr:to>
      <xdr:col>31</xdr:col>
      <xdr:colOff>85725</xdr:colOff>
      <xdr:row>56</xdr:row>
      <xdr:rowOff>127406</xdr:rowOff>
    </xdr:to>
    <xdr:sp macro="" textlink="">
      <xdr:nvSpPr>
        <xdr:cNvPr id="793" name="円/楕円 792"/>
        <xdr:cNvSpPr/>
      </xdr:nvSpPr>
      <xdr:spPr>
        <a:xfrm>
          <a:off x="21272500" y="96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143933</xdr:rowOff>
    </xdr:from>
    <xdr:ext cx="469744" cy="259045"/>
    <xdr:sp macro="" textlink="">
      <xdr:nvSpPr>
        <xdr:cNvPr id="794" name="テキスト ボックス 793"/>
        <xdr:cNvSpPr txBox="1"/>
      </xdr:nvSpPr>
      <xdr:spPr>
        <a:xfrm>
          <a:off x="21088427" y="940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83185</xdr:rowOff>
    </xdr:from>
    <xdr:to>
      <xdr:col>29</xdr:col>
      <xdr:colOff>568325</xdr:colOff>
      <xdr:row>58</xdr:row>
      <xdr:rowOff>13335</xdr:rowOff>
    </xdr:to>
    <xdr:sp macro="" textlink="">
      <xdr:nvSpPr>
        <xdr:cNvPr id="795" name="円/楕円 794"/>
        <xdr:cNvSpPr/>
      </xdr:nvSpPr>
      <xdr:spPr>
        <a:xfrm>
          <a:off x="20383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4462</xdr:rowOff>
    </xdr:from>
    <xdr:ext cx="469744" cy="259045"/>
    <xdr:sp macro="" textlink="">
      <xdr:nvSpPr>
        <xdr:cNvPr id="796" name="テキスト ボックス 795"/>
        <xdr:cNvSpPr txBox="1"/>
      </xdr:nvSpPr>
      <xdr:spPr>
        <a:xfrm>
          <a:off x="20199427" y="99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82134</xdr:rowOff>
    </xdr:from>
    <xdr:to>
      <xdr:col>28</xdr:col>
      <xdr:colOff>365125</xdr:colOff>
      <xdr:row>58</xdr:row>
      <xdr:rowOff>12284</xdr:rowOff>
    </xdr:to>
    <xdr:sp macro="" textlink="">
      <xdr:nvSpPr>
        <xdr:cNvPr id="797" name="円/楕円 796"/>
        <xdr:cNvSpPr/>
      </xdr:nvSpPr>
      <xdr:spPr>
        <a:xfrm>
          <a:off x="19494500" y="985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3411</xdr:rowOff>
    </xdr:from>
    <xdr:ext cx="469744" cy="259045"/>
    <xdr:sp macro="" textlink="">
      <xdr:nvSpPr>
        <xdr:cNvPr id="798" name="テキスト ボックス 797"/>
        <xdr:cNvSpPr txBox="1"/>
      </xdr:nvSpPr>
      <xdr:spPr>
        <a:xfrm>
          <a:off x="19310427" y="994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81173</xdr:rowOff>
    </xdr:from>
    <xdr:to>
      <xdr:col>27</xdr:col>
      <xdr:colOff>161925</xdr:colOff>
      <xdr:row>58</xdr:row>
      <xdr:rowOff>11323</xdr:rowOff>
    </xdr:to>
    <xdr:sp macro="" textlink="">
      <xdr:nvSpPr>
        <xdr:cNvPr id="799" name="円/楕円 798"/>
        <xdr:cNvSpPr/>
      </xdr:nvSpPr>
      <xdr:spPr>
        <a:xfrm>
          <a:off x="18605500" y="98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2450</xdr:rowOff>
    </xdr:from>
    <xdr:ext cx="469744" cy="259045"/>
    <xdr:sp macro="" textlink="">
      <xdr:nvSpPr>
        <xdr:cNvPr id="800" name="テキスト ボックス 799"/>
        <xdr:cNvSpPr txBox="1"/>
      </xdr:nvSpPr>
      <xdr:spPr>
        <a:xfrm>
          <a:off x="18421427" y="99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2" name="直線コネクタ 81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3" name="テキスト ボックス 81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4" name="直線コネクタ 81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5" name="テキスト ボックス 81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6" name="直線コネクタ 81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7" name="テキスト ボックス 81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8" name="直線コネクタ 81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9" name="テキスト ボックス 81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0" name="直線コネクタ 81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1" name="テキスト ボックス 82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2" name="直線コネクタ 82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3" name="テキスト ボックス 82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7" name="直線コネクタ 826"/>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8"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9" name="直線コネクタ 828"/>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30"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31" name="直線コネクタ 830"/>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115142</xdr:rowOff>
    </xdr:from>
    <xdr:to>
      <xdr:col>32</xdr:col>
      <xdr:colOff>187325</xdr:colOff>
      <xdr:row>79</xdr:row>
      <xdr:rowOff>9283</xdr:rowOff>
    </xdr:to>
    <xdr:cxnSp macro="">
      <xdr:nvCxnSpPr>
        <xdr:cNvPr id="832" name="直線コネクタ 831"/>
        <xdr:cNvCxnSpPr/>
      </xdr:nvCxnSpPr>
      <xdr:spPr>
        <a:xfrm>
          <a:off x="21323300" y="13488242"/>
          <a:ext cx="838200" cy="6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3"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4" name="フローチャート : 判断 833"/>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115142</xdr:rowOff>
    </xdr:from>
    <xdr:to>
      <xdr:col>31</xdr:col>
      <xdr:colOff>34925</xdr:colOff>
      <xdr:row>78</xdr:row>
      <xdr:rowOff>137218</xdr:rowOff>
    </xdr:to>
    <xdr:cxnSp macro="">
      <xdr:nvCxnSpPr>
        <xdr:cNvPr id="835" name="直線コネクタ 834"/>
        <xdr:cNvCxnSpPr/>
      </xdr:nvCxnSpPr>
      <xdr:spPr>
        <a:xfrm flipV="1">
          <a:off x="20434300" y="13488242"/>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6" name="フローチャート : 判断 835"/>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7" name="テキスト ボックス 836"/>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137218</xdr:rowOff>
    </xdr:from>
    <xdr:to>
      <xdr:col>29</xdr:col>
      <xdr:colOff>517525</xdr:colOff>
      <xdr:row>78</xdr:row>
      <xdr:rowOff>150199</xdr:rowOff>
    </xdr:to>
    <xdr:cxnSp macro="">
      <xdr:nvCxnSpPr>
        <xdr:cNvPr id="838" name="直線コネクタ 837"/>
        <xdr:cNvCxnSpPr/>
      </xdr:nvCxnSpPr>
      <xdr:spPr>
        <a:xfrm flipV="1">
          <a:off x="19545300" y="13510318"/>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9" name="フローチャート : 判断 838"/>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40" name="テキスト ボックス 839"/>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150199</xdr:rowOff>
    </xdr:from>
    <xdr:to>
      <xdr:col>28</xdr:col>
      <xdr:colOff>314325</xdr:colOff>
      <xdr:row>79</xdr:row>
      <xdr:rowOff>11830</xdr:rowOff>
    </xdr:to>
    <xdr:cxnSp macro="">
      <xdr:nvCxnSpPr>
        <xdr:cNvPr id="841" name="直線コネクタ 840"/>
        <xdr:cNvCxnSpPr/>
      </xdr:nvCxnSpPr>
      <xdr:spPr>
        <a:xfrm flipV="1">
          <a:off x="18656300" y="13523299"/>
          <a:ext cx="889000" cy="3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2" name="フローチャート : 判断 841"/>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3" name="テキスト ボックス 842"/>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4" name="フローチャート : 判断 843"/>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5" name="テキスト ボックス 844"/>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129933</xdr:rowOff>
    </xdr:from>
    <xdr:to>
      <xdr:col>32</xdr:col>
      <xdr:colOff>238125</xdr:colOff>
      <xdr:row>79</xdr:row>
      <xdr:rowOff>60083</xdr:rowOff>
    </xdr:to>
    <xdr:sp macro="" textlink="">
      <xdr:nvSpPr>
        <xdr:cNvPr id="851" name="円/楕円 850"/>
        <xdr:cNvSpPr/>
      </xdr:nvSpPr>
      <xdr:spPr>
        <a:xfrm>
          <a:off x="22110700" y="135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44860</xdr:rowOff>
    </xdr:from>
    <xdr:ext cx="534377" cy="259045"/>
    <xdr:sp macro="" textlink="">
      <xdr:nvSpPr>
        <xdr:cNvPr id="852" name="繰出金該当値テキスト"/>
        <xdr:cNvSpPr txBox="1"/>
      </xdr:nvSpPr>
      <xdr:spPr>
        <a:xfrm>
          <a:off x="22212300" y="134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64342</xdr:rowOff>
    </xdr:from>
    <xdr:to>
      <xdr:col>31</xdr:col>
      <xdr:colOff>85725</xdr:colOff>
      <xdr:row>78</xdr:row>
      <xdr:rowOff>165942</xdr:rowOff>
    </xdr:to>
    <xdr:sp macro="" textlink="">
      <xdr:nvSpPr>
        <xdr:cNvPr id="853" name="円/楕円 852"/>
        <xdr:cNvSpPr/>
      </xdr:nvSpPr>
      <xdr:spPr>
        <a:xfrm>
          <a:off x="21272500" y="134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157069</xdr:rowOff>
    </xdr:from>
    <xdr:ext cx="534377" cy="259045"/>
    <xdr:sp macro="" textlink="">
      <xdr:nvSpPr>
        <xdr:cNvPr id="854" name="テキスト ボックス 853"/>
        <xdr:cNvSpPr txBox="1"/>
      </xdr:nvSpPr>
      <xdr:spPr>
        <a:xfrm>
          <a:off x="21056111" y="135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29,504</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86418</xdr:rowOff>
    </xdr:from>
    <xdr:to>
      <xdr:col>29</xdr:col>
      <xdr:colOff>568325</xdr:colOff>
      <xdr:row>79</xdr:row>
      <xdr:rowOff>16568</xdr:rowOff>
    </xdr:to>
    <xdr:sp macro="" textlink="">
      <xdr:nvSpPr>
        <xdr:cNvPr id="855" name="円/楕円 854"/>
        <xdr:cNvSpPr/>
      </xdr:nvSpPr>
      <xdr:spPr>
        <a:xfrm>
          <a:off x="20383500" y="134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7695</xdr:rowOff>
    </xdr:from>
    <xdr:ext cx="534377" cy="259045"/>
    <xdr:sp macro="" textlink="">
      <xdr:nvSpPr>
        <xdr:cNvPr id="856" name="テキスト ボックス 855"/>
        <xdr:cNvSpPr txBox="1"/>
      </xdr:nvSpPr>
      <xdr:spPr>
        <a:xfrm>
          <a:off x="20167111" y="135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99399</xdr:rowOff>
    </xdr:from>
    <xdr:to>
      <xdr:col>28</xdr:col>
      <xdr:colOff>365125</xdr:colOff>
      <xdr:row>79</xdr:row>
      <xdr:rowOff>29549</xdr:rowOff>
    </xdr:to>
    <xdr:sp macro="" textlink="">
      <xdr:nvSpPr>
        <xdr:cNvPr id="857" name="円/楕円 856"/>
        <xdr:cNvSpPr/>
      </xdr:nvSpPr>
      <xdr:spPr>
        <a:xfrm>
          <a:off x="19494500" y="134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20676</xdr:rowOff>
    </xdr:from>
    <xdr:ext cx="534377" cy="259045"/>
    <xdr:sp macro="" textlink="">
      <xdr:nvSpPr>
        <xdr:cNvPr id="858" name="テキスト ボックス 857"/>
        <xdr:cNvSpPr txBox="1"/>
      </xdr:nvSpPr>
      <xdr:spPr>
        <a:xfrm>
          <a:off x="19278111" y="135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132480</xdr:rowOff>
    </xdr:from>
    <xdr:to>
      <xdr:col>27</xdr:col>
      <xdr:colOff>161925</xdr:colOff>
      <xdr:row>79</xdr:row>
      <xdr:rowOff>62630</xdr:rowOff>
    </xdr:to>
    <xdr:sp macro="" textlink="">
      <xdr:nvSpPr>
        <xdr:cNvPr id="859" name="円/楕円 858"/>
        <xdr:cNvSpPr/>
      </xdr:nvSpPr>
      <xdr:spPr>
        <a:xfrm>
          <a:off x="18605500" y="135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53757</xdr:rowOff>
    </xdr:from>
    <xdr:ext cx="534377" cy="259045"/>
    <xdr:sp macro="" textlink="">
      <xdr:nvSpPr>
        <xdr:cNvPr id="860" name="テキスト ボックス 859"/>
        <xdr:cNvSpPr txBox="1"/>
      </xdr:nvSpPr>
      <xdr:spPr>
        <a:xfrm>
          <a:off x="18389111" y="135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人口千人当たり職員数が類似団体のなかで</a:t>
          </a:r>
          <a:r>
            <a:rPr kumimoji="1" lang="ja-JP" altLang="en-US" sz="1100">
              <a:solidFill>
                <a:schemeClr val="dk1"/>
              </a:solidFill>
              <a:effectLst/>
              <a:latin typeface="+mn-lt"/>
              <a:ea typeface="+mn-ea"/>
              <a:cs typeface="+mn-cs"/>
            </a:rPr>
            <a:t>３番目に低いため</a:t>
          </a:r>
          <a:r>
            <a:rPr kumimoji="1" lang="ja-JP" altLang="ja-JP" sz="1100">
              <a:solidFill>
                <a:schemeClr val="dk1"/>
              </a:solidFill>
              <a:effectLst/>
              <a:latin typeface="+mn-lt"/>
              <a:ea typeface="+mn-ea"/>
              <a:cs typeface="+mn-cs"/>
            </a:rPr>
            <a:t>、住民一人当たりの人件費も類似団体の中で最も低くなっている。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扶助費、補助費等、公債費</a:t>
          </a:r>
          <a:r>
            <a:rPr kumimoji="1" lang="ja-JP" altLang="en-US" sz="1100">
              <a:solidFill>
                <a:schemeClr val="dk1"/>
              </a:solidFill>
              <a:effectLst/>
              <a:latin typeface="+mn-lt"/>
              <a:ea typeface="+mn-ea"/>
              <a:cs typeface="+mn-cs"/>
            </a:rPr>
            <a:t>、投資及び出資金並びに</a:t>
          </a:r>
          <a:r>
            <a:rPr kumimoji="1" lang="ja-JP" altLang="ja-JP" sz="1100">
              <a:solidFill>
                <a:schemeClr val="dk1"/>
              </a:solidFill>
              <a:effectLst/>
              <a:latin typeface="+mn-lt"/>
              <a:ea typeface="+mn-ea"/>
              <a:cs typeface="+mn-cs"/>
            </a:rPr>
            <a:t>貸付金は類似団体平均値よりも住民一人当たりのコストが高くなっている。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扶助費は、施設型給付費や障害児通所給付費、障害福祉サービス等給付費の伸びにより上昇傾向にあり、今後も資格審査等の適正化を図ることで上昇傾向の抑制に努めていく。</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年度は、市債の定時償還に加え、補正予算により繰上償還を約</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億円行ったことから、平成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年度と比べ約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千万</a:t>
          </a:r>
          <a:r>
            <a:rPr lang="ja-JP" altLang="ja-JP" sz="1100" b="0" i="0" baseline="0">
              <a:solidFill>
                <a:schemeClr val="dk1"/>
              </a:solidFill>
              <a:effectLst/>
              <a:latin typeface="+mn-lt"/>
              <a:ea typeface="+mn-ea"/>
              <a:cs typeface="+mn-cs"/>
            </a:rPr>
            <a:t>円増加している。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投資及び出資金は、水道事業負担金の増により増加している。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貸付金は、</a:t>
          </a:r>
          <a:r>
            <a:rPr lang="ja-JP" altLang="ja-JP" sz="1100" b="0" i="0" baseline="0">
              <a:solidFill>
                <a:schemeClr val="dk1"/>
              </a:solidFill>
              <a:effectLst/>
              <a:latin typeface="+mn-lt"/>
              <a:ea typeface="+mn-ea"/>
              <a:cs typeface="+mn-cs"/>
            </a:rPr>
            <a:t>乙金第二土地区画整理組合に係る無利子貸付金の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今後も住民サービスを低下させることなく、適正な執行に努めていく。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福岡県大野城市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100,130
99,396
26.89
34,097,062
33,387,773
660,018
18,473,153
21,586,455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54204</xdr:rowOff>
    </xdr:from>
    <xdr:to>
      <xdr:col>6</xdr:col>
      <xdr:colOff>511175</xdr:colOff>
      <xdr:row>37</xdr:row>
      <xdr:rowOff>8484</xdr:rowOff>
    </xdr:to>
    <xdr:cxnSp macro="">
      <xdr:nvCxnSpPr>
        <xdr:cNvPr id="59" name="直線コネクタ 58"/>
        <xdr:cNvCxnSpPr/>
      </xdr:nvCxnSpPr>
      <xdr:spPr>
        <a:xfrm>
          <a:off x="3797300" y="6226404"/>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54204</xdr:rowOff>
    </xdr:from>
    <xdr:to>
      <xdr:col>5</xdr:col>
      <xdr:colOff>358775</xdr:colOff>
      <xdr:row>36</xdr:row>
      <xdr:rowOff>141529</xdr:rowOff>
    </xdr:to>
    <xdr:cxnSp macro="">
      <xdr:nvCxnSpPr>
        <xdr:cNvPr id="62" name="直線コネクタ 61"/>
        <xdr:cNvCxnSpPr/>
      </xdr:nvCxnSpPr>
      <xdr:spPr>
        <a:xfrm flipV="1">
          <a:off x="2908300" y="6226404"/>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141529</xdr:rowOff>
    </xdr:from>
    <xdr:to>
      <xdr:col>4</xdr:col>
      <xdr:colOff>155575</xdr:colOff>
      <xdr:row>37</xdr:row>
      <xdr:rowOff>1169</xdr:rowOff>
    </xdr:to>
    <xdr:cxnSp macro="">
      <xdr:nvCxnSpPr>
        <xdr:cNvPr id="65" name="直線コネクタ 64"/>
        <xdr:cNvCxnSpPr/>
      </xdr:nvCxnSpPr>
      <xdr:spPr>
        <a:xfrm flipV="1">
          <a:off x="2019300" y="6313729"/>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122784</xdr:rowOff>
    </xdr:from>
    <xdr:to>
      <xdr:col>2</xdr:col>
      <xdr:colOff>638175</xdr:colOff>
      <xdr:row>37</xdr:row>
      <xdr:rowOff>1169</xdr:rowOff>
    </xdr:to>
    <xdr:cxnSp macro="">
      <xdr:nvCxnSpPr>
        <xdr:cNvPr id="68" name="直線コネクタ 67"/>
        <xdr:cNvCxnSpPr/>
      </xdr:nvCxnSpPr>
      <xdr:spPr>
        <a:xfrm>
          <a:off x="1130300" y="629498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129134</xdr:rowOff>
    </xdr:from>
    <xdr:to>
      <xdr:col>6</xdr:col>
      <xdr:colOff>561975</xdr:colOff>
      <xdr:row>37</xdr:row>
      <xdr:rowOff>59284</xdr:rowOff>
    </xdr:to>
    <xdr:sp macro="" textlink="">
      <xdr:nvSpPr>
        <xdr:cNvPr id="78" name="円/楕円 77"/>
        <xdr:cNvSpPr/>
      </xdr:nvSpPr>
      <xdr:spPr>
        <a:xfrm>
          <a:off x="45847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107561</xdr:rowOff>
    </xdr:from>
    <xdr:ext cx="469744" cy="259045"/>
    <xdr:sp macro="" textlink="">
      <xdr:nvSpPr>
        <xdr:cNvPr id="79" name="議会費該当値テキスト"/>
        <xdr:cNvSpPr txBox="1"/>
      </xdr:nvSpPr>
      <xdr:spPr>
        <a:xfrm>
          <a:off x="4686300" y="62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3404</xdr:rowOff>
    </xdr:from>
    <xdr:to>
      <xdr:col>5</xdr:col>
      <xdr:colOff>409575</xdr:colOff>
      <xdr:row>36</xdr:row>
      <xdr:rowOff>105004</xdr:rowOff>
    </xdr:to>
    <xdr:sp macro="" textlink="">
      <xdr:nvSpPr>
        <xdr:cNvPr id="80" name="円/楕円 79"/>
        <xdr:cNvSpPr/>
      </xdr:nvSpPr>
      <xdr:spPr>
        <a:xfrm>
          <a:off x="37465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96131</xdr:rowOff>
    </xdr:from>
    <xdr:ext cx="469744" cy="259045"/>
    <xdr:sp macro="" textlink="">
      <xdr:nvSpPr>
        <xdr:cNvPr id="81" name="テキスト ボックス 80"/>
        <xdr:cNvSpPr txBox="1"/>
      </xdr:nvSpPr>
      <xdr:spPr>
        <a:xfrm>
          <a:off x="3562427" y="62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90729</xdr:rowOff>
    </xdr:from>
    <xdr:to>
      <xdr:col>4</xdr:col>
      <xdr:colOff>206375</xdr:colOff>
      <xdr:row>37</xdr:row>
      <xdr:rowOff>20879</xdr:rowOff>
    </xdr:to>
    <xdr:sp macro="" textlink="">
      <xdr:nvSpPr>
        <xdr:cNvPr id="82" name="円/楕円 81"/>
        <xdr:cNvSpPr/>
      </xdr:nvSpPr>
      <xdr:spPr>
        <a:xfrm>
          <a:off x="2857500" y="62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12006</xdr:rowOff>
    </xdr:from>
    <xdr:ext cx="469744" cy="259045"/>
    <xdr:sp macro="" textlink="">
      <xdr:nvSpPr>
        <xdr:cNvPr id="83" name="テキスト ボックス 82"/>
        <xdr:cNvSpPr txBox="1"/>
      </xdr:nvSpPr>
      <xdr:spPr>
        <a:xfrm>
          <a:off x="2673427" y="63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121819</xdr:rowOff>
    </xdr:from>
    <xdr:to>
      <xdr:col>3</xdr:col>
      <xdr:colOff>3175</xdr:colOff>
      <xdr:row>37</xdr:row>
      <xdr:rowOff>51969</xdr:rowOff>
    </xdr:to>
    <xdr:sp macro="" textlink="">
      <xdr:nvSpPr>
        <xdr:cNvPr id="84" name="円/楕円 83"/>
        <xdr:cNvSpPr/>
      </xdr:nvSpPr>
      <xdr:spPr>
        <a:xfrm>
          <a:off x="1968500" y="62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43096</xdr:rowOff>
    </xdr:from>
    <xdr:ext cx="469744" cy="259045"/>
    <xdr:sp macro="" textlink="">
      <xdr:nvSpPr>
        <xdr:cNvPr id="85" name="テキスト ボックス 84"/>
        <xdr:cNvSpPr txBox="1"/>
      </xdr:nvSpPr>
      <xdr:spPr>
        <a:xfrm>
          <a:off x="1784427" y="638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71984</xdr:rowOff>
    </xdr:from>
    <xdr:to>
      <xdr:col>1</xdr:col>
      <xdr:colOff>485775</xdr:colOff>
      <xdr:row>37</xdr:row>
      <xdr:rowOff>2134</xdr:rowOff>
    </xdr:to>
    <xdr:sp macro="" textlink="">
      <xdr:nvSpPr>
        <xdr:cNvPr id="86" name="円/楕円 85"/>
        <xdr:cNvSpPr/>
      </xdr:nvSpPr>
      <xdr:spPr>
        <a:xfrm>
          <a:off x="1079500" y="62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164711</xdr:rowOff>
    </xdr:from>
    <xdr:ext cx="469744" cy="259045"/>
    <xdr:sp macro="" textlink="">
      <xdr:nvSpPr>
        <xdr:cNvPr id="87" name="テキスト ボックス 86"/>
        <xdr:cNvSpPr txBox="1"/>
      </xdr:nvSpPr>
      <xdr:spPr>
        <a:xfrm>
          <a:off x="895427" y="633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146733</xdr:rowOff>
    </xdr:from>
    <xdr:to>
      <xdr:col>6</xdr:col>
      <xdr:colOff>511175</xdr:colOff>
      <xdr:row>57</xdr:row>
      <xdr:rowOff>48413</xdr:rowOff>
    </xdr:to>
    <xdr:cxnSp macro="">
      <xdr:nvCxnSpPr>
        <xdr:cNvPr id="116" name="直線コネクタ 115"/>
        <xdr:cNvCxnSpPr/>
      </xdr:nvCxnSpPr>
      <xdr:spPr>
        <a:xfrm flipV="1">
          <a:off x="3797300" y="9747933"/>
          <a:ext cx="838200" cy="7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46310</xdr:rowOff>
    </xdr:from>
    <xdr:to>
      <xdr:col>5</xdr:col>
      <xdr:colOff>358775</xdr:colOff>
      <xdr:row>57</xdr:row>
      <xdr:rowOff>48413</xdr:rowOff>
    </xdr:to>
    <xdr:cxnSp macro="">
      <xdr:nvCxnSpPr>
        <xdr:cNvPr id="119" name="直線コネクタ 118"/>
        <xdr:cNvCxnSpPr/>
      </xdr:nvCxnSpPr>
      <xdr:spPr>
        <a:xfrm>
          <a:off x="2908300" y="9818960"/>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46310</xdr:rowOff>
    </xdr:from>
    <xdr:to>
      <xdr:col>4</xdr:col>
      <xdr:colOff>155575</xdr:colOff>
      <xdr:row>57</xdr:row>
      <xdr:rowOff>57069</xdr:rowOff>
    </xdr:to>
    <xdr:cxnSp macro="">
      <xdr:nvCxnSpPr>
        <xdr:cNvPr id="122" name="直線コネクタ 121"/>
        <xdr:cNvCxnSpPr/>
      </xdr:nvCxnSpPr>
      <xdr:spPr>
        <a:xfrm flipV="1">
          <a:off x="2019300" y="9818960"/>
          <a:ext cx="889000" cy="1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36708</xdr:rowOff>
    </xdr:from>
    <xdr:to>
      <xdr:col>2</xdr:col>
      <xdr:colOff>638175</xdr:colOff>
      <xdr:row>57</xdr:row>
      <xdr:rowOff>57069</xdr:rowOff>
    </xdr:to>
    <xdr:cxnSp macro="">
      <xdr:nvCxnSpPr>
        <xdr:cNvPr id="125" name="直線コネクタ 124"/>
        <xdr:cNvCxnSpPr/>
      </xdr:nvCxnSpPr>
      <xdr:spPr>
        <a:xfrm>
          <a:off x="1130300" y="9809358"/>
          <a:ext cx="889000" cy="2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95933</xdr:rowOff>
    </xdr:from>
    <xdr:to>
      <xdr:col>6</xdr:col>
      <xdr:colOff>561975</xdr:colOff>
      <xdr:row>57</xdr:row>
      <xdr:rowOff>26083</xdr:rowOff>
    </xdr:to>
    <xdr:sp macro="" textlink="">
      <xdr:nvSpPr>
        <xdr:cNvPr id="135" name="円/楕円 134"/>
        <xdr:cNvSpPr/>
      </xdr:nvSpPr>
      <xdr:spPr>
        <a:xfrm>
          <a:off x="4584700" y="969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118810</xdr:rowOff>
    </xdr:from>
    <xdr:ext cx="534377" cy="259045"/>
    <xdr:sp macro="" textlink="">
      <xdr:nvSpPr>
        <xdr:cNvPr id="136" name="総務費該当値テキスト"/>
        <xdr:cNvSpPr txBox="1"/>
      </xdr:nvSpPr>
      <xdr:spPr>
        <a:xfrm>
          <a:off x="4686300" y="954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54,077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169063</xdr:rowOff>
    </xdr:from>
    <xdr:to>
      <xdr:col>5</xdr:col>
      <xdr:colOff>409575</xdr:colOff>
      <xdr:row>57</xdr:row>
      <xdr:rowOff>99213</xdr:rowOff>
    </xdr:to>
    <xdr:sp macro="" textlink="">
      <xdr:nvSpPr>
        <xdr:cNvPr id="137" name="円/楕円 136"/>
        <xdr:cNvSpPr/>
      </xdr:nvSpPr>
      <xdr:spPr>
        <a:xfrm>
          <a:off x="3746500" y="97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90340</xdr:rowOff>
    </xdr:from>
    <xdr:ext cx="534377" cy="259045"/>
    <xdr:sp macro="" textlink="">
      <xdr:nvSpPr>
        <xdr:cNvPr id="138" name="テキスト ボックス 137"/>
        <xdr:cNvSpPr txBox="1"/>
      </xdr:nvSpPr>
      <xdr:spPr>
        <a:xfrm>
          <a:off x="3530111" y="986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166960</xdr:rowOff>
    </xdr:from>
    <xdr:to>
      <xdr:col>4</xdr:col>
      <xdr:colOff>206375</xdr:colOff>
      <xdr:row>57</xdr:row>
      <xdr:rowOff>97110</xdr:rowOff>
    </xdr:to>
    <xdr:sp macro="" textlink="">
      <xdr:nvSpPr>
        <xdr:cNvPr id="139" name="円/楕円 138"/>
        <xdr:cNvSpPr/>
      </xdr:nvSpPr>
      <xdr:spPr>
        <a:xfrm>
          <a:off x="2857500" y="97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88237</xdr:rowOff>
    </xdr:from>
    <xdr:ext cx="534377" cy="259045"/>
    <xdr:sp macro="" textlink="">
      <xdr:nvSpPr>
        <xdr:cNvPr id="140" name="テキスト ボックス 139"/>
        <xdr:cNvSpPr txBox="1"/>
      </xdr:nvSpPr>
      <xdr:spPr>
        <a:xfrm>
          <a:off x="2641111" y="986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6269</xdr:rowOff>
    </xdr:from>
    <xdr:to>
      <xdr:col>3</xdr:col>
      <xdr:colOff>3175</xdr:colOff>
      <xdr:row>57</xdr:row>
      <xdr:rowOff>107869</xdr:rowOff>
    </xdr:to>
    <xdr:sp macro="" textlink="">
      <xdr:nvSpPr>
        <xdr:cNvPr id="141" name="円/楕円 140"/>
        <xdr:cNvSpPr/>
      </xdr:nvSpPr>
      <xdr:spPr>
        <a:xfrm>
          <a:off x="1968500" y="977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98996</xdr:rowOff>
    </xdr:from>
    <xdr:ext cx="534377" cy="259045"/>
    <xdr:sp macro="" textlink="">
      <xdr:nvSpPr>
        <xdr:cNvPr id="142" name="テキスト ボックス 141"/>
        <xdr:cNvSpPr txBox="1"/>
      </xdr:nvSpPr>
      <xdr:spPr>
        <a:xfrm>
          <a:off x="1752111" y="987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157358</xdr:rowOff>
    </xdr:from>
    <xdr:to>
      <xdr:col>1</xdr:col>
      <xdr:colOff>485775</xdr:colOff>
      <xdr:row>57</xdr:row>
      <xdr:rowOff>87508</xdr:rowOff>
    </xdr:to>
    <xdr:sp macro="" textlink="">
      <xdr:nvSpPr>
        <xdr:cNvPr id="143" name="円/楕円 142"/>
        <xdr:cNvSpPr/>
      </xdr:nvSpPr>
      <xdr:spPr>
        <a:xfrm>
          <a:off x="1079500" y="97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78635</xdr:rowOff>
    </xdr:from>
    <xdr:ext cx="534377" cy="259045"/>
    <xdr:sp macro="" textlink="">
      <xdr:nvSpPr>
        <xdr:cNvPr id="144" name="テキスト ボックス 143"/>
        <xdr:cNvSpPr txBox="1"/>
      </xdr:nvSpPr>
      <xdr:spPr>
        <a:xfrm>
          <a:off x="863111" y="985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148413</xdr:rowOff>
    </xdr:from>
    <xdr:to>
      <xdr:col>6</xdr:col>
      <xdr:colOff>511175</xdr:colOff>
      <xdr:row>76</xdr:row>
      <xdr:rowOff>24536</xdr:rowOff>
    </xdr:to>
    <xdr:cxnSp macro="">
      <xdr:nvCxnSpPr>
        <xdr:cNvPr id="174" name="直線コネクタ 173"/>
        <xdr:cNvCxnSpPr/>
      </xdr:nvCxnSpPr>
      <xdr:spPr>
        <a:xfrm>
          <a:off x="3797300" y="13007163"/>
          <a:ext cx="838200" cy="4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148413</xdr:rowOff>
    </xdr:from>
    <xdr:to>
      <xdr:col>5</xdr:col>
      <xdr:colOff>358775</xdr:colOff>
      <xdr:row>76</xdr:row>
      <xdr:rowOff>74219</xdr:rowOff>
    </xdr:to>
    <xdr:cxnSp macro="">
      <xdr:nvCxnSpPr>
        <xdr:cNvPr id="177" name="直線コネクタ 176"/>
        <xdr:cNvCxnSpPr/>
      </xdr:nvCxnSpPr>
      <xdr:spPr>
        <a:xfrm flipV="1">
          <a:off x="2908300" y="13007163"/>
          <a:ext cx="889000" cy="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74219</xdr:rowOff>
    </xdr:from>
    <xdr:to>
      <xdr:col>4</xdr:col>
      <xdr:colOff>155575</xdr:colOff>
      <xdr:row>77</xdr:row>
      <xdr:rowOff>1257</xdr:rowOff>
    </xdr:to>
    <xdr:cxnSp macro="">
      <xdr:nvCxnSpPr>
        <xdr:cNvPr id="180" name="直線コネクタ 179"/>
        <xdr:cNvCxnSpPr/>
      </xdr:nvCxnSpPr>
      <xdr:spPr>
        <a:xfrm flipV="1">
          <a:off x="2019300" y="13104419"/>
          <a:ext cx="889000" cy="9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1257</xdr:rowOff>
    </xdr:from>
    <xdr:to>
      <xdr:col>2</xdr:col>
      <xdr:colOff>638175</xdr:colOff>
      <xdr:row>77</xdr:row>
      <xdr:rowOff>33986</xdr:rowOff>
    </xdr:to>
    <xdr:cxnSp macro="">
      <xdr:nvCxnSpPr>
        <xdr:cNvPr id="183" name="直線コネクタ 182"/>
        <xdr:cNvCxnSpPr/>
      </xdr:nvCxnSpPr>
      <xdr:spPr>
        <a:xfrm flipV="1">
          <a:off x="1130300" y="13202907"/>
          <a:ext cx="889000" cy="3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145186</xdr:rowOff>
    </xdr:from>
    <xdr:to>
      <xdr:col>6</xdr:col>
      <xdr:colOff>561975</xdr:colOff>
      <xdr:row>76</xdr:row>
      <xdr:rowOff>75336</xdr:rowOff>
    </xdr:to>
    <xdr:sp macro="" textlink="">
      <xdr:nvSpPr>
        <xdr:cNvPr id="193" name="円/楕円 192"/>
        <xdr:cNvSpPr/>
      </xdr:nvSpPr>
      <xdr:spPr>
        <a:xfrm>
          <a:off x="4584700" y="130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123613</xdr:rowOff>
    </xdr:from>
    <xdr:ext cx="599010" cy="259045"/>
    <xdr:sp macro="" textlink="">
      <xdr:nvSpPr>
        <xdr:cNvPr id="194" name="民生費該当値テキスト"/>
        <xdr:cNvSpPr txBox="1"/>
      </xdr:nvSpPr>
      <xdr:spPr>
        <a:xfrm>
          <a:off x="4686300" y="1298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132,068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97612</xdr:rowOff>
    </xdr:from>
    <xdr:to>
      <xdr:col>5</xdr:col>
      <xdr:colOff>409575</xdr:colOff>
      <xdr:row>76</xdr:row>
      <xdr:rowOff>27763</xdr:rowOff>
    </xdr:to>
    <xdr:sp macro="" textlink="">
      <xdr:nvSpPr>
        <xdr:cNvPr id="195" name="円/楕円 194"/>
        <xdr:cNvSpPr/>
      </xdr:nvSpPr>
      <xdr:spPr>
        <a:xfrm>
          <a:off x="3746500" y="12956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18890</xdr:rowOff>
    </xdr:from>
    <xdr:ext cx="599010" cy="259045"/>
    <xdr:sp macro="" textlink="">
      <xdr:nvSpPr>
        <xdr:cNvPr id="196" name="テキスト ボックス 195"/>
        <xdr:cNvSpPr txBox="1"/>
      </xdr:nvSpPr>
      <xdr:spPr>
        <a:xfrm>
          <a:off x="3497794" y="1304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135,814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23419</xdr:rowOff>
    </xdr:from>
    <xdr:to>
      <xdr:col>4</xdr:col>
      <xdr:colOff>206375</xdr:colOff>
      <xdr:row>76</xdr:row>
      <xdr:rowOff>125019</xdr:rowOff>
    </xdr:to>
    <xdr:sp macro="" textlink="">
      <xdr:nvSpPr>
        <xdr:cNvPr id="197" name="円/楕円 196"/>
        <xdr:cNvSpPr/>
      </xdr:nvSpPr>
      <xdr:spPr>
        <a:xfrm>
          <a:off x="2857500" y="130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116146</xdr:rowOff>
    </xdr:from>
    <xdr:ext cx="599010" cy="259045"/>
    <xdr:sp macro="" textlink="">
      <xdr:nvSpPr>
        <xdr:cNvPr id="198" name="テキスト ボックス 197"/>
        <xdr:cNvSpPr txBox="1"/>
      </xdr:nvSpPr>
      <xdr:spPr>
        <a:xfrm>
          <a:off x="2608794" y="1314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128,156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121907</xdr:rowOff>
    </xdr:from>
    <xdr:to>
      <xdr:col>3</xdr:col>
      <xdr:colOff>3175</xdr:colOff>
      <xdr:row>77</xdr:row>
      <xdr:rowOff>52057</xdr:rowOff>
    </xdr:to>
    <xdr:sp macro="" textlink="">
      <xdr:nvSpPr>
        <xdr:cNvPr id="199" name="円/楕円 198"/>
        <xdr:cNvSpPr/>
      </xdr:nvSpPr>
      <xdr:spPr>
        <a:xfrm>
          <a:off x="1968500" y="131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43184</xdr:rowOff>
    </xdr:from>
    <xdr:ext cx="599010" cy="259045"/>
    <xdr:sp macro="" textlink="">
      <xdr:nvSpPr>
        <xdr:cNvPr id="200" name="テキスト ボックス 199"/>
        <xdr:cNvSpPr txBox="1"/>
      </xdr:nvSpPr>
      <xdr:spPr>
        <a:xfrm>
          <a:off x="1719794" y="1324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120,401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154636</xdr:rowOff>
    </xdr:from>
    <xdr:to>
      <xdr:col>1</xdr:col>
      <xdr:colOff>485775</xdr:colOff>
      <xdr:row>77</xdr:row>
      <xdr:rowOff>84786</xdr:rowOff>
    </xdr:to>
    <xdr:sp macro="" textlink="">
      <xdr:nvSpPr>
        <xdr:cNvPr id="201" name="円/楕円 200"/>
        <xdr:cNvSpPr/>
      </xdr:nvSpPr>
      <xdr:spPr>
        <a:xfrm>
          <a:off x="1079500" y="131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75913</xdr:rowOff>
    </xdr:from>
    <xdr:ext cx="599010" cy="259045"/>
    <xdr:sp macro="" textlink="">
      <xdr:nvSpPr>
        <xdr:cNvPr id="202" name="テキスト ボックス 201"/>
        <xdr:cNvSpPr txBox="1"/>
      </xdr:nvSpPr>
      <xdr:spPr>
        <a:xfrm>
          <a:off x="830794" y="1327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111944</xdr:rowOff>
    </xdr:from>
    <xdr:to>
      <xdr:col>6</xdr:col>
      <xdr:colOff>511175</xdr:colOff>
      <xdr:row>98</xdr:row>
      <xdr:rowOff>137547</xdr:rowOff>
    </xdr:to>
    <xdr:cxnSp macro="">
      <xdr:nvCxnSpPr>
        <xdr:cNvPr id="232" name="直線コネクタ 231"/>
        <xdr:cNvCxnSpPr/>
      </xdr:nvCxnSpPr>
      <xdr:spPr>
        <a:xfrm>
          <a:off x="3797300" y="16914044"/>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37821</xdr:rowOff>
    </xdr:from>
    <xdr:to>
      <xdr:col>5</xdr:col>
      <xdr:colOff>358775</xdr:colOff>
      <xdr:row>98</xdr:row>
      <xdr:rowOff>111944</xdr:rowOff>
    </xdr:to>
    <xdr:cxnSp macro="">
      <xdr:nvCxnSpPr>
        <xdr:cNvPr id="235" name="直線コネクタ 234"/>
        <xdr:cNvCxnSpPr/>
      </xdr:nvCxnSpPr>
      <xdr:spPr>
        <a:xfrm>
          <a:off x="2908300" y="16839921"/>
          <a:ext cx="889000" cy="7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109449</xdr:rowOff>
    </xdr:from>
    <xdr:to>
      <xdr:col>4</xdr:col>
      <xdr:colOff>155575</xdr:colOff>
      <xdr:row>98</xdr:row>
      <xdr:rowOff>37821</xdr:rowOff>
    </xdr:to>
    <xdr:cxnSp macro="">
      <xdr:nvCxnSpPr>
        <xdr:cNvPr id="238" name="直線コネクタ 237"/>
        <xdr:cNvCxnSpPr/>
      </xdr:nvCxnSpPr>
      <xdr:spPr>
        <a:xfrm>
          <a:off x="2019300" y="16740099"/>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109449</xdr:rowOff>
    </xdr:from>
    <xdr:to>
      <xdr:col>2</xdr:col>
      <xdr:colOff>638175</xdr:colOff>
      <xdr:row>98</xdr:row>
      <xdr:rowOff>54699</xdr:rowOff>
    </xdr:to>
    <xdr:cxnSp macro="">
      <xdr:nvCxnSpPr>
        <xdr:cNvPr id="241" name="直線コネクタ 240"/>
        <xdr:cNvCxnSpPr/>
      </xdr:nvCxnSpPr>
      <xdr:spPr>
        <a:xfrm flipV="1">
          <a:off x="1130300" y="16740099"/>
          <a:ext cx="889000" cy="1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86747</xdr:rowOff>
    </xdr:from>
    <xdr:to>
      <xdr:col>6</xdr:col>
      <xdr:colOff>561975</xdr:colOff>
      <xdr:row>99</xdr:row>
      <xdr:rowOff>16897</xdr:rowOff>
    </xdr:to>
    <xdr:sp macro="" textlink="">
      <xdr:nvSpPr>
        <xdr:cNvPr id="251" name="円/楕円 250"/>
        <xdr:cNvSpPr/>
      </xdr:nvSpPr>
      <xdr:spPr>
        <a:xfrm>
          <a:off x="4584700" y="168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1674</xdr:rowOff>
    </xdr:from>
    <xdr:ext cx="534377" cy="259045"/>
    <xdr:sp macro="" textlink="">
      <xdr:nvSpPr>
        <xdr:cNvPr id="252" name="衛生費該当値テキスト"/>
        <xdr:cNvSpPr txBox="1"/>
      </xdr:nvSpPr>
      <xdr:spPr>
        <a:xfrm>
          <a:off x="4686300" y="1680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61144</xdr:rowOff>
    </xdr:from>
    <xdr:to>
      <xdr:col>5</xdr:col>
      <xdr:colOff>409575</xdr:colOff>
      <xdr:row>98</xdr:row>
      <xdr:rowOff>162744</xdr:rowOff>
    </xdr:to>
    <xdr:sp macro="" textlink="">
      <xdr:nvSpPr>
        <xdr:cNvPr id="253" name="円/楕円 252"/>
        <xdr:cNvSpPr/>
      </xdr:nvSpPr>
      <xdr:spPr>
        <a:xfrm>
          <a:off x="3746500" y="1686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153871</xdr:rowOff>
    </xdr:from>
    <xdr:ext cx="534377" cy="259045"/>
    <xdr:sp macro="" textlink="">
      <xdr:nvSpPr>
        <xdr:cNvPr id="254" name="テキスト ボックス 253"/>
        <xdr:cNvSpPr txBox="1"/>
      </xdr:nvSpPr>
      <xdr:spPr>
        <a:xfrm>
          <a:off x="3530111" y="1695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158471</xdr:rowOff>
    </xdr:from>
    <xdr:to>
      <xdr:col>4</xdr:col>
      <xdr:colOff>206375</xdr:colOff>
      <xdr:row>98</xdr:row>
      <xdr:rowOff>88621</xdr:rowOff>
    </xdr:to>
    <xdr:sp macro="" textlink="">
      <xdr:nvSpPr>
        <xdr:cNvPr id="255" name="円/楕円 254"/>
        <xdr:cNvSpPr/>
      </xdr:nvSpPr>
      <xdr:spPr>
        <a:xfrm>
          <a:off x="2857500" y="167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79748</xdr:rowOff>
    </xdr:from>
    <xdr:ext cx="534377" cy="259045"/>
    <xdr:sp macro="" textlink="">
      <xdr:nvSpPr>
        <xdr:cNvPr id="256" name="テキスト ボックス 255"/>
        <xdr:cNvSpPr txBox="1"/>
      </xdr:nvSpPr>
      <xdr:spPr>
        <a:xfrm>
          <a:off x="2641111" y="168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58649</xdr:rowOff>
    </xdr:from>
    <xdr:to>
      <xdr:col>3</xdr:col>
      <xdr:colOff>3175</xdr:colOff>
      <xdr:row>97</xdr:row>
      <xdr:rowOff>160249</xdr:rowOff>
    </xdr:to>
    <xdr:sp macro="" textlink="">
      <xdr:nvSpPr>
        <xdr:cNvPr id="257" name="円/楕円 256"/>
        <xdr:cNvSpPr/>
      </xdr:nvSpPr>
      <xdr:spPr>
        <a:xfrm>
          <a:off x="1968500" y="1668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151376</xdr:rowOff>
    </xdr:from>
    <xdr:ext cx="534377" cy="259045"/>
    <xdr:sp macro="" textlink="">
      <xdr:nvSpPr>
        <xdr:cNvPr id="258" name="テキスト ボックス 257"/>
        <xdr:cNvSpPr txBox="1"/>
      </xdr:nvSpPr>
      <xdr:spPr>
        <a:xfrm>
          <a:off x="1752111" y="167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3899</xdr:rowOff>
    </xdr:from>
    <xdr:to>
      <xdr:col>1</xdr:col>
      <xdr:colOff>485775</xdr:colOff>
      <xdr:row>98</xdr:row>
      <xdr:rowOff>105499</xdr:rowOff>
    </xdr:to>
    <xdr:sp macro="" textlink="">
      <xdr:nvSpPr>
        <xdr:cNvPr id="259" name="円/楕円 258"/>
        <xdr:cNvSpPr/>
      </xdr:nvSpPr>
      <xdr:spPr>
        <a:xfrm>
          <a:off x="1079500" y="168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96626</xdr:rowOff>
    </xdr:from>
    <xdr:ext cx="534377" cy="259045"/>
    <xdr:sp macro="" textlink="">
      <xdr:nvSpPr>
        <xdr:cNvPr id="260" name="テキスト ボックス 259"/>
        <xdr:cNvSpPr txBox="1"/>
      </xdr:nvSpPr>
      <xdr:spPr>
        <a:xfrm>
          <a:off x="863111" y="1689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112268</xdr:rowOff>
    </xdr:from>
    <xdr:to>
      <xdr:col>15</xdr:col>
      <xdr:colOff>180975</xdr:colOff>
      <xdr:row>38</xdr:row>
      <xdr:rowOff>116840</xdr:rowOff>
    </xdr:to>
    <xdr:cxnSp macro="">
      <xdr:nvCxnSpPr>
        <xdr:cNvPr id="289" name="直線コネクタ 288"/>
        <xdr:cNvCxnSpPr/>
      </xdr:nvCxnSpPr>
      <xdr:spPr>
        <a:xfrm>
          <a:off x="9639300" y="66273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90551</xdr:rowOff>
    </xdr:from>
    <xdr:to>
      <xdr:col>14</xdr:col>
      <xdr:colOff>28575</xdr:colOff>
      <xdr:row>38</xdr:row>
      <xdr:rowOff>112268</xdr:rowOff>
    </xdr:to>
    <xdr:cxnSp macro="">
      <xdr:nvCxnSpPr>
        <xdr:cNvPr id="292" name="直線コネクタ 291"/>
        <xdr:cNvCxnSpPr/>
      </xdr:nvCxnSpPr>
      <xdr:spPr>
        <a:xfrm>
          <a:off x="8750300" y="660565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90551</xdr:rowOff>
    </xdr:from>
    <xdr:to>
      <xdr:col>12</xdr:col>
      <xdr:colOff>511175</xdr:colOff>
      <xdr:row>38</xdr:row>
      <xdr:rowOff>92075</xdr:rowOff>
    </xdr:to>
    <xdr:cxnSp macro="">
      <xdr:nvCxnSpPr>
        <xdr:cNvPr id="295" name="直線コネクタ 294"/>
        <xdr:cNvCxnSpPr/>
      </xdr:nvCxnSpPr>
      <xdr:spPr>
        <a:xfrm flipV="1">
          <a:off x="7861300" y="660565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89027</xdr:rowOff>
    </xdr:from>
    <xdr:to>
      <xdr:col>11</xdr:col>
      <xdr:colOff>307975</xdr:colOff>
      <xdr:row>38</xdr:row>
      <xdr:rowOff>92075</xdr:rowOff>
    </xdr:to>
    <xdr:cxnSp macro="">
      <xdr:nvCxnSpPr>
        <xdr:cNvPr id="298" name="直線コネクタ 297"/>
        <xdr:cNvCxnSpPr/>
      </xdr:nvCxnSpPr>
      <xdr:spPr>
        <a:xfrm>
          <a:off x="6972300" y="660412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66040</xdr:rowOff>
    </xdr:from>
    <xdr:to>
      <xdr:col>15</xdr:col>
      <xdr:colOff>231775</xdr:colOff>
      <xdr:row>38</xdr:row>
      <xdr:rowOff>167640</xdr:rowOff>
    </xdr:to>
    <xdr:sp macro="" textlink="">
      <xdr:nvSpPr>
        <xdr:cNvPr id="308" name="円/楕円 307"/>
        <xdr:cNvSpPr/>
      </xdr:nvSpPr>
      <xdr:spPr>
        <a:xfrm>
          <a:off x="10426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152417</xdr:rowOff>
    </xdr:from>
    <xdr:ext cx="378565" cy="259045"/>
    <xdr:sp macro="" textlink="">
      <xdr:nvSpPr>
        <xdr:cNvPr id="309" name="労働費該当値テキスト"/>
        <xdr:cNvSpPr txBox="1"/>
      </xdr:nvSpPr>
      <xdr:spPr>
        <a:xfrm>
          <a:off x="10528300" y="649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61468</xdr:rowOff>
    </xdr:from>
    <xdr:to>
      <xdr:col>14</xdr:col>
      <xdr:colOff>79375</xdr:colOff>
      <xdr:row>38</xdr:row>
      <xdr:rowOff>163068</xdr:rowOff>
    </xdr:to>
    <xdr:sp macro="" textlink="">
      <xdr:nvSpPr>
        <xdr:cNvPr id="310" name="円/楕円 309"/>
        <xdr:cNvSpPr/>
      </xdr:nvSpPr>
      <xdr:spPr>
        <a:xfrm>
          <a:off x="9588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154195</xdr:rowOff>
    </xdr:from>
    <xdr:ext cx="378565" cy="259045"/>
    <xdr:sp macro="" textlink="">
      <xdr:nvSpPr>
        <xdr:cNvPr id="311" name="テキスト ボックス 310"/>
        <xdr:cNvSpPr txBox="1"/>
      </xdr:nvSpPr>
      <xdr:spPr>
        <a:xfrm>
          <a:off x="9450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39751</xdr:rowOff>
    </xdr:from>
    <xdr:to>
      <xdr:col>12</xdr:col>
      <xdr:colOff>561975</xdr:colOff>
      <xdr:row>38</xdr:row>
      <xdr:rowOff>141351</xdr:rowOff>
    </xdr:to>
    <xdr:sp macro="" textlink="">
      <xdr:nvSpPr>
        <xdr:cNvPr id="312" name="円/楕円 311"/>
        <xdr:cNvSpPr/>
      </xdr:nvSpPr>
      <xdr:spPr>
        <a:xfrm>
          <a:off x="8699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132478</xdr:rowOff>
    </xdr:from>
    <xdr:ext cx="378565" cy="259045"/>
    <xdr:sp macro="" textlink="">
      <xdr:nvSpPr>
        <xdr:cNvPr id="313" name="テキスト ボックス 312"/>
        <xdr:cNvSpPr txBox="1"/>
      </xdr:nvSpPr>
      <xdr:spPr>
        <a:xfrm>
          <a:off x="8561017" y="66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41275</xdr:rowOff>
    </xdr:from>
    <xdr:to>
      <xdr:col>11</xdr:col>
      <xdr:colOff>358775</xdr:colOff>
      <xdr:row>38</xdr:row>
      <xdr:rowOff>142875</xdr:rowOff>
    </xdr:to>
    <xdr:sp macro="" textlink="">
      <xdr:nvSpPr>
        <xdr:cNvPr id="314" name="円/楕円 313"/>
        <xdr:cNvSpPr/>
      </xdr:nvSpPr>
      <xdr:spPr>
        <a:xfrm>
          <a:off x="78105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134002</xdr:rowOff>
    </xdr:from>
    <xdr:ext cx="378565" cy="259045"/>
    <xdr:sp macro="" textlink="">
      <xdr:nvSpPr>
        <xdr:cNvPr id="315" name="テキスト ボックス 314"/>
        <xdr:cNvSpPr txBox="1"/>
      </xdr:nvSpPr>
      <xdr:spPr>
        <a:xfrm>
          <a:off x="7672017" y="664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38227</xdr:rowOff>
    </xdr:from>
    <xdr:to>
      <xdr:col>10</xdr:col>
      <xdr:colOff>155575</xdr:colOff>
      <xdr:row>38</xdr:row>
      <xdr:rowOff>139827</xdr:rowOff>
    </xdr:to>
    <xdr:sp macro="" textlink="">
      <xdr:nvSpPr>
        <xdr:cNvPr id="316" name="円/楕円 315"/>
        <xdr:cNvSpPr/>
      </xdr:nvSpPr>
      <xdr:spPr>
        <a:xfrm>
          <a:off x="6921500" y="6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130954</xdr:rowOff>
    </xdr:from>
    <xdr:ext cx="378565" cy="259045"/>
    <xdr:sp macro="" textlink="">
      <xdr:nvSpPr>
        <xdr:cNvPr id="317" name="テキスト ボックス 316"/>
        <xdr:cNvSpPr txBox="1"/>
      </xdr:nvSpPr>
      <xdr:spPr>
        <a:xfrm>
          <a:off x="6783017" y="6646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109113</xdr:rowOff>
    </xdr:from>
    <xdr:to>
      <xdr:col>15</xdr:col>
      <xdr:colOff>180975</xdr:colOff>
      <xdr:row>58</xdr:row>
      <xdr:rowOff>109844</xdr:rowOff>
    </xdr:to>
    <xdr:cxnSp macro="">
      <xdr:nvCxnSpPr>
        <xdr:cNvPr id="344" name="直線コネクタ 343"/>
        <xdr:cNvCxnSpPr/>
      </xdr:nvCxnSpPr>
      <xdr:spPr>
        <a:xfrm flipV="1">
          <a:off x="9639300" y="10053213"/>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109844</xdr:rowOff>
    </xdr:from>
    <xdr:to>
      <xdr:col>14</xdr:col>
      <xdr:colOff>28575</xdr:colOff>
      <xdr:row>58</xdr:row>
      <xdr:rowOff>115674</xdr:rowOff>
    </xdr:to>
    <xdr:cxnSp macro="">
      <xdr:nvCxnSpPr>
        <xdr:cNvPr id="347" name="直線コネクタ 346"/>
        <xdr:cNvCxnSpPr/>
      </xdr:nvCxnSpPr>
      <xdr:spPr>
        <a:xfrm flipV="1">
          <a:off x="8750300" y="10053944"/>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111193</xdr:rowOff>
    </xdr:from>
    <xdr:to>
      <xdr:col>12</xdr:col>
      <xdr:colOff>511175</xdr:colOff>
      <xdr:row>58</xdr:row>
      <xdr:rowOff>115674</xdr:rowOff>
    </xdr:to>
    <xdr:cxnSp macro="">
      <xdr:nvCxnSpPr>
        <xdr:cNvPr id="350" name="直線コネクタ 349"/>
        <xdr:cNvCxnSpPr/>
      </xdr:nvCxnSpPr>
      <xdr:spPr>
        <a:xfrm>
          <a:off x="7861300" y="10055293"/>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111193</xdr:rowOff>
    </xdr:from>
    <xdr:to>
      <xdr:col>11</xdr:col>
      <xdr:colOff>307975</xdr:colOff>
      <xdr:row>58</xdr:row>
      <xdr:rowOff>111559</xdr:rowOff>
    </xdr:to>
    <xdr:cxnSp macro="">
      <xdr:nvCxnSpPr>
        <xdr:cNvPr id="353" name="直線コネクタ 352"/>
        <xdr:cNvCxnSpPr/>
      </xdr:nvCxnSpPr>
      <xdr:spPr>
        <a:xfrm flipV="1">
          <a:off x="6972300" y="1005529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58313</xdr:rowOff>
    </xdr:from>
    <xdr:to>
      <xdr:col>15</xdr:col>
      <xdr:colOff>231775</xdr:colOff>
      <xdr:row>58</xdr:row>
      <xdr:rowOff>159913</xdr:rowOff>
    </xdr:to>
    <xdr:sp macro="" textlink="">
      <xdr:nvSpPr>
        <xdr:cNvPr id="363" name="円/楕円 362"/>
        <xdr:cNvSpPr/>
      </xdr:nvSpPr>
      <xdr:spPr>
        <a:xfrm>
          <a:off x="104267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144690</xdr:rowOff>
    </xdr:from>
    <xdr:ext cx="469744" cy="259045"/>
    <xdr:sp macro="" textlink="">
      <xdr:nvSpPr>
        <xdr:cNvPr id="364" name="農林水産業費該当値テキスト"/>
        <xdr:cNvSpPr txBox="1"/>
      </xdr:nvSpPr>
      <xdr:spPr>
        <a:xfrm>
          <a:off x="10528300" y="991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59044</xdr:rowOff>
    </xdr:from>
    <xdr:to>
      <xdr:col>14</xdr:col>
      <xdr:colOff>79375</xdr:colOff>
      <xdr:row>58</xdr:row>
      <xdr:rowOff>160644</xdr:rowOff>
    </xdr:to>
    <xdr:sp macro="" textlink="">
      <xdr:nvSpPr>
        <xdr:cNvPr id="365" name="円/楕円 364"/>
        <xdr:cNvSpPr/>
      </xdr:nvSpPr>
      <xdr:spPr>
        <a:xfrm>
          <a:off x="9588500" y="100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151771</xdr:rowOff>
    </xdr:from>
    <xdr:ext cx="469744" cy="259045"/>
    <xdr:sp macro="" textlink="">
      <xdr:nvSpPr>
        <xdr:cNvPr id="366" name="テキスト ボックス 365"/>
        <xdr:cNvSpPr txBox="1"/>
      </xdr:nvSpPr>
      <xdr:spPr>
        <a:xfrm>
          <a:off x="9404427" y="1009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64874</xdr:rowOff>
    </xdr:from>
    <xdr:to>
      <xdr:col>12</xdr:col>
      <xdr:colOff>561975</xdr:colOff>
      <xdr:row>58</xdr:row>
      <xdr:rowOff>166474</xdr:rowOff>
    </xdr:to>
    <xdr:sp macro="" textlink="">
      <xdr:nvSpPr>
        <xdr:cNvPr id="367" name="円/楕円 366"/>
        <xdr:cNvSpPr/>
      </xdr:nvSpPr>
      <xdr:spPr>
        <a:xfrm>
          <a:off x="8699500" y="1000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157601</xdr:rowOff>
    </xdr:from>
    <xdr:ext cx="469744" cy="259045"/>
    <xdr:sp macro="" textlink="">
      <xdr:nvSpPr>
        <xdr:cNvPr id="368" name="テキスト ボックス 367"/>
        <xdr:cNvSpPr txBox="1"/>
      </xdr:nvSpPr>
      <xdr:spPr>
        <a:xfrm>
          <a:off x="8515427" y="1010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60393</xdr:rowOff>
    </xdr:from>
    <xdr:to>
      <xdr:col>11</xdr:col>
      <xdr:colOff>358775</xdr:colOff>
      <xdr:row>58</xdr:row>
      <xdr:rowOff>161993</xdr:rowOff>
    </xdr:to>
    <xdr:sp macro="" textlink="">
      <xdr:nvSpPr>
        <xdr:cNvPr id="369" name="円/楕円 368"/>
        <xdr:cNvSpPr/>
      </xdr:nvSpPr>
      <xdr:spPr>
        <a:xfrm>
          <a:off x="7810500" y="1000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153120</xdr:rowOff>
    </xdr:from>
    <xdr:ext cx="469744" cy="259045"/>
    <xdr:sp macro="" textlink="">
      <xdr:nvSpPr>
        <xdr:cNvPr id="370" name="テキスト ボックス 369"/>
        <xdr:cNvSpPr txBox="1"/>
      </xdr:nvSpPr>
      <xdr:spPr>
        <a:xfrm>
          <a:off x="7626427" y="1009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60759</xdr:rowOff>
    </xdr:from>
    <xdr:to>
      <xdr:col>10</xdr:col>
      <xdr:colOff>155575</xdr:colOff>
      <xdr:row>58</xdr:row>
      <xdr:rowOff>162359</xdr:rowOff>
    </xdr:to>
    <xdr:sp macro="" textlink="">
      <xdr:nvSpPr>
        <xdr:cNvPr id="371" name="円/楕円 370"/>
        <xdr:cNvSpPr/>
      </xdr:nvSpPr>
      <xdr:spPr>
        <a:xfrm>
          <a:off x="6921500" y="1000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153486</xdr:rowOff>
    </xdr:from>
    <xdr:ext cx="469744" cy="259045"/>
    <xdr:sp macro="" textlink="">
      <xdr:nvSpPr>
        <xdr:cNvPr id="372" name="テキスト ボックス 371"/>
        <xdr:cNvSpPr txBox="1"/>
      </xdr:nvSpPr>
      <xdr:spPr>
        <a:xfrm>
          <a:off x="6737427" y="1009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15990</xdr:rowOff>
    </xdr:from>
    <xdr:to>
      <xdr:col>15</xdr:col>
      <xdr:colOff>180975</xdr:colOff>
      <xdr:row>78</xdr:row>
      <xdr:rowOff>31877</xdr:rowOff>
    </xdr:to>
    <xdr:cxnSp macro="">
      <xdr:nvCxnSpPr>
        <xdr:cNvPr id="401" name="直線コネクタ 400"/>
        <xdr:cNvCxnSpPr/>
      </xdr:nvCxnSpPr>
      <xdr:spPr>
        <a:xfrm>
          <a:off x="9639300" y="13389090"/>
          <a:ext cx="8382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15990</xdr:rowOff>
    </xdr:from>
    <xdr:to>
      <xdr:col>14</xdr:col>
      <xdr:colOff>28575</xdr:colOff>
      <xdr:row>78</xdr:row>
      <xdr:rowOff>39002</xdr:rowOff>
    </xdr:to>
    <xdr:cxnSp macro="">
      <xdr:nvCxnSpPr>
        <xdr:cNvPr id="404" name="直線コネクタ 403"/>
        <xdr:cNvCxnSpPr/>
      </xdr:nvCxnSpPr>
      <xdr:spPr>
        <a:xfrm flipV="1">
          <a:off x="8750300" y="13389090"/>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39002</xdr:rowOff>
    </xdr:from>
    <xdr:to>
      <xdr:col>12</xdr:col>
      <xdr:colOff>511175</xdr:colOff>
      <xdr:row>78</xdr:row>
      <xdr:rowOff>39802</xdr:rowOff>
    </xdr:to>
    <xdr:cxnSp macro="">
      <xdr:nvCxnSpPr>
        <xdr:cNvPr id="407" name="直線コネクタ 406"/>
        <xdr:cNvCxnSpPr/>
      </xdr:nvCxnSpPr>
      <xdr:spPr>
        <a:xfrm flipV="1">
          <a:off x="7861300" y="1341210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38506</xdr:rowOff>
    </xdr:from>
    <xdr:to>
      <xdr:col>11</xdr:col>
      <xdr:colOff>307975</xdr:colOff>
      <xdr:row>78</xdr:row>
      <xdr:rowOff>39802</xdr:rowOff>
    </xdr:to>
    <xdr:cxnSp macro="">
      <xdr:nvCxnSpPr>
        <xdr:cNvPr id="410" name="直線コネクタ 409"/>
        <xdr:cNvCxnSpPr/>
      </xdr:nvCxnSpPr>
      <xdr:spPr>
        <a:xfrm>
          <a:off x="6972300" y="13411606"/>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152527</xdr:rowOff>
    </xdr:from>
    <xdr:to>
      <xdr:col>15</xdr:col>
      <xdr:colOff>231775</xdr:colOff>
      <xdr:row>78</xdr:row>
      <xdr:rowOff>82677</xdr:rowOff>
    </xdr:to>
    <xdr:sp macro="" textlink="">
      <xdr:nvSpPr>
        <xdr:cNvPr id="420" name="円/楕円 419"/>
        <xdr:cNvSpPr/>
      </xdr:nvSpPr>
      <xdr:spPr>
        <a:xfrm>
          <a:off x="10426700" y="133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130954</xdr:rowOff>
    </xdr:from>
    <xdr:ext cx="469744" cy="259045"/>
    <xdr:sp macro="" textlink="">
      <xdr:nvSpPr>
        <xdr:cNvPr id="421" name="商工費該当値テキスト"/>
        <xdr:cNvSpPr txBox="1"/>
      </xdr:nvSpPr>
      <xdr:spPr>
        <a:xfrm>
          <a:off x="10528300" y="1333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136640</xdr:rowOff>
    </xdr:from>
    <xdr:to>
      <xdr:col>14</xdr:col>
      <xdr:colOff>79375</xdr:colOff>
      <xdr:row>78</xdr:row>
      <xdr:rowOff>66790</xdr:rowOff>
    </xdr:to>
    <xdr:sp macro="" textlink="">
      <xdr:nvSpPr>
        <xdr:cNvPr id="422" name="円/楕円 421"/>
        <xdr:cNvSpPr/>
      </xdr:nvSpPr>
      <xdr:spPr>
        <a:xfrm>
          <a:off x="9588500" y="133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57917</xdr:rowOff>
    </xdr:from>
    <xdr:ext cx="469744" cy="259045"/>
    <xdr:sp macro="" textlink="">
      <xdr:nvSpPr>
        <xdr:cNvPr id="423" name="テキスト ボックス 422"/>
        <xdr:cNvSpPr txBox="1"/>
      </xdr:nvSpPr>
      <xdr:spPr>
        <a:xfrm>
          <a:off x="9404427" y="134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159652</xdr:rowOff>
    </xdr:from>
    <xdr:to>
      <xdr:col>12</xdr:col>
      <xdr:colOff>561975</xdr:colOff>
      <xdr:row>78</xdr:row>
      <xdr:rowOff>89802</xdr:rowOff>
    </xdr:to>
    <xdr:sp macro="" textlink="">
      <xdr:nvSpPr>
        <xdr:cNvPr id="424" name="円/楕円 423"/>
        <xdr:cNvSpPr/>
      </xdr:nvSpPr>
      <xdr:spPr>
        <a:xfrm>
          <a:off x="8699500" y="133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80929</xdr:rowOff>
    </xdr:from>
    <xdr:ext cx="469744" cy="259045"/>
    <xdr:sp macro="" textlink="">
      <xdr:nvSpPr>
        <xdr:cNvPr id="425" name="テキスト ボックス 424"/>
        <xdr:cNvSpPr txBox="1"/>
      </xdr:nvSpPr>
      <xdr:spPr>
        <a:xfrm>
          <a:off x="8515427" y="1345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160452</xdr:rowOff>
    </xdr:from>
    <xdr:to>
      <xdr:col>11</xdr:col>
      <xdr:colOff>358775</xdr:colOff>
      <xdr:row>78</xdr:row>
      <xdr:rowOff>90602</xdr:rowOff>
    </xdr:to>
    <xdr:sp macro="" textlink="">
      <xdr:nvSpPr>
        <xdr:cNvPr id="426" name="円/楕円 425"/>
        <xdr:cNvSpPr/>
      </xdr:nvSpPr>
      <xdr:spPr>
        <a:xfrm>
          <a:off x="7810500" y="133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81729</xdr:rowOff>
    </xdr:from>
    <xdr:ext cx="469744" cy="259045"/>
    <xdr:sp macro="" textlink="">
      <xdr:nvSpPr>
        <xdr:cNvPr id="427" name="テキスト ボックス 426"/>
        <xdr:cNvSpPr txBox="1"/>
      </xdr:nvSpPr>
      <xdr:spPr>
        <a:xfrm>
          <a:off x="7626427" y="134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159156</xdr:rowOff>
    </xdr:from>
    <xdr:to>
      <xdr:col>10</xdr:col>
      <xdr:colOff>155575</xdr:colOff>
      <xdr:row>78</xdr:row>
      <xdr:rowOff>89306</xdr:rowOff>
    </xdr:to>
    <xdr:sp macro="" textlink="">
      <xdr:nvSpPr>
        <xdr:cNvPr id="428" name="円/楕円 427"/>
        <xdr:cNvSpPr/>
      </xdr:nvSpPr>
      <xdr:spPr>
        <a:xfrm>
          <a:off x="6921500" y="133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80433</xdr:rowOff>
    </xdr:from>
    <xdr:ext cx="469744" cy="259045"/>
    <xdr:sp macro="" textlink="">
      <xdr:nvSpPr>
        <xdr:cNvPr id="429" name="テキスト ボックス 428"/>
        <xdr:cNvSpPr txBox="1"/>
      </xdr:nvSpPr>
      <xdr:spPr>
        <a:xfrm>
          <a:off x="6737427" y="1345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142196</xdr:rowOff>
    </xdr:from>
    <xdr:to>
      <xdr:col>15</xdr:col>
      <xdr:colOff>180975</xdr:colOff>
      <xdr:row>97</xdr:row>
      <xdr:rowOff>164709</xdr:rowOff>
    </xdr:to>
    <xdr:cxnSp macro="">
      <xdr:nvCxnSpPr>
        <xdr:cNvPr id="456" name="直線コネクタ 455"/>
        <xdr:cNvCxnSpPr/>
      </xdr:nvCxnSpPr>
      <xdr:spPr>
        <a:xfrm>
          <a:off x="9639300" y="16772846"/>
          <a:ext cx="838200" cy="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142196</xdr:rowOff>
    </xdr:from>
    <xdr:to>
      <xdr:col>14</xdr:col>
      <xdr:colOff>28575</xdr:colOff>
      <xdr:row>97</xdr:row>
      <xdr:rowOff>166030</xdr:rowOff>
    </xdr:to>
    <xdr:cxnSp macro="">
      <xdr:nvCxnSpPr>
        <xdr:cNvPr id="459" name="直線コネクタ 458"/>
        <xdr:cNvCxnSpPr/>
      </xdr:nvCxnSpPr>
      <xdr:spPr>
        <a:xfrm flipV="1">
          <a:off x="8750300" y="16772846"/>
          <a:ext cx="889000" cy="2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143906</xdr:rowOff>
    </xdr:from>
    <xdr:to>
      <xdr:col>12</xdr:col>
      <xdr:colOff>511175</xdr:colOff>
      <xdr:row>97</xdr:row>
      <xdr:rowOff>166030</xdr:rowOff>
    </xdr:to>
    <xdr:cxnSp macro="">
      <xdr:nvCxnSpPr>
        <xdr:cNvPr id="462" name="直線コネクタ 461"/>
        <xdr:cNvCxnSpPr/>
      </xdr:nvCxnSpPr>
      <xdr:spPr>
        <a:xfrm>
          <a:off x="7861300" y="16774556"/>
          <a:ext cx="8890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137451</xdr:rowOff>
    </xdr:from>
    <xdr:to>
      <xdr:col>11</xdr:col>
      <xdr:colOff>307975</xdr:colOff>
      <xdr:row>97</xdr:row>
      <xdr:rowOff>143906</xdr:rowOff>
    </xdr:to>
    <xdr:cxnSp macro="">
      <xdr:nvCxnSpPr>
        <xdr:cNvPr id="465" name="直線コネクタ 464"/>
        <xdr:cNvCxnSpPr/>
      </xdr:nvCxnSpPr>
      <xdr:spPr>
        <a:xfrm>
          <a:off x="6972300" y="16768101"/>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113909</xdr:rowOff>
    </xdr:from>
    <xdr:to>
      <xdr:col>15</xdr:col>
      <xdr:colOff>231775</xdr:colOff>
      <xdr:row>98</xdr:row>
      <xdr:rowOff>44059</xdr:rowOff>
    </xdr:to>
    <xdr:sp macro="" textlink="">
      <xdr:nvSpPr>
        <xdr:cNvPr id="475" name="円/楕円 474"/>
        <xdr:cNvSpPr/>
      </xdr:nvSpPr>
      <xdr:spPr>
        <a:xfrm>
          <a:off x="10426700" y="1674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32,030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91396</xdr:rowOff>
    </xdr:from>
    <xdr:to>
      <xdr:col>14</xdr:col>
      <xdr:colOff>79375</xdr:colOff>
      <xdr:row>98</xdr:row>
      <xdr:rowOff>21546</xdr:rowOff>
    </xdr:to>
    <xdr:sp macro="" textlink="">
      <xdr:nvSpPr>
        <xdr:cNvPr id="477" name="円/楕円 476"/>
        <xdr:cNvSpPr/>
      </xdr:nvSpPr>
      <xdr:spPr>
        <a:xfrm>
          <a:off x="9588500" y="167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12673</xdr:rowOff>
    </xdr:from>
    <xdr:ext cx="534377" cy="259045"/>
    <xdr:sp macro="" textlink="">
      <xdr:nvSpPr>
        <xdr:cNvPr id="478" name="テキスト ボックス 477"/>
        <xdr:cNvSpPr txBox="1"/>
      </xdr:nvSpPr>
      <xdr:spPr>
        <a:xfrm>
          <a:off x="9372111" y="1681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115230</xdr:rowOff>
    </xdr:from>
    <xdr:to>
      <xdr:col>12</xdr:col>
      <xdr:colOff>561975</xdr:colOff>
      <xdr:row>98</xdr:row>
      <xdr:rowOff>45380</xdr:rowOff>
    </xdr:to>
    <xdr:sp macro="" textlink="">
      <xdr:nvSpPr>
        <xdr:cNvPr id="479" name="円/楕円 478"/>
        <xdr:cNvSpPr/>
      </xdr:nvSpPr>
      <xdr:spPr>
        <a:xfrm>
          <a:off x="8699500" y="1674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36507</xdr:rowOff>
    </xdr:from>
    <xdr:ext cx="534377" cy="259045"/>
    <xdr:sp macro="" textlink="">
      <xdr:nvSpPr>
        <xdr:cNvPr id="480" name="テキスト ボックス 479"/>
        <xdr:cNvSpPr txBox="1"/>
      </xdr:nvSpPr>
      <xdr:spPr>
        <a:xfrm>
          <a:off x="8483111" y="168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93106</xdr:rowOff>
    </xdr:from>
    <xdr:to>
      <xdr:col>11</xdr:col>
      <xdr:colOff>358775</xdr:colOff>
      <xdr:row>98</xdr:row>
      <xdr:rowOff>23256</xdr:rowOff>
    </xdr:to>
    <xdr:sp macro="" textlink="">
      <xdr:nvSpPr>
        <xdr:cNvPr id="481" name="円/楕円 480"/>
        <xdr:cNvSpPr/>
      </xdr:nvSpPr>
      <xdr:spPr>
        <a:xfrm>
          <a:off x="7810500" y="1672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14383</xdr:rowOff>
    </xdr:from>
    <xdr:ext cx="534377" cy="259045"/>
    <xdr:sp macro="" textlink="">
      <xdr:nvSpPr>
        <xdr:cNvPr id="482" name="テキスト ボックス 481"/>
        <xdr:cNvSpPr txBox="1"/>
      </xdr:nvSpPr>
      <xdr:spPr>
        <a:xfrm>
          <a:off x="7594111" y="168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86651</xdr:rowOff>
    </xdr:from>
    <xdr:to>
      <xdr:col>10</xdr:col>
      <xdr:colOff>155575</xdr:colOff>
      <xdr:row>98</xdr:row>
      <xdr:rowOff>16801</xdr:rowOff>
    </xdr:to>
    <xdr:sp macro="" textlink="">
      <xdr:nvSpPr>
        <xdr:cNvPr id="483" name="円/楕円 482"/>
        <xdr:cNvSpPr/>
      </xdr:nvSpPr>
      <xdr:spPr>
        <a:xfrm>
          <a:off x="6921500" y="167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7928</xdr:rowOff>
    </xdr:from>
    <xdr:ext cx="534377" cy="259045"/>
    <xdr:sp macro="" textlink="">
      <xdr:nvSpPr>
        <xdr:cNvPr id="484" name="テキスト ボックス 483"/>
        <xdr:cNvSpPr txBox="1"/>
      </xdr:nvSpPr>
      <xdr:spPr>
        <a:xfrm>
          <a:off x="6705111" y="1681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159679</xdr:rowOff>
    </xdr:from>
    <xdr:to>
      <xdr:col>23</xdr:col>
      <xdr:colOff>517525</xdr:colOff>
      <xdr:row>38</xdr:row>
      <xdr:rowOff>167680</xdr:rowOff>
    </xdr:to>
    <xdr:cxnSp macro="">
      <xdr:nvCxnSpPr>
        <xdr:cNvPr id="512" name="直線コネクタ 511"/>
        <xdr:cNvCxnSpPr/>
      </xdr:nvCxnSpPr>
      <xdr:spPr>
        <a:xfrm flipV="1">
          <a:off x="15481300" y="667477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167680</xdr:rowOff>
    </xdr:from>
    <xdr:to>
      <xdr:col>22</xdr:col>
      <xdr:colOff>365125</xdr:colOff>
      <xdr:row>39</xdr:row>
      <xdr:rowOff>27915</xdr:rowOff>
    </xdr:to>
    <xdr:cxnSp macro="">
      <xdr:nvCxnSpPr>
        <xdr:cNvPr id="515" name="直線コネクタ 514"/>
        <xdr:cNvCxnSpPr/>
      </xdr:nvCxnSpPr>
      <xdr:spPr>
        <a:xfrm flipV="1">
          <a:off x="14592300" y="6682780"/>
          <a:ext cx="889000" cy="3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22337</xdr:rowOff>
    </xdr:from>
    <xdr:to>
      <xdr:col>21</xdr:col>
      <xdr:colOff>161925</xdr:colOff>
      <xdr:row>39</xdr:row>
      <xdr:rowOff>27915</xdr:rowOff>
    </xdr:to>
    <xdr:cxnSp macro="">
      <xdr:nvCxnSpPr>
        <xdr:cNvPr id="518" name="直線コネクタ 517"/>
        <xdr:cNvCxnSpPr/>
      </xdr:nvCxnSpPr>
      <xdr:spPr>
        <a:xfrm>
          <a:off x="13703300" y="6708887"/>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21651</xdr:rowOff>
    </xdr:from>
    <xdr:to>
      <xdr:col>19</xdr:col>
      <xdr:colOff>644525</xdr:colOff>
      <xdr:row>39</xdr:row>
      <xdr:rowOff>22337</xdr:rowOff>
    </xdr:to>
    <xdr:cxnSp macro="">
      <xdr:nvCxnSpPr>
        <xdr:cNvPr id="521" name="直線コネクタ 520"/>
        <xdr:cNvCxnSpPr/>
      </xdr:nvCxnSpPr>
      <xdr:spPr>
        <a:xfrm>
          <a:off x="12814300" y="670820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108879</xdr:rowOff>
    </xdr:from>
    <xdr:to>
      <xdr:col>23</xdr:col>
      <xdr:colOff>568325</xdr:colOff>
      <xdr:row>39</xdr:row>
      <xdr:rowOff>39029</xdr:rowOff>
    </xdr:to>
    <xdr:sp macro="" textlink="">
      <xdr:nvSpPr>
        <xdr:cNvPr id="531" name="円/楕円 530"/>
        <xdr:cNvSpPr/>
      </xdr:nvSpPr>
      <xdr:spPr>
        <a:xfrm>
          <a:off x="16268700" y="66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23806</xdr:rowOff>
    </xdr:from>
    <xdr:ext cx="469744" cy="259045"/>
    <xdr:sp macro="" textlink="">
      <xdr:nvSpPr>
        <xdr:cNvPr id="532" name="消防費該当値テキスト"/>
        <xdr:cNvSpPr txBox="1"/>
      </xdr:nvSpPr>
      <xdr:spPr>
        <a:xfrm>
          <a:off x="16370300" y="653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116880</xdr:rowOff>
    </xdr:from>
    <xdr:to>
      <xdr:col>22</xdr:col>
      <xdr:colOff>415925</xdr:colOff>
      <xdr:row>39</xdr:row>
      <xdr:rowOff>47030</xdr:rowOff>
    </xdr:to>
    <xdr:sp macro="" textlink="">
      <xdr:nvSpPr>
        <xdr:cNvPr id="533" name="円/楕円 532"/>
        <xdr:cNvSpPr/>
      </xdr:nvSpPr>
      <xdr:spPr>
        <a:xfrm>
          <a:off x="15430500" y="663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38157</xdr:rowOff>
    </xdr:from>
    <xdr:ext cx="469744" cy="259045"/>
    <xdr:sp macro="" textlink="">
      <xdr:nvSpPr>
        <xdr:cNvPr id="534" name="テキスト ボックス 533"/>
        <xdr:cNvSpPr txBox="1"/>
      </xdr:nvSpPr>
      <xdr:spPr>
        <a:xfrm>
          <a:off x="15246427" y="672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148565</xdr:rowOff>
    </xdr:from>
    <xdr:to>
      <xdr:col>21</xdr:col>
      <xdr:colOff>212725</xdr:colOff>
      <xdr:row>39</xdr:row>
      <xdr:rowOff>78715</xdr:rowOff>
    </xdr:to>
    <xdr:sp macro="" textlink="">
      <xdr:nvSpPr>
        <xdr:cNvPr id="535" name="円/楕円 534"/>
        <xdr:cNvSpPr/>
      </xdr:nvSpPr>
      <xdr:spPr>
        <a:xfrm>
          <a:off x="14541500" y="66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69842</xdr:rowOff>
    </xdr:from>
    <xdr:ext cx="469744" cy="259045"/>
    <xdr:sp macro="" textlink="">
      <xdr:nvSpPr>
        <xdr:cNvPr id="536" name="テキスト ボックス 535"/>
        <xdr:cNvSpPr txBox="1"/>
      </xdr:nvSpPr>
      <xdr:spPr>
        <a:xfrm>
          <a:off x="14357427" y="67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142987</xdr:rowOff>
    </xdr:from>
    <xdr:to>
      <xdr:col>20</xdr:col>
      <xdr:colOff>9525</xdr:colOff>
      <xdr:row>39</xdr:row>
      <xdr:rowOff>73137</xdr:rowOff>
    </xdr:to>
    <xdr:sp macro="" textlink="">
      <xdr:nvSpPr>
        <xdr:cNvPr id="537" name="円/楕円 536"/>
        <xdr:cNvSpPr/>
      </xdr:nvSpPr>
      <xdr:spPr>
        <a:xfrm>
          <a:off x="13652500" y="66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64264</xdr:rowOff>
    </xdr:from>
    <xdr:ext cx="469744" cy="259045"/>
    <xdr:sp macro="" textlink="">
      <xdr:nvSpPr>
        <xdr:cNvPr id="538" name="テキスト ボックス 537"/>
        <xdr:cNvSpPr txBox="1"/>
      </xdr:nvSpPr>
      <xdr:spPr>
        <a:xfrm>
          <a:off x="13468427" y="675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142301</xdr:rowOff>
    </xdr:from>
    <xdr:to>
      <xdr:col>18</xdr:col>
      <xdr:colOff>492125</xdr:colOff>
      <xdr:row>39</xdr:row>
      <xdr:rowOff>72451</xdr:rowOff>
    </xdr:to>
    <xdr:sp macro="" textlink="">
      <xdr:nvSpPr>
        <xdr:cNvPr id="539" name="円/楕円 538"/>
        <xdr:cNvSpPr/>
      </xdr:nvSpPr>
      <xdr:spPr>
        <a:xfrm>
          <a:off x="12763500" y="665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63578</xdr:rowOff>
    </xdr:from>
    <xdr:ext cx="469744" cy="259045"/>
    <xdr:sp macro="" textlink="">
      <xdr:nvSpPr>
        <xdr:cNvPr id="540" name="テキスト ボックス 539"/>
        <xdr:cNvSpPr txBox="1"/>
      </xdr:nvSpPr>
      <xdr:spPr>
        <a:xfrm>
          <a:off x="12579427" y="675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54955</xdr:rowOff>
    </xdr:from>
    <xdr:to>
      <xdr:col>23</xdr:col>
      <xdr:colOff>517525</xdr:colOff>
      <xdr:row>58</xdr:row>
      <xdr:rowOff>57862</xdr:rowOff>
    </xdr:to>
    <xdr:cxnSp macro="">
      <xdr:nvCxnSpPr>
        <xdr:cNvPr id="572" name="直線コネクタ 571"/>
        <xdr:cNvCxnSpPr/>
      </xdr:nvCxnSpPr>
      <xdr:spPr>
        <a:xfrm flipV="1">
          <a:off x="15481300" y="9999055"/>
          <a:ext cx="8382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57862</xdr:rowOff>
    </xdr:from>
    <xdr:to>
      <xdr:col>22</xdr:col>
      <xdr:colOff>365125</xdr:colOff>
      <xdr:row>58</xdr:row>
      <xdr:rowOff>155180</xdr:rowOff>
    </xdr:to>
    <xdr:cxnSp macro="">
      <xdr:nvCxnSpPr>
        <xdr:cNvPr id="575" name="直線コネクタ 574"/>
        <xdr:cNvCxnSpPr/>
      </xdr:nvCxnSpPr>
      <xdr:spPr>
        <a:xfrm flipV="1">
          <a:off x="14592300" y="10001962"/>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155180</xdr:rowOff>
    </xdr:from>
    <xdr:to>
      <xdr:col>21</xdr:col>
      <xdr:colOff>161925</xdr:colOff>
      <xdr:row>58</xdr:row>
      <xdr:rowOff>163197</xdr:rowOff>
    </xdr:to>
    <xdr:cxnSp macro="">
      <xdr:nvCxnSpPr>
        <xdr:cNvPr id="578" name="直線コネクタ 577"/>
        <xdr:cNvCxnSpPr/>
      </xdr:nvCxnSpPr>
      <xdr:spPr>
        <a:xfrm flipV="1">
          <a:off x="13703300" y="10099280"/>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146379</xdr:rowOff>
    </xdr:from>
    <xdr:to>
      <xdr:col>19</xdr:col>
      <xdr:colOff>644525</xdr:colOff>
      <xdr:row>58</xdr:row>
      <xdr:rowOff>163197</xdr:rowOff>
    </xdr:to>
    <xdr:cxnSp macro="">
      <xdr:nvCxnSpPr>
        <xdr:cNvPr id="581" name="直線コネクタ 580"/>
        <xdr:cNvCxnSpPr/>
      </xdr:nvCxnSpPr>
      <xdr:spPr>
        <a:xfrm>
          <a:off x="12814300" y="10090479"/>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4155</xdr:rowOff>
    </xdr:from>
    <xdr:to>
      <xdr:col>23</xdr:col>
      <xdr:colOff>568325</xdr:colOff>
      <xdr:row>58</xdr:row>
      <xdr:rowOff>105755</xdr:rowOff>
    </xdr:to>
    <xdr:sp macro="" textlink="">
      <xdr:nvSpPr>
        <xdr:cNvPr id="591" name="円/楕円 590"/>
        <xdr:cNvSpPr/>
      </xdr:nvSpPr>
      <xdr:spPr>
        <a:xfrm>
          <a:off x="16268700" y="99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154032</xdr:rowOff>
    </xdr:from>
    <xdr:ext cx="534377" cy="259045"/>
    <xdr:sp macro="" textlink="">
      <xdr:nvSpPr>
        <xdr:cNvPr id="592" name="教育費該当値テキスト"/>
        <xdr:cNvSpPr txBox="1"/>
      </xdr:nvSpPr>
      <xdr:spPr>
        <a:xfrm>
          <a:off x="16370300" y="992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33,190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7062</xdr:rowOff>
    </xdr:from>
    <xdr:to>
      <xdr:col>22</xdr:col>
      <xdr:colOff>415925</xdr:colOff>
      <xdr:row>58</xdr:row>
      <xdr:rowOff>108662</xdr:rowOff>
    </xdr:to>
    <xdr:sp macro="" textlink="">
      <xdr:nvSpPr>
        <xdr:cNvPr id="593" name="円/楕円 592"/>
        <xdr:cNvSpPr/>
      </xdr:nvSpPr>
      <xdr:spPr>
        <a:xfrm>
          <a:off x="15430500" y="99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99789</xdr:rowOff>
    </xdr:from>
    <xdr:ext cx="534377" cy="259045"/>
    <xdr:sp macro="" textlink="">
      <xdr:nvSpPr>
        <xdr:cNvPr id="594" name="テキスト ボックス 593"/>
        <xdr:cNvSpPr txBox="1"/>
      </xdr:nvSpPr>
      <xdr:spPr>
        <a:xfrm>
          <a:off x="15214111" y="100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104380</xdr:rowOff>
    </xdr:from>
    <xdr:to>
      <xdr:col>21</xdr:col>
      <xdr:colOff>212725</xdr:colOff>
      <xdr:row>59</xdr:row>
      <xdr:rowOff>34530</xdr:rowOff>
    </xdr:to>
    <xdr:sp macro="" textlink="">
      <xdr:nvSpPr>
        <xdr:cNvPr id="595" name="円/楕円 594"/>
        <xdr:cNvSpPr/>
      </xdr:nvSpPr>
      <xdr:spPr>
        <a:xfrm>
          <a:off x="14541500" y="10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25657</xdr:rowOff>
    </xdr:from>
    <xdr:ext cx="534377" cy="259045"/>
    <xdr:sp macro="" textlink="">
      <xdr:nvSpPr>
        <xdr:cNvPr id="596" name="テキスト ボックス 595"/>
        <xdr:cNvSpPr txBox="1"/>
      </xdr:nvSpPr>
      <xdr:spPr>
        <a:xfrm>
          <a:off x="14325111" y="101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112397</xdr:rowOff>
    </xdr:from>
    <xdr:to>
      <xdr:col>20</xdr:col>
      <xdr:colOff>9525</xdr:colOff>
      <xdr:row>59</xdr:row>
      <xdr:rowOff>42547</xdr:rowOff>
    </xdr:to>
    <xdr:sp macro="" textlink="">
      <xdr:nvSpPr>
        <xdr:cNvPr id="597" name="円/楕円 596"/>
        <xdr:cNvSpPr/>
      </xdr:nvSpPr>
      <xdr:spPr>
        <a:xfrm>
          <a:off x="13652500" y="1005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33674</xdr:rowOff>
    </xdr:from>
    <xdr:ext cx="534377" cy="259045"/>
    <xdr:sp macro="" textlink="">
      <xdr:nvSpPr>
        <xdr:cNvPr id="598" name="テキスト ボックス 597"/>
        <xdr:cNvSpPr txBox="1"/>
      </xdr:nvSpPr>
      <xdr:spPr>
        <a:xfrm>
          <a:off x="13436111" y="1014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95579</xdr:rowOff>
    </xdr:from>
    <xdr:to>
      <xdr:col>18</xdr:col>
      <xdr:colOff>492125</xdr:colOff>
      <xdr:row>59</xdr:row>
      <xdr:rowOff>25729</xdr:rowOff>
    </xdr:to>
    <xdr:sp macro="" textlink="">
      <xdr:nvSpPr>
        <xdr:cNvPr id="599" name="円/楕円 598"/>
        <xdr:cNvSpPr/>
      </xdr:nvSpPr>
      <xdr:spPr>
        <a:xfrm>
          <a:off x="12763500" y="100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16856</xdr:rowOff>
    </xdr:from>
    <xdr:ext cx="534377" cy="259045"/>
    <xdr:sp macro="" textlink="">
      <xdr:nvSpPr>
        <xdr:cNvPr id="600" name="テキスト ボックス 599"/>
        <xdr:cNvSpPr txBox="1"/>
      </xdr:nvSpPr>
      <xdr:spPr>
        <a:xfrm>
          <a:off x="12547111" y="101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129870</xdr:rowOff>
    </xdr:from>
    <xdr:to>
      <xdr:col>23</xdr:col>
      <xdr:colOff>517525</xdr:colOff>
      <xdr:row>78</xdr:row>
      <xdr:rowOff>139700</xdr:rowOff>
    </xdr:to>
    <xdr:cxnSp macro="">
      <xdr:nvCxnSpPr>
        <xdr:cNvPr id="627" name="直線コネクタ 626"/>
        <xdr:cNvCxnSpPr/>
      </xdr:nvCxnSpPr>
      <xdr:spPr>
        <a:xfrm>
          <a:off x="15481300" y="13502970"/>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129870</xdr:rowOff>
    </xdr:from>
    <xdr:to>
      <xdr:col>22</xdr:col>
      <xdr:colOff>365125</xdr:colOff>
      <xdr:row>78</xdr:row>
      <xdr:rowOff>137368</xdr:rowOff>
    </xdr:to>
    <xdr:cxnSp macro="">
      <xdr:nvCxnSpPr>
        <xdr:cNvPr id="630" name="直線コネクタ 629"/>
        <xdr:cNvCxnSpPr/>
      </xdr:nvCxnSpPr>
      <xdr:spPr>
        <a:xfrm flipV="1">
          <a:off x="14592300" y="13502970"/>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137277</xdr:rowOff>
    </xdr:from>
    <xdr:to>
      <xdr:col>21</xdr:col>
      <xdr:colOff>161925</xdr:colOff>
      <xdr:row>78</xdr:row>
      <xdr:rowOff>137368</xdr:rowOff>
    </xdr:to>
    <xdr:cxnSp macro="">
      <xdr:nvCxnSpPr>
        <xdr:cNvPr id="633" name="直線コネクタ 632"/>
        <xdr:cNvCxnSpPr/>
      </xdr:nvCxnSpPr>
      <xdr:spPr>
        <a:xfrm>
          <a:off x="13703300" y="1351037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132705</xdr:rowOff>
    </xdr:from>
    <xdr:to>
      <xdr:col>19</xdr:col>
      <xdr:colOff>644525</xdr:colOff>
      <xdr:row>78</xdr:row>
      <xdr:rowOff>137277</xdr:rowOff>
    </xdr:to>
    <xdr:cxnSp macro="">
      <xdr:nvCxnSpPr>
        <xdr:cNvPr id="636" name="直線コネクタ 635"/>
        <xdr:cNvCxnSpPr/>
      </xdr:nvCxnSpPr>
      <xdr:spPr>
        <a:xfrm>
          <a:off x="12814300" y="1350580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79070</xdr:rowOff>
    </xdr:from>
    <xdr:to>
      <xdr:col>22</xdr:col>
      <xdr:colOff>415925</xdr:colOff>
      <xdr:row>79</xdr:row>
      <xdr:rowOff>9220</xdr:rowOff>
    </xdr:to>
    <xdr:sp macro="" textlink="">
      <xdr:nvSpPr>
        <xdr:cNvPr id="648" name="円/楕円 647"/>
        <xdr:cNvSpPr/>
      </xdr:nvSpPr>
      <xdr:spPr>
        <a:xfrm>
          <a:off x="15430500" y="134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347</xdr:rowOff>
    </xdr:from>
    <xdr:ext cx="378565" cy="259045"/>
    <xdr:sp macro="" textlink="">
      <xdr:nvSpPr>
        <xdr:cNvPr id="649" name="テキスト ボックス 648"/>
        <xdr:cNvSpPr txBox="1"/>
      </xdr:nvSpPr>
      <xdr:spPr>
        <a:xfrm>
          <a:off x="15292017" y="1354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86568</xdr:rowOff>
    </xdr:from>
    <xdr:to>
      <xdr:col>21</xdr:col>
      <xdr:colOff>212725</xdr:colOff>
      <xdr:row>79</xdr:row>
      <xdr:rowOff>16718</xdr:rowOff>
    </xdr:to>
    <xdr:sp macro="" textlink="">
      <xdr:nvSpPr>
        <xdr:cNvPr id="650" name="円/楕円 649"/>
        <xdr:cNvSpPr/>
      </xdr:nvSpPr>
      <xdr:spPr>
        <a:xfrm>
          <a:off x="14541500" y="134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7845</xdr:rowOff>
    </xdr:from>
    <xdr:ext cx="313932" cy="259045"/>
    <xdr:sp macro="" textlink="">
      <xdr:nvSpPr>
        <xdr:cNvPr id="651" name="テキスト ボックス 650"/>
        <xdr:cNvSpPr txBox="1"/>
      </xdr:nvSpPr>
      <xdr:spPr>
        <a:xfrm>
          <a:off x="14435333" y="1355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86477</xdr:rowOff>
    </xdr:from>
    <xdr:to>
      <xdr:col>20</xdr:col>
      <xdr:colOff>9525</xdr:colOff>
      <xdr:row>79</xdr:row>
      <xdr:rowOff>16627</xdr:rowOff>
    </xdr:to>
    <xdr:sp macro="" textlink="">
      <xdr:nvSpPr>
        <xdr:cNvPr id="652" name="円/楕円 651"/>
        <xdr:cNvSpPr/>
      </xdr:nvSpPr>
      <xdr:spPr>
        <a:xfrm>
          <a:off x="13652500" y="134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7754</xdr:rowOff>
    </xdr:from>
    <xdr:ext cx="313932" cy="259045"/>
    <xdr:sp macro="" textlink="">
      <xdr:nvSpPr>
        <xdr:cNvPr id="653" name="テキスト ボックス 652"/>
        <xdr:cNvSpPr txBox="1"/>
      </xdr:nvSpPr>
      <xdr:spPr>
        <a:xfrm>
          <a:off x="13546333" y="13552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81905</xdr:rowOff>
    </xdr:from>
    <xdr:to>
      <xdr:col>18</xdr:col>
      <xdr:colOff>492125</xdr:colOff>
      <xdr:row>79</xdr:row>
      <xdr:rowOff>12055</xdr:rowOff>
    </xdr:to>
    <xdr:sp macro="" textlink="">
      <xdr:nvSpPr>
        <xdr:cNvPr id="654" name="円/楕円 653"/>
        <xdr:cNvSpPr/>
      </xdr:nvSpPr>
      <xdr:spPr>
        <a:xfrm>
          <a:off x="12763500" y="134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3182</xdr:rowOff>
    </xdr:from>
    <xdr:ext cx="378565" cy="259045"/>
    <xdr:sp macro="" textlink="">
      <xdr:nvSpPr>
        <xdr:cNvPr id="655" name="テキスト ボックス 654"/>
        <xdr:cNvSpPr txBox="1"/>
      </xdr:nvSpPr>
      <xdr:spPr>
        <a:xfrm>
          <a:off x="12625017" y="13547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92351</xdr:rowOff>
    </xdr:from>
    <xdr:to>
      <xdr:col>23</xdr:col>
      <xdr:colOff>517525</xdr:colOff>
      <xdr:row>96</xdr:row>
      <xdr:rowOff>109725</xdr:rowOff>
    </xdr:to>
    <xdr:cxnSp macro="">
      <xdr:nvCxnSpPr>
        <xdr:cNvPr id="688" name="直線コネクタ 687"/>
        <xdr:cNvCxnSpPr/>
      </xdr:nvCxnSpPr>
      <xdr:spPr>
        <a:xfrm flipV="1">
          <a:off x="15481300" y="16551551"/>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109725</xdr:rowOff>
    </xdr:from>
    <xdr:to>
      <xdr:col>22</xdr:col>
      <xdr:colOff>365125</xdr:colOff>
      <xdr:row>96</xdr:row>
      <xdr:rowOff>123013</xdr:rowOff>
    </xdr:to>
    <xdr:cxnSp macro="">
      <xdr:nvCxnSpPr>
        <xdr:cNvPr id="691" name="直線コネクタ 690"/>
        <xdr:cNvCxnSpPr/>
      </xdr:nvCxnSpPr>
      <xdr:spPr>
        <a:xfrm flipV="1">
          <a:off x="14592300" y="16568925"/>
          <a:ext cx="889000" cy="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13312</xdr:rowOff>
    </xdr:from>
    <xdr:to>
      <xdr:col>21</xdr:col>
      <xdr:colOff>161925</xdr:colOff>
      <xdr:row>96</xdr:row>
      <xdr:rowOff>123013</xdr:rowOff>
    </xdr:to>
    <xdr:cxnSp macro="">
      <xdr:nvCxnSpPr>
        <xdr:cNvPr id="694" name="直線コネクタ 693"/>
        <xdr:cNvCxnSpPr/>
      </xdr:nvCxnSpPr>
      <xdr:spPr>
        <a:xfrm>
          <a:off x="13703300" y="16472512"/>
          <a:ext cx="889000" cy="10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15112</xdr:rowOff>
    </xdr:from>
    <xdr:to>
      <xdr:col>19</xdr:col>
      <xdr:colOff>644525</xdr:colOff>
      <xdr:row>96</xdr:row>
      <xdr:rowOff>13312</xdr:rowOff>
    </xdr:to>
    <xdr:cxnSp macro="">
      <xdr:nvCxnSpPr>
        <xdr:cNvPr id="697" name="直線コネクタ 696"/>
        <xdr:cNvCxnSpPr/>
      </xdr:nvCxnSpPr>
      <xdr:spPr>
        <a:xfrm>
          <a:off x="12814300" y="16302862"/>
          <a:ext cx="889000" cy="16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699" name="テキスト ボックス 698"/>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1" name="テキスト ボックス 700"/>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41551</xdr:rowOff>
    </xdr:from>
    <xdr:to>
      <xdr:col>23</xdr:col>
      <xdr:colOff>568325</xdr:colOff>
      <xdr:row>96</xdr:row>
      <xdr:rowOff>143151</xdr:rowOff>
    </xdr:to>
    <xdr:sp macro="" textlink="">
      <xdr:nvSpPr>
        <xdr:cNvPr id="707" name="円/楕円 706"/>
        <xdr:cNvSpPr/>
      </xdr:nvSpPr>
      <xdr:spPr>
        <a:xfrm>
          <a:off x="16268700" y="165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64428</xdr:rowOff>
    </xdr:from>
    <xdr:ext cx="534377" cy="259045"/>
    <xdr:sp macro="" textlink="">
      <xdr:nvSpPr>
        <xdr:cNvPr id="708" name="公債費該当値テキスト"/>
        <xdr:cNvSpPr txBox="1"/>
      </xdr:nvSpPr>
      <xdr:spPr>
        <a:xfrm>
          <a:off x="16370300" y="1635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39,314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58925</xdr:rowOff>
    </xdr:from>
    <xdr:to>
      <xdr:col>22</xdr:col>
      <xdr:colOff>415925</xdr:colOff>
      <xdr:row>96</xdr:row>
      <xdr:rowOff>160525</xdr:rowOff>
    </xdr:to>
    <xdr:sp macro="" textlink="">
      <xdr:nvSpPr>
        <xdr:cNvPr id="709" name="円/楕円 708"/>
        <xdr:cNvSpPr/>
      </xdr:nvSpPr>
      <xdr:spPr>
        <a:xfrm>
          <a:off x="15430500" y="165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5602</xdr:rowOff>
    </xdr:from>
    <xdr:ext cx="534377" cy="259045"/>
    <xdr:sp macro="" textlink="">
      <xdr:nvSpPr>
        <xdr:cNvPr id="710" name="テキスト ボックス 709"/>
        <xdr:cNvSpPr txBox="1"/>
      </xdr:nvSpPr>
      <xdr:spPr>
        <a:xfrm>
          <a:off x="15214111" y="1629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72213</xdr:rowOff>
    </xdr:from>
    <xdr:to>
      <xdr:col>21</xdr:col>
      <xdr:colOff>212725</xdr:colOff>
      <xdr:row>97</xdr:row>
      <xdr:rowOff>2363</xdr:rowOff>
    </xdr:to>
    <xdr:sp macro="" textlink="">
      <xdr:nvSpPr>
        <xdr:cNvPr id="711" name="円/楕円 710"/>
        <xdr:cNvSpPr/>
      </xdr:nvSpPr>
      <xdr:spPr>
        <a:xfrm>
          <a:off x="14541500" y="165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164940</xdr:rowOff>
    </xdr:from>
    <xdr:ext cx="534377" cy="259045"/>
    <xdr:sp macro="" textlink="">
      <xdr:nvSpPr>
        <xdr:cNvPr id="712" name="テキスト ボックス 711"/>
        <xdr:cNvSpPr txBox="1"/>
      </xdr:nvSpPr>
      <xdr:spPr>
        <a:xfrm>
          <a:off x="14325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133962</xdr:rowOff>
    </xdr:from>
    <xdr:to>
      <xdr:col>20</xdr:col>
      <xdr:colOff>9525</xdr:colOff>
      <xdr:row>96</xdr:row>
      <xdr:rowOff>64112</xdr:rowOff>
    </xdr:to>
    <xdr:sp macro="" textlink="">
      <xdr:nvSpPr>
        <xdr:cNvPr id="713" name="円/楕円 712"/>
        <xdr:cNvSpPr/>
      </xdr:nvSpPr>
      <xdr:spPr>
        <a:xfrm>
          <a:off x="13652500" y="164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80639</xdr:rowOff>
    </xdr:from>
    <xdr:ext cx="534377" cy="259045"/>
    <xdr:sp macro="" textlink="">
      <xdr:nvSpPr>
        <xdr:cNvPr id="714" name="テキスト ボックス 713"/>
        <xdr:cNvSpPr txBox="1"/>
      </xdr:nvSpPr>
      <xdr:spPr>
        <a:xfrm>
          <a:off x="13436111" y="1619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135762</xdr:rowOff>
    </xdr:from>
    <xdr:to>
      <xdr:col>18</xdr:col>
      <xdr:colOff>492125</xdr:colOff>
      <xdr:row>95</xdr:row>
      <xdr:rowOff>65912</xdr:rowOff>
    </xdr:to>
    <xdr:sp macro="" textlink="">
      <xdr:nvSpPr>
        <xdr:cNvPr id="715" name="円/楕円 714"/>
        <xdr:cNvSpPr/>
      </xdr:nvSpPr>
      <xdr:spPr>
        <a:xfrm>
          <a:off x="12763500" y="162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82439</xdr:rowOff>
    </xdr:from>
    <xdr:ext cx="534377" cy="259045"/>
    <xdr:sp macro="" textlink="">
      <xdr:nvSpPr>
        <xdr:cNvPr id="716" name="テキスト ボックス 715"/>
        <xdr:cNvSpPr txBox="1"/>
      </xdr:nvSpPr>
      <xdr:spPr>
        <a:xfrm>
          <a:off x="12547111" y="1602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公債費を除いて、類似団体平均値を下回っている。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総務費は、大野城心のふるさと館整備にかかる工事費等の増加により住民一人当たりのコストが増加し、類似団体平均値を上回っている。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民生費は、障がい者（児）対策費、子ども・子育て支援給付費</a:t>
          </a:r>
          <a:r>
            <a:rPr kumimoji="1" lang="ja-JP" altLang="en-US" sz="1100">
              <a:solidFill>
                <a:schemeClr val="dk1"/>
              </a:solidFill>
              <a:effectLst/>
              <a:latin typeface="+mn-lt"/>
              <a:ea typeface="+mn-ea"/>
              <a:cs typeface="+mn-cs"/>
            </a:rPr>
            <a:t>などが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しているものの、国民健康保険特別会計繰出金の減により減少している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教育費は、小学校校舎等大規模改造費等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史跡（水城跡・牛頸須恵器窯跡等）買上費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文化財保護啓発費の増により住民一人当たりのコストが増加している。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公債費は、繰上償還を行ったことなどから住民一人当たりのコストが増加した。今後も臨時財政対策債の発行額の増加が見込まれるため、繰上償還等を行うことにより公債費の抑制に努める。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財政調整基金は、繰替運用の財源としても活用しており、必要な額を確保しつつ、住民サービスの向上に繋がる事業</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充てるなど適正な運用を行っている。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今後、大野城心のふるさと館建設にかかる市債の償還が開始されることに伴い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実質公債費比率の増加が見込まれるため、</a:t>
          </a:r>
          <a:r>
            <a:rPr kumimoji="1" lang="ja-JP" altLang="ja-JP" sz="1100">
              <a:solidFill>
                <a:schemeClr val="dk1"/>
              </a:solidFill>
              <a:effectLst/>
              <a:latin typeface="+mn-lt"/>
              <a:ea typeface="+mn-ea"/>
              <a:cs typeface="+mn-cs"/>
            </a:rPr>
            <a:t>高利率の市債の繰上償還を積極的に実施し、元利償還金の抑制を図ることなどにより、今後も歳入歳出のバランスに常に留意し、健全な財政運営に努める。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公営企業会計である水道事業会計および下水道事業会計については、黒字経営となっている。</a:t>
          </a:r>
          <a:endParaRPr lang="ja-JP" altLang="ja-JP" sz="1400">
            <a:effectLst/>
          </a:endParaRPr>
        </a:p>
        <a:p>
          <a:r>
            <a:rPr kumimoji="1" lang="ja-JP" altLang="ja-JP" sz="1100">
              <a:solidFill>
                <a:schemeClr val="dk1"/>
              </a:solidFill>
              <a:effectLst/>
              <a:latin typeface="+mn-lt"/>
              <a:ea typeface="+mn-ea"/>
              <a:cs typeface="+mn-cs"/>
            </a:rPr>
            <a:t>　一般会計は黒字経営となっている。</a:t>
          </a:r>
          <a:endParaRPr lang="ja-JP" altLang="ja-JP" sz="1400">
            <a:effectLst/>
          </a:endParaRPr>
        </a:p>
        <a:p>
          <a:r>
            <a:rPr kumimoji="1" lang="ja-JP" altLang="ja-JP" sz="1100">
              <a:solidFill>
                <a:schemeClr val="dk1"/>
              </a:solidFill>
              <a:effectLst/>
              <a:latin typeface="+mn-lt"/>
              <a:ea typeface="+mn-ea"/>
              <a:cs typeface="+mn-cs"/>
            </a:rPr>
            <a:t>　税や保険料を主な財源とする国民健康保険特別会計、介護保険特別会計</a:t>
          </a:r>
          <a:r>
            <a:rPr kumimoji="1" lang="ja-JP" altLang="en-US" sz="1100">
              <a:solidFill>
                <a:schemeClr val="dk1"/>
              </a:solidFill>
              <a:effectLst/>
              <a:latin typeface="+mn-lt"/>
              <a:ea typeface="+mn-ea"/>
              <a:cs typeface="+mn-cs"/>
            </a:rPr>
            <a:t>、後期高齢者医療特別会計</a:t>
          </a:r>
          <a:r>
            <a:rPr kumimoji="1" lang="ja-JP" altLang="ja-JP" sz="1100">
              <a:solidFill>
                <a:schemeClr val="dk1"/>
              </a:solidFill>
              <a:effectLst/>
              <a:latin typeface="+mn-lt"/>
              <a:ea typeface="+mn-ea"/>
              <a:cs typeface="+mn-cs"/>
            </a:rPr>
            <a:t>は、概ね収支のバランスが取れている。</a:t>
          </a:r>
          <a:endParaRPr lang="ja-JP" altLang="ja-JP" sz="1400">
            <a:effectLst/>
          </a:endParaRPr>
        </a:p>
        <a:p>
          <a:r>
            <a:rPr kumimoji="1" lang="ja-JP" altLang="ja-JP" sz="1100">
              <a:solidFill>
                <a:schemeClr val="dk1"/>
              </a:solidFill>
              <a:effectLst/>
              <a:latin typeface="+mn-lt"/>
              <a:ea typeface="+mn-ea"/>
              <a:cs typeface="+mn-cs"/>
            </a:rPr>
            <a:t>　今後も歳入歳出のバランスに常に留意し、健全な財政運営に努める。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34097062</v>
      </c>
      <c r="BO4" s="381"/>
      <c r="BP4" s="381"/>
      <c r="BQ4" s="381"/>
      <c r="BR4" s="381"/>
      <c r="BS4" s="381"/>
      <c r="BT4" s="381"/>
      <c r="BU4" s="382"/>
      <c r="BV4" s="380">
        <v>33921184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3.6</v>
      </c>
      <c r="CU4" s="387"/>
      <c r="CV4" s="387"/>
      <c r="CW4" s="387"/>
      <c r="CX4" s="387"/>
      <c r="CY4" s="387"/>
      <c r="CZ4" s="387"/>
      <c r="DA4" s="388"/>
      <c r="DB4" s="386">
        <v>3.9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33387773</v>
      </c>
      <c r="BO5" s="418"/>
      <c r="BP5" s="418"/>
      <c r="BQ5" s="418"/>
      <c r="BR5" s="418"/>
      <c r="BS5" s="418"/>
      <c r="BT5" s="418"/>
      <c r="BU5" s="419"/>
      <c r="BV5" s="417">
        <v>33206890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86.1</v>
      </c>
      <c r="CU5" s="415"/>
      <c r="CV5" s="415"/>
      <c r="CW5" s="415"/>
      <c r="CX5" s="415"/>
      <c r="CY5" s="415"/>
      <c r="CZ5" s="415"/>
      <c r="DA5" s="416"/>
      <c r="DB5" s="414">
        <v>84.9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709289</v>
      </c>
      <c r="BO6" s="418"/>
      <c r="BP6" s="418"/>
      <c r="BQ6" s="418"/>
      <c r="BR6" s="418"/>
      <c r="BS6" s="418"/>
      <c r="BT6" s="418"/>
      <c r="BU6" s="419"/>
      <c r="BV6" s="417">
        <v>714294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92.1</v>
      </c>
      <c r="CU6" s="455"/>
      <c r="CV6" s="455"/>
      <c r="CW6" s="455"/>
      <c r="CX6" s="455"/>
      <c r="CY6" s="455"/>
      <c r="CZ6" s="455"/>
      <c r="DA6" s="456"/>
      <c r="DB6" s="454">
        <v>91.9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49271</v>
      </c>
      <c r="BO7" s="418"/>
      <c r="BP7" s="418"/>
      <c r="BQ7" s="418"/>
      <c r="BR7" s="418"/>
      <c r="BS7" s="418"/>
      <c r="BT7" s="418"/>
      <c r="BU7" s="419"/>
      <c r="BV7" s="417">
        <v>5938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18473153</v>
      </c>
      <c r="CU7" s="418"/>
      <c r="CV7" s="418"/>
      <c r="CW7" s="418"/>
      <c r="CX7" s="418"/>
      <c r="CY7" s="418"/>
      <c r="CZ7" s="418"/>
      <c r="DA7" s="419"/>
      <c r="DB7" s="417">
        <v>18186061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660018</v>
      </c>
      <c r="BO8" s="418"/>
      <c r="BP8" s="418"/>
      <c r="BQ8" s="418"/>
      <c r="BR8" s="418"/>
      <c r="BS8" s="418"/>
      <c r="BT8" s="418"/>
      <c r="BU8" s="419"/>
      <c r="BV8" s="417">
        <v>708356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v>
      </c>
      <c r="CU8" s="458"/>
      <c r="CV8" s="458"/>
      <c r="CW8" s="458"/>
      <c r="CX8" s="458"/>
      <c r="CY8" s="458"/>
      <c r="CZ8" s="458"/>
      <c r="DA8" s="459"/>
      <c r="DB8" s="457">
        <v>0.79</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99525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-48338</v>
      </c>
      <c r="BO9" s="418"/>
      <c r="BP9" s="418"/>
      <c r="BQ9" s="418"/>
      <c r="BR9" s="418"/>
      <c r="BS9" s="418"/>
      <c r="BT9" s="418"/>
      <c r="BU9" s="419"/>
      <c r="BV9" s="417">
        <v>31837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15.4</v>
      </c>
      <c r="CU9" s="415"/>
      <c r="CV9" s="415"/>
      <c r="CW9" s="415"/>
      <c r="CX9" s="415"/>
      <c r="CY9" s="415"/>
      <c r="CZ9" s="415"/>
      <c r="DA9" s="416"/>
      <c r="DB9" s="414">
        <v>16.5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95087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36098</v>
      </c>
      <c r="BO10" s="418"/>
      <c r="BP10" s="418"/>
      <c r="BQ10" s="418"/>
      <c r="BR10" s="418"/>
      <c r="BS10" s="418"/>
      <c r="BT10" s="418"/>
      <c r="BU10" s="419"/>
      <c r="BV10" s="417">
        <v>114274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821091</v>
      </c>
      <c r="BO11" s="418"/>
      <c r="BP11" s="418"/>
      <c r="BQ11" s="418"/>
      <c r="BR11" s="418"/>
      <c r="BS11" s="418"/>
      <c r="BT11" s="418"/>
      <c r="BU11" s="419"/>
      <c r="BV11" s="417">
        <v>683683</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100130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401450</v>
      </c>
      <c r="BO12" s="418"/>
      <c r="BP12" s="418"/>
      <c r="BQ12" s="418"/>
      <c r="BR12" s="418"/>
      <c r="BS12" s="418"/>
      <c r="BT12" s="418"/>
      <c r="BU12" s="419"/>
      <c r="BV12" s="417">
        <v>421351</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99396</v>
      </c>
      <c r="S13" s="499"/>
      <c r="T13" s="499"/>
      <c r="U13" s="499"/>
      <c r="V13" s="500"/>
      <c r="W13" s="433" t="s">
        <v>123</v>
      </c>
      <c r="X13" s="434"/>
      <c r="Y13" s="434"/>
      <c r="Z13" s="434"/>
      <c r="AA13" s="434"/>
      <c r="AB13" s="424"/>
      <c r="AC13" s="468">
        <v>155</v>
      </c>
      <c r="AD13" s="469"/>
      <c r="AE13" s="469"/>
      <c r="AF13" s="469"/>
      <c r="AG13" s="508"/>
      <c r="AH13" s="468">
        <v>140</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407401</v>
      </c>
      <c r="BO13" s="418"/>
      <c r="BP13" s="418"/>
      <c r="BQ13" s="418"/>
      <c r="BR13" s="418"/>
      <c r="BS13" s="418"/>
      <c r="BT13" s="418"/>
      <c r="BU13" s="419"/>
      <c r="BV13" s="417">
        <v>408443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2.1</v>
      </c>
      <c r="CU13" s="415"/>
      <c r="CV13" s="415"/>
      <c r="CW13" s="415"/>
      <c r="CX13" s="415"/>
      <c r="CY13" s="415"/>
      <c r="CZ13" s="415"/>
      <c r="DA13" s="416"/>
      <c r="DB13" s="414">
        <v>4.0999999999999996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99666</v>
      </c>
      <c r="S14" s="499"/>
      <c r="T14" s="499"/>
      <c r="U14" s="499"/>
      <c r="V14" s="500"/>
      <c r="W14" s="407"/>
      <c r="X14" s="408"/>
      <c r="Y14" s="408"/>
      <c r="Z14" s="408"/>
      <c r="AA14" s="408"/>
      <c r="AB14" s="397"/>
      <c r="AC14" s="501">
        <v>0.4</v>
      </c>
      <c r="AD14" s="502"/>
      <c r="AE14" s="502"/>
      <c r="AF14" s="502"/>
      <c r="AG14" s="503"/>
      <c r="AH14" s="501">
        <v>0.3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99006</v>
      </c>
      <c r="S15" s="499"/>
      <c r="T15" s="499"/>
      <c r="U15" s="499"/>
      <c r="V15" s="500"/>
      <c r="W15" s="433" t="s">
        <v>130</v>
      </c>
      <c r="X15" s="434"/>
      <c r="Y15" s="434"/>
      <c r="Z15" s="434"/>
      <c r="AA15" s="434"/>
      <c r="AB15" s="424"/>
      <c r="AC15" s="468">
        <v>8253</v>
      </c>
      <c r="AD15" s="469"/>
      <c r="AE15" s="469"/>
      <c r="AF15" s="469"/>
      <c r="AG15" s="508"/>
      <c r="AH15" s="468">
        <v>7269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11419963</v>
      </c>
      <c r="BO15" s="381"/>
      <c r="BP15" s="381"/>
      <c r="BQ15" s="381"/>
      <c r="BR15" s="381"/>
      <c r="BS15" s="381"/>
      <c r="BT15" s="381"/>
      <c r="BU15" s="382"/>
      <c r="BV15" s="380">
        <v>10875978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19.2</v>
      </c>
      <c r="AD16" s="502"/>
      <c r="AE16" s="502"/>
      <c r="AF16" s="502"/>
      <c r="AG16" s="503"/>
      <c r="AH16" s="501">
        <v>17.8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14109420</v>
      </c>
      <c r="BO16" s="418"/>
      <c r="BP16" s="418"/>
      <c r="BQ16" s="418"/>
      <c r="BR16" s="418"/>
      <c r="BS16" s="418"/>
      <c r="BT16" s="418"/>
      <c r="BU16" s="419"/>
      <c r="BV16" s="417">
        <v>13727790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34528</v>
      </c>
      <c r="AD17" s="469"/>
      <c r="AE17" s="469"/>
      <c r="AF17" s="469"/>
      <c r="AG17" s="508"/>
      <c r="AH17" s="468">
        <v>33543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14581593</v>
      </c>
      <c r="BO17" s="418"/>
      <c r="BP17" s="418"/>
      <c r="BQ17" s="418"/>
      <c r="BR17" s="418"/>
      <c r="BS17" s="418"/>
      <c r="BT17" s="418"/>
      <c r="BU17" s="419"/>
      <c r="BV17" s="417">
        <v>13859495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26.89</v>
      </c>
      <c r="M18" s="530"/>
      <c r="N18" s="530"/>
      <c r="O18" s="530"/>
      <c r="P18" s="530"/>
      <c r="Q18" s="530"/>
      <c r="R18" s="531"/>
      <c r="S18" s="531"/>
      <c r="T18" s="531"/>
      <c r="U18" s="531"/>
      <c r="V18" s="532"/>
      <c r="W18" s="435"/>
      <c r="X18" s="436"/>
      <c r="Y18" s="436"/>
      <c r="Z18" s="436"/>
      <c r="AA18" s="436"/>
      <c r="AB18" s="427"/>
      <c r="AC18" s="533">
        <v>80.400000000000006</v>
      </c>
      <c r="AD18" s="534"/>
      <c r="AE18" s="534"/>
      <c r="AF18" s="534"/>
      <c r="AG18" s="535"/>
      <c r="AH18" s="533">
        <v>81.900000000000006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16087321</v>
      </c>
      <c r="BO18" s="418"/>
      <c r="BP18" s="418"/>
      <c r="BQ18" s="418"/>
      <c r="BR18" s="418"/>
      <c r="BS18" s="418"/>
      <c r="BT18" s="418"/>
      <c r="BU18" s="419"/>
      <c r="BV18" s="417">
        <v>16289807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3701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21494032</v>
      </c>
      <c r="BO19" s="418"/>
      <c r="BP19" s="418"/>
      <c r="BQ19" s="418"/>
      <c r="BR19" s="418"/>
      <c r="BS19" s="418"/>
      <c r="BT19" s="418"/>
      <c r="BU19" s="419"/>
      <c r="BV19" s="417">
        <v>21692263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39885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21586455</v>
      </c>
      <c r="BO23" s="418"/>
      <c r="BP23" s="418"/>
      <c r="BQ23" s="418"/>
      <c r="BR23" s="418"/>
      <c r="BS23" s="418"/>
      <c r="BT23" s="418"/>
      <c r="BU23" s="419"/>
      <c r="BV23" s="417">
        <v>22273164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9260</v>
      </c>
      <c r="R24" s="469"/>
      <c r="S24" s="469"/>
      <c r="T24" s="469"/>
      <c r="U24" s="469"/>
      <c r="V24" s="508"/>
      <c r="W24" s="563"/>
      <c r="X24" s="551"/>
      <c r="Y24" s="552"/>
      <c r="Z24" s="467" t="s">
        <v>154</v>
      </c>
      <c r="AA24" s="447"/>
      <c r="AB24" s="447"/>
      <c r="AC24" s="447"/>
      <c r="AD24" s="447"/>
      <c r="AE24" s="447"/>
      <c r="AF24" s="447"/>
      <c r="AG24" s="448"/>
      <c r="AH24" s="468">
        <v>393</v>
      </c>
      <c r="AI24" s="469"/>
      <c r="AJ24" s="469"/>
      <c r="AK24" s="469"/>
      <c r="AL24" s="508"/>
      <c r="AM24" s="468">
        <v>1184109</v>
      </c>
      <c r="AN24" s="469"/>
      <c r="AO24" s="469"/>
      <c r="AP24" s="469"/>
      <c r="AQ24" s="469"/>
      <c r="AR24" s="508"/>
      <c r="AS24" s="468">
        <v>3013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9300168</v>
      </c>
      <c r="BO24" s="418"/>
      <c r="BP24" s="418"/>
      <c r="BQ24" s="418"/>
      <c r="BR24" s="418"/>
      <c r="BS24" s="418"/>
      <c r="BT24" s="418"/>
      <c r="BU24" s="419"/>
      <c r="BV24" s="417">
        <v>11320416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7630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8599335</v>
      </c>
      <c r="BO25" s="381"/>
      <c r="BP25" s="381"/>
      <c r="BQ25" s="381"/>
      <c r="BR25" s="381"/>
      <c r="BS25" s="381"/>
      <c r="BT25" s="381"/>
      <c r="BU25" s="382"/>
      <c r="BV25" s="380">
        <v>11976105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6910</v>
      </c>
      <c r="R26" s="469"/>
      <c r="S26" s="469"/>
      <c r="T26" s="469"/>
      <c r="U26" s="469"/>
      <c r="V26" s="508"/>
      <c r="W26" s="563"/>
      <c r="X26" s="551"/>
      <c r="Y26" s="552"/>
      <c r="Z26" s="467" t="s">
        <v>160</v>
      </c>
      <c r="AA26" s="573"/>
      <c r="AB26" s="573"/>
      <c r="AC26" s="573"/>
      <c r="AD26" s="573"/>
      <c r="AE26" s="573"/>
      <c r="AF26" s="573"/>
      <c r="AG26" s="574"/>
      <c r="AH26" s="468">
        <v>12</v>
      </c>
      <c r="AI26" s="469"/>
      <c r="AJ26" s="469"/>
      <c r="AK26" s="469"/>
      <c r="AL26" s="508"/>
      <c r="AM26" s="468">
        <v>43224</v>
      </c>
      <c r="AN26" s="469"/>
      <c r="AO26" s="469"/>
      <c r="AP26" s="469"/>
      <c r="AQ26" s="469"/>
      <c r="AR26" s="508"/>
      <c r="AS26" s="468">
        <v>3602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5680</v>
      </c>
      <c r="R27" s="469"/>
      <c r="S27" s="469"/>
      <c r="T27" s="469"/>
      <c r="U27" s="469"/>
      <c r="V27" s="508"/>
      <c r="W27" s="563"/>
      <c r="X27" s="551"/>
      <c r="Y27" s="552"/>
      <c r="Z27" s="467" t="s">
        <v>163</v>
      </c>
      <c r="AA27" s="447"/>
      <c r="AB27" s="447"/>
      <c r="AC27" s="447"/>
      <c r="AD27" s="447"/>
      <c r="AE27" s="447"/>
      <c r="AF27" s="447"/>
      <c r="AG27" s="448"/>
      <c r="AH27" s="468">
        <v>2</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5070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5604797</v>
      </c>
      <c r="BO28" s="381"/>
      <c r="BP28" s="381"/>
      <c r="BQ28" s="381"/>
      <c r="BR28" s="381"/>
      <c r="BS28" s="381"/>
      <c r="BT28" s="381"/>
      <c r="BU28" s="382"/>
      <c r="BV28" s="380">
        <v>5610149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18</v>
      </c>
      <c r="M29" s="469"/>
      <c r="N29" s="469"/>
      <c r="O29" s="469"/>
      <c r="P29" s="508"/>
      <c r="Q29" s="468">
        <v>4620</v>
      </c>
      <c r="R29" s="469"/>
      <c r="S29" s="469"/>
      <c r="T29" s="469"/>
      <c r="U29" s="469"/>
      <c r="V29" s="508"/>
      <c r="W29" s="564"/>
      <c r="X29" s="565"/>
      <c r="Y29" s="566"/>
      <c r="Z29" s="467" t="s">
        <v>171</v>
      </c>
      <c r="AA29" s="447"/>
      <c r="AB29" s="447"/>
      <c r="AC29" s="447"/>
      <c r="AD29" s="447"/>
      <c r="AE29" s="447"/>
      <c r="AF29" s="447"/>
      <c r="AG29" s="448"/>
      <c r="AH29" s="468">
        <v>395</v>
      </c>
      <c r="AI29" s="469"/>
      <c r="AJ29" s="469"/>
      <c r="AK29" s="469"/>
      <c r="AL29" s="508"/>
      <c r="AM29" s="468">
        <v>1192335</v>
      </c>
      <c r="AN29" s="469"/>
      <c r="AO29" s="469"/>
      <c r="AP29" s="469"/>
      <c r="AQ29" s="469"/>
      <c r="AR29" s="508"/>
      <c r="AS29" s="468">
        <v>3019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1924208</v>
      </c>
      <c r="BO29" s="418"/>
      <c r="BP29" s="418"/>
      <c r="BQ29" s="418"/>
      <c r="BR29" s="418"/>
      <c r="BS29" s="418"/>
      <c r="BT29" s="418"/>
      <c r="BU29" s="419"/>
      <c r="BV29" s="417">
        <v>2337473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101.5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8210399</v>
      </c>
      <c r="BO30" s="587"/>
      <c r="BP30" s="587"/>
      <c r="BQ30" s="587"/>
      <c r="BR30" s="587"/>
      <c r="BS30" s="587"/>
      <c r="BT30" s="587"/>
      <c r="BU30" s="588"/>
      <c r="BV30" s="586">
        <v>7833894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福岡県市町村消防団員等公務災害補償組合（一般会計）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大野城まどかぴあ</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福岡県市町村職員退職手当組合（一般会計）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大野城市体育協会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介護保険特別会計（介護サービス事業勘定）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福岡県市町村職員退職手当組合（基金特別会計）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おおのじょう緑のトラスト協会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筑紫自治振興組合（一般会計）</v>
      </c>
      <c r="BZ37" s="599"/>
      <c r="CA37" s="599"/>
      <c r="CB37" s="599"/>
      <c r="CC37" s="599"/>
      <c r="CD37" s="599"/>
      <c r="CE37" s="599"/>
      <c r="CF37" s="599"/>
      <c r="CG37" s="599"/>
      <c r="CH37" s="599"/>
      <c r="CI37" s="599"/>
      <c r="CJ37" s="599"/>
      <c r="CK37" s="599"/>
      <c r="CL37" s="599"/>
      <c r="CM37" s="599"/>
      <c r="CN37" s="167"/>
      <c r="CO37" s="598">
        <f t="shared" si="3"/>
        <v>21</v>
      </c>
      <c r="CP37" s="598"/>
      <c r="CQ37" s="599" t="str">
        <f>IF('各会計、関係団体の財政状況及び健全化判断比率'!BS10="","",'各会計、関係団体の財政状況及び健全化判断比率'!BS10)</f>
        <v>大野城市土地開発公社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筑紫自治振興組合（筑紫公平委員会特別会計）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春日・大野城・那珂川消防組合（一般会計）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大野城太宰府環境施設組合（一般会計）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福岡県自治振興組合（一般会計）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福岡県自治振興組合（公文書館事業特別会計）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春日大野城衛生施設組合（一般会計）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15.61</v>
      </c>
      <c r="G34" s="33">
        <v>15.11</v>
      </c>
      <c r="H34" s="33">
        <v>14.3</v>
      </c>
      <c r="I34" s="33">
        <v>13.37</v>
      </c>
      <c r="J34" s="34">
        <v>13.03</v>
      </c>
      <c r="K34" s="22"/>
      <c r="L34" s="22"/>
      <c r="M34" s="22"/>
      <c r="N34" s="22"/>
      <c r="O34" s="22"/>
      <c r="P34" s="22"/>
    </row>
    <row r="35" spans="1:16" ht="39" customHeight="1">
      <c r="A35" s="22"/>
      <c r="B35" s="35"/>
      <c r="C35" s="1178" t="s">
        <v>525</v>
      </c>
      <c r="D35" s="1179"/>
      <c r="E35" s="1180"/>
      <c r="F35" s="36">
        <v>3.79</v>
      </c>
      <c r="G35" s="37">
        <v>3.6</v>
      </c>
      <c r="H35" s="37">
        <v>4.1900000000000004</v>
      </c>
      <c r="I35" s="37">
        <v>4.29</v>
      </c>
      <c r="J35" s="38">
        <v>5.31</v>
      </c>
      <c r="K35" s="22"/>
      <c r="L35" s="22"/>
      <c r="M35" s="22"/>
      <c r="N35" s="22"/>
      <c r="O35" s="22"/>
      <c r="P35" s="22"/>
    </row>
    <row r="36" spans="1:16" ht="39" customHeight="1">
      <c r="A36" s="22"/>
      <c r="B36" s="35"/>
      <c r="C36" s="1178" t="s">
        <v>526</v>
      </c>
      <c r="D36" s="1179"/>
      <c r="E36" s="1180"/>
      <c r="F36" s="36">
        <v>3.55</v>
      </c>
      <c r="G36" s="37">
        <v>3.13</v>
      </c>
      <c r="H36" s="37">
        <v>3.76</v>
      </c>
      <c r="I36" s="37">
        <v>3.89</v>
      </c>
      <c r="J36" s="38">
        <v>3.57</v>
      </c>
      <c r="K36" s="22"/>
      <c r="L36" s="22"/>
      <c r="M36" s="22"/>
      <c r="N36" s="22"/>
      <c r="O36" s="22"/>
      <c r="P36" s="22"/>
    </row>
    <row r="37" spans="1:16" ht="39" customHeight="1">
      <c r="A37" s="22"/>
      <c r="B37" s="35"/>
      <c r="C37" s="1178" t="s">
        <v>527</v>
      </c>
      <c r="D37" s="1179"/>
      <c r="E37" s="1180"/>
      <c r="F37" s="36">
        <v>0.37</v>
      </c>
      <c r="G37" s="37">
        <v>0.51</v>
      </c>
      <c r="H37" s="37">
        <v>0.48</v>
      </c>
      <c r="I37" s="37">
        <v>0.68</v>
      </c>
      <c r="J37" s="38">
        <v>1.25</v>
      </c>
      <c r="K37" s="22"/>
      <c r="L37" s="22"/>
      <c r="M37" s="22"/>
      <c r="N37" s="22"/>
      <c r="O37" s="22"/>
      <c r="P37" s="22"/>
    </row>
    <row r="38" spans="1:16" ht="39" customHeight="1">
      <c r="A38" s="22"/>
      <c r="B38" s="35"/>
      <c r="C38" s="1178" t="s">
        <v>528</v>
      </c>
      <c r="D38" s="1179"/>
      <c r="E38" s="1180"/>
      <c r="F38" s="36">
        <v>0.18</v>
      </c>
      <c r="G38" s="37">
        <v>0.26</v>
      </c>
      <c r="H38" s="37">
        <v>0.41</v>
      </c>
      <c r="I38" s="37">
        <v>0.48</v>
      </c>
      <c r="J38" s="38">
        <v>0.62</v>
      </c>
      <c r="K38" s="22"/>
      <c r="L38" s="22"/>
      <c r="M38" s="22"/>
      <c r="N38" s="22"/>
      <c r="O38" s="22"/>
      <c r="P38" s="22"/>
    </row>
    <row r="39" spans="1:16" ht="39" customHeight="1">
      <c r="A39" s="22"/>
      <c r="B39" s="35"/>
      <c r="C39" s="1178" t="s">
        <v>529</v>
      </c>
      <c r="D39" s="1179"/>
      <c r="E39" s="1180"/>
      <c r="F39" s="36">
        <v>0.05</v>
      </c>
      <c r="G39" s="37">
        <v>0.05</v>
      </c>
      <c r="H39" s="37">
        <v>7.0000000000000007E-2</v>
      </c>
      <c r="I39" s="37">
        <v>0.11</v>
      </c>
      <c r="J39" s="38">
        <v>0.11</v>
      </c>
      <c r="K39" s="22"/>
      <c r="L39" s="22"/>
      <c r="M39" s="22"/>
      <c r="N39" s="22"/>
      <c r="O39" s="22"/>
      <c r="P39" s="22"/>
    </row>
    <row r="40" spans="1:16" ht="39" customHeight="1">
      <c r="A40" s="22"/>
      <c r="B40" s="35"/>
      <c r="C40" s="1178" t="s">
        <v>530</v>
      </c>
      <c r="D40" s="1179"/>
      <c r="E40" s="1180"/>
      <c r="F40" s="36">
        <v>0.04</v>
      </c>
      <c r="G40" s="37" t="s">
        <v>531</v>
      </c>
      <c r="H40" s="37" t="s">
        <v>531</v>
      </c>
      <c r="I40" s="37" t="s">
        <v>531</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5295</v>
      </c>
      <c r="L45" s="60">
        <v>4234</v>
      </c>
      <c r="M45" s="60">
        <v>3540</v>
      </c>
      <c r="N45" s="60">
        <v>3113</v>
      </c>
      <c r="O45" s="61">
        <v>3115</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503</v>
      </c>
      <c r="L48" s="64">
        <v>548</v>
      </c>
      <c r="M48" s="64">
        <v>562</v>
      </c>
      <c r="N48" s="64">
        <v>537</v>
      </c>
      <c r="O48" s="65">
        <v>555</v>
      </c>
      <c r="P48" s="48"/>
      <c r="Q48" s="48"/>
      <c r="R48" s="48"/>
      <c r="S48" s="48"/>
      <c r="T48" s="48"/>
      <c r="U48" s="48"/>
    </row>
    <row r="49" spans="1:21" ht="30.75" customHeight="1">
      <c r="A49" s="48"/>
      <c r="B49" s="1196"/>
      <c r="C49" s="1197"/>
      <c r="D49" s="62"/>
      <c r="E49" s="1188" t="s">
        <v>16</v>
      </c>
      <c r="F49" s="1188"/>
      <c r="G49" s="1188"/>
      <c r="H49" s="1188"/>
      <c r="I49" s="1188"/>
      <c r="J49" s="1189"/>
      <c r="K49" s="63">
        <v>26</v>
      </c>
      <c r="L49" s="64">
        <v>26</v>
      </c>
      <c r="M49" s="64">
        <v>27</v>
      </c>
      <c r="N49" s="64">
        <v>32</v>
      </c>
      <c r="O49" s="65">
        <v>61</v>
      </c>
      <c r="P49" s="48"/>
      <c r="Q49" s="48"/>
      <c r="R49" s="48"/>
      <c r="S49" s="48"/>
      <c r="T49" s="48"/>
      <c r="U49" s="48"/>
    </row>
    <row r="50" spans="1:21" ht="30.75" customHeight="1">
      <c r="A50" s="48"/>
      <c r="B50" s="1196"/>
      <c r="C50" s="1197"/>
      <c r="D50" s="62"/>
      <c r="E50" s="1188" t="s">
        <v>17</v>
      </c>
      <c r="F50" s="1188"/>
      <c r="G50" s="1188"/>
      <c r="H50" s="1188"/>
      <c r="I50" s="1188"/>
      <c r="J50" s="1189"/>
      <c r="K50" s="63">
        <v>79</v>
      </c>
      <c r="L50" s="64">
        <v>70</v>
      </c>
      <c r="M50" s="64">
        <v>73</v>
      </c>
      <c r="N50" s="64">
        <v>88</v>
      </c>
      <c r="O50" s="65">
        <v>106</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4705</v>
      </c>
      <c r="L52" s="64">
        <v>3833</v>
      </c>
      <c r="M52" s="64">
        <v>3658</v>
      </c>
      <c r="N52" s="64">
        <v>3475</v>
      </c>
      <c r="O52" s="65">
        <v>3671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1198</v>
      </c>
      <c r="L53" s="69">
        <v>1045</v>
      </c>
      <c r="M53" s="69">
        <v>544</v>
      </c>
      <c r="N53" s="69">
        <v>295</v>
      </c>
      <c r="O53" s="70">
        <v>166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23964</v>
      </c>
      <c r="J41" s="83">
        <v>23050</v>
      </c>
      <c r="K41" s="83">
        <v>22410</v>
      </c>
      <c r="L41" s="83">
        <v>22273</v>
      </c>
      <c r="M41" s="84">
        <v>21586</v>
      </c>
    </row>
    <row r="42" spans="2:13" ht="27.75" customHeight="1">
      <c r="B42" s="1204"/>
      <c r="C42" s="1205"/>
      <c r="D42" s="85"/>
      <c r="E42" s="1210" t="s">
        <v>26</v>
      </c>
      <c r="F42" s="1210"/>
      <c r="G42" s="1210"/>
      <c r="H42" s="1211"/>
      <c r="I42" s="86">
        <v>1283</v>
      </c>
      <c r="J42" s="87">
        <v>347</v>
      </c>
      <c r="K42" s="87">
        <v>406</v>
      </c>
      <c r="L42" s="87">
        <v>810</v>
      </c>
      <c r="M42" s="88">
        <v>403</v>
      </c>
    </row>
    <row r="43" spans="2:13" ht="27.75" customHeight="1">
      <c r="B43" s="1204"/>
      <c r="C43" s="1205"/>
      <c r="D43" s="85"/>
      <c r="E43" s="1210" t="s">
        <v>27</v>
      </c>
      <c r="F43" s="1210"/>
      <c r="G43" s="1210"/>
      <c r="H43" s="1211"/>
      <c r="I43" s="86">
        <v>6365</v>
      </c>
      <c r="J43" s="87">
        <v>5339</v>
      </c>
      <c r="K43" s="87">
        <v>4442</v>
      </c>
      <c r="L43" s="87">
        <v>4352</v>
      </c>
      <c r="M43" s="88">
        <v>4223</v>
      </c>
    </row>
    <row r="44" spans="2:13" ht="27.75" customHeight="1">
      <c r="B44" s="1204"/>
      <c r="C44" s="1205"/>
      <c r="D44" s="85"/>
      <c r="E44" s="1210" t="s">
        <v>28</v>
      </c>
      <c r="F44" s="1210"/>
      <c r="G44" s="1210"/>
      <c r="H44" s="1211"/>
      <c r="I44" s="86">
        <v>895</v>
      </c>
      <c r="J44" s="87">
        <v>981</v>
      </c>
      <c r="K44" s="87">
        <v>2265</v>
      </c>
      <c r="L44" s="87">
        <v>3548</v>
      </c>
      <c r="M44" s="88">
        <v>3563</v>
      </c>
    </row>
    <row r="45" spans="2:13" ht="27.75" customHeight="1">
      <c r="B45" s="1204"/>
      <c r="C45" s="1205"/>
      <c r="D45" s="85"/>
      <c r="E45" s="1210" t="s">
        <v>29</v>
      </c>
      <c r="F45" s="1210"/>
      <c r="G45" s="1210"/>
      <c r="H45" s="1211"/>
      <c r="I45" s="86">
        <v>2346</v>
      </c>
      <c r="J45" s="87">
        <v>2224</v>
      </c>
      <c r="K45" s="87">
        <v>1823</v>
      </c>
      <c r="L45" s="87">
        <v>1725</v>
      </c>
      <c r="M45" s="88">
        <v>1692</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16250</v>
      </c>
      <c r="J50" s="87">
        <v>15767</v>
      </c>
      <c r="K50" s="87">
        <v>15916</v>
      </c>
      <c r="L50" s="87">
        <v>15794</v>
      </c>
      <c r="M50" s="88">
        <v>15751</v>
      </c>
    </row>
    <row r="51" spans="2:13" ht="27.75" customHeight="1">
      <c r="B51" s="1204"/>
      <c r="C51" s="1205"/>
      <c r="D51" s="85"/>
      <c r="E51" s="1210" t="s">
        <v>36</v>
      </c>
      <c r="F51" s="1210"/>
      <c r="G51" s="1210"/>
      <c r="H51" s="1211"/>
      <c r="I51" s="86">
        <v>8093</v>
      </c>
      <c r="J51" s="87">
        <v>7218</v>
      </c>
      <c r="K51" s="87">
        <v>6668</v>
      </c>
      <c r="L51" s="87">
        <v>6489</v>
      </c>
      <c r="M51" s="88">
        <v>6561</v>
      </c>
    </row>
    <row r="52" spans="2:13" ht="27.75" customHeight="1">
      <c r="B52" s="1206"/>
      <c r="C52" s="1207"/>
      <c r="D52" s="85"/>
      <c r="E52" s="1210" t="s">
        <v>37</v>
      </c>
      <c r="F52" s="1210"/>
      <c r="G52" s="1210"/>
      <c r="H52" s="1211"/>
      <c r="I52" s="86">
        <v>29101</v>
      </c>
      <c r="J52" s="87">
        <v>30844</v>
      </c>
      <c r="K52" s="87">
        <v>32788</v>
      </c>
      <c r="L52" s="87">
        <v>31164</v>
      </c>
      <c r="M52" s="88">
        <v>31105</v>
      </c>
    </row>
    <row r="53" spans="2:13" ht="27.75" customHeight="1" thickBot="1">
      <c r="B53" s="1217" t="s">
        <v>21</v>
      </c>
      <c r="C53" s="1218"/>
      <c r="D53" s="92"/>
      <c r="E53" s="1219" t="s">
        <v>38</v>
      </c>
      <c r="F53" s="1219"/>
      <c r="G53" s="1219"/>
      <c r="H53" s="1220"/>
      <c r="I53" s="93">
        <v>-18590</v>
      </c>
      <c r="J53" s="94">
        <v>-21888</v>
      </c>
      <c r="K53" s="94">
        <v>-24027</v>
      </c>
      <c r="L53" s="94">
        <v>-20739</v>
      </c>
      <c r="M53" s="95">
        <v>-21950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574</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574</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573</v>
      </c>
      <c r="C41" s="248"/>
      <c r="D41" s="248"/>
      <c r="E41" s="248"/>
      <c r="F41" s="248"/>
      <c r="G41" s="248"/>
      <c r="H41" s="248"/>
      <c r="I41" s="248"/>
      <c r="J41" s="248"/>
      <c r="K41" s="248"/>
      <c r="L41" s="248"/>
      <c r="M41" s="248"/>
      <c r="N41" s="248"/>
      <c r="O41" s="248"/>
      <c r="P41" s="249"/>
    </row>
    <row r="42" spans="2:17">
      <c r="B42" s="250"/>
      <c r="C42" s="246"/>
      <c r="D42" s="246"/>
      <c r="E42" s="246"/>
      <c r="F42" s="246"/>
      <c r="G42" s="355" t="s">
        <v>570</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65"/>
      <c r="I48" s="365"/>
      <c r="J48" s="365"/>
    </row>
    <row r="49" spans="1:17">
      <c r="B49" s="250"/>
      <c r="C49" s="246"/>
      <c r="D49" s="246"/>
      <c r="E49" s="246"/>
      <c r="F49" s="246"/>
      <c r="G49" s="245" t="s">
        <v>572</v>
      </c>
    </row>
    <row r="50" spans="1:17">
      <c r="B50" s="250"/>
      <c r="C50" s="246"/>
      <c r="D50" s="246"/>
      <c r="E50" s="246"/>
      <c r="F50" s="246"/>
      <c r="G50" s="1230"/>
      <c r="H50" s="1231"/>
      <c r="I50" s="1231"/>
      <c r="J50" s="1232"/>
      <c r="K50" s="347" t="s">
        <v>518</v>
      </c>
      <c r="L50" s="347" t="s">
        <v>519</v>
      </c>
      <c r="M50" s="347" t="s">
        <v>520</v>
      </c>
      <c r="N50" s="347" t="s">
        <v>521</v>
      </c>
      <c r="O50" s="347" t="s">
        <v>522</v>
      </c>
    </row>
    <row r="51" spans="1:17">
      <c r="B51" s="250"/>
      <c r="C51" s="246"/>
      <c r="D51" s="246"/>
      <c r="E51" s="246"/>
      <c r="F51" s="246"/>
      <c r="G51" s="1233" t="s">
        <v>568</v>
      </c>
      <c r="H51" s="1234"/>
      <c r="I51" s="1239" t="s">
        <v>566</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575</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567</v>
      </c>
      <c r="H55" s="1245"/>
      <c r="I55" s="1243" t="s">
        <v>566</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575</v>
      </c>
      <c r="J57" s="1252"/>
      <c r="K57" s="1250"/>
      <c r="L57" s="1250"/>
      <c r="M57" s="1250"/>
      <c r="N57" s="1250"/>
      <c r="O57" s="1250"/>
      <c r="P57" s="363"/>
      <c r="Q57" s="358"/>
    </row>
    <row r="58" spans="1:17" s="357" customFormat="1">
      <c r="A58" s="245"/>
      <c r="B58" s="358"/>
      <c r="C58" s="354"/>
      <c r="D58" s="354"/>
      <c r="E58" s="354"/>
      <c r="F58" s="354"/>
      <c r="G58" s="1248"/>
      <c r="H58" s="1249"/>
      <c r="I58" s="1252"/>
      <c r="J58" s="1252"/>
      <c r="K58" s="1251"/>
      <c r="L58" s="1251"/>
      <c r="M58" s="1251"/>
      <c r="N58" s="1251"/>
      <c r="O58" s="1251"/>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571</v>
      </c>
      <c r="C63" s="246"/>
      <c r="D63" s="246"/>
      <c r="E63" s="246"/>
      <c r="F63" s="246"/>
      <c r="G63" s="246"/>
      <c r="H63" s="246"/>
      <c r="I63" s="246"/>
      <c r="J63" s="246"/>
      <c r="K63" s="246"/>
      <c r="L63" s="246"/>
      <c r="M63" s="246"/>
      <c r="N63" s="246"/>
      <c r="O63" s="246"/>
    </row>
    <row r="64" spans="1:17">
      <c r="B64" s="250"/>
      <c r="C64" s="246"/>
      <c r="D64" s="246"/>
      <c r="E64" s="246"/>
      <c r="F64" s="246"/>
      <c r="G64" s="355" t="s">
        <v>570</v>
      </c>
      <c r="I64" s="354"/>
      <c r="J64" s="354"/>
      <c r="K64" s="354"/>
      <c r="L64" s="246"/>
      <c r="M64" s="246"/>
      <c r="N64" s="246"/>
      <c r="O64" s="246"/>
    </row>
    <row r="65" spans="2:30">
      <c r="B65" s="250"/>
      <c r="C65" s="246"/>
      <c r="D65" s="246"/>
      <c r="E65" s="246"/>
      <c r="F65" s="246"/>
      <c r="G65" s="1221" t="s">
        <v>576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569</v>
      </c>
      <c r="I71" s="351"/>
      <c r="J71" s="350"/>
      <c r="K71" s="350"/>
      <c r="L71" s="349"/>
      <c r="M71" s="350"/>
      <c r="N71" s="349"/>
      <c r="O71" s="348"/>
    </row>
    <row r="72" spans="2:30">
      <c r="B72" s="250"/>
      <c r="C72" s="246"/>
      <c r="D72" s="246"/>
      <c r="E72" s="246"/>
      <c r="F72" s="246"/>
      <c r="G72" s="1230"/>
      <c r="H72" s="1231"/>
      <c r="I72" s="1231"/>
      <c r="J72" s="1232"/>
      <c r="K72" s="347" t="s">
        <v>518</v>
      </c>
      <c r="L72" s="347" t="s">
        <v>519</v>
      </c>
      <c r="M72" s="347" t="s">
        <v>520</v>
      </c>
      <c r="N72" s="347" t="s">
        <v>521</v>
      </c>
      <c r="O72" s="347" t="s">
        <v>522</v>
      </c>
    </row>
    <row r="73" spans="2:30">
      <c r="B73" s="250"/>
      <c r="C73" s="246"/>
      <c r="D73" s="246"/>
      <c r="E73" s="246"/>
      <c r="F73" s="246"/>
      <c r="G73" s="1233" t="s">
        <v>568</v>
      </c>
      <c r="H73" s="1234"/>
      <c r="I73" s="1239" t="s">
        <v>566</v>
      </c>
      <c r="J73" s="1239"/>
      <c r="K73" s="1253"/>
      <c r="L73" s="1253"/>
      <c r="M73" s="1242"/>
      <c r="N73" s="1242"/>
      <c r="O73" s="1242"/>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565</v>
      </c>
      <c r="J75" s="1243"/>
      <c r="K75" s="1254">
        <v>9.1</v>
      </c>
      <c r="L75" s="1254">
        <v>8</v>
      </c>
      <c r="M75" s="1254">
        <v>6.1</v>
      </c>
      <c r="N75" s="1254">
        <v>4.0999999999999996</v>
      </c>
      <c r="O75" s="1254">
        <v>2.1</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567</v>
      </c>
      <c r="H77" s="1245"/>
      <c r="I77" s="1243" t="s">
        <v>566</v>
      </c>
      <c r="J77" s="1243"/>
      <c r="K77" s="1253">
        <v>58.2</v>
      </c>
      <c r="L77" s="1253">
        <v>50.3</v>
      </c>
      <c r="M77" s="1242">
        <v>45.9</v>
      </c>
      <c r="N77" s="1242">
        <v>33.6</v>
      </c>
      <c r="O77" s="1242">
        <v>35.299999999999997</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565</v>
      </c>
      <c r="J79" s="1252"/>
      <c r="K79" s="1256">
        <v>10.3</v>
      </c>
      <c r="L79" s="1256">
        <v>9.6</v>
      </c>
      <c r="M79" s="1256">
        <v>8.8000000000000007</v>
      </c>
      <c r="N79" s="1256">
        <v>7</v>
      </c>
      <c r="O79" s="1256">
        <v>6.9</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34118</v>
      </c>
      <c r="E3" s="118"/>
      <c r="F3" s="119">
        <v>50880</v>
      </c>
      <c r="G3" s="120"/>
      <c r="H3" s="121"/>
    </row>
    <row r="4" spans="1:8">
      <c r="A4" s="122"/>
      <c r="B4" s="123"/>
      <c r="C4" s="124"/>
      <c r="D4" s="125">
        <v>13844</v>
      </c>
      <c r="E4" s="126"/>
      <c r="F4" s="127">
        <v>26879</v>
      </c>
      <c r="G4" s="128"/>
      <c r="H4" s="129"/>
    </row>
    <row r="5" spans="1:8">
      <c r="A5" s="110" t="s">
        <v>512</v>
      </c>
      <c r="B5" s="115"/>
      <c r="C5" s="116"/>
      <c r="D5" s="117">
        <v>39494</v>
      </c>
      <c r="E5" s="118"/>
      <c r="F5" s="119">
        <v>63956</v>
      </c>
      <c r="G5" s="120"/>
      <c r="H5" s="121"/>
    </row>
    <row r="6" spans="1:8">
      <c r="A6" s="122"/>
      <c r="B6" s="123"/>
      <c r="C6" s="124"/>
      <c r="D6" s="125">
        <v>19194</v>
      </c>
      <c r="E6" s="126"/>
      <c r="F6" s="127">
        <v>29239</v>
      </c>
      <c r="G6" s="128"/>
      <c r="H6" s="129"/>
    </row>
    <row r="7" spans="1:8">
      <c r="A7" s="110" t="s">
        <v>513</v>
      </c>
      <c r="B7" s="115"/>
      <c r="C7" s="116"/>
      <c r="D7" s="117">
        <v>27738</v>
      </c>
      <c r="E7" s="118"/>
      <c r="F7" s="119">
        <v>66255</v>
      </c>
      <c r="G7" s="120"/>
      <c r="H7" s="121"/>
    </row>
    <row r="8" spans="1:8">
      <c r="A8" s="122"/>
      <c r="B8" s="123"/>
      <c r="C8" s="124"/>
      <c r="D8" s="125">
        <v>7757</v>
      </c>
      <c r="E8" s="126"/>
      <c r="F8" s="127">
        <v>31822</v>
      </c>
      <c r="G8" s="128"/>
      <c r="H8" s="129"/>
    </row>
    <row r="9" spans="1:8">
      <c r="A9" s="110" t="s">
        <v>514</v>
      </c>
      <c r="B9" s="115"/>
      <c r="C9" s="116"/>
      <c r="D9" s="117">
        <v>34280</v>
      </c>
      <c r="E9" s="118"/>
      <c r="F9" s="119">
        <v>47278</v>
      </c>
      <c r="G9" s="120"/>
      <c r="H9" s="121"/>
    </row>
    <row r="10" spans="1:8">
      <c r="A10" s="122"/>
      <c r="B10" s="123"/>
      <c r="C10" s="124"/>
      <c r="D10" s="125">
        <v>11852</v>
      </c>
      <c r="E10" s="126"/>
      <c r="F10" s="127">
        <v>24096</v>
      </c>
      <c r="G10" s="128"/>
      <c r="H10" s="129"/>
    </row>
    <row r="11" spans="1:8">
      <c r="A11" s="110" t="s">
        <v>515</v>
      </c>
      <c r="B11" s="115"/>
      <c r="C11" s="116"/>
      <c r="D11" s="117">
        <v>42281</v>
      </c>
      <c r="E11" s="118"/>
      <c r="F11" s="119">
        <v>44504</v>
      </c>
      <c r="G11" s="120"/>
      <c r="H11" s="121"/>
    </row>
    <row r="12" spans="1:8">
      <c r="A12" s="122"/>
      <c r="B12" s="123"/>
      <c r="C12" s="130"/>
      <c r="D12" s="125">
        <v>11508</v>
      </c>
      <c r="E12" s="126"/>
      <c r="F12" s="127">
        <v>25876</v>
      </c>
      <c r="G12" s="128"/>
      <c r="H12" s="129"/>
    </row>
    <row r="13" spans="1:8">
      <c r="A13" s="110"/>
      <c r="B13" s="115"/>
      <c r="C13" s="131"/>
      <c r="D13" s="132">
        <v>35582</v>
      </c>
      <c r="E13" s="133"/>
      <c r="F13" s="134">
        <v>54575</v>
      </c>
      <c r="G13" s="135"/>
      <c r="H13" s="121"/>
    </row>
    <row r="14" spans="1:8">
      <c r="A14" s="122"/>
      <c r="B14" s="123"/>
      <c r="C14" s="124"/>
      <c r="D14" s="125">
        <v>12831</v>
      </c>
      <c r="E14" s="126"/>
      <c r="F14" s="127">
        <v>27582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3.55</v>
      </c>
      <c r="C19" s="136">
        <f>ROUND(VALUE(SUBSTITUTE(実質収支比率等に係る経年分析!G$48,"▲","-")),2)</f>
        <v>3.13</v>
      </c>
      <c r="D19" s="136">
        <f>ROUND(VALUE(SUBSTITUTE(実質収支比率等に係る経年分析!H$48,"▲","-")),2)</f>
        <v>3.77</v>
      </c>
      <c r="E19" s="136">
        <f>ROUND(VALUE(SUBSTITUTE(実質収支比率等に係る経年分析!I$48,"▲","-")),2)</f>
        <v>3.9</v>
      </c>
      <c r="F19" s="136">
        <f>ROUND(VALUE(SUBSTITUTE(実質収支比率等に係る経年分析!J$48,"▲","-")),2)</f>
        <v>3.57</v>
      </c>
    </row>
    <row r="20" spans="1:11">
      <c r="A20" s="136" t="s">
        <v>43</v>
      </c>
      <c r="B20" s="136">
        <f>ROUND(VALUE(SUBSTITUTE(実質収支比率等に係る経年分析!F$47,"▲","-")),2)</f>
        <v>29.32</v>
      </c>
      <c r="C20" s="136">
        <f>ROUND(VALUE(SUBSTITUTE(実質収支比率等に係る経年分析!G$47,"▲","-")),2)</f>
        <v>30.04</v>
      </c>
      <c r="D20" s="136">
        <f>ROUND(VALUE(SUBSTITUTE(実質収支比率等に係る経年分析!H$47,"▲","-")),2)</f>
        <v>31.06</v>
      </c>
      <c r="E20" s="136">
        <f>ROUND(VALUE(SUBSTITUTE(実質収支比率等に係る経年分析!I$47,"▲","-")),2)</f>
        <v>30.85</v>
      </c>
      <c r="F20" s="136">
        <f>ROUND(VALUE(SUBSTITUTE(実質収支比率等に係る経年分析!J$47,"▲","-")),2)</f>
        <v>30.34</v>
      </c>
    </row>
    <row r="21" spans="1:11">
      <c r="A21" s="136" t="s">
        <v>44</v>
      </c>
      <c r="B21" s="136">
        <f>IF(ISNUMBER(VALUE(SUBSTITUTE(実質収支比率等に係る経年分析!F$49,"▲","-"))),ROUND(VALUE(SUBSTITUTE(実質収支比率等に係る経年分析!F$49,"▲","-")),2),NA())</f>
        <v>1.29</v>
      </c>
      <c r="C21" s="136">
        <f>IF(ISNUMBER(VALUE(SUBSTITUTE(実質収支比率等に係る経年分析!G$49,"▲","-"))),ROUND(VALUE(SUBSTITUTE(実質収支比率等に係る経年分析!G$49,"▲","-")),2),NA())</f>
        <v>-0.7</v>
      </c>
      <c r="D21" s="136">
        <f>IF(ISNUMBER(VALUE(SUBSTITUTE(実質収支比率等に係る経年分析!H$49,"▲","-"))),ROUND(VALUE(SUBSTITUTE(実質収支比率等に係る経年分析!H$49,"▲","-")),2),NA())</f>
        <v>0.81</v>
      </c>
      <c r="E21" s="136">
        <f>IF(ISNUMBER(VALUE(SUBSTITUTE(実質収支比率等に係る経年分析!I$49,"▲","-"))),ROUND(VALUE(SUBSTITUTE(実質収支比率等に係る経年分析!I$49,"▲","-")),2),NA())</f>
        <v>2.25</v>
      </c>
      <c r="F21" s="136">
        <f>IF(ISNUMBER(VALUE(SUBSTITUTE(実質収支比率等に係る経年分析!J$49,"▲","-"))),ROUND(VALUE(SUBSTITUTE(実質収支比率等に係る経年分析!J$49,"▲","-")),2),NA())</f>
        <v>2.21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f>IF(ROUND(VALUE(SUBSTITUTE(連結実質赤字比率に係る赤字・黒字の構成分析!G$40,"▲", "-")), 2) &lt; 0, ABS(ROUND(VALUE(SUBSTITUTE(連結実質赤字比率に係る赤字・黒字の構成分析!G$40,"▲", "-")), 2)), NA())</f>
        <v>0.01</v>
      </c>
      <c r="E30" s="137" t="e">
        <f>IF(ROUND(VALUE(SUBSTITUTE(連結実質赤字比率に係る赤字・黒字の構成分析!G$40,"▲", "-")), 2) &gt;= 0, ABS(ROUND(VALUE(SUBSTITUTE(連結実質赤字比率に係る赤字・黒字の構成分析!G$40,"▲", "-")), 2)), NA())</f>
        <v>#N/A</v>
      </c>
      <c r="F30" s="137">
        <f>IF(ROUND(VALUE(SUBSTITUTE(連結実質赤字比率に係る赤字・黒字の構成分析!H$40,"▲", "-")), 2) &lt; 0, ABS(ROUND(VALUE(SUBSTITUTE(連結実質赤字比率に係る赤字・黒字の構成分析!H$40,"▲", "-")), 2)), NA())</f>
        <v>0.01</v>
      </c>
      <c r="G30" s="137" t="e">
        <f>IF(ROUND(VALUE(SUBSTITUTE(連結実質赤字比率に係る赤字・黒字の構成分析!H$40,"▲", "-")), 2) &gt;= 0, ABS(ROUND(VALUE(SUBSTITUTE(連結実質赤字比率に係る赤字・黒字の構成分析!H$40,"▲", "-")), 2)), NA())</f>
        <v>#N/A</v>
      </c>
      <c r="H30" s="137">
        <f>IF(ROUND(VALUE(SUBSTITUTE(連結実質赤字比率に係る赤字・黒字の構成分析!I$40,"▲", "-")), 2) &lt; 0, ABS(ROUND(VALUE(SUBSTITUTE(連結実質赤字比率に係る赤字・黒字の構成分析!I$40,"▲", "-")), 2)), NA())</f>
        <v>0.01</v>
      </c>
      <c r="I30" s="137" t="e">
        <f>IF(ROUND(VALUE(SUBSTITUTE(連結実質赤字比率に係る赤字・黒字の構成分析!I$40,"▲", "-")), 2) &gt;= 0, ABS(ROUND(VALUE(SUBSTITUTE(連結実質赤字比率に係る赤字・黒字の構成分析!I$40,"▲", "-")), 2)), NA())</f>
        <v>#N/A</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介護保険特別会計（介護サービス事業勘定）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0.62</v>
      </c>
    </row>
    <row r="33" spans="1:16">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1.25</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3.13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3.76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3.89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3.57</v>
      </c>
    </row>
    <row r="35" spans="1:16">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3.79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4.1900000000000004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5.31</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15.61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15.11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13.37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13.03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4705</v>
      </c>
      <c r="E42" s="138"/>
      <c r="F42" s="138"/>
      <c r="G42" s="138">
        <f>'実質公債費比率（分子）の構造'!L$52</f>
        <v>3833</v>
      </c>
      <c r="H42" s="138"/>
      <c r="I42" s="138"/>
      <c r="J42" s="138">
        <f>'実質公債費比率（分子）の構造'!M$52</f>
        <v>3658</v>
      </c>
      <c r="K42" s="138"/>
      <c r="L42" s="138"/>
      <c r="M42" s="138">
        <f>'実質公債費比率（分子）の構造'!N$52</f>
        <v>3475</v>
      </c>
      <c r="N42" s="138"/>
      <c r="O42" s="138"/>
      <c r="P42" s="138">
        <f>'実質公債費比率（分子）の構造'!O$52</f>
        <v>3671</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79</v>
      </c>
      <c r="C44" s="138"/>
      <c r="D44" s="138"/>
      <c r="E44" s="138">
        <f>'実質公債費比率（分子）の構造'!L$50</f>
        <v>70</v>
      </c>
      <c r="F44" s="138"/>
      <c r="G44" s="138"/>
      <c r="H44" s="138">
        <f>'実質公債費比率（分子）の構造'!M$50</f>
        <v>73</v>
      </c>
      <c r="I44" s="138"/>
      <c r="J44" s="138"/>
      <c r="K44" s="138">
        <f>'実質公債費比率（分子）の構造'!N$50</f>
        <v>88</v>
      </c>
      <c r="L44" s="138"/>
      <c r="M44" s="138"/>
      <c r="N44" s="138">
        <f>'実質公債費比率（分子）の構造'!O$50</f>
        <v>106</v>
      </c>
      <c r="O44" s="138"/>
      <c r="P44" s="138"/>
    </row>
    <row r="45" spans="1:16">
      <c r="A45" s="138" t="s">
        <v>54</v>
      </c>
      <c r="B45" s="138">
        <f>'実質公債費比率（分子）の構造'!K$49</f>
        <v>26</v>
      </c>
      <c r="C45" s="138"/>
      <c r="D45" s="138"/>
      <c r="E45" s="138">
        <f>'実質公債費比率（分子）の構造'!L$49</f>
        <v>26</v>
      </c>
      <c r="F45" s="138"/>
      <c r="G45" s="138"/>
      <c r="H45" s="138">
        <f>'実質公債費比率（分子）の構造'!M$49</f>
        <v>27</v>
      </c>
      <c r="I45" s="138"/>
      <c r="J45" s="138"/>
      <c r="K45" s="138">
        <f>'実質公債費比率（分子）の構造'!N$49</f>
        <v>32</v>
      </c>
      <c r="L45" s="138"/>
      <c r="M45" s="138"/>
      <c r="N45" s="138">
        <f>'実質公債費比率（分子）の構造'!O$49</f>
        <v>61</v>
      </c>
      <c r="O45" s="138"/>
      <c r="P45" s="138"/>
    </row>
    <row r="46" spans="1:16">
      <c r="A46" s="138" t="s">
        <v>55</v>
      </c>
      <c r="B46" s="138">
        <f>'実質公債費比率（分子）の構造'!K$48</f>
        <v>503</v>
      </c>
      <c r="C46" s="138"/>
      <c r="D46" s="138"/>
      <c r="E46" s="138">
        <f>'実質公債費比率（分子）の構造'!L$48</f>
        <v>548</v>
      </c>
      <c r="F46" s="138"/>
      <c r="G46" s="138"/>
      <c r="H46" s="138">
        <f>'実質公債費比率（分子）の構造'!M$48</f>
        <v>562</v>
      </c>
      <c r="I46" s="138"/>
      <c r="J46" s="138"/>
      <c r="K46" s="138">
        <f>'実質公債費比率（分子）の構造'!N$48</f>
        <v>537</v>
      </c>
      <c r="L46" s="138"/>
      <c r="M46" s="138"/>
      <c r="N46" s="138">
        <f>'実質公債費比率（分子）の構造'!O$48</f>
        <v>555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5295</v>
      </c>
      <c r="C49" s="138"/>
      <c r="D49" s="138"/>
      <c r="E49" s="138">
        <f>'実質公債費比率（分子）の構造'!L$45</f>
        <v>4234</v>
      </c>
      <c r="F49" s="138"/>
      <c r="G49" s="138"/>
      <c r="H49" s="138">
        <f>'実質公債費比率（分子）の構造'!M$45</f>
        <v>3540</v>
      </c>
      <c r="I49" s="138"/>
      <c r="J49" s="138"/>
      <c r="K49" s="138">
        <f>'実質公債費比率（分子）の構造'!N$45</f>
        <v>3113</v>
      </c>
      <c r="L49" s="138"/>
      <c r="M49" s="138"/>
      <c r="N49" s="138">
        <f>'実質公債費比率（分子）の構造'!O$45</f>
        <v>3115</v>
      </c>
      <c r="O49" s="138"/>
      <c r="P49" s="138"/>
    </row>
    <row r="50" spans="1:16">
      <c r="A50" s="138" t="s">
        <v>59</v>
      </c>
      <c r="B50" s="138" t="e">
        <f>NA()</f>
        <v>#N/A</v>
      </c>
      <c r="C50" s="138">
        <f>IF(ISNUMBER('実質公債費比率（分子）の構造'!K$53),'実質公債費比率（分子）の構造'!K$53,NA())</f>
        <v>1198</v>
      </c>
      <c r="D50" s="138" t="e">
        <f>NA()</f>
        <v>#N/A</v>
      </c>
      <c r="E50" s="138" t="e">
        <f>NA()</f>
        <v>#N/A</v>
      </c>
      <c r="F50" s="138">
        <f>IF(ISNUMBER('実質公債費比率（分子）の構造'!L$53),'実質公債費比率（分子）の構造'!L$53,NA())</f>
        <v>1045</v>
      </c>
      <c r="G50" s="138" t="e">
        <f>NA()</f>
        <v>#N/A</v>
      </c>
      <c r="H50" s="138" t="e">
        <f>NA()</f>
        <v>#N/A</v>
      </c>
      <c r="I50" s="138">
        <f>IF(ISNUMBER('実質公債費比率（分子）の構造'!M$53),'実質公債費比率（分子）の構造'!M$53,NA())</f>
        <v>544</v>
      </c>
      <c r="J50" s="138" t="e">
        <f>NA()</f>
        <v>#N/A</v>
      </c>
      <c r="K50" s="138" t="e">
        <f>NA()</f>
        <v>#N/A</v>
      </c>
      <c r="L50" s="138">
        <f>IF(ISNUMBER('実質公債費比率（分子）の構造'!N$53),'実質公債費比率（分子）の構造'!N$53,NA())</f>
        <v>295</v>
      </c>
      <c r="M50" s="138" t="e">
        <f>NA()</f>
        <v>#N/A</v>
      </c>
      <c r="N50" s="138" t="e">
        <f>NA()</f>
        <v>#N/A</v>
      </c>
      <c r="O50" s="138">
        <f>IF(ISNUMBER('実質公債費比率（分子）の構造'!O$53),'実質公債費比率（分子）の構造'!O$53,NA())</f>
        <v>166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29101</v>
      </c>
      <c r="E56" s="137"/>
      <c r="F56" s="137"/>
      <c r="G56" s="137">
        <f>'将来負担比率（分子）の構造'!J$52</f>
        <v>30844</v>
      </c>
      <c r="H56" s="137"/>
      <c r="I56" s="137"/>
      <c r="J56" s="137">
        <f>'将来負担比率（分子）の構造'!K$52</f>
        <v>32788</v>
      </c>
      <c r="K56" s="137"/>
      <c r="L56" s="137"/>
      <c r="M56" s="137">
        <f>'将来負担比率（分子）の構造'!L$52</f>
        <v>31164</v>
      </c>
      <c r="N56" s="137"/>
      <c r="O56" s="137"/>
      <c r="P56" s="137">
        <f>'将来負担比率（分子）の構造'!M$52</f>
        <v>31105</v>
      </c>
    </row>
    <row r="57" spans="1:16">
      <c r="A57" s="137" t="s">
        <v>36</v>
      </c>
      <c r="B57" s="137"/>
      <c r="C57" s="137"/>
      <c r="D57" s="137">
        <f>'将来負担比率（分子）の構造'!I$51</f>
        <v>8093</v>
      </c>
      <c r="E57" s="137"/>
      <c r="F57" s="137"/>
      <c r="G57" s="137">
        <f>'将来負担比率（分子）の構造'!J$51</f>
        <v>7218</v>
      </c>
      <c r="H57" s="137"/>
      <c r="I57" s="137"/>
      <c r="J57" s="137">
        <f>'将来負担比率（分子）の構造'!K$51</f>
        <v>6668</v>
      </c>
      <c r="K57" s="137"/>
      <c r="L57" s="137"/>
      <c r="M57" s="137">
        <f>'将来負担比率（分子）の構造'!L$51</f>
        <v>6489</v>
      </c>
      <c r="N57" s="137"/>
      <c r="O57" s="137"/>
      <c r="P57" s="137">
        <f>'将来負担比率（分子）の構造'!M$51</f>
        <v>6561</v>
      </c>
    </row>
    <row r="58" spans="1:16">
      <c r="A58" s="137" t="s">
        <v>35</v>
      </c>
      <c r="B58" s="137"/>
      <c r="C58" s="137"/>
      <c r="D58" s="137">
        <f>'将来負担比率（分子）の構造'!I$50</f>
        <v>16250</v>
      </c>
      <c r="E58" s="137"/>
      <c r="F58" s="137"/>
      <c r="G58" s="137">
        <f>'将来負担比率（分子）の構造'!J$50</f>
        <v>15767</v>
      </c>
      <c r="H58" s="137"/>
      <c r="I58" s="137"/>
      <c r="J58" s="137">
        <f>'将来負担比率（分子）の構造'!K$50</f>
        <v>15916</v>
      </c>
      <c r="K58" s="137"/>
      <c r="L58" s="137"/>
      <c r="M58" s="137">
        <f>'将来負担比率（分子）の構造'!L$50</f>
        <v>15794</v>
      </c>
      <c r="N58" s="137"/>
      <c r="O58" s="137"/>
      <c r="P58" s="137">
        <f>'将来負担比率（分子）の構造'!M$50</f>
        <v>15751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2346</v>
      </c>
      <c r="C62" s="137"/>
      <c r="D62" s="137"/>
      <c r="E62" s="137">
        <f>'将来負担比率（分子）の構造'!J$45</f>
        <v>2224</v>
      </c>
      <c r="F62" s="137"/>
      <c r="G62" s="137"/>
      <c r="H62" s="137">
        <f>'将来負担比率（分子）の構造'!K$45</f>
        <v>1823</v>
      </c>
      <c r="I62" s="137"/>
      <c r="J62" s="137"/>
      <c r="K62" s="137">
        <f>'将来負担比率（分子）の構造'!L$45</f>
        <v>1725</v>
      </c>
      <c r="L62" s="137"/>
      <c r="M62" s="137"/>
      <c r="N62" s="137">
        <f>'将来負担比率（分子）の構造'!M$45</f>
        <v>1692</v>
      </c>
      <c r="O62" s="137"/>
      <c r="P62" s="137"/>
    </row>
    <row r="63" spans="1:16">
      <c r="A63" s="137" t="s">
        <v>28</v>
      </c>
      <c r="B63" s="137">
        <f>'将来負担比率（分子）の構造'!I$44</f>
        <v>895</v>
      </c>
      <c r="C63" s="137"/>
      <c r="D63" s="137"/>
      <c r="E63" s="137">
        <f>'将来負担比率（分子）の構造'!J$44</f>
        <v>981</v>
      </c>
      <c r="F63" s="137"/>
      <c r="G63" s="137"/>
      <c r="H63" s="137">
        <f>'将来負担比率（分子）の構造'!K$44</f>
        <v>2265</v>
      </c>
      <c r="I63" s="137"/>
      <c r="J63" s="137"/>
      <c r="K63" s="137">
        <f>'将来負担比率（分子）の構造'!L$44</f>
        <v>3548</v>
      </c>
      <c r="L63" s="137"/>
      <c r="M63" s="137"/>
      <c r="N63" s="137">
        <f>'将来負担比率（分子）の構造'!M$44</f>
        <v>3563</v>
      </c>
      <c r="O63" s="137"/>
      <c r="P63" s="137"/>
    </row>
    <row r="64" spans="1:16">
      <c r="A64" s="137" t="s">
        <v>27</v>
      </c>
      <c r="B64" s="137">
        <f>'将来負担比率（分子）の構造'!I$43</f>
        <v>6365</v>
      </c>
      <c r="C64" s="137"/>
      <c r="D64" s="137"/>
      <c r="E64" s="137">
        <f>'将来負担比率（分子）の構造'!J$43</f>
        <v>5339</v>
      </c>
      <c r="F64" s="137"/>
      <c r="G64" s="137"/>
      <c r="H64" s="137">
        <f>'将来負担比率（分子）の構造'!K$43</f>
        <v>4442</v>
      </c>
      <c r="I64" s="137"/>
      <c r="J64" s="137"/>
      <c r="K64" s="137">
        <f>'将来負担比率（分子）の構造'!L$43</f>
        <v>4352</v>
      </c>
      <c r="L64" s="137"/>
      <c r="M64" s="137"/>
      <c r="N64" s="137">
        <f>'将来負担比率（分子）の構造'!M$43</f>
        <v>4223</v>
      </c>
      <c r="O64" s="137"/>
      <c r="P64" s="137"/>
    </row>
    <row r="65" spans="1:16">
      <c r="A65" s="137" t="s">
        <v>26</v>
      </c>
      <c r="B65" s="137">
        <f>'将来負担比率（分子）の構造'!I$42</f>
        <v>1283</v>
      </c>
      <c r="C65" s="137"/>
      <c r="D65" s="137"/>
      <c r="E65" s="137">
        <f>'将来負担比率（分子）の構造'!J$42</f>
        <v>347</v>
      </c>
      <c r="F65" s="137"/>
      <c r="G65" s="137"/>
      <c r="H65" s="137">
        <f>'将来負担比率（分子）の構造'!K$42</f>
        <v>406</v>
      </c>
      <c r="I65" s="137"/>
      <c r="J65" s="137"/>
      <c r="K65" s="137">
        <f>'将来負担比率（分子）の構造'!L$42</f>
        <v>810</v>
      </c>
      <c r="L65" s="137"/>
      <c r="M65" s="137"/>
      <c r="N65" s="137">
        <f>'将来負担比率（分子）の構造'!M$42</f>
        <v>403</v>
      </c>
      <c r="O65" s="137"/>
      <c r="P65" s="137"/>
    </row>
    <row r="66" spans="1:16">
      <c r="A66" s="137" t="s">
        <v>25</v>
      </c>
      <c r="B66" s="137">
        <f>'将来負担比率（分子）の構造'!I$41</f>
        <v>23964</v>
      </c>
      <c r="C66" s="137"/>
      <c r="D66" s="137"/>
      <c r="E66" s="137">
        <f>'将来負担比率（分子）の構造'!J$41</f>
        <v>23050</v>
      </c>
      <c r="F66" s="137"/>
      <c r="G66" s="137"/>
      <c r="H66" s="137">
        <f>'将来負担比率（分子）の構造'!K$41</f>
        <v>22410</v>
      </c>
      <c r="I66" s="137"/>
      <c r="J66" s="137"/>
      <c r="K66" s="137">
        <f>'将来負担比率（分子）の構造'!L$41</f>
        <v>22273</v>
      </c>
      <c r="L66" s="137"/>
      <c r="M66" s="137"/>
      <c r="N66" s="137">
        <f>'将来負担比率（分子）の構造'!M$41</f>
        <v>21586</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13240479</v>
      </c>
      <c r="S5" s="615"/>
      <c r="T5" s="615"/>
      <c r="U5" s="615"/>
      <c r="V5" s="615"/>
      <c r="W5" s="615"/>
      <c r="X5" s="615"/>
      <c r="Y5" s="616"/>
      <c r="Z5" s="617">
        <v>38.799999999999997</v>
      </c>
      <c r="AA5" s="617"/>
      <c r="AB5" s="617"/>
      <c r="AC5" s="617"/>
      <c r="AD5" s="618">
        <v>12461932</v>
      </c>
      <c r="AE5" s="618"/>
      <c r="AF5" s="618"/>
      <c r="AG5" s="618"/>
      <c r="AH5" s="618"/>
      <c r="AI5" s="618"/>
      <c r="AJ5" s="618"/>
      <c r="AK5" s="618"/>
      <c r="AL5" s="619">
        <v>71.3</v>
      </c>
      <c r="AM5" s="620"/>
      <c r="AN5" s="620"/>
      <c r="AO5" s="621"/>
      <c r="AP5" s="611" t="s">
        <v>210</v>
      </c>
      <c r="AQ5" s="612"/>
      <c r="AR5" s="612"/>
      <c r="AS5" s="612"/>
      <c r="AT5" s="612"/>
      <c r="AU5" s="612"/>
      <c r="AV5" s="612"/>
      <c r="AW5" s="612"/>
      <c r="AX5" s="612"/>
      <c r="AY5" s="612"/>
      <c r="AZ5" s="612"/>
      <c r="BA5" s="612"/>
      <c r="BB5" s="612"/>
      <c r="BC5" s="612"/>
      <c r="BD5" s="612"/>
      <c r="BE5" s="612"/>
      <c r="BF5" s="613"/>
      <c r="BG5" s="625">
        <v>12461932</v>
      </c>
      <c r="BH5" s="626"/>
      <c r="BI5" s="626"/>
      <c r="BJ5" s="626"/>
      <c r="BK5" s="626"/>
      <c r="BL5" s="626"/>
      <c r="BM5" s="626"/>
      <c r="BN5" s="627"/>
      <c r="BO5" s="628">
        <v>94.1</v>
      </c>
      <c r="BP5" s="628"/>
      <c r="BQ5" s="628"/>
      <c r="BR5" s="628"/>
      <c r="BS5" s="629">
        <v>168865</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477133</v>
      </c>
      <c r="S6" s="626"/>
      <c r="T6" s="626"/>
      <c r="U6" s="626"/>
      <c r="V6" s="626"/>
      <c r="W6" s="626"/>
      <c r="X6" s="626"/>
      <c r="Y6" s="627"/>
      <c r="Z6" s="628">
        <v>1.4</v>
      </c>
      <c r="AA6" s="628"/>
      <c r="AB6" s="628"/>
      <c r="AC6" s="628"/>
      <c r="AD6" s="629">
        <v>477133</v>
      </c>
      <c r="AE6" s="629"/>
      <c r="AF6" s="629"/>
      <c r="AG6" s="629"/>
      <c r="AH6" s="629"/>
      <c r="AI6" s="629"/>
      <c r="AJ6" s="629"/>
      <c r="AK6" s="629"/>
      <c r="AL6" s="630">
        <v>2.7</v>
      </c>
      <c r="AM6" s="631"/>
      <c r="AN6" s="631"/>
      <c r="AO6" s="632"/>
      <c r="AP6" s="622" t="s">
        <v>215</v>
      </c>
      <c r="AQ6" s="623"/>
      <c r="AR6" s="623"/>
      <c r="AS6" s="623"/>
      <c r="AT6" s="623"/>
      <c r="AU6" s="623"/>
      <c r="AV6" s="623"/>
      <c r="AW6" s="623"/>
      <c r="AX6" s="623"/>
      <c r="AY6" s="623"/>
      <c r="AZ6" s="623"/>
      <c r="BA6" s="623"/>
      <c r="BB6" s="623"/>
      <c r="BC6" s="623"/>
      <c r="BD6" s="623"/>
      <c r="BE6" s="623"/>
      <c r="BF6" s="624"/>
      <c r="BG6" s="625">
        <v>12461932</v>
      </c>
      <c r="BH6" s="626"/>
      <c r="BI6" s="626"/>
      <c r="BJ6" s="626"/>
      <c r="BK6" s="626"/>
      <c r="BL6" s="626"/>
      <c r="BM6" s="626"/>
      <c r="BN6" s="627"/>
      <c r="BO6" s="628">
        <v>94.1</v>
      </c>
      <c r="BP6" s="628"/>
      <c r="BQ6" s="628"/>
      <c r="BR6" s="628"/>
      <c r="BS6" s="629">
        <v>168865</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266578</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266578</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13199</v>
      </c>
      <c r="S7" s="626"/>
      <c r="T7" s="626"/>
      <c r="U7" s="626"/>
      <c r="V7" s="626"/>
      <c r="W7" s="626"/>
      <c r="X7" s="626"/>
      <c r="Y7" s="627"/>
      <c r="Z7" s="628">
        <v>0</v>
      </c>
      <c r="AA7" s="628"/>
      <c r="AB7" s="628"/>
      <c r="AC7" s="628"/>
      <c r="AD7" s="629">
        <v>13199</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6519751</v>
      </c>
      <c r="BH7" s="626"/>
      <c r="BI7" s="626"/>
      <c r="BJ7" s="626"/>
      <c r="BK7" s="626"/>
      <c r="BL7" s="626"/>
      <c r="BM7" s="626"/>
      <c r="BN7" s="627"/>
      <c r="BO7" s="628">
        <v>49.2</v>
      </c>
      <c r="BP7" s="628"/>
      <c r="BQ7" s="628"/>
      <c r="BR7" s="628"/>
      <c r="BS7" s="629">
        <v>168865</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5414753</v>
      </c>
      <c r="CS7" s="626"/>
      <c r="CT7" s="626"/>
      <c r="CU7" s="626"/>
      <c r="CV7" s="626"/>
      <c r="CW7" s="626"/>
      <c r="CX7" s="626"/>
      <c r="CY7" s="627"/>
      <c r="CZ7" s="628">
        <v>16.2</v>
      </c>
      <c r="DA7" s="628"/>
      <c r="DB7" s="628"/>
      <c r="DC7" s="628"/>
      <c r="DD7" s="634">
        <v>1277895</v>
      </c>
      <c r="DE7" s="626"/>
      <c r="DF7" s="626"/>
      <c r="DG7" s="626"/>
      <c r="DH7" s="626"/>
      <c r="DI7" s="626"/>
      <c r="DJ7" s="626"/>
      <c r="DK7" s="626"/>
      <c r="DL7" s="626"/>
      <c r="DM7" s="626"/>
      <c r="DN7" s="626"/>
      <c r="DO7" s="626"/>
      <c r="DP7" s="627"/>
      <c r="DQ7" s="634">
        <v>4000813</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43184</v>
      </c>
      <c r="S8" s="626"/>
      <c r="T8" s="626"/>
      <c r="U8" s="626"/>
      <c r="V8" s="626"/>
      <c r="W8" s="626"/>
      <c r="X8" s="626"/>
      <c r="Y8" s="627"/>
      <c r="Z8" s="628">
        <v>0.1</v>
      </c>
      <c r="AA8" s="628"/>
      <c r="AB8" s="628"/>
      <c r="AC8" s="628"/>
      <c r="AD8" s="629">
        <v>43184</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164041</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13223975</v>
      </c>
      <c r="CS8" s="626"/>
      <c r="CT8" s="626"/>
      <c r="CU8" s="626"/>
      <c r="CV8" s="626"/>
      <c r="CW8" s="626"/>
      <c r="CX8" s="626"/>
      <c r="CY8" s="627"/>
      <c r="CZ8" s="628">
        <v>39.6</v>
      </c>
      <c r="DA8" s="628"/>
      <c r="DB8" s="628"/>
      <c r="DC8" s="628"/>
      <c r="DD8" s="634">
        <v>1220</v>
      </c>
      <c r="DE8" s="626"/>
      <c r="DF8" s="626"/>
      <c r="DG8" s="626"/>
      <c r="DH8" s="626"/>
      <c r="DI8" s="626"/>
      <c r="DJ8" s="626"/>
      <c r="DK8" s="626"/>
      <c r="DL8" s="626"/>
      <c r="DM8" s="626"/>
      <c r="DN8" s="626"/>
      <c r="DO8" s="626"/>
      <c r="DP8" s="627"/>
      <c r="DQ8" s="634">
        <v>5810455</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28837</v>
      </c>
      <c r="S9" s="626"/>
      <c r="T9" s="626"/>
      <c r="U9" s="626"/>
      <c r="V9" s="626"/>
      <c r="W9" s="626"/>
      <c r="X9" s="626"/>
      <c r="Y9" s="627"/>
      <c r="Z9" s="628">
        <v>0.1</v>
      </c>
      <c r="AA9" s="628"/>
      <c r="AB9" s="628"/>
      <c r="AC9" s="628"/>
      <c r="AD9" s="629">
        <v>28837</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5379553</v>
      </c>
      <c r="BH9" s="626"/>
      <c r="BI9" s="626"/>
      <c r="BJ9" s="626"/>
      <c r="BK9" s="626"/>
      <c r="BL9" s="626"/>
      <c r="BM9" s="626"/>
      <c r="BN9" s="627"/>
      <c r="BO9" s="628">
        <v>40.6</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2414391</v>
      </c>
      <c r="CS9" s="626"/>
      <c r="CT9" s="626"/>
      <c r="CU9" s="626"/>
      <c r="CV9" s="626"/>
      <c r="CW9" s="626"/>
      <c r="CX9" s="626"/>
      <c r="CY9" s="627"/>
      <c r="CZ9" s="628">
        <v>7.2</v>
      </c>
      <c r="DA9" s="628"/>
      <c r="DB9" s="628"/>
      <c r="DC9" s="628"/>
      <c r="DD9" s="634">
        <v>67011</v>
      </c>
      <c r="DE9" s="626"/>
      <c r="DF9" s="626"/>
      <c r="DG9" s="626"/>
      <c r="DH9" s="626"/>
      <c r="DI9" s="626"/>
      <c r="DJ9" s="626"/>
      <c r="DK9" s="626"/>
      <c r="DL9" s="626"/>
      <c r="DM9" s="626"/>
      <c r="DN9" s="626"/>
      <c r="DO9" s="626"/>
      <c r="DP9" s="627"/>
      <c r="DQ9" s="634">
        <v>1969068</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1605695</v>
      </c>
      <c r="S10" s="626"/>
      <c r="T10" s="626"/>
      <c r="U10" s="626"/>
      <c r="V10" s="626"/>
      <c r="W10" s="626"/>
      <c r="X10" s="626"/>
      <c r="Y10" s="627"/>
      <c r="Z10" s="628">
        <v>4.7</v>
      </c>
      <c r="AA10" s="628"/>
      <c r="AB10" s="628"/>
      <c r="AC10" s="628"/>
      <c r="AD10" s="629">
        <v>1605695</v>
      </c>
      <c r="AE10" s="629"/>
      <c r="AF10" s="629"/>
      <c r="AG10" s="629"/>
      <c r="AH10" s="629"/>
      <c r="AI10" s="629"/>
      <c r="AJ10" s="629"/>
      <c r="AK10" s="629"/>
      <c r="AL10" s="630">
        <v>9.1999999999999993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311673</v>
      </c>
      <c r="BH10" s="626"/>
      <c r="BI10" s="626"/>
      <c r="BJ10" s="626"/>
      <c r="BK10" s="626"/>
      <c r="BL10" s="626"/>
      <c r="BM10" s="626"/>
      <c r="BN10" s="627"/>
      <c r="BO10" s="628">
        <v>2.4</v>
      </c>
      <c r="BP10" s="628"/>
      <c r="BQ10" s="628"/>
      <c r="BR10" s="628"/>
      <c r="BS10" s="634">
        <v>37344</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26023</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16023</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664484</v>
      </c>
      <c r="BH11" s="626"/>
      <c r="BI11" s="626"/>
      <c r="BJ11" s="626"/>
      <c r="BK11" s="626"/>
      <c r="BL11" s="626"/>
      <c r="BM11" s="626"/>
      <c r="BN11" s="627"/>
      <c r="BO11" s="628">
        <v>5</v>
      </c>
      <c r="BP11" s="628"/>
      <c r="BQ11" s="628"/>
      <c r="BR11" s="628"/>
      <c r="BS11" s="634">
        <v>131521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134001</v>
      </c>
      <c r="CS11" s="626"/>
      <c r="CT11" s="626"/>
      <c r="CU11" s="626"/>
      <c r="CV11" s="626"/>
      <c r="CW11" s="626"/>
      <c r="CX11" s="626"/>
      <c r="CY11" s="627"/>
      <c r="CZ11" s="628">
        <v>0.4</v>
      </c>
      <c r="DA11" s="628"/>
      <c r="DB11" s="628"/>
      <c r="DC11" s="628"/>
      <c r="DD11" s="634">
        <v>50197</v>
      </c>
      <c r="DE11" s="626"/>
      <c r="DF11" s="626"/>
      <c r="DG11" s="626"/>
      <c r="DH11" s="626"/>
      <c r="DI11" s="626"/>
      <c r="DJ11" s="626"/>
      <c r="DK11" s="626"/>
      <c r="DL11" s="626"/>
      <c r="DM11" s="626"/>
      <c r="DN11" s="626"/>
      <c r="DO11" s="626"/>
      <c r="DP11" s="627"/>
      <c r="DQ11" s="634">
        <v>52363</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5134119</v>
      </c>
      <c r="BH12" s="626"/>
      <c r="BI12" s="626"/>
      <c r="BJ12" s="626"/>
      <c r="BK12" s="626"/>
      <c r="BL12" s="626"/>
      <c r="BM12" s="626"/>
      <c r="BN12" s="627"/>
      <c r="BO12" s="628">
        <v>38.799999999999997</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483579</v>
      </c>
      <c r="CS12" s="626"/>
      <c r="CT12" s="626"/>
      <c r="CU12" s="626"/>
      <c r="CV12" s="626"/>
      <c r="CW12" s="626"/>
      <c r="CX12" s="626"/>
      <c r="CY12" s="627"/>
      <c r="CZ12" s="628">
        <v>1.4</v>
      </c>
      <c r="DA12" s="628"/>
      <c r="DB12" s="628"/>
      <c r="DC12" s="628"/>
      <c r="DD12" s="634" t="s">
        <v>112</v>
      </c>
      <c r="DE12" s="626"/>
      <c r="DF12" s="626"/>
      <c r="DG12" s="626"/>
      <c r="DH12" s="626"/>
      <c r="DI12" s="626"/>
      <c r="DJ12" s="626"/>
      <c r="DK12" s="626"/>
      <c r="DL12" s="626"/>
      <c r="DM12" s="626"/>
      <c r="DN12" s="626"/>
      <c r="DO12" s="626"/>
      <c r="DP12" s="627"/>
      <c r="DQ12" s="634">
        <v>97544</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53703</v>
      </c>
      <c r="S13" s="626"/>
      <c r="T13" s="626"/>
      <c r="U13" s="626"/>
      <c r="V13" s="626"/>
      <c r="W13" s="626"/>
      <c r="X13" s="626"/>
      <c r="Y13" s="627"/>
      <c r="Z13" s="628">
        <v>0.2</v>
      </c>
      <c r="AA13" s="628"/>
      <c r="AB13" s="628"/>
      <c r="AC13" s="628"/>
      <c r="AD13" s="629">
        <v>53703</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5092676</v>
      </c>
      <c r="BH13" s="626"/>
      <c r="BI13" s="626"/>
      <c r="BJ13" s="626"/>
      <c r="BK13" s="626"/>
      <c r="BL13" s="626"/>
      <c r="BM13" s="626"/>
      <c r="BN13" s="627"/>
      <c r="BO13" s="628">
        <v>38.5</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3207162</v>
      </c>
      <c r="CS13" s="626"/>
      <c r="CT13" s="626"/>
      <c r="CU13" s="626"/>
      <c r="CV13" s="626"/>
      <c r="CW13" s="626"/>
      <c r="CX13" s="626"/>
      <c r="CY13" s="627"/>
      <c r="CZ13" s="628">
        <v>9.6</v>
      </c>
      <c r="DA13" s="628"/>
      <c r="DB13" s="628"/>
      <c r="DC13" s="628"/>
      <c r="DD13" s="634">
        <v>1554638</v>
      </c>
      <c r="DE13" s="626"/>
      <c r="DF13" s="626"/>
      <c r="DG13" s="626"/>
      <c r="DH13" s="626"/>
      <c r="DI13" s="626"/>
      <c r="DJ13" s="626"/>
      <c r="DK13" s="626"/>
      <c r="DL13" s="626"/>
      <c r="DM13" s="626"/>
      <c r="DN13" s="626"/>
      <c r="DO13" s="626"/>
      <c r="DP13" s="627"/>
      <c r="DQ13" s="634">
        <v>2028488</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162644</v>
      </c>
      <c r="BH14" s="626"/>
      <c r="BI14" s="626"/>
      <c r="BJ14" s="626"/>
      <c r="BK14" s="626"/>
      <c r="BL14" s="626"/>
      <c r="BM14" s="626"/>
      <c r="BN14" s="627"/>
      <c r="BO14" s="628">
        <v>1.2</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957502</v>
      </c>
      <c r="CS14" s="626"/>
      <c r="CT14" s="626"/>
      <c r="CU14" s="626"/>
      <c r="CV14" s="626"/>
      <c r="CW14" s="626"/>
      <c r="CX14" s="626"/>
      <c r="CY14" s="627"/>
      <c r="CZ14" s="628">
        <v>2.9</v>
      </c>
      <c r="DA14" s="628"/>
      <c r="DB14" s="628"/>
      <c r="DC14" s="628"/>
      <c r="DD14" s="634">
        <v>27162</v>
      </c>
      <c r="DE14" s="626"/>
      <c r="DF14" s="626"/>
      <c r="DG14" s="626"/>
      <c r="DH14" s="626"/>
      <c r="DI14" s="626"/>
      <c r="DJ14" s="626"/>
      <c r="DK14" s="626"/>
      <c r="DL14" s="626"/>
      <c r="DM14" s="626"/>
      <c r="DN14" s="626"/>
      <c r="DO14" s="626"/>
      <c r="DP14" s="627"/>
      <c r="DQ14" s="634">
        <v>940987</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60327</v>
      </c>
      <c r="S15" s="626"/>
      <c r="T15" s="626"/>
      <c r="U15" s="626"/>
      <c r="V15" s="626"/>
      <c r="W15" s="626"/>
      <c r="X15" s="626"/>
      <c r="Y15" s="627"/>
      <c r="Z15" s="628">
        <v>0.2</v>
      </c>
      <c r="AA15" s="628"/>
      <c r="AB15" s="628"/>
      <c r="AC15" s="628"/>
      <c r="AD15" s="629">
        <v>60327</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645418</v>
      </c>
      <c r="BH15" s="626"/>
      <c r="BI15" s="626"/>
      <c r="BJ15" s="626"/>
      <c r="BK15" s="626"/>
      <c r="BL15" s="626"/>
      <c r="BM15" s="626"/>
      <c r="BN15" s="627"/>
      <c r="BO15" s="628">
        <v>4.9000000000000004</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3323309</v>
      </c>
      <c r="CS15" s="626"/>
      <c r="CT15" s="626"/>
      <c r="CU15" s="626"/>
      <c r="CV15" s="626"/>
      <c r="CW15" s="626"/>
      <c r="CX15" s="626"/>
      <c r="CY15" s="627"/>
      <c r="CZ15" s="628">
        <v>10</v>
      </c>
      <c r="DA15" s="628"/>
      <c r="DB15" s="628"/>
      <c r="DC15" s="628"/>
      <c r="DD15" s="634">
        <v>1255467</v>
      </c>
      <c r="DE15" s="626"/>
      <c r="DF15" s="626"/>
      <c r="DG15" s="626"/>
      <c r="DH15" s="626"/>
      <c r="DI15" s="626"/>
      <c r="DJ15" s="626"/>
      <c r="DK15" s="626"/>
      <c r="DL15" s="626"/>
      <c r="DM15" s="626"/>
      <c r="DN15" s="626"/>
      <c r="DO15" s="626"/>
      <c r="DP15" s="627"/>
      <c r="DQ15" s="634">
        <v>2295577</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3053467</v>
      </c>
      <c r="S16" s="626"/>
      <c r="T16" s="626"/>
      <c r="U16" s="626"/>
      <c r="V16" s="626"/>
      <c r="W16" s="626"/>
      <c r="X16" s="626"/>
      <c r="Y16" s="627"/>
      <c r="Z16" s="628">
        <v>9</v>
      </c>
      <c r="AA16" s="628"/>
      <c r="AB16" s="628"/>
      <c r="AC16" s="628"/>
      <c r="AD16" s="629">
        <v>2677850</v>
      </c>
      <c r="AE16" s="629"/>
      <c r="AF16" s="629"/>
      <c r="AG16" s="629"/>
      <c r="AH16" s="629"/>
      <c r="AI16" s="629"/>
      <c r="AJ16" s="629"/>
      <c r="AK16" s="629"/>
      <c r="AL16" s="630">
        <v>15.3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2677850</v>
      </c>
      <c r="S17" s="626"/>
      <c r="T17" s="626"/>
      <c r="U17" s="626"/>
      <c r="V17" s="626"/>
      <c r="W17" s="626"/>
      <c r="X17" s="626"/>
      <c r="Y17" s="627"/>
      <c r="Z17" s="628">
        <v>7.9</v>
      </c>
      <c r="AA17" s="628"/>
      <c r="AB17" s="628"/>
      <c r="AC17" s="628"/>
      <c r="AD17" s="629">
        <v>2677850</v>
      </c>
      <c r="AE17" s="629"/>
      <c r="AF17" s="629"/>
      <c r="AG17" s="629"/>
      <c r="AH17" s="629"/>
      <c r="AI17" s="629"/>
      <c r="AJ17" s="629"/>
      <c r="AK17" s="629"/>
      <c r="AL17" s="630">
        <v>15.3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3936500</v>
      </c>
      <c r="CS17" s="626"/>
      <c r="CT17" s="626"/>
      <c r="CU17" s="626"/>
      <c r="CV17" s="626"/>
      <c r="CW17" s="626"/>
      <c r="CX17" s="626"/>
      <c r="CY17" s="627"/>
      <c r="CZ17" s="628">
        <v>11.8</v>
      </c>
      <c r="DA17" s="628"/>
      <c r="DB17" s="628"/>
      <c r="DC17" s="628"/>
      <c r="DD17" s="634" t="s">
        <v>112</v>
      </c>
      <c r="DE17" s="626"/>
      <c r="DF17" s="626"/>
      <c r="DG17" s="626"/>
      <c r="DH17" s="626"/>
      <c r="DI17" s="626"/>
      <c r="DJ17" s="626"/>
      <c r="DK17" s="626"/>
      <c r="DL17" s="626"/>
      <c r="DM17" s="626"/>
      <c r="DN17" s="626"/>
      <c r="DO17" s="626"/>
      <c r="DP17" s="627"/>
      <c r="DQ17" s="634">
        <v>3306847</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375617</v>
      </c>
      <c r="S18" s="626"/>
      <c r="T18" s="626"/>
      <c r="U18" s="626"/>
      <c r="V18" s="626"/>
      <c r="W18" s="626"/>
      <c r="X18" s="626"/>
      <c r="Y18" s="627"/>
      <c r="Z18" s="628">
        <v>1.1000000000000001</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778547</v>
      </c>
      <c r="BH19" s="626"/>
      <c r="BI19" s="626"/>
      <c r="BJ19" s="626"/>
      <c r="BK19" s="626"/>
      <c r="BL19" s="626"/>
      <c r="BM19" s="626"/>
      <c r="BN19" s="627"/>
      <c r="BO19" s="628">
        <v>5.9</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18576024</v>
      </c>
      <c r="S20" s="626"/>
      <c r="T20" s="626"/>
      <c r="U20" s="626"/>
      <c r="V20" s="626"/>
      <c r="W20" s="626"/>
      <c r="X20" s="626"/>
      <c r="Y20" s="627"/>
      <c r="Z20" s="628">
        <v>54.5</v>
      </c>
      <c r="AA20" s="628"/>
      <c r="AB20" s="628"/>
      <c r="AC20" s="628"/>
      <c r="AD20" s="629">
        <v>17421860</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778547</v>
      </c>
      <c r="BH20" s="626"/>
      <c r="BI20" s="626"/>
      <c r="BJ20" s="626"/>
      <c r="BK20" s="626"/>
      <c r="BL20" s="626"/>
      <c r="BM20" s="626"/>
      <c r="BN20" s="627"/>
      <c r="BO20" s="628">
        <v>5.9</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33387773</v>
      </c>
      <c r="CS20" s="626"/>
      <c r="CT20" s="626"/>
      <c r="CU20" s="626"/>
      <c r="CV20" s="626"/>
      <c r="CW20" s="626"/>
      <c r="CX20" s="626"/>
      <c r="CY20" s="627"/>
      <c r="CZ20" s="628">
        <v>100</v>
      </c>
      <c r="DA20" s="628"/>
      <c r="DB20" s="628"/>
      <c r="DC20" s="628"/>
      <c r="DD20" s="634">
        <v>4233590</v>
      </c>
      <c r="DE20" s="626"/>
      <c r="DF20" s="626"/>
      <c r="DG20" s="626"/>
      <c r="DH20" s="626"/>
      <c r="DI20" s="626"/>
      <c r="DJ20" s="626"/>
      <c r="DK20" s="626"/>
      <c r="DL20" s="626"/>
      <c r="DM20" s="626"/>
      <c r="DN20" s="626"/>
      <c r="DO20" s="626"/>
      <c r="DP20" s="627"/>
      <c r="DQ20" s="634">
        <v>20784743</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22822</v>
      </c>
      <c r="S21" s="626"/>
      <c r="T21" s="626"/>
      <c r="U21" s="626"/>
      <c r="V21" s="626"/>
      <c r="W21" s="626"/>
      <c r="X21" s="626"/>
      <c r="Y21" s="627"/>
      <c r="Z21" s="628">
        <v>0.1</v>
      </c>
      <c r="AA21" s="628"/>
      <c r="AB21" s="628"/>
      <c r="AC21" s="628"/>
      <c r="AD21" s="629">
        <v>22822</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577409</v>
      </c>
      <c r="S22" s="626"/>
      <c r="T22" s="626"/>
      <c r="U22" s="626"/>
      <c r="V22" s="626"/>
      <c r="W22" s="626"/>
      <c r="X22" s="626"/>
      <c r="Y22" s="627"/>
      <c r="Z22" s="628">
        <v>1.7</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280761</v>
      </c>
      <c r="S23" s="626"/>
      <c r="T23" s="626"/>
      <c r="U23" s="626"/>
      <c r="V23" s="626"/>
      <c r="W23" s="626"/>
      <c r="X23" s="626"/>
      <c r="Y23" s="627"/>
      <c r="Z23" s="628">
        <v>0.8</v>
      </c>
      <c r="AA23" s="628"/>
      <c r="AB23" s="628"/>
      <c r="AC23" s="628"/>
      <c r="AD23" s="629">
        <v>20761</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778547</v>
      </c>
      <c r="BH23" s="626"/>
      <c r="BI23" s="626"/>
      <c r="BJ23" s="626"/>
      <c r="BK23" s="626"/>
      <c r="BL23" s="626"/>
      <c r="BM23" s="626"/>
      <c r="BN23" s="627"/>
      <c r="BO23" s="628">
        <v>5.9</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319537</v>
      </c>
      <c r="S24" s="626"/>
      <c r="T24" s="626"/>
      <c r="U24" s="626"/>
      <c r="V24" s="626"/>
      <c r="W24" s="626"/>
      <c r="X24" s="626"/>
      <c r="Y24" s="627"/>
      <c r="Z24" s="628">
        <v>0.9</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16747138</v>
      </c>
      <c r="CS24" s="615"/>
      <c r="CT24" s="615"/>
      <c r="CU24" s="615"/>
      <c r="CV24" s="615"/>
      <c r="CW24" s="615"/>
      <c r="CX24" s="615"/>
      <c r="CY24" s="616"/>
      <c r="CZ24" s="652">
        <v>50.2</v>
      </c>
      <c r="DA24" s="653"/>
      <c r="DB24" s="653"/>
      <c r="DC24" s="654"/>
      <c r="DD24" s="651">
        <v>9135027</v>
      </c>
      <c r="DE24" s="615"/>
      <c r="DF24" s="615"/>
      <c r="DG24" s="615"/>
      <c r="DH24" s="615"/>
      <c r="DI24" s="615"/>
      <c r="DJ24" s="615"/>
      <c r="DK24" s="616"/>
      <c r="DL24" s="651">
        <v>7881145</v>
      </c>
      <c r="DM24" s="615"/>
      <c r="DN24" s="615"/>
      <c r="DO24" s="615"/>
      <c r="DP24" s="615"/>
      <c r="DQ24" s="615"/>
      <c r="DR24" s="615"/>
      <c r="DS24" s="615"/>
      <c r="DT24" s="615"/>
      <c r="DU24" s="615"/>
      <c r="DV24" s="616"/>
      <c r="DW24" s="619">
        <v>42.2</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6151547</v>
      </c>
      <c r="S25" s="626"/>
      <c r="T25" s="626"/>
      <c r="U25" s="626"/>
      <c r="V25" s="626"/>
      <c r="W25" s="626"/>
      <c r="X25" s="626"/>
      <c r="Y25" s="627"/>
      <c r="Z25" s="628">
        <v>18</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3711101</v>
      </c>
      <c r="CS25" s="657"/>
      <c r="CT25" s="657"/>
      <c r="CU25" s="657"/>
      <c r="CV25" s="657"/>
      <c r="CW25" s="657"/>
      <c r="CX25" s="657"/>
      <c r="CY25" s="658"/>
      <c r="CZ25" s="659">
        <v>11.1</v>
      </c>
      <c r="DA25" s="660"/>
      <c r="DB25" s="660"/>
      <c r="DC25" s="661"/>
      <c r="DD25" s="634">
        <v>3305804</v>
      </c>
      <c r="DE25" s="657"/>
      <c r="DF25" s="657"/>
      <c r="DG25" s="657"/>
      <c r="DH25" s="657"/>
      <c r="DI25" s="657"/>
      <c r="DJ25" s="657"/>
      <c r="DK25" s="658"/>
      <c r="DL25" s="634">
        <v>3273081</v>
      </c>
      <c r="DM25" s="657"/>
      <c r="DN25" s="657"/>
      <c r="DO25" s="657"/>
      <c r="DP25" s="657"/>
      <c r="DQ25" s="657"/>
      <c r="DR25" s="657"/>
      <c r="DS25" s="657"/>
      <c r="DT25" s="657"/>
      <c r="DU25" s="657"/>
      <c r="DV25" s="658"/>
      <c r="DW25" s="630">
        <v>17.5</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v>8085</v>
      </c>
      <c r="S26" s="626"/>
      <c r="T26" s="626"/>
      <c r="U26" s="626"/>
      <c r="V26" s="626"/>
      <c r="W26" s="626"/>
      <c r="X26" s="626"/>
      <c r="Y26" s="627"/>
      <c r="Z26" s="628">
        <v>0</v>
      </c>
      <c r="AA26" s="628"/>
      <c r="AB26" s="628"/>
      <c r="AC26" s="628"/>
      <c r="AD26" s="629">
        <v>8085</v>
      </c>
      <c r="AE26" s="629"/>
      <c r="AF26" s="629"/>
      <c r="AG26" s="629"/>
      <c r="AH26" s="629"/>
      <c r="AI26" s="629"/>
      <c r="AJ26" s="629"/>
      <c r="AK26" s="629"/>
      <c r="AL26" s="630">
        <v>0</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2492301</v>
      </c>
      <c r="CS26" s="626"/>
      <c r="CT26" s="626"/>
      <c r="CU26" s="626"/>
      <c r="CV26" s="626"/>
      <c r="CW26" s="626"/>
      <c r="CX26" s="626"/>
      <c r="CY26" s="627"/>
      <c r="CZ26" s="659">
        <v>7.5</v>
      </c>
      <c r="DA26" s="660"/>
      <c r="DB26" s="660"/>
      <c r="DC26" s="661"/>
      <c r="DD26" s="634">
        <v>2095870</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2000459</v>
      </c>
      <c r="S27" s="626"/>
      <c r="T27" s="626"/>
      <c r="U27" s="626"/>
      <c r="V27" s="626"/>
      <c r="W27" s="626"/>
      <c r="X27" s="626"/>
      <c r="Y27" s="627"/>
      <c r="Z27" s="628">
        <v>5.9</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13240479</v>
      </c>
      <c r="BH27" s="626"/>
      <c r="BI27" s="626"/>
      <c r="BJ27" s="626"/>
      <c r="BK27" s="626"/>
      <c r="BL27" s="626"/>
      <c r="BM27" s="626"/>
      <c r="BN27" s="627"/>
      <c r="BO27" s="628">
        <v>100</v>
      </c>
      <c r="BP27" s="628"/>
      <c r="BQ27" s="628"/>
      <c r="BR27" s="628"/>
      <c r="BS27" s="634">
        <v>168865</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9099537</v>
      </c>
      <c r="CS27" s="657"/>
      <c r="CT27" s="657"/>
      <c r="CU27" s="657"/>
      <c r="CV27" s="657"/>
      <c r="CW27" s="657"/>
      <c r="CX27" s="657"/>
      <c r="CY27" s="658"/>
      <c r="CZ27" s="659">
        <v>27.3</v>
      </c>
      <c r="DA27" s="660"/>
      <c r="DB27" s="660"/>
      <c r="DC27" s="661"/>
      <c r="DD27" s="634">
        <v>2522376</v>
      </c>
      <c r="DE27" s="657"/>
      <c r="DF27" s="657"/>
      <c r="DG27" s="657"/>
      <c r="DH27" s="657"/>
      <c r="DI27" s="657"/>
      <c r="DJ27" s="657"/>
      <c r="DK27" s="658"/>
      <c r="DL27" s="634">
        <v>2122308</v>
      </c>
      <c r="DM27" s="657"/>
      <c r="DN27" s="657"/>
      <c r="DO27" s="657"/>
      <c r="DP27" s="657"/>
      <c r="DQ27" s="657"/>
      <c r="DR27" s="657"/>
      <c r="DS27" s="657"/>
      <c r="DT27" s="657"/>
      <c r="DU27" s="657"/>
      <c r="DV27" s="658"/>
      <c r="DW27" s="630">
        <v>11.4</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150130</v>
      </c>
      <c r="S28" s="626"/>
      <c r="T28" s="626"/>
      <c r="U28" s="626"/>
      <c r="V28" s="626"/>
      <c r="W28" s="626"/>
      <c r="X28" s="626"/>
      <c r="Y28" s="627"/>
      <c r="Z28" s="628">
        <v>0.4</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3936500</v>
      </c>
      <c r="CS28" s="626"/>
      <c r="CT28" s="626"/>
      <c r="CU28" s="626"/>
      <c r="CV28" s="626"/>
      <c r="CW28" s="626"/>
      <c r="CX28" s="626"/>
      <c r="CY28" s="627"/>
      <c r="CZ28" s="659">
        <v>11.8</v>
      </c>
      <c r="DA28" s="660"/>
      <c r="DB28" s="660"/>
      <c r="DC28" s="661"/>
      <c r="DD28" s="634">
        <v>3306847</v>
      </c>
      <c r="DE28" s="626"/>
      <c r="DF28" s="626"/>
      <c r="DG28" s="626"/>
      <c r="DH28" s="626"/>
      <c r="DI28" s="626"/>
      <c r="DJ28" s="626"/>
      <c r="DK28" s="627"/>
      <c r="DL28" s="634">
        <v>2485756</v>
      </c>
      <c r="DM28" s="626"/>
      <c r="DN28" s="626"/>
      <c r="DO28" s="626"/>
      <c r="DP28" s="626"/>
      <c r="DQ28" s="626"/>
      <c r="DR28" s="626"/>
      <c r="DS28" s="626"/>
      <c r="DT28" s="626"/>
      <c r="DU28" s="626"/>
      <c r="DV28" s="627"/>
      <c r="DW28" s="630">
        <v>13.3</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7944</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3936420</v>
      </c>
      <c r="CS29" s="657"/>
      <c r="CT29" s="657"/>
      <c r="CU29" s="657"/>
      <c r="CV29" s="657"/>
      <c r="CW29" s="657"/>
      <c r="CX29" s="657"/>
      <c r="CY29" s="658"/>
      <c r="CZ29" s="659">
        <v>11.8</v>
      </c>
      <c r="DA29" s="660"/>
      <c r="DB29" s="660"/>
      <c r="DC29" s="661"/>
      <c r="DD29" s="634">
        <v>3306767</v>
      </c>
      <c r="DE29" s="657"/>
      <c r="DF29" s="657"/>
      <c r="DG29" s="657"/>
      <c r="DH29" s="657"/>
      <c r="DI29" s="657"/>
      <c r="DJ29" s="657"/>
      <c r="DK29" s="658"/>
      <c r="DL29" s="634">
        <v>2485676</v>
      </c>
      <c r="DM29" s="657"/>
      <c r="DN29" s="657"/>
      <c r="DO29" s="657"/>
      <c r="DP29" s="657"/>
      <c r="DQ29" s="657"/>
      <c r="DR29" s="657"/>
      <c r="DS29" s="657"/>
      <c r="DT29" s="657"/>
      <c r="DU29" s="657"/>
      <c r="DV29" s="658"/>
      <c r="DW29" s="630">
        <v>13.3</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1177924</v>
      </c>
      <c r="S30" s="626"/>
      <c r="T30" s="626"/>
      <c r="U30" s="626"/>
      <c r="V30" s="626"/>
      <c r="W30" s="626"/>
      <c r="X30" s="626"/>
      <c r="Y30" s="627"/>
      <c r="Z30" s="628">
        <v>3.5</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98.9</v>
      </c>
      <c r="BH30" s="684"/>
      <c r="BI30" s="684"/>
      <c r="BJ30" s="684"/>
      <c r="BK30" s="684"/>
      <c r="BL30" s="684"/>
      <c r="BM30" s="620">
        <v>94.7</v>
      </c>
      <c r="BN30" s="684"/>
      <c r="BO30" s="684"/>
      <c r="BP30" s="684"/>
      <c r="BQ30" s="685"/>
      <c r="BR30" s="683">
        <v>98.6</v>
      </c>
      <c r="BS30" s="684"/>
      <c r="BT30" s="684"/>
      <c r="BU30" s="684"/>
      <c r="BV30" s="684"/>
      <c r="BW30" s="684"/>
      <c r="BX30" s="620">
        <v>93</v>
      </c>
      <c r="BY30" s="684"/>
      <c r="BZ30" s="684"/>
      <c r="CA30" s="684"/>
      <c r="CB30" s="685"/>
      <c r="CD30" s="688"/>
      <c r="CE30" s="689"/>
      <c r="CF30" s="639" t="s">
        <v>293</v>
      </c>
      <c r="CG30" s="640"/>
      <c r="CH30" s="640"/>
      <c r="CI30" s="640"/>
      <c r="CJ30" s="640"/>
      <c r="CK30" s="640"/>
      <c r="CL30" s="640"/>
      <c r="CM30" s="640"/>
      <c r="CN30" s="640"/>
      <c r="CO30" s="640"/>
      <c r="CP30" s="640"/>
      <c r="CQ30" s="641"/>
      <c r="CR30" s="625">
        <v>3771819</v>
      </c>
      <c r="CS30" s="626"/>
      <c r="CT30" s="626"/>
      <c r="CU30" s="626"/>
      <c r="CV30" s="626"/>
      <c r="CW30" s="626"/>
      <c r="CX30" s="626"/>
      <c r="CY30" s="627"/>
      <c r="CZ30" s="659">
        <v>11.3</v>
      </c>
      <c r="DA30" s="660"/>
      <c r="DB30" s="660"/>
      <c r="DC30" s="661"/>
      <c r="DD30" s="634">
        <v>3148691</v>
      </c>
      <c r="DE30" s="626"/>
      <c r="DF30" s="626"/>
      <c r="DG30" s="626"/>
      <c r="DH30" s="626"/>
      <c r="DI30" s="626"/>
      <c r="DJ30" s="626"/>
      <c r="DK30" s="627"/>
      <c r="DL30" s="634">
        <v>2327600</v>
      </c>
      <c r="DM30" s="626"/>
      <c r="DN30" s="626"/>
      <c r="DO30" s="626"/>
      <c r="DP30" s="626"/>
      <c r="DQ30" s="626"/>
      <c r="DR30" s="626"/>
      <c r="DS30" s="626"/>
      <c r="DT30" s="626"/>
      <c r="DU30" s="626"/>
      <c r="DV30" s="627"/>
      <c r="DW30" s="630">
        <v>12.5</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354294</v>
      </c>
      <c r="S31" s="626"/>
      <c r="T31" s="626"/>
      <c r="U31" s="626"/>
      <c r="V31" s="626"/>
      <c r="W31" s="626"/>
      <c r="X31" s="626"/>
      <c r="Y31" s="627"/>
      <c r="Z31" s="628">
        <v>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98.6</v>
      </c>
      <c r="BH31" s="657"/>
      <c r="BI31" s="657"/>
      <c r="BJ31" s="657"/>
      <c r="BK31" s="657"/>
      <c r="BL31" s="657"/>
      <c r="BM31" s="631">
        <v>93.9</v>
      </c>
      <c r="BN31" s="681"/>
      <c r="BO31" s="681"/>
      <c r="BP31" s="681"/>
      <c r="BQ31" s="682"/>
      <c r="BR31" s="680">
        <v>98.2</v>
      </c>
      <c r="BS31" s="657"/>
      <c r="BT31" s="657"/>
      <c r="BU31" s="657"/>
      <c r="BV31" s="657"/>
      <c r="BW31" s="657"/>
      <c r="BX31" s="631">
        <v>92</v>
      </c>
      <c r="BY31" s="681"/>
      <c r="BZ31" s="681"/>
      <c r="CA31" s="681"/>
      <c r="CB31" s="682"/>
      <c r="CD31" s="688"/>
      <c r="CE31" s="689"/>
      <c r="CF31" s="639" t="s">
        <v>297</v>
      </c>
      <c r="CG31" s="640"/>
      <c r="CH31" s="640"/>
      <c r="CI31" s="640"/>
      <c r="CJ31" s="640"/>
      <c r="CK31" s="640"/>
      <c r="CL31" s="640"/>
      <c r="CM31" s="640"/>
      <c r="CN31" s="640"/>
      <c r="CO31" s="640"/>
      <c r="CP31" s="640"/>
      <c r="CQ31" s="641"/>
      <c r="CR31" s="625">
        <v>164601</v>
      </c>
      <c r="CS31" s="657"/>
      <c r="CT31" s="657"/>
      <c r="CU31" s="657"/>
      <c r="CV31" s="657"/>
      <c r="CW31" s="657"/>
      <c r="CX31" s="657"/>
      <c r="CY31" s="658"/>
      <c r="CZ31" s="659">
        <v>0.5</v>
      </c>
      <c r="DA31" s="660"/>
      <c r="DB31" s="660"/>
      <c r="DC31" s="661"/>
      <c r="DD31" s="634">
        <v>158076</v>
      </c>
      <c r="DE31" s="657"/>
      <c r="DF31" s="657"/>
      <c r="DG31" s="657"/>
      <c r="DH31" s="657"/>
      <c r="DI31" s="657"/>
      <c r="DJ31" s="657"/>
      <c r="DK31" s="658"/>
      <c r="DL31" s="634">
        <v>158076</v>
      </c>
      <c r="DM31" s="657"/>
      <c r="DN31" s="657"/>
      <c r="DO31" s="657"/>
      <c r="DP31" s="657"/>
      <c r="DQ31" s="657"/>
      <c r="DR31" s="657"/>
      <c r="DS31" s="657"/>
      <c r="DT31" s="657"/>
      <c r="DU31" s="657"/>
      <c r="DV31" s="658"/>
      <c r="DW31" s="630">
        <v>0.8</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1385016</v>
      </c>
      <c r="S32" s="626"/>
      <c r="T32" s="626"/>
      <c r="U32" s="626"/>
      <c r="V32" s="626"/>
      <c r="W32" s="626"/>
      <c r="X32" s="626"/>
      <c r="Y32" s="627"/>
      <c r="Z32" s="628">
        <v>4.0999999999999996</v>
      </c>
      <c r="AA32" s="628"/>
      <c r="AB32" s="628"/>
      <c r="AC32" s="628"/>
      <c r="AD32" s="629">
        <v>106</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99.1</v>
      </c>
      <c r="BH32" s="693"/>
      <c r="BI32" s="693"/>
      <c r="BJ32" s="693"/>
      <c r="BK32" s="693"/>
      <c r="BL32" s="693"/>
      <c r="BM32" s="694">
        <v>95.1</v>
      </c>
      <c r="BN32" s="693"/>
      <c r="BO32" s="693"/>
      <c r="BP32" s="693"/>
      <c r="BQ32" s="695"/>
      <c r="BR32" s="692">
        <v>98.8</v>
      </c>
      <c r="BS32" s="693"/>
      <c r="BT32" s="693"/>
      <c r="BU32" s="693"/>
      <c r="BV32" s="693"/>
      <c r="BW32" s="693"/>
      <c r="BX32" s="694">
        <v>93.4</v>
      </c>
      <c r="BY32" s="693"/>
      <c r="BZ32" s="693"/>
      <c r="CA32" s="693"/>
      <c r="CB32" s="695"/>
      <c r="CD32" s="690"/>
      <c r="CE32" s="691"/>
      <c r="CF32" s="639" t="s">
        <v>300</v>
      </c>
      <c r="CG32" s="640"/>
      <c r="CH32" s="640"/>
      <c r="CI32" s="640"/>
      <c r="CJ32" s="640"/>
      <c r="CK32" s="640"/>
      <c r="CL32" s="640"/>
      <c r="CM32" s="640"/>
      <c r="CN32" s="640"/>
      <c r="CO32" s="640"/>
      <c r="CP32" s="640"/>
      <c r="CQ32" s="641"/>
      <c r="CR32" s="625">
        <v>80</v>
      </c>
      <c r="CS32" s="626"/>
      <c r="CT32" s="626"/>
      <c r="CU32" s="626"/>
      <c r="CV32" s="626"/>
      <c r="CW32" s="626"/>
      <c r="CX32" s="626"/>
      <c r="CY32" s="627"/>
      <c r="CZ32" s="659">
        <v>0</v>
      </c>
      <c r="DA32" s="660"/>
      <c r="DB32" s="660"/>
      <c r="DC32" s="661"/>
      <c r="DD32" s="634">
        <v>80</v>
      </c>
      <c r="DE32" s="626"/>
      <c r="DF32" s="626"/>
      <c r="DG32" s="626"/>
      <c r="DH32" s="626"/>
      <c r="DI32" s="626"/>
      <c r="DJ32" s="626"/>
      <c r="DK32" s="627"/>
      <c r="DL32" s="634">
        <v>80</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3085110</v>
      </c>
      <c r="S33" s="626"/>
      <c r="T33" s="626"/>
      <c r="U33" s="626"/>
      <c r="V33" s="626"/>
      <c r="W33" s="626"/>
      <c r="X33" s="626"/>
      <c r="Y33" s="627"/>
      <c r="Z33" s="628">
        <v>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12407045</v>
      </c>
      <c r="CS33" s="657"/>
      <c r="CT33" s="657"/>
      <c r="CU33" s="657"/>
      <c r="CV33" s="657"/>
      <c r="CW33" s="657"/>
      <c r="CX33" s="657"/>
      <c r="CY33" s="658"/>
      <c r="CZ33" s="659">
        <v>37.200000000000003</v>
      </c>
      <c r="DA33" s="660"/>
      <c r="DB33" s="660"/>
      <c r="DC33" s="661"/>
      <c r="DD33" s="634">
        <v>10368848</v>
      </c>
      <c r="DE33" s="657"/>
      <c r="DF33" s="657"/>
      <c r="DG33" s="657"/>
      <c r="DH33" s="657"/>
      <c r="DI33" s="657"/>
      <c r="DJ33" s="657"/>
      <c r="DK33" s="658"/>
      <c r="DL33" s="634">
        <v>8206176</v>
      </c>
      <c r="DM33" s="657"/>
      <c r="DN33" s="657"/>
      <c r="DO33" s="657"/>
      <c r="DP33" s="657"/>
      <c r="DQ33" s="657"/>
      <c r="DR33" s="657"/>
      <c r="DS33" s="657"/>
      <c r="DT33" s="657"/>
      <c r="DU33" s="657"/>
      <c r="DV33" s="658"/>
      <c r="DW33" s="630">
        <v>43.9</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3994190</v>
      </c>
      <c r="CS34" s="626"/>
      <c r="CT34" s="626"/>
      <c r="CU34" s="626"/>
      <c r="CV34" s="626"/>
      <c r="CW34" s="626"/>
      <c r="CX34" s="626"/>
      <c r="CY34" s="627"/>
      <c r="CZ34" s="659">
        <v>12</v>
      </c>
      <c r="DA34" s="660"/>
      <c r="DB34" s="660"/>
      <c r="DC34" s="661"/>
      <c r="DD34" s="634">
        <v>3398137</v>
      </c>
      <c r="DE34" s="626"/>
      <c r="DF34" s="626"/>
      <c r="DG34" s="626"/>
      <c r="DH34" s="626"/>
      <c r="DI34" s="626"/>
      <c r="DJ34" s="626"/>
      <c r="DK34" s="627"/>
      <c r="DL34" s="634">
        <v>2942853</v>
      </c>
      <c r="DM34" s="626"/>
      <c r="DN34" s="626"/>
      <c r="DO34" s="626"/>
      <c r="DP34" s="626"/>
      <c r="DQ34" s="626"/>
      <c r="DR34" s="626"/>
      <c r="DS34" s="626"/>
      <c r="DT34" s="626"/>
      <c r="DU34" s="626"/>
      <c r="DV34" s="627"/>
      <c r="DW34" s="630">
        <v>15.7</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1213710</v>
      </c>
      <c r="S35" s="626"/>
      <c r="T35" s="626"/>
      <c r="U35" s="626"/>
      <c r="V35" s="626"/>
      <c r="W35" s="626"/>
      <c r="X35" s="626"/>
      <c r="Y35" s="627"/>
      <c r="Z35" s="628">
        <v>3.6</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3640009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114854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119631</v>
      </c>
      <c r="CS35" s="657"/>
      <c r="CT35" s="657"/>
      <c r="CU35" s="657"/>
      <c r="CV35" s="657"/>
      <c r="CW35" s="657"/>
      <c r="CX35" s="657"/>
      <c r="CY35" s="658"/>
      <c r="CZ35" s="659">
        <v>0.4</v>
      </c>
      <c r="DA35" s="660"/>
      <c r="DB35" s="660"/>
      <c r="DC35" s="661"/>
      <c r="DD35" s="634">
        <v>119160</v>
      </c>
      <c r="DE35" s="657"/>
      <c r="DF35" s="657"/>
      <c r="DG35" s="657"/>
      <c r="DH35" s="657"/>
      <c r="DI35" s="657"/>
      <c r="DJ35" s="657"/>
      <c r="DK35" s="658"/>
      <c r="DL35" s="634">
        <v>119160</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34097062</v>
      </c>
      <c r="S36" s="698"/>
      <c r="T36" s="698"/>
      <c r="U36" s="698"/>
      <c r="V36" s="698"/>
      <c r="W36" s="698"/>
      <c r="X36" s="698"/>
      <c r="Y36" s="699"/>
      <c r="Z36" s="700">
        <v>100</v>
      </c>
      <c r="AA36" s="700"/>
      <c r="AB36" s="700"/>
      <c r="AC36" s="700"/>
      <c r="AD36" s="701">
        <v>17473634</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956478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-18405</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4498165</v>
      </c>
      <c r="CS36" s="626"/>
      <c r="CT36" s="626"/>
      <c r="CU36" s="626"/>
      <c r="CV36" s="626"/>
      <c r="CW36" s="626"/>
      <c r="CX36" s="626"/>
      <c r="CY36" s="627"/>
      <c r="CZ36" s="659">
        <v>13.5</v>
      </c>
      <c r="DA36" s="660"/>
      <c r="DB36" s="660"/>
      <c r="DC36" s="661"/>
      <c r="DD36" s="634">
        <v>4134288</v>
      </c>
      <c r="DE36" s="626"/>
      <c r="DF36" s="626"/>
      <c r="DG36" s="626"/>
      <c r="DH36" s="626"/>
      <c r="DI36" s="626"/>
      <c r="DJ36" s="626"/>
      <c r="DK36" s="627"/>
      <c r="DL36" s="634">
        <v>3215915</v>
      </c>
      <c r="DM36" s="626"/>
      <c r="DN36" s="626"/>
      <c r="DO36" s="626"/>
      <c r="DP36" s="626"/>
      <c r="DQ36" s="626"/>
      <c r="DR36" s="626"/>
      <c r="DS36" s="626"/>
      <c r="DT36" s="626"/>
      <c r="DU36" s="626"/>
      <c r="DV36" s="627"/>
      <c r="DW36" s="630">
        <v>17.2</v>
      </c>
      <c r="DX36" s="655"/>
      <c r="DY36" s="655"/>
      <c r="DZ36" s="655"/>
      <c r="EA36" s="655"/>
      <c r="EB36" s="655"/>
      <c r="EC36" s="656"/>
    </row>
    <row r="37" spans="2:133" ht="11.25" customHeight="1">
      <c r="AQ37" s="704" t="s">
        <v>315</v>
      </c>
      <c r="AR37" s="705"/>
      <c r="AS37" s="705"/>
      <c r="AT37" s="705"/>
      <c r="AU37" s="705"/>
      <c r="AV37" s="705"/>
      <c r="AW37" s="705"/>
      <c r="AX37" s="705"/>
      <c r="AY37" s="706"/>
      <c r="AZ37" s="625">
        <v>131528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12101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1448010</v>
      </c>
      <c r="CS37" s="657"/>
      <c r="CT37" s="657"/>
      <c r="CU37" s="657"/>
      <c r="CV37" s="657"/>
      <c r="CW37" s="657"/>
      <c r="CX37" s="657"/>
      <c r="CY37" s="658"/>
      <c r="CZ37" s="659">
        <v>4.3</v>
      </c>
      <c r="DA37" s="660"/>
      <c r="DB37" s="660"/>
      <c r="DC37" s="661"/>
      <c r="DD37" s="634">
        <v>1269144</v>
      </c>
      <c r="DE37" s="657"/>
      <c r="DF37" s="657"/>
      <c r="DG37" s="657"/>
      <c r="DH37" s="657"/>
      <c r="DI37" s="657"/>
      <c r="DJ37" s="657"/>
      <c r="DK37" s="658"/>
      <c r="DL37" s="634">
        <v>1064485</v>
      </c>
      <c r="DM37" s="657"/>
      <c r="DN37" s="657"/>
      <c r="DO37" s="657"/>
      <c r="DP37" s="657"/>
      <c r="DQ37" s="657"/>
      <c r="DR37" s="657"/>
      <c r="DS37" s="657"/>
      <c r="DT37" s="657"/>
      <c r="DU37" s="657"/>
      <c r="DV37" s="658"/>
      <c r="DW37" s="630">
        <v>5.7</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19948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2552003</v>
      </c>
      <c r="CS38" s="626"/>
      <c r="CT38" s="626"/>
      <c r="CU38" s="626"/>
      <c r="CV38" s="626"/>
      <c r="CW38" s="626"/>
      <c r="CX38" s="626"/>
      <c r="CY38" s="627"/>
      <c r="CZ38" s="659">
        <v>7.6</v>
      </c>
      <c r="DA38" s="660"/>
      <c r="DB38" s="660"/>
      <c r="DC38" s="661"/>
      <c r="DD38" s="634">
        <v>2078248</v>
      </c>
      <c r="DE38" s="626"/>
      <c r="DF38" s="626"/>
      <c r="DG38" s="626"/>
      <c r="DH38" s="626"/>
      <c r="DI38" s="626"/>
      <c r="DJ38" s="626"/>
      <c r="DK38" s="627"/>
      <c r="DL38" s="634">
        <v>1928248</v>
      </c>
      <c r="DM38" s="626"/>
      <c r="DN38" s="626"/>
      <c r="DO38" s="626"/>
      <c r="DP38" s="626"/>
      <c r="DQ38" s="626"/>
      <c r="DR38" s="626"/>
      <c r="DS38" s="626"/>
      <c r="DT38" s="626"/>
      <c r="DU38" s="626"/>
      <c r="DV38" s="627"/>
      <c r="DW38" s="630">
        <v>10.3</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89</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768921</v>
      </c>
      <c r="CS39" s="657"/>
      <c r="CT39" s="657"/>
      <c r="CU39" s="657"/>
      <c r="CV39" s="657"/>
      <c r="CW39" s="657"/>
      <c r="CX39" s="657"/>
      <c r="CY39" s="658"/>
      <c r="CZ39" s="659">
        <v>2.2999999999999998</v>
      </c>
      <c r="DA39" s="660"/>
      <c r="DB39" s="660"/>
      <c r="DC39" s="661"/>
      <c r="DD39" s="634">
        <v>599880</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822146</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474135</v>
      </c>
      <c r="CS40" s="626"/>
      <c r="CT40" s="626"/>
      <c r="CU40" s="626"/>
      <c r="CV40" s="626"/>
      <c r="CW40" s="626"/>
      <c r="CX40" s="626"/>
      <c r="CY40" s="627"/>
      <c r="CZ40" s="659">
        <v>1.4</v>
      </c>
      <c r="DA40" s="660"/>
      <c r="DB40" s="660"/>
      <c r="DC40" s="661"/>
      <c r="DD40" s="634">
        <v>39135</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1729857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4233590</v>
      </c>
      <c r="CS42" s="626"/>
      <c r="CT42" s="626"/>
      <c r="CU42" s="626"/>
      <c r="CV42" s="626"/>
      <c r="CW42" s="626"/>
      <c r="CX42" s="626"/>
      <c r="CY42" s="627"/>
      <c r="CZ42" s="659">
        <v>12.7</v>
      </c>
      <c r="DA42" s="708"/>
      <c r="DB42" s="708"/>
      <c r="DC42" s="709"/>
      <c r="DD42" s="634">
        <v>1280868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40841</v>
      </c>
      <c r="CS43" s="657"/>
      <c r="CT43" s="657"/>
      <c r="CU43" s="657"/>
      <c r="CV43" s="657"/>
      <c r="CW43" s="657"/>
      <c r="CX43" s="657"/>
      <c r="CY43" s="658"/>
      <c r="CZ43" s="659">
        <v>0.1</v>
      </c>
      <c r="DA43" s="660"/>
      <c r="DB43" s="660"/>
      <c r="DC43" s="661"/>
      <c r="DD43" s="634">
        <v>40841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4233590</v>
      </c>
      <c r="CS44" s="626"/>
      <c r="CT44" s="626"/>
      <c r="CU44" s="626"/>
      <c r="CV44" s="626"/>
      <c r="CW44" s="626"/>
      <c r="CX44" s="626"/>
      <c r="CY44" s="627"/>
      <c r="CZ44" s="659">
        <v>12.7</v>
      </c>
      <c r="DA44" s="708"/>
      <c r="DB44" s="708"/>
      <c r="DC44" s="709"/>
      <c r="DD44" s="634">
        <v>1280868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2428053</v>
      </c>
      <c r="CS45" s="657"/>
      <c r="CT45" s="657"/>
      <c r="CU45" s="657"/>
      <c r="CV45" s="657"/>
      <c r="CW45" s="657"/>
      <c r="CX45" s="657"/>
      <c r="CY45" s="658"/>
      <c r="CZ45" s="659">
        <v>7.3</v>
      </c>
      <c r="DA45" s="660"/>
      <c r="DB45" s="660"/>
      <c r="DC45" s="661"/>
      <c r="DD45" s="634">
        <v>529973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1152247</v>
      </c>
      <c r="CS46" s="626"/>
      <c r="CT46" s="626"/>
      <c r="CU46" s="626"/>
      <c r="CV46" s="626"/>
      <c r="CW46" s="626"/>
      <c r="CX46" s="626"/>
      <c r="CY46" s="627"/>
      <c r="CZ46" s="659">
        <v>3.5</v>
      </c>
      <c r="DA46" s="708"/>
      <c r="DB46" s="708"/>
      <c r="DC46" s="709"/>
      <c r="DD46" s="634">
        <v>750895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33387773</v>
      </c>
      <c r="CS49" s="693"/>
      <c r="CT49" s="693"/>
      <c r="CU49" s="693"/>
      <c r="CV49" s="693"/>
      <c r="CW49" s="693"/>
      <c r="CX49" s="693"/>
      <c r="CY49" s="720"/>
      <c r="CZ49" s="721">
        <v>100</v>
      </c>
      <c r="DA49" s="722"/>
      <c r="DB49" s="722"/>
      <c r="DC49" s="723"/>
      <c r="DD49" s="724">
        <v>20784743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34097</v>
      </c>
      <c r="R7" s="755"/>
      <c r="S7" s="755"/>
      <c r="T7" s="755"/>
      <c r="U7" s="755"/>
      <c r="V7" s="755">
        <v>33388</v>
      </c>
      <c r="W7" s="755"/>
      <c r="X7" s="755"/>
      <c r="Y7" s="755"/>
      <c r="Z7" s="755"/>
      <c r="AA7" s="755">
        <f>Q7-V7</f>
        <v>709</v>
      </c>
      <c r="AB7" s="755"/>
      <c r="AC7" s="755"/>
      <c r="AD7" s="755"/>
      <c r="AE7" s="756"/>
      <c r="AF7" s="757">
        <v>660</v>
      </c>
      <c r="AG7" s="758"/>
      <c r="AH7" s="758"/>
      <c r="AI7" s="758"/>
      <c r="AJ7" s="759"/>
      <c r="AK7" s="794">
        <v>1178</v>
      </c>
      <c r="AL7" s="795"/>
      <c r="AM7" s="795"/>
      <c r="AN7" s="795"/>
      <c r="AO7" s="795"/>
      <c r="AP7" s="795">
        <v>21586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11</v>
      </c>
      <c r="CI7" s="792"/>
      <c r="CJ7" s="792"/>
      <c r="CK7" s="792"/>
      <c r="CL7" s="793"/>
      <c r="CM7" s="791">
        <v>122</v>
      </c>
      <c r="CN7" s="792"/>
      <c r="CO7" s="792"/>
      <c r="CP7" s="792"/>
      <c r="CQ7" s="793"/>
      <c r="CR7" s="791">
        <v>3</v>
      </c>
      <c r="CS7" s="792"/>
      <c r="CT7" s="792"/>
      <c r="CU7" s="792"/>
      <c r="CV7" s="793"/>
      <c r="CW7" s="791">
        <v>164</v>
      </c>
      <c r="CX7" s="792"/>
      <c r="CY7" s="792"/>
      <c r="CZ7" s="792"/>
      <c r="DA7" s="793"/>
      <c r="DB7" s="791" t="s">
        <v>556</v>
      </c>
      <c r="DC7" s="792"/>
      <c r="DD7" s="792"/>
      <c r="DE7" s="792"/>
      <c r="DF7" s="793"/>
      <c r="DG7" s="791" t="s">
        <v>559</v>
      </c>
      <c r="DH7" s="792"/>
      <c r="DI7" s="792"/>
      <c r="DJ7" s="792"/>
      <c r="DK7" s="793"/>
      <c r="DL7" s="791" t="s">
        <v>556</v>
      </c>
      <c r="DM7" s="792"/>
      <c r="DN7" s="792"/>
      <c r="DO7" s="792"/>
      <c r="DP7" s="793"/>
      <c r="DQ7" s="791" t="s">
        <v>557</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553</v>
      </c>
      <c r="BT8" s="789"/>
      <c r="BU8" s="789"/>
      <c r="BV8" s="789"/>
      <c r="BW8" s="789"/>
      <c r="BX8" s="789"/>
      <c r="BY8" s="789"/>
      <c r="BZ8" s="789"/>
      <c r="CA8" s="789"/>
      <c r="CB8" s="789"/>
      <c r="CC8" s="789"/>
      <c r="CD8" s="789"/>
      <c r="CE8" s="789"/>
      <c r="CF8" s="789"/>
      <c r="CG8" s="790"/>
      <c r="CH8" s="801">
        <v>1</v>
      </c>
      <c r="CI8" s="802"/>
      <c r="CJ8" s="802"/>
      <c r="CK8" s="802"/>
      <c r="CL8" s="803"/>
      <c r="CM8" s="801">
        <v>150</v>
      </c>
      <c r="CN8" s="802"/>
      <c r="CO8" s="802"/>
      <c r="CP8" s="802"/>
      <c r="CQ8" s="803"/>
      <c r="CR8" s="801">
        <v>100</v>
      </c>
      <c r="CS8" s="802"/>
      <c r="CT8" s="802"/>
      <c r="CU8" s="802"/>
      <c r="CV8" s="803"/>
      <c r="CW8" s="801">
        <v>1</v>
      </c>
      <c r="CX8" s="802"/>
      <c r="CY8" s="802"/>
      <c r="CZ8" s="802"/>
      <c r="DA8" s="803"/>
      <c r="DB8" s="801" t="s">
        <v>556</v>
      </c>
      <c r="DC8" s="802"/>
      <c r="DD8" s="802"/>
      <c r="DE8" s="802"/>
      <c r="DF8" s="803"/>
      <c r="DG8" s="801" t="s">
        <v>556</v>
      </c>
      <c r="DH8" s="802"/>
      <c r="DI8" s="802"/>
      <c r="DJ8" s="802"/>
      <c r="DK8" s="803"/>
      <c r="DL8" s="801" t="s">
        <v>557</v>
      </c>
      <c r="DM8" s="802"/>
      <c r="DN8" s="802"/>
      <c r="DO8" s="802"/>
      <c r="DP8" s="803"/>
      <c r="DQ8" s="801" t="s">
        <v>557</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554</v>
      </c>
      <c r="BT9" s="789"/>
      <c r="BU9" s="789"/>
      <c r="BV9" s="789"/>
      <c r="BW9" s="789"/>
      <c r="BX9" s="789"/>
      <c r="BY9" s="789"/>
      <c r="BZ9" s="789"/>
      <c r="CA9" s="789"/>
      <c r="CB9" s="789"/>
      <c r="CC9" s="789"/>
      <c r="CD9" s="789"/>
      <c r="CE9" s="789"/>
      <c r="CF9" s="789"/>
      <c r="CG9" s="790"/>
      <c r="CH9" s="801">
        <v>-1</v>
      </c>
      <c r="CI9" s="802"/>
      <c r="CJ9" s="802"/>
      <c r="CK9" s="802"/>
      <c r="CL9" s="803"/>
      <c r="CM9" s="801">
        <v>206</v>
      </c>
      <c r="CN9" s="802"/>
      <c r="CO9" s="802"/>
      <c r="CP9" s="802"/>
      <c r="CQ9" s="803"/>
      <c r="CR9" s="801">
        <v>200</v>
      </c>
      <c r="CS9" s="802"/>
      <c r="CT9" s="802"/>
      <c r="CU9" s="802"/>
      <c r="CV9" s="803"/>
      <c r="CW9" s="801">
        <v>14</v>
      </c>
      <c r="CX9" s="802"/>
      <c r="CY9" s="802"/>
      <c r="CZ9" s="802"/>
      <c r="DA9" s="803"/>
      <c r="DB9" s="801" t="s">
        <v>557</v>
      </c>
      <c r="DC9" s="802"/>
      <c r="DD9" s="802"/>
      <c r="DE9" s="802"/>
      <c r="DF9" s="803"/>
      <c r="DG9" s="801" t="s">
        <v>557</v>
      </c>
      <c r="DH9" s="802"/>
      <c r="DI9" s="802"/>
      <c r="DJ9" s="802"/>
      <c r="DK9" s="803"/>
      <c r="DL9" s="801" t="s">
        <v>557</v>
      </c>
      <c r="DM9" s="802"/>
      <c r="DN9" s="802"/>
      <c r="DO9" s="802"/>
      <c r="DP9" s="803"/>
      <c r="DQ9" s="801" t="s">
        <v>556</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558</v>
      </c>
      <c r="BS10" s="788" t="s">
        <v>555</v>
      </c>
      <c r="BT10" s="789"/>
      <c r="BU10" s="789"/>
      <c r="BV10" s="789"/>
      <c r="BW10" s="789"/>
      <c r="BX10" s="789"/>
      <c r="BY10" s="789"/>
      <c r="BZ10" s="789"/>
      <c r="CA10" s="789"/>
      <c r="CB10" s="789"/>
      <c r="CC10" s="789"/>
      <c r="CD10" s="789"/>
      <c r="CE10" s="789"/>
      <c r="CF10" s="789"/>
      <c r="CG10" s="790"/>
      <c r="CH10" s="801">
        <v>-3</v>
      </c>
      <c r="CI10" s="802"/>
      <c r="CJ10" s="802"/>
      <c r="CK10" s="802"/>
      <c r="CL10" s="803"/>
      <c r="CM10" s="801">
        <v>52</v>
      </c>
      <c r="CN10" s="802"/>
      <c r="CO10" s="802"/>
      <c r="CP10" s="802"/>
      <c r="CQ10" s="803"/>
      <c r="CR10" s="801">
        <v>5</v>
      </c>
      <c r="CS10" s="802"/>
      <c r="CT10" s="802"/>
      <c r="CU10" s="802"/>
      <c r="CV10" s="803"/>
      <c r="CW10" s="801" t="s">
        <v>557</v>
      </c>
      <c r="CX10" s="802"/>
      <c r="CY10" s="802"/>
      <c r="CZ10" s="802"/>
      <c r="DA10" s="803"/>
      <c r="DB10" s="801" t="s">
        <v>557</v>
      </c>
      <c r="DC10" s="802"/>
      <c r="DD10" s="802"/>
      <c r="DE10" s="802"/>
      <c r="DF10" s="803"/>
      <c r="DG10" s="801">
        <v>395</v>
      </c>
      <c r="DH10" s="802"/>
      <c r="DI10" s="802"/>
      <c r="DJ10" s="802"/>
      <c r="DK10" s="803"/>
      <c r="DL10" s="801" t="s">
        <v>556</v>
      </c>
      <c r="DM10" s="802"/>
      <c r="DN10" s="802"/>
      <c r="DO10" s="802"/>
      <c r="DP10" s="803"/>
      <c r="DQ10" s="801" t="s">
        <v>557</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f>SUM(Q7:U22)</f>
        <v>34097</v>
      </c>
      <c r="R23" s="814"/>
      <c r="S23" s="814"/>
      <c r="T23" s="814"/>
      <c r="U23" s="814"/>
      <c r="V23" s="814">
        <f t="shared" ref="V23" si="0">SUM(V7:Z22)</f>
        <v>33388</v>
      </c>
      <c r="W23" s="814"/>
      <c r="X23" s="814"/>
      <c r="Y23" s="814"/>
      <c r="Z23" s="814"/>
      <c r="AA23" s="814">
        <f t="shared" ref="AA23" si="1">SUM(AA7:AE22)</f>
        <v>709</v>
      </c>
      <c r="AB23" s="814"/>
      <c r="AC23" s="814"/>
      <c r="AD23" s="814"/>
      <c r="AE23" s="815"/>
      <c r="AF23" s="816">
        <v>660</v>
      </c>
      <c r="AG23" s="814"/>
      <c r="AH23" s="814"/>
      <c r="AI23" s="814"/>
      <c r="AJ23" s="817"/>
      <c r="AK23" s="818"/>
      <c r="AL23" s="819"/>
      <c r="AM23" s="819"/>
      <c r="AN23" s="819"/>
      <c r="AO23" s="819"/>
      <c r="AP23" s="814">
        <f t="shared" ref="AP23" si="2">SUM(AP7:AT22)</f>
        <v>21586</v>
      </c>
      <c r="AQ23" s="814"/>
      <c r="AR23" s="814"/>
      <c r="AS23" s="814"/>
      <c r="AT23" s="814"/>
      <c r="AU23" s="820"/>
      <c r="AV23" s="820"/>
      <c r="AW23" s="820"/>
      <c r="AX23" s="820"/>
      <c r="AY23" s="821"/>
      <c r="AZ23" s="829" t="s">
        <v>370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10215</v>
      </c>
      <c r="R28" s="843"/>
      <c r="S28" s="843"/>
      <c r="T28" s="843"/>
      <c r="U28" s="843"/>
      <c r="V28" s="843">
        <v>10100</v>
      </c>
      <c r="W28" s="843"/>
      <c r="X28" s="843"/>
      <c r="Y28" s="843"/>
      <c r="Z28" s="843"/>
      <c r="AA28" s="843">
        <f t="shared" ref="AA28:AA33" si="3">Q28-V28</f>
        <v>115</v>
      </c>
      <c r="AB28" s="843"/>
      <c r="AC28" s="843"/>
      <c r="AD28" s="843"/>
      <c r="AE28" s="844"/>
      <c r="AF28" s="845">
        <v>115</v>
      </c>
      <c r="AG28" s="843"/>
      <c r="AH28" s="843"/>
      <c r="AI28" s="843"/>
      <c r="AJ28" s="846"/>
      <c r="AK28" s="847">
        <v>822</v>
      </c>
      <c r="AL28" s="838"/>
      <c r="AM28" s="838"/>
      <c r="AN28" s="838"/>
      <c r="AO28" s="838"/>
      <c r="AP28" s="838" t="s">
        <v>562</v>
      </c>
      <c r="AQ28" s="838"/>
      <c r="AR28" s="838"/>
      <c r="AS28" s="838"/>
      <c r="AT28" s="838"/>
      <c r="AU28" s="838" t="s">
        <v>563</v>
      </c>
      <c r="AV28" s="838"/>
      <c r="AW28" s="838"/>
      <c r="AX28" s="838"/>
      <c r="AY28" s="838"/>
      <c r="AZ28" s="839" t="s">
        <v>478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5304</v>
      </c>
      <c r="R29" s="779"/>
      <c r="S29" s="779"/>
      <c r="T29" s="779"/>
      <c r="U29" s="779"/>
      <c r="V29" s="779">
        <v>5073</v>
      </c>
      <c r="W29" s="779"/>
      <c r="X29" s="779"/>
      <c r="Y29" s="779"/>
      <c r="Z29" s="779"/>
      <c r="AA29" s="779">
        <f t="shared" si="3"/>
        <v>231</v>
      </c>
      <c r="AB29" s="779"/>
      <c r="AC29" s="779"/>
      <c r="AD29" s="779"/>
      <c r="AE29" s="780"/>
      <c r="AF29" s="781">
        <v>231</v>
      </c>
      <c r="AG29" s="782"/>
      <c r="AH29" s="782"/>
      <c r="AI29" s="782"/>
      <c r="AJ29" s="783"/>
      <c r="AK29" s="850">
        <v>809</v>
      </c>
      <c r="AL29" s="851"/>
      <c r="AM29" s="851"/>
      <c r="AN29" s="851"/>
      <c r="AO29" s="851"/>
      <c r="AP29" s="851" t="s">
        <v>563</v>
      </c>
      <c r="AQ29" s="851"/>
      <c r="AR29" s="851"/>
      <c r="AS29" s="851"/>
      <c r="AT29" s="851"/>
      <c r="AU29" s="851" t="s">
        <v>563</v>
      </c>
      <c r="AV29" s="851"/>
      <c r="AW29" s="851"/>
      <c r="AX29" s="851"/>
      <c r="AY29" s="851"/>
      <c r="AZ29" s="852" t="s">
        <v>478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77</v>
      </c>
      <c r="R30" s="779"/>
      <c r="S30" s="779"/>
      <c r="T30" s="779"/>
      <c r="U30" s="779"/>
      <c r="V30" s="779">
        <v>56</v>
      </c>
      <c r="W30" s="779"/>
      <c r="X30" s="779"/>
      <c r="Y30" s="779"/>
      <c r="Z30" s="779"/>
      <c r="AA30" s="779">
        <f t="shared" si="3"/>
        <v>21</v>
      </c>
      <c r="AB30" s="779"/>
      <c r="AC30" s="779"/>
      <c r="AD30" s="779"/>
      <c r="AE30" s="780"/>
      <c r="AF30" s="781">
        <v>21</v>
      </c>
      <c r="AG30" s="782"/>
      <c r="AH30" s="782"/>
      <c r="AI30" s="782"/>
      <c r="AJ30" s="783"/>
      <c r="AK30" s="850">
        <v>17</v>
      </c>
      <c r="AL30" s="851"/>
      <c r="AM30" s="851"/>
      <c r="AN30" s="851"/>
      <c r="AO30" s="851"/>
      <c r="AP30" s="851" t="s">
        <v>563</v>
      </c>
      <c r="AQ30" s="851"/>
      <c r="AR30" s="851"/>
      <c r="AS30" s="851"/>
      <c r="AT30" s="851"/>
      <c r="AU30" s="851" t="s">
        <v>563</v>
      </c>
      <c r="AV30" s="851"/>
      <c r="AW30" s="851"/>
      <c r="AX30" s="851"/>
      <c r="AY30" s="851"/>
      <c r="AZ30" s="852" t="s">
        <v>478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1142</v>
      </c>
      <c r="R31" s="779"/>
      <c r="S31" s="779"/>
      <c r="T31" s="779"/>
      <c r="U31" s="779"/>
      <c r="V31" s="779">
        <v>1132</v>
      </c>
      <c r="W31" s="779"/>
      <c r="X31" s="779"/>
      <c r="Y31" s="779"/>
      <c r="Z31" s="779"/>
      <c r="AA31" s="779">
        <f t="shared" si="3"/>
        <v>10</v>
      </c>
      <c r="AB31" s="779"/>
      <c r="AC31" s="779"/>
      <c r="AD31" s="779"/>
      <c r="AE31" s="780"/>
      <c r="AF31" s="781">
        <v>1</v>
      </c>
      <c r="AG31" s="782"/>
      <c r="AH31" s="782"/>
      <c r="AI31" s="782"/>
      <c r="AJ31" s="783"/>
      <c r="AK31" s="850">
        <v>218</v>
      </c>
      <c r="AL31" s="851"/>
      <c r="AM31" s="851"/>
      <c r="AN31" s="851"/>
      <c r="AO31" s="851"/>
      <c r="AP31" s="851" t="s">
        <v>563</v>
      </c>
      <c r="AQ31" s="851"/>
      <c r="AR31" s="851"/>
      <c r="AS31" s="851"/>
      <c r="AT31" s="851"/>
      <c r="AU31" s="851" t="s">
        <v>563</v>
      </c>
      <c r="AV31" s="851"/>
      <c r="AW31" s="851"/>
      <c r="AX31" s="851"/>
      <c r="AY31" s="851"/>
      <c r="AZ31" s="852" t="s">
        <v>478</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2074</v>
      </c>
      <c r="R32" s="779"/>
      <c r="S32" s="779"/>
      <c r="T32" s="779"/>
      <c r="U32" s="779"/>
      <c r="V32" s="779">
        <v>1919</v>
      </c>
      <c r="W32" s="779"/>
      <c r="X32" s="779"/>
      <c r="Y32" s="779"/>
      <c r="Z32" s="779"/>
      <c r="AA32" s="779">
        <f t="shared" si="3"/>
        <v>155</v>
      </c>
      <c r="AB32" s="779"/>
      <c r="AC32" s="779"/>
      <c r="AD32" s="779"/>
      <c r="AE32" s="780"/>
      <c r="AF32" s="781">
        <v>2409</v>
      </c>
      <c r="AG32" s="782"/>
      <c r="AH32" s="782"/>
      <c r="AI32" s="782"/>
      <c r="AJ32" s="783"/>
      <c r="AK32" s="850">
        <v>73</v>
      </c>
      <c r="AL32" s="851"/>
      <c r="AM32" s="851"/>
      <c r="AN32" s="851"/>
      <c r="AO32" s="851"/>
      <c r="AP32" s="851">
        <v>7864</v>
      </c>
      <c r="AQ32" s="851"/>
      <c r="AR32" s="851"/>
      <c r="AS32" s="851"/>
      <c r="AT32" s="851"/>
      <c r="AU32" s="851">
        <v>165</v>
      </c>
      <c r="AV32" s="851"/>
      <c r="AW32" s="851"/>
      <c r="AX32" s="851"/>
      <c r="AY32" s="851"/>
      <c r="AZ32" s="852" t="s">
        <v>478</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2262</v>
      </c>
      <c r="R33" s="779"/>
      <c r="S33" s="779"/>
      <c r="T33" s="779"/>
      <c r="U33" s="779"/>
      <c r="V33" s="779">
        <v>2007</v>
      </c>
      <c r="W33" s="779"/>
      <c r="X33" s="779"/>
      <c r="Y33" s="779"/>
      <c r="Z33" s="779"/>
      <c r="AA33" s="779">
        <f t="shared" si="3"/>
        <v>255</v>
      </c>
      <c r="AB33" s="779"/>
      <c r="AC33" s="779"/>
      <c r="AD33" s="779"/>
      <c r="AE33" s="780"/>
      <c r="AF33" s="781">
        <v>981</v>
      </c>
      <c r="AG33" s="782"/>
      <c r="AH33" s="782"/>
      <c r="AI33" s="782"/>
      <c r="AJ33" s="783"/>
      <c r="AK33" s="850">
        <v>956</v>
      </c>
      <c r="AL33" s="851"/>
      <c r="AM33" s="851"/>
      <c r="AN33" s="851"/>
      <c r="AO33" s="851"/>
      <c r="AP33" s="851">
        <v>13347</v>
      </c>
      <c r="AQ33" s="851"/>
      <c r="AR33" s="851"/>
      <c r="AS33" s="851"/>
      <c r="AT33" s="851"/>
      <c r="AU33" s="851">
        <v>4057</v>
      </c>
      <c r="AV33" s="851"/>
      <c r="AW33" s="851"/>
      <c r="AX33" s="851"/>
      <c r="AY33" s="851"/>
      <c r="AZ33" s="852" t="s">
        <v>478</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3758</v>
      </c>
      <c r="AG63" s="862"/>
      <c r="AH63" s="862"/>
      <c r="AI63" s="862"/>
      <c r="AJ63" s="863"/>
      <c r="AK63" s="864"/>
      <c r="AL63" s="859"/>
      <c r="AM63" s="859"/>
      <c r="AN63" s="859"/>
      <c r="AO63" s="859"/>
      <c r="AP63" s="862">
        <f>SUM(AP28:AT62)</f>
        <v>21211</v>
      </c>
      <c r="AQ63" s="862"/>
      <c r="AR63" s="862"/>
      <c r="AS63" s="862"/>
      <c r="AT63" s="862"/>
      <c r="AU63" s="862">
        <f>SUM(AU28:AY62)</f>
        <v>4222</v>
      </c>
      <c r="AV63" s="862"/>
      <c r="AW63" s="862"/>
      <c r="AX63" s="862"/>
      <c r="AY63" s="862"/>
      <c r="AZ63" s="866"/>
      <c r="BA63" s="866"/>
      <c r="BB63" s="866"/>
      <c r="BC63" s="866"/>
      <c r="BD63" s="866"/>
      <c r="BE63" s="867"/>
      <c r="BF63" s="867"/>
      <c r="BG63" s="867"/>
      <c r="BH63" s="867"/>
      <c r="BI63" s="868"/>
      <c r="BJ63" s="869" t="s">
        <v>370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534</v>
      </c>
      <c r="C68" s="890"/>
      <c r="D68" s="890"/>
      <c r="E68" s="890"/>
      <c r="F68" s="890"/>
      <c r="G68" s="890"/>
      <c r="H68" s="890"/>
      <c r="I68" s="890"/>
      <c r="J68" s="890"/>
      <c r="K68" s="890"/>
      <c r="L68" s="890"/>
      <c r="M68" s="890"/>
      <c r="N68" s="890"/>
      <c r="O68" s="890"/>
      <c r="P68" s="891"/>
      <c r="Q68" s="892">
        <v>101</v>
      </c>
      <c r="R68" s="886"/>
      <c r="S68" s="886"/>
      <c r="T68" s="886"/>
      <c r="U68" s="886"/>
      <c r="V68" s="886">
        <v>101</v>
      </c>
      <c r="W68" s="886"/>
      <c r="X68" s="886"/>
      <c r="Y68" s="886"/>
      <c r="Z68" s="886"/>
      <c r="AA68" s="886">
        <f>Q68-V68+1</f>
        <v>1</v>
      </c>
      <c r="AB68" s="886"/>
      <c r="AC68" s="886"/>
      <c r="AD68" s="886"/>
      <c r="AE68" s="886"/>
      <c r="AF68" s="886">
        <v>1</v>
      </c>
      <c r="AG68" s="886"/>
      <c r="AH68" s="886"/>
      <c r="AI68" s="886"/>
      <c r="AJ68" s="886"/>
      <c r="AK68" s="886">
        <v>1</v>
      </c>
      <c r="AL68" s="886"/>
      <c r="AM68" s="886"/>
      <c r="AN68" s="886"/>
      <c r="AO68" s="886"/>
      <c r="AP68" s="886">
        <v>0</v>
      </c>
      <c r="AQ68" s="886"/>
      <c r="AR68" s="886"/>
      <c r="AS68" s="886"/>
      <c r="AT68" s="886"/>
      <c r="AU68" s="886" t="s">
        <v>556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535</v>
      </c>
      <c r="C69" s="894"/>
      <c r="D69" s="894"/>
      <c r="E69" s="894"/>
      <c r="F69" s="894"/>
      <c r="G69" s="894"/>
      <c r="H69" s="894"/>
      <c r="I69" s="894"/>
      <c r="J69" s="894"/>
      <c r="K69" s="894"/>
      <c r="L69" s="894"/>
      <c r="M69" s="894"/>
      <c r="N69" s="894"/>
      <c r="O69" s="894"/>
      <c r="P69" s="895"/>
      <c r="Q69" s="896">
        <v>12059</v>
      </c>
      <c r="R69" s="851"/>
      <c r="S69" s="851"/>
      <c r="T69" s="851"/>
      <c r="U69" s="851"/>
      <c r="V69" s="851">
        <v>11158</v>
      </c>
      <c r="W69" s="851"/>
      <c r="X69" s="851"/>
      <c r="Y69" s="851"/>
      <c r="Z69" s="851"/>
      <c r="AA69" s="851">
        <v>900</v>
      </c>
      <c r="AB69" s="851"/>
      <c r="AC69" s="851"/>
      <c r="AD69" s="851"/>
      <c r="AE69" s="851"/>
      <c r="AF69" s="851">
        <v>900</v>
      </c>
      <c r="AG69" s="851"/>
      <c r="AH69" s="851"/>
      <c r="AI69" s="851"/>
      <c r="AJ69" s="851"/>
      <c r="AK69" s="851">
        <v>0</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536</v>
      </c>
      <c r="C70" s="894"/>
      <c r="D70" s="894"/>
      <c r="E70" s="894"/>
      <c r="F70" s="894"/>
      <c r="G70" s="894"/>
      <c r="H70" s="894"/>
      <c r="I70" s="894"/>
      <c r="J70" s="894"/>
      <c r="K70" s="894"/>
      <c r="L70" s="894"/>
      <c r="M70" s="894"/>
      <c r="N70" s="894"/>
      <c r="O70" s="894"/>
      <c r="P70" s="895"/>
      <c r="Q70" s="896">
        <v>70</v>
      </c>
      <c r="R70" s="851"/>
      <c r="S70" s="851"/>
      <c r="T70" s="851"/>
      <c r="U70" s="851"/>
      <c r="V70" s="851">
        <v>70</v>
      </c>
      <c r="W70" s="851"/>
      <c r="X70" s="851"/>
      <c r="Y70" s="851"/>
      <c r="Z70" s="851"/>
      <c r="AA70" s="851">
        <v>0</v>
      </c>
      <c r="AB70" s="851"/>
      <c r="AC70" s="851"/>
      <c r="AD70" s="851"/>
      <c r="AE70" s="851"/>
      <c r="AF70" s="851">
        <v>0</v>
      </c>
      <c r="AG70" s="851"/>
      <c r="AH70" s="851"/>
      <c r="AI70" s="851"/>
      <c r="AJ70" s="851"/>
      <c r="AK70" s="851">
        <v>0</v>
      </c>
      <c r="AL70" s="851"/>
      <c r="AM70" s="851"/>
      <c r="AN70" s="851"/>
      <c r="AO70" s="851"/>
      <c r="AP70" s="851">
        <v>0</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537</v>
      </c>
      <c r="C71" s="894"/>
      <c r="D71" s="894"/>
      <c r="E71" s="894"/>
      <c r="F71" s="894"/>
      <c r="G71" s="894"/>
      <c r="H71" s="894"/>
      <c r="I71" s="894"/>
      <c r="J71" s="894"/>
      <c r="K71" s="894"/>
      <c r="L71" s="894"/>
      <c r="M71" s="894"/>
      <c r="N71" s="894"/>
      <c r="O71" s="894"/>
      <c r="P71" s="895"/>
      <c r="Q71" s="896">
        <v>40</v>
      </c>
      <c r="R71" s="851"/>
      <c r="S71" s="851"/>
      <c r="T71" s="851"/>
      <c r="U71" s="851"/>
      <c r="V71" s="851">
        <v>37</v>
      </c>
      <c r="W71" s="851"/>
      <c r="X71" s="851"/>
      <c r="Y71" s="851"/>
      <c r="Z71" s="851"/>
      <c r="AA71" s="851">
        <f>Q71-V71</f>
        <v>3</v>
      </c>
      <c r="AB71" s="851"/>
      <c r="AC71" s="851"/>
      <c r="AD71" s="851"/>
      <c r="AE71" s="851"/>
      <c r="AF71" s="851">
        <v>3</v>
      </c>
      <c r="AG71" s="851"/>
      <c r="AH71" s="851"/>
      <c r="AI71" s="851"/>
      <c r="AJ71" s="851"/>
      <c r="AK71" s="851" t="s">
        <v>560</v>
      </c>
      <c r="AL71" s="851"/>
      <c r="AM71" s="851"/>
      <c r="AN71" s="851"/>
      <c r="AO71" s="851"/>
      <c r="AP71" s="851">
        <v>31</v>
      </c>
      <c r="AQ71" s="851"/>
      <c r="AR71" s="851"/>
      <c r="AS71" s="851"/>
      <c r="AT71" s="851"/>
      <c r="AU71" s="851">
        <v>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538</v>
      </c>
      <c r="C72" s="894"/>
      <c r="D72" s="894"/>
      <c r="E72" s="894"/>
      <c r="F72" s="894"/>
      <c r="G72" s="894"/>
      <c r="H72" s="894"/>
      <c r="I72" s="894"/>
      <c r="J72" s="894"/>
      <c r="K72" s="894"/>
      <c r="L72" s="894"/>
      <c r="M72" s="894"/>
      <c r="N72" s="894"/>
      <c r="O72" s="894"/>
      <c r="P72" s="895"/>
      <c r="Q72" s="896">
        <v>1</v>
      </c>
      <c r="R72" s="851"/>
      <c r="S72" s="851"/>
      <c r="T72" s="851"/>
      <c r="U72" s="851"/>
      <c r="V72" s="851">
        <v>0</v>
      </c>
      <c r="W72" s="851"/>
      <c r="X72" s="851"/>
      <c r="Y72" s="851"/>
      <c r="Z72" s="851"/>
      <c r="AA72" s="851">
        <v>0</v>
      </c>
      <c r="AB72" s="851"/>
      <c r="AC72" s="851"/>
      <c r="AD72" s="851"/>
      <c r="AE72" s="851"/>
      <c r="AF72" s="851">
        <v>0</v>
      </c>
      <c r="AG72" s="851"/>
      <c r="AH72" s="851"/>
      <c r="AI72" s="851"/>
      <c r="AJ72" s="851"/>
      <c r="AK72" s="851" t="s">
        <v>478</v>
      </c>
      <c r="AL72" s="851"/>
      <c r="AM72" s="851"/>
      <c r="AN72" s="851"/>
      <c r="AO72" s="851"/>
      <c r="AP72" s="851" t="s">
        <v>478</v>
      </c>
      <c r="AQ72" s="851"/>
      <c r="AR72" s="851"/>
      <c r="AS72" s="851"/>
      <c r="AT72" s="851"/>
      <c r="AU72" s="851" t="s">
        <v>478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539</v>
      </c>
      <c r="C73" s="894"/>
      <c r="D73" s="894"/>
      <c r="E73" s="894"/>
      <c r="F73" s="894"/>
      <c r="G73" s="894"/>
      <c r="H73" s="894"/>
      <c r="I73" s="894"/>
      <c r="J73" s="894"/>
      <c r="K73" s="894"/>
      <c r="L73" s="894"/>
      <c r="M73" s="894"/>
      <c r="N73" s="894"/>
      <c r="O73" s="894"/>
      <c r="P73" s="895"/>
      <c r="Q73" s="896">
        <v>2497</v>
      </c>
      <c r="R73" s="851"/>
      <c r="S73" s="851"/>
      <c r="T73" s="851"/>
      <c r="U73" s="851"/>
      <c r="V73" s="851">
        <v>2462</v>
      </c>
      <c r="W73" s="851"/>
      <c r="X73" s="851"/>
      <c r="Y73" s="851"/>
      <c r="Z73" s="851"/>
      <c r="AA73" s="851">
        <v>35</v>
      </c>
      <c r="AB73" s="851"/>
      <c r="AC73" s="851"/>
      <c r="AD73" s="851"/>
      <c r="AE73" s="851"/>
      <c r="AF73" s="851">
        <v>35</v>
      </c>
      <c r="AG73" s="851"/>
      <c r="AH73" s="851"/>
      <c r="AI73" s="851"/>
      <c r="AJ73" s="851"/>
      <c r="AK73" s="851" t="s">
        <v>478</v>
      </c>
      <c r="AL73" s="851"/>
      <c r="AM73" s="851"/>
      <c r="AN73" s="851"/>
      <c r="AO73" s="851"/>
      <c r="AP73" s="851">
        <v>650</v>
      </c>
      <c r="AQ73" s="851"/>
      <c r="AR73" s="851"/>
      <c r="AS73" s="851"/>
      <c r="AT73" s="851"/>
      <c r="AU73" s="851">
        <v>224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540</v>
      </c>
      <c r="C74" s="894"/>
      <c r="D74" s="894"/>
      <c r="E74" s="894"/>
      <c r="F74" s="894"/>
      <c r="G74" s="894"/>
      <c r="H74" s="894"/>
      <c r="I74" s="894"/>
      <c r="J74" s="894"/>
      <c r="K74" s="894"/>
      <c r="L74" s="894"/>
      <c r="M74" s="894"/>
      <c r="N74" s="894"/>
      <c r="O74" s="894"/>
      <c r="P74" s="895"/>
      <c r="Q74" s="896">
        <v>279</v>
      </c>
      <c r="R74" s="851"/>
      <c r="S74" s="851"/>
      <c r="T74" s="851"/>
      <c r="U74" s="851"/>
      <c r="V74" s="851">
        <v>267</v>
      </c>
      <c r="W74" s="851"/>
      <c r="X74" s="851"/>
      <c r="Y74" s="851"/>
      <c r="Z74" s="851"/>
      <c r="AA74" s="851">
        <f>Q74-V74</f>
        <v>12</v>
      </c>
      <c r="AB74" s="851"/>
      <c r="AC74" s="851"/>
      <c r="AD74" s="851"/>
      <c r="AE74" s="851"/>
      <c r="AF74" s="851">
        <v>12</v>
      </c>
      <c r="AG74" s="851"/>
      <c r="AH74" s="851"/>
      <c r="AI74" s="851"/>
      <c r="AJ74" s="851"/>
      <c r="AK74" s="851">
        <v>33</v>
      </c>
      <c r="AL74" s="851"/>
      <c r="AM74" s="851"/>
      <c r="AN74" s="851"/>
      <c r="AO74" s="851"/>
      <c r="AP74" s="851">
        <v>136</v>
      </c>
      <c r="AQ74" s="851"/>
      <c r="AR74" s="851"/>
      <c r="AS74" s="851"/>
      <c r="AT74" s="851"/>
      <c r="AU74" s="851">
        <v>77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541</v>
      </c>
      <c r="C75" s="894"/>
      <c r="D75" s="894"/>
      <c r="E75" s="894"/>
      <c r="F75" s="894"/>
      <c r="G75" s="894"/>
      <c r="H75" s="894"/>
      <c r="I75" s="894"/>
      <c r="J75" s="894"/>
      <c r="K75" s="894"/>
      <c r="L75" s="894"/>
      <c r="M75" s="894"/>
      <c r="N75" s="894"/>
      <c r="O75" s="894"/>
      <c r="P75" s="895"/>
      <c r="Q75" s="899">
        <v>202</v>
      </c>
      <c r="R75" s="900"/>
      <c r="S75" s="900"/>
      <c r="T75" s="900"/>
      <c r="U75" s="850"/>
      <c r="V75" s="901">
        <v>197</v>
      </c>
      <c r="W75" s="900"/>
      <c r="X75" s="900"/>
      <c r="Y75" s="900"/>
      <c r="Z75" s="850"/>
      <c r="AA75" s="901">
        <v>5</v>
      </c>
      <c r="AB75" s="900"/>
      <c r="AC75" s="900"/>
      <c r="AD75" s="900"/>
      <c r="AE75" s="850"/>
      <c r="AF75" s="901">
        <v>5</v>
      </c>
      <c r="AG75" s="900"/>
      <c r="AH75" s="900"/>
      <c r="AI75" s="900"/>
      <c r="AJ75" s="850"/>
      <c r="AK75" s="901">
        <v>17</v>
      </c>
      <c r="AL75" s="900"/>
      <c r="AM75" s="900"/>
      <c r="AN75" s="900"/>
      <c r="AO75" s="850"/>
      <c r="AP75" s="901" t="s">
        <v>478</v>
      </c>
      <c r="AQ75" s="900"/>
      <c r="AR75" s="900"/>
      <c r="AS75" s="900"/>
      <c r="AT75" s="850"/>
      <c r="AU75" s="901" t="s">
        <v>478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542</v>
      </c>
      <c r="C76" s="894"/>
      <c r="D76" s="894"/>
      <c r="E76" s="894"/>
      <c r="F76" s="894"/>
      <c r="G76" s="894"/>
      <c r="H76" s="894"/>
      <c r="I76" s="894"/>
      <c r="J76" s="894"/>
      <c r="K76" s="894"/>
      <c r="L76" s="894"/>
      <c r="M76" s="894"/>
      <c r="N76" s="894"/>
      <c r="O76" s="894"/>
      <c r="P76" s="895"/>
      <c r="Q76" s="899">
        <v>64</v>
      </c>
      <c r="R76" s="900"/>
      <c r="S76" s="900"/>
      <c r="T76" s="900"/>
      <c r="U76" s="850"/>
      <c r="V76" s="901">
        <v>64</v>
      </c>
      <c r="W76" s="900"/>
      <c r="X76" s="900"/>
      <c r="Y76" s="900"/>
      <c r="Z76" s="850"/>
      <c r="AA76" s="901" t="s">
        <v>564</v>
      </c>
      <c r="AB76" s="900"/>
      <c r="AC76" s="900"/>
      <c r="AD76" s="900"/>
      <c r="AE76" s="850"/>
      <c r="AF76" s="901" t="s">
        <v>564</v>
      </c>
      <c r="AG76" s="900"/>
      <c r="AH76" s="900"/>
      <c r="AI76" s="900"/>
      <c r="AJ76" s="850"/>
      <c r="AK76" s="901" t="s">
        <v>478</v>
      </c>
      <c r="AL76" s="900"/>
      <c r="AM76" s="900"/>
      <c r="AN76" s="900"/>
      <c r="AO76" s="850"/>
      <c r="AP76" s="901" t="s">
        <v>478</v>
      </c>
      <c r="AQ76" s="900"/>
      <c r="AR76" s="900"/>
      <c r="AS76" s="900"/>
      <c r="AT76" s="850"/>
      <c r="AU76" s="901" t="s">
        <v>478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543</v>
      </c>
      <c r="C77" s="894"/>
      <c r="D77" s="894"/>
      <c r="E77" s="894"/>
      <c r="F77" s="894"/>
      <c r="G77" s="894"/>
      <c r="H77" s="894"/>
      <c r="I77" s="894"/>
      <c r="J77" s="894"/>
      <c r="K77" s="894"/>
      <c r="L77" s="894"/>
      <c r="M77" s="894"/>
      <c r="N77" s="894"/>
      <c r="O77" s="894"/>
      <c r="P77" s="895"/>
      <c r="Q77" s="899">
        <v>500</v>
      </c>
      <c r="R77" s="900"/>
      <c r="S77" s="900"/>
      <c r="T77" s="900"/>
      <c r="U77" s="850"/>
      <c r="V77" s="901">
        <v>451</v>
      </c>
      <c r="W77" s="900"/>
      <c r="X77" s="900"/>
      <c r="Y77" s="900"/>
      <c r="Z77" s="850"/>
      <c r="AA77" s="901">
        <v>49</v>
      </c>
      <c r="AB77" s="900"/>
      <c r="AC77" s="900"/>
      <c r="AD77" s="900"/>
      <c r="AE77" s="850"/>
      <c r="AF77" s="901">
        <v>49</v>
      </c>
      <c r="AG77" s="900"/>
      <c r="AH77" s="900"/>
      <c r="AI77" s="900"/>
      <c r="AJ77" s="850"/>
      <c r="AK77" s="901" t="s">
        <v>478</v>
      </c>
      <c r="AL77" s="900"/>
      <c r="AM77" s="900"/>
      <c r="AN77" s="900"/>
      <c r="AO77" s="850"/>
      <c r="AP77" s="901" t="s">
        <v>478</v>
      </c>
      <c r="AQ77" s="900"/>
      <c r="AR77" s="900"/>
      <c r="AS77" s="900"/>
      <c r="AT77" s="850"/>
      <c r="AU77" s="901" t="s">
        <v>478</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544</v>
      </c>
      <c r="C78" s="894"/>
      <c r="D78" s="894"/>
      <c r="E78" s="894"/>
      <c r="F78" s="894"/>
      <c r="G78" s="894"/>
      <c r="H78" s="894"/>
      <c r="I78" s="894"/>
      <c r="J78" s="894"/>
      <c r="K78" s="894"/>
      <c r="L78" s="894"/>
      <c r="M78" s="894"/>
      <c r="N78" s="894"/>
      <c r="O78" s="894"/>
      <c r="P78" s="895"/>
      <c r="Q78" s="896">
        <v>254</v>
      </c>
      <c r="R78" s="851"/>
      <c r="S78" s="851"/>
      <c r="T78" s="851"/>
      <c r="U78" s="851"/>
      <c r="V78" s="851">
        <v>241</v>
      </c>
      <c r="W78" s="851"/>
      <c r="X78" s="851"/>
      <c r="Y78" s="851"/>
      <c r="Z78" s="851"/>
      <c r="AA78" s="851">
        <v>13</v>
      </c>
      <c r="AB78" s="851"/>
      <c r="AC78" s="851"/>
      <c r="AD78" s="851"/>
      <c r="AE78" s="851"/>
      <c r="AF78" s="851">
        <v>13</v>
      </c>
      <c r="AG78" s="851"/>
      <c r="AH78" s="851"/>
      <c r="AI78" s="851"/>
      <c r="AJ78" s="851"/>
      <c r="AK78" s="851" t="s">
        <v>478</v>
      </c>
      <c r="AL78" s="851"/>
      <c r="AM78" s="851"/>
      <c r="AN78" s="851"/>
      <c r="AO78" s="851"/>
      <c r="AP78" s="851" t="s">
        <v>478</v>
      </c>
      <c r="AQ78" s="851"/>
      <c r="AR78" s="851"/>
      <c r="AS78" s="851"/>
      <c r="AT78" s="851"/>
      <c r="AU78" s="851" t="s">
        <v>478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545</v>
      </c>
      <c r="C79" s="894"/>
      <c r="D79" s="894"/>
      <c r="E79" s="894"/>
      <c r="F79" s="894"/>
      <c r="G79" s="894"/>
      <c r="H79" s="894"/>
      <c r="I79" s="894"/>
      <c r="J79" s="894"/>
      <c r="K79" s="894"/>
      <c r="L79" s="894"/>
      <c r="M79" s="894"/>
      <c r="N79" s="894"/>
      <c r="O79" s="894"/>
      <c r="P79" s="895"/>
      <c r="Q79" s="896">
        <v>158</v>
      </c>
      <c r="R79" s="851"/>
      <c r="S79" s="851"/>
      <c r="T79" s="851"/>
      <c r="U79" s="851"/>
      <c r="V79" s="851">
        <v>147</v>
      </c>
      <c r="W79" s="851"/>
      <c r="X79" s="851"/>
      <c r="Y79" s="851"/>
      <c r="Z79" s="851"/>
      <c r="AA79" s="851">
        <v>11</v>
      </c>
      <c r="AB79" s="851"/>
      <c r="AC79" s="851"/>
      <c r="AD79" s="851"/>
      <c r="AE79" s="851"/>
      <c r="AF79" s="851">
        <v>11</v>
      </c>
      <c r="AG79" s="851"/>
      <c r="AH79" s="851"/>
      <c r="AI79" s="851"/>
      <c r="AJ79" s="851"/>
      <c r="AK79" s="851">
        <v>93</v>
      </c>
      <c r="AL79" s="851"/>
      <c r="AM79" s="851"/>
      <c r="AN79" s="851"/>
      <c r="AO79" s="851"/>
      <c r="AP79" s="851" t="s">
        <v>478</v>
      </c>
      <c r="AQ79" s="851"/>
      <c r="AR79" s="851"/>
      <c r="AS79" s="851"/>
      <c r="AT79" s="851"/>
      <c r="AU79" s="851" t="s">
        <v>478</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546</v>
      </c>
      <c r="C80" s="894"/>
      <c r="D80" s="894"/>
      <c r="E80" s="894"/>
      <c r="F80" s="894"/>
      <c r="G80" s="894"/>
      <c r="H80" s="894"/>
      <c r="I80" s="894"/>
      <c r="J80" s="894"/>
      <c r="K80" s="894"/>
      <c r="L80" s="894"/>
      <c r="M80" s="894"/>
      <c r="N80" s="894"/>
      <c r="O80" s="894"/>
      <c r="P80" s="895"/>
      <c r="Q80" s="896">
        <v>29</v>
      </c>
      <c r="R80" s="851"/>
      <c r="S80" s="851"/>
      <c r="T80" s="851"/>
      <c r="U80" s="851"/>
      <c r="V80" s="851">
        <v>29</v>
      </c>
      <c r="W80" s="851"/>
      <c r="X80" s="851"/>
      <c r="Y80" s="851"/>
      <c r="Z80" s="851"/>
      <c r="AA80" s="851" t="s">
        <v>478</v>
      </c>
      <c r="AB80" s="851"/>
      <c r="AC80" s="851"/>
      <c r="AD80" s="851"/>
      <c r="AE80" s="851"/>
      <c r="AF80" s="851" t="s">
        <v>478</v>
      </c>
      <c r="AG80" s="851"/>
      <c r="AH80" s="851"/>
      <c r="AI80" s="851"/>
      <c r="AJ80" s="851"/>
      <c r="AK80" s="851">
        <v>27</v>
      </c>
      <c r="AL80" s="851"/>
      <c r="AM80" s="851"/>
      <c r="AN80" s="851"/>
      <c r="AO80" s="851"/>
      <c r="AP80" s="851" t="s">
        <v>478</v>
      </c>
      <c r="AQ80" s="851"/>
      <c r="AR80" s="851"/>
      <c r="AS80" s="851"/>
      <c r="AT80" s="851"/>
      <c r="AU80" s="851" t="s">
        <v>478</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547</v>
      </c>
      <c r="C81" s="894"/>
      <c r="D81" s="894"/>
      <c r="E81" s="894"/>
      <c r="F81" s="894"/>
      <c r="G81" s="894"/>
      <c r="H81" s="894"/>
      <c r="I81" s="894"/>
      <c r="J81" s="894"/>
      <c r="K81" s="894"/>
      <c r="L81" s="894"/>
      <c r="M81" s="894"/>
      <c r="N81" s="894"/>
      <c r="O81" s="894"/>
      <c r="P81" s="895"/>
      <c r="Q81" s="896">
        <v>2759</v>
      </c>
      <c r="R81" s="851"/>
      <c r="S81" s="851"/>
      <c r="T81" s="851"/>
      <c r="U81" s="851"/>
      <c r="V81" s="851">
        <v>2759</v>
      </c>
      <c r="W81" s="851"/>
      <c r="X81" s="851"/>
      <c r="Y81" s="851"/>
      <c r="Z81" s="851"/>
      <c r="AA81" s="851" t="s">
        <v>478</v>
      </c>
      <c r="AB81" s="851"/>
      <c r="AC81" s="851"/>
      <c r="AD81" s="851"/>
      <c r="AE81" s="851"/>
      <c r="AF81" s="851" t="s">
        <v>478</v>
      </c>
      <c r="AG81" s="851"/>
      <c r="AH81" s="851"/>
      <c r="AI81" s="851"/>
      <c r="AJ81" s="851"/>
      <c r="AK81" s="851" t="s">
        <v>478</v>
      </c>
      <c r="AL81" s="851"/>
      <c r="AM81" s="851"/>
      <c r="AN81" s="851"/>
      <c r="AO81" s="851"/>
      <c r="AP81" s="851" t="s">
        <v>478</v>
      </c>
      <c r="AQ81" s="851"/>
      <c r="AR81" s="851"/>
      <c r="AS81" s="851"/>
      <c r="AT81" s="851"/>
      <c r="AU81" s="851" t="s">
        <v>478</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548</v>
      </c>
      <c r="C82" s="894"/>
      <c r="D82" s="894"/>
      <c r="E82" s="894"/>
      <c r="F82" s="894"/>
      <c r="G82" s="894"/>
      <c r="H82" s="894"/>
      <c r="I82" s="894"/>
      <c r="J82" s="894"/>
      <c r="K82" s="894"/>
      <c r="L82" s="894"/>
      <c r="M82" s="894"/>
      <c r="N82" s="894"/>
      <c r="O82" s="894"/>
      <c r="P82" s="895"/>
      <c r="Q82" s="896">
        <v>3254</v>
      </c>
      <c r="R82" s="851"/>
      <c r="S82" s="851"/>
      <c r="T82" s="851"/>
      <c r="U82" s="851"/>
      <c r="V82" s="851">
        <v>2946</v>
      </c>
      <c r="W82" s="851"/>
      <c r="X82" s="851"/>
      <c r="Y82" s="851"/>
      <c r="Z82" s="851"/>
      <c r="AA82" s="851">
        <v>308</v>
      </c>
      <c r="AB82" s="851"/>
      <c r="AC82" s="851"/>
      <c r="AD82" s="851"/>
      <c r="AE82" s="851"/>
      <c r="AF82" s="851">
        <v>308</v>
      </c>
      <c r="AG82" s="851"/>
      <c r="AH82" s="851"/>
      <c r="AI82" s="851"/>
      <c r="AJ82" s="851"/>
      <c r="AK82" s="851">
        <v>227</v>
      </c>
      <c r="AL82" s="851"/>
      <c r="AM82" s="851"/>
      <c r="AN82" s="851"/>
      <c r="AO82" s="851"/>
      <c r="AP82" s="851">
        <v>15299</v>
      </c>
      <c r="AQ82" s="851"/>
      <c r="AR82" s="851"/>
      <c r="AS82" s="851"/>
      <c r="AT82" s="851"/>
      <c r="AU82" s="851">
        <v>3243</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t="s">
        <v>549</v>
      </c>
      <c r="C83" s="894"/>
      <c r="D83" s="894"/>
      <c r="E83" s="894"/>
      <c r="F83" s="894"/>
      <c r="G83" s="894"/>
      <c r="H83" s="894"/>
      <c r="I83" s="894"/>
      <c r="J83" s="894"/>
      <c r="K83" s="894"/>
      <c r="L83" s="894"/>
      <c r="M83" s="894"/>
      <c r="N83" s="894"/>
      <c r="O83" s="894"/>
      <c r="P83" s="895"/>
      <c r="Q83" s="896">
        <v>489</v>
      </c>
      <c r="R83" s="851"/>
      <c r="S83" s="851"/>
      <c r="T83" s="851"/>
      <c r="U83" s="851"/>
      <c r="V83" s="851">
        <v>416</v>
      </c>
      <c r="W83" s="851"/>
      <c r="X83" s="851"/>
      <c r="Y83" s="851"/>
      <c r="Z83" s="851"/>
      <c r="AA83" s="851">
        <v>72</v>
      </c>
      <c r="AB83" s="851"/>
      <c r="AC83" s="851"/>
      <c r="AD83" s="851"/>
      <c r="AE83" s="851"/>
      <c r="AF83" s="851">
        <v>72</v>
      </c>
      <c r="AG83" s="851"/>
      <c r="AH83" s="851"/>
      <c r="AI83" s="851"/>
      <c r="AJ83" s="851"/>
      <c r="AK83" s="851">
        <v>61</v>
      </c>
      <c r="AL83" s="851"/>
      <c r="AM83" s="851"/>
      <c r="AN83" s="851"/>
      <c r="AO83" s="851"/>
      <c r="AP83" s="851" t="s">
        <v>478</v>
      </c>
      <c r="AQ83" s="851"/>
      <c r="AR83" s="851"/>
      <c r="AS83" s="851"/>
      <c r="AT83" s="851"/>
      <c r="AU83" s="851" t="s">
        <v>478</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t="s">
        <v>550</v>
      </c>
      <c r="C84" s="894"/>
      <c r="D84" s="894"/>
      <c r="E84" s="894"/>
      <c r="F84" s="894"/>
      <c r="G84" s="894"/>
      <c r="H84" s="894"/>
      <c r="I84" s="894"/>
      <c r="J84" s="894"/>
      <c r="K84" s="894"/>
      <c r="L84" s="894"/>
      <c r="M84" s="894"/>
      <c r="N84" s="894"/>
      <c r="O84" s="894"/>
      <c r="P84" s="895"/>
      <c r="Q84" s="896">
        <v>744266</v>
      </c>
      <c r="R84" s="851"/>
      <c r="S84" s="851"/>
      <c r="T84" s="851"/>
      <c r="U84" s="851"/>
      <c r="V84" s="851">
        <v>712499</v>
      </c>
      <c r="W84" s="851"/>
      <c r="X84" s="851"/>
      <c r="Y84" s="851"/>
      <c r="Z84" s="851"/>
      <c r="AA84" s="851">
        <v>31767</v>
      </c>
      <c r="AB84" s="851"/>
      <c r="AC84" s="851"/>
      <c r="AD84" s="851"/>
      <c r="AE84" s="851"/>
      <c r="AF84" s="851">
        <v>31767</v>
      </c>
      <c r="AG84" s="851"/>
      <c r="AH84" s="851"/>
      <c r="AI84" s="851"/>
      <c r="AJ84" s="851"/>
      <c r="AK84" s="851" t="s">
        <v>478</v>
      </c>
      <c r="AL84" s="851"/>
      <c r="AM84" s="851"/>
      <c r="AN84" s="851"/>
      <c r="AO84" s="851"/>
      <c r="AP84" s="851" t="s">
        <v>478</v>
      </c>
      <c r="AQ84" s="851"/>
      <c r="AR84" s="851"/>
      <c r="AS84" s="851"/>
      <c r="AT84" s="851"/>
      <c r="AU84" s="851" t="s">
        <v>478</v>
      </c>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t="s">
        <v>551</v>
      </c>
      <c r="C85" s="894"/>
      <c r="D85" s="894"/>
      <c r="E85" s="894"/>
      <c r="F85" s="894"/>
      <c r="G85" s="894"/>
      <c r="H85" s="894"/>
      <c r="I85" s="894"/>
      <c r="J85" s="894"/>
      <c r="K85" s="894"/>
      <c r="L85" s="894"/>
      <c r="M85" s="894"/>
      <c r="N85" s="894"/>
      <c r="O85" s="894"/>
      <c r="P85" s="895"/>
      <c r="Q85" s="896">
        <v>11508</v>
      </c>
      <c r="R85" s="851"/>
      <c r="S85" s="851"/>
      <c r="T85" s="851"/>
      <c r="U85" s="851"/>
      <c r="V85" s="851">
        <v>10178</v>
      </c>
      <c r="W85" s="851"/>
      <c r="X85" s="851"/>
      <c r="Y85" s="851"/>
      <c r="Z85" s="851"/>
      <c r="AA85" s="851">
        <v>1330</v>
      </c>
      <c r="AB85" s="851"/>
      <c r="AC85" s="851"/>
      <c r="AD85" s="851"/>
      <c r="AE85" s="851"/>
      <c r="AF85" s="851">
        <v>8033</v>
      </c>
      <c r="AG85" s="851"/>
      <c r="AH85" s="851"/>
      <c r="AI85" s="851"/>
      <c r="AJ85" s="851"/>
      <c r="AK85" s="851" t="s">
        <v>478</v>
      </c>
      <c r="AL85" s="851"/>
      <c r="AM85" s="851"/>
      <c r="AN85" s="851"/>
      <c r="AO85" s="851"/>
      <c r="AP85" s="851">
        <v>19568</v>
      </c>
      <c r="AQ85" s="851"/>
      <c r="AR85" s="851"/>
      <c r="AS85" s="851"/>
      <c r="AT85" s="851"/>
      <c r="AU85" s="851">
        <v>12</v>
      </c>
      <c r="AV85" s="851"/>
      <c r="AW85" s="851"/>
      <c r="AX85" s="851"/>
      <c r="AY85" s="851"/>
      <c r="AZ85" s="897" t="s">
        <v>561</v>
      </c>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SUM(AF68:AJ87)</f>
        <v>41209</v>
      </c>
      <c r="AG88" s="862"/>
      <c r="AH88" s="862"/>
      <c r="AI88" s="862"/>
      <c r="AJ88" s="862"/>
      <c r="AK88" s="859"/>
      <c r="AL88" s="859"/>
      <c r="AM88" s="859"/>
      <c r="AN88" s="859"/>
      <c r="AO88" s="859"/>
      <c r="AP88" s="862">
        <f>SUM(AP68:AT87)</f>
        <v>35684</v>
      </c>
      <c r="AQ88" s="862"/>
      <c r="AR88" s="862"/>
      <c r="AS88" s="862"/>
      <c r="AT88" s="862"/>
      <c r="AU88" s="862">
        <f>SUM(AU68:AY87)</f>
        <v>3562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SUM(CR7:CV88)</f>
        <v>308</v>
      </c>
      <c r="CS102" s="870"/>
      <c r="CT102" s="870"/>
      <c r="CU102" s="870"/>
      <c r="CV102" s="913"/>
      <c r="CW102" s="912">
        <f t="shared" ref="CW102" si="4">SUM(CW7:DA88)</f>
        <v>179</v>
      </c>
      <c r="CX102" s="870"/>
      <c r="CY102" s="870"/>
      <c r="CZ102" s="870"/>
      <c r="DA102" s="913"/>
      <c r="DB102" s="912" t="s">
        <v>556</v>
      </c>
      <c r="DC102" s="870"/>
      <c r="DD102" s="870"/>
      <c r="DE102" s="870"/>
      <c r="DF102" s="913"/>
      <c r="DG102" s="912">
        <f t="shared" ref="DG102" si="5">SUM(DG7:DK88)</f>
        <v>395</v>
      </c>
      <c r="DH102" s="870"/>
      <c r="DI102" s="870"/>
      <c r="DJ102" s="870"/>
      <c r="DK102" s="913"/>
      <c r="DL102" s="912" t="s">
        <v>556</v>
      </c>
      <c r="DM102" s="870"/>
      <c r="DN102" s="870"/>
      <c r="DO102" s="870"/>
      <c r="DP102" s="913"/>
      <c r="DQ102" s="912" t="s">
        <v>556</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288</v>
      </c>
      <c r="AG109" s="915"/>
      <c r="AH109" s="915"/>
      <c r="AI109" s="915"/>
      <c r="AJ109" s="916"/>
      <c r="AK109" s="914" t="s">
        <v>287</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288</v>
      </c>
      <c r="BW109" s="915"/>
      <c r="BX109" s="915"/>
      <c r="BY109" s="915"/>
      <c r="BZ109" s="916"/>
      <c r="CA109" s="914" t="s">
        <v>287</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288</v>
      </c>
      <c r="DM109" s="915"/>
      <c r="DN109" s="915"/>
      <c r="DO109" s="915"/>
      <c r="DP109" s="916"/>
      <c r="DQ109" s="914" t="s">
        <v>287</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3540335</v>
      </c>
      <c r="AB110" s="922"/>
      <c r="AC110" s="922"/>
      <c r="AD110" s="922"/>
      <c r="AE110" s="923"/>
      <c r="AF110" s="924">
        <v>3113165</v>
      </c>
      <c r="AG110" s="922"/>
      <c r="AH110" s="922"/>
      <c r="AI110" s="922"/>
      <c r="AJ110" s="923"/>
      <c r="AK110" s="924">
        <v>3115329</v>
      </c>
      <c r="AL110" s="922"/>
      <c r="AM110" s="922"/>
      <c r="AN110" s="922"/>
      <c r="AO110" s="923"/>
      <c r="AP110" s="925">
        <v>19.7</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22409644</v>
      </c>
      <c r="BR110" s="957"/>
      <c r="BS110" s="957"/>
      <c r="BT110" s="957"/>
      <c r="BU110" s="957"/>
      <c r="BV110" s="957">
        <v>22273164</v>
      </c>
      <c r="BW110" s="957"/>
      <c r="BX110" s="957"/>
      <c r="BY110" s="957"/>
      <c r="BZ110" s="957"/>
      <c r="CA110" s="957">
        <v>21586455</v>
      </c>
      <c r="CB110" s="957"/>
      <c r="CC110" s="957"/>
      <c r="CD110" s="957"/>
      <c r="CE110" s="957"/>
      <c r="CF110" s="971">
        <v>136.69999999999999</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405792</v>
      </c>
      <c r="BR111" s="950"/>
      <c r="BS111" s="950"/>
      <c r="BT111" s="950"/>
      <c r="BU111" s="950"/>
      <c r="BV111" s="950">
        <v>809641</v>
      </c>
      <c r="BW111" s="950"/>
      <c r="BX111" s="950"/>
      <c r="BY111" s="950"/>
      <c r="BZ111" s="950"/>
      <c r="CA111" s="950">
        <v>403208</v>
      </c>
      <c r="CB111" s="950"/>
      <c r="CC111" s="950"/>
      <c r="CD111" s="950"/>
      <c r="CE111" s="950"/>
      <c r="CF111" s="944">
        <v>2.6</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4441580</v>
      </c>
      <c r="BR112" s="950"/>
      <c r="BS112" s="950"/>
      <c r="BT112" s="950"/>
      <c r="BU112" s="950"/>
      <c r="BV112" s="950">
        <v>4352305</v>
      </c>
      <c r="BW112" s="950"/>
      <c r="BX112" s="950"/>
      <c r="BY112" s="950"/>
      <c r="BZ112" s="950"/>
      <c r="CA112" s="950">
        <v>4222539</v>
      </c>
      <c r="CB112" s="950"/>
      <c r="CC112" s="950"/>
      <c r="CD112" s="950"/>
      <c r="CE112" s="950"/>
      <c r="CF112" s="944">
        <v>26.7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562091</v>
      </c>
      <c r="AB113" s="964"/>
      <c r="AC113" s="964"/>
      <c r="AD113" s="964"/>
      <c r="AE113" s="965"/>
      <c r="AF113" s="966">
        <v>537410</v>
      </c>
      <c r="AG113" s="964"/>
      <c r="AH113" s="964"/>
      <c r="AI113" s="964"/>
      <c r="AJ113" s="965"/>
      <c r="AK113" s="966">
        <v>555260</v>
      </c>
      <c r="AL113" s="964"/>
      <c r="AM113" s="964"/>
      <c r="AN113" s="964"/>
      <c r="AO113" s="965"/>
      <c r="AP113" s="967">
        <v>3.5</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2265165</v>
      </c>
      <c r="BR113" s="950"/>
      <c r="BS113" s="950"/>
      <c r="BT113" s="950"/>
      <c r="BU113" s="950"/>
      <c r="BV113" s="950">
        <v>3548452</v>
      </c>
      <c r="BW113" s="950"/>
      <c r="BX113" s="950"/>
      <c r="BY113" s="950"/>
      <c r="BZ113" s="950"/>
      <c r="CA113" s="950">
        <v>3562719</v>
      </c>
      <c r="CB113" s="950"/>
      <c r="CC113" s="950"/>
      <c r="CD113" s="950"/>
      <c r="CE113" s="950"/>
      <c r="CF113" s="944">
        <v>22.6</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27183</v>
      </c>
      <c r="AB114" s="989"/>
      <c r="AC114" s="989"/>
      <c r="AD114" s="989"/>
      <c r="AE114" s="990"/>
      <c r="AF114" s="991">
        <v>31949</v>
      </c>
      <c r="AG114" s="989"/>
      <c r="AH114" s="989"/>
      <c r="AI114" s="989"/>
      <c r="AJ114" s="990"/>
      <c r="AK114" s="991">
        <v>60833</v>
      </c>
      <c r="AL114" s="989"/>
      <c r="AM114" s="989"/>
      <c r="AN114" s="989"/>
      <c r="AO114" s="990"/>
      <c r="AP114" s="992">
        <v>0.4</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1823139</v>
      </c>
      <c r="BR114" s="950"/>
      <c r="BS114" s="950"/>
      <c r="BT114" s="950"/>
      <c r="BU114" s="950"/>
      <c r="BV114" s="950">
        <v>1724501</v>
      </c>
      <c r="BW114" s="950"/>
      <c r="BX114" s="950"/>
      <c r="BY114" s="950"/>
      <c r="BZ114" s="950"/>
      <c r="CA114" s="950">
        <v>1692238</v>
      </c>
      <c r="CB114" s="950"/>
      <c r="CC114" s="950"/>
      <c r="CD114" s="950"/>
      <c r="CE114" s="950"/>
      <c r="CF114" s="944">
        <v>10.7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72944</v>
      </c>
      <c r="AB115" s="964"/>
      <c r="AC115" s="964"/>
      <c r="AD115" s="964"/>
      <c r="AE115" s="965"/>
      <c r="AF115" s="966">
        <v>88378</v>
      </c>
      <c r="AG115" s="964"/>
      <c r="AH115" s="964"/>
      <c r="AI115" s="964"/>
      <c r="AJ115" s="965"/>
      <c r="AK115" s="966">
        <v>106135</v>
      </c>
      <c r="AL115" s="964"/>
      <c r="AM115" s="964"/>
      <c r="AN115" s="964"/>
      <c r="AO115" s="965"/>
      <c r="AP115" s="967">
        <v>0.7</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405792</v>
      </c>
      <c r="DH115" s="989"/>
      <c r="DI115" s="989"/>
      <c r="DJ115" s="989"/>
      <c r="DK115" s="990"/>
      <c r="DL115" s="991">
        <v>809641</v>
      </c>
      <c r="DM115" s="989"/>
      <c r="DN115" s="989"/>
      <c r="DO115" s="989"/>
      <c r="DP115" s="990"/>
      <c r="DQ115" s="991">
        <v>403208</v>
      </c>
      <c r="DR115" s="989"/>
      <c r="DS115" s="989"/>
      <c r="DT115" s="989"/>
      <c r="DU115" s="990"/>
      <c r="DV115" s="992">
        <v>2.6</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4202553</v>
      </c>
      <c r="AB117" s="1007"/>
      <c r="AC117" s="1007"/>
      <c r="AD117" s="1007"/>
      <c r="AE117" s="1008"/>
      <c r="AF117" s="1009">
        <v>3770902</v>
      </c>
      <c r="AG117" s="1007"/>
      <c r="AH117" s="1007"/>
      <c r="AI117" s="1007"/>
      <c r="AJ117" s="1008"/>
      <c r="AK117" s="1009">
        <v>3837557</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288</v>
      </c>
      <c r="AG118" s="915"/>
      <c r="AH118" s="915"/>
      <c r="AI118" s="915"/>
      <c r="AJ118" s="916"/>
      <c r="AK118" s="914" t="s">
        <v>287</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31345320</v>
      </c>
      <c r="BR119" s="1028"/>
      <c r="BS119" s="1028"/>
      <c r="BT119" s="1028"/>
      <c r="BU119" s="1028"/>
      <c r="BV119" s="1028">
        <v>32708063</v>
      </c>
      <c r="BW119" s="1028"/>
      <c r="BX119" s="1028"/>
      <c r="BY119" s="1028"/>
      <c r="BZ119" s="1028"/>
      <c r="CA119" s="1028">
        <v>31467159</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72944</v>
      </c>
      <c r="AB120" s="989"/>
      <c r="AC120" s="989"/>
      <c r="AD120" s="989"/>
      <c r="AE120" s="990"/>
      <c r="AF120" s="991">
        <v>88378</v>
      </c>
      <c r="AG120" s="989"/>
      <c r="AH120" s="989"/>
      <c r="AI120" s="989"/>
      <c r="AJ120" s="990"/>
      <c r="AK120" s="991">
        <v>106135</v>
      </c>
      <c r="AL120" s="989"/>
      <c r="AM120" s="989"/>
      <c r="AN120" s="989"/>
      <c r="AO120" s="990"/>
      <c r="AP120" s="992">
        <v>0.7</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15916346</v>
      </c>
      <c r="BR120" s="957"/>
      <c r="BS120" s="957"/>
      <c r="BT120" s="957"/>
      <c r="BU120" s="957"/>
      <c r="BV120" s="957">
        <v>15793516</v>
      </c>
      <c r="BW120" s="957"/>
      <c r="BX120" s="957"/>
      <c r="BY120" s="957"/>
      <c r="BZ120" s="957"/>
      <c r="CA120" s="957">
        <v>15751404</v>
      </c>
      <c r="CB120" s="957"/>
      <c r="CC120" s="957"/>
      <c r="CD120" s="957"/>
      <c r="CE120" s="957"/>
      <c r="CF120" s="971">
        <v>99.7</v>
      </c>
      <c r="CG120" s="972"/>
      <c r="CH120" s="972"/>
      <c r="CI120" s="972"/>
      <c r="CJ120" s="972"/>
      <c r="CK120" s="1037" t="s">
        <v>437</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4187179</v>
      </c>
      <c r="DH120" s="957"/>
      <c r="DI120" s="957"/>
      <c r="DJ120" s="957"/>
      <c r="DK120" s="957"/>
      <c r="DL120" s="957">
        <v>4106912</v>
      </c>
      <c r="DM120" s="957"/>
      <c r="DN120" s="957"/>
      <c r="DO120" s="957"/>
      <c r="DP120" s="957"/>
      <c r="DQ120" s="957">
        <v>4057403</v>
      </c>
      <c r="DR120" s="957"/>
      <c r="DS120" s="957"/>
      <c r="DT120" s="957"/>
      <c r="DU120" s="957"/>
      <c r="DV120" s="958">
        <v>25.7</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6667813</v>
      </c>
      <c r="BR121" s="950"/>
      <c r="BS121" s="950"/>
      <c r="BT121" s="950"/>
      <c r="BU121" s="950"/>
      <c r="BV121" s="950">
        <v>6488907</v>
      </c>
      <c r="BW121" s="950"/>
      <c r="BX121" s="950"/>
      <c r="BY121" s="950"/>
      <c r="BZ121" s="950"/>
      <c r="CA121" s="950">
        <v>6560813</v>
      </c>
      <c r="CB121" s="950"/>
      <c r="CC121" s="950"/>
      <c r="CD121" s="950"/>
      <c r="CE121" s="950"/>
      <c r="CF121" s="944">
        <v>41.5</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254401</v>
      </c>
      <c r="DH121" s="950"/>
      <c r="DI121" s="950"/>
      <c r="DJ121" s="950"/>
      <c r="DK121" s="950"/>
      <c r="DL121" s="950">
        <v>245393</v>
      </c>
      <c r="DM121" s="950"/>
      <c r="DN121" s="950"/>
      <c r="DO121" s="950"/>
      <c r="DP121" s="950"/>
      <c r="DQ121" s="950">
        <v>165136</v>
      </c>
      <c r="DR121" s="950"/>
      <c r="DS121" s="950"/>
      <c r="DT121" s="950"/>
      <c r="DU121" s="950"/>
      <c r="DV121" s="951">
        <v>1</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32787705</v>
      </c>
      <c r="BR122" s="1028"/>
      <c r="BS122" s="1028"/>
      <c r="BT122" s="1028"/>
      <c r="BU122" s="1028"/>
      <c r="BV122" s="1028">
        <v>31164344</v>
      </c>
      <c r="BW122" s="1028"/>
      <c r="BX122" s="1028"/>
      <c r="BY122" s="1028"/>
      <c r="BZ122" s="1028"/>
      <c r="CA122" s="1028">
        <v>31104607</v>
      </c>
      <c r="CB122" s="1028"/>
      <c r="CC122" s="1028"/>
      <c r="CD122" s="1028"/>
      <c r="CE122" s="1028"/>
      <c r="CF122" s="1048">
        <v>197</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55371864</v>
      </c>
      <c r="BR123" s="1096"/>
      <c r="BS123" s="1096"/>
      <c r="BT123" s="1096"/>
      <c r="BU123" s="1096"/>
      <c r="BV123" s="1096">
        <v>53446767</v>
      </c>
      <c r="BW123" s="1096"/>
      <c r="BX123" s="1096"/>
      <c r="BY123" s="1096"/>
      <c r="BZ123" s="1096"/>
      <c r="CA123" s="1096">
        <v>53416824</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779719</v>
      </c>
      <c r="AB128" s="1078"/>
      <c r="AC128" s="1078"/>
      <c r="AD128" s="1078"/>
      <c r="AE128" s="1079"/>
      <c r="AF128" s="1080">
        <v>740300</v>
      </c>
      <c r="AG128" s="1078"/>
      <c r="AH128" s="1078"/>
      <c r="AI128" s="1078"/>
      <c r="AJ128" s="1079"/>
      <c r="AK128" s="1080">
        <v>991085</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12.57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370</v>
      </c>
      <c r="DM128" s="1070"/>
      <c r="DN128" s="1070"/>
      <c r="DO128" s="1070"/>
      <c r="DP128" s="1070"/>
      <c r="DQ128" s="1070" t="s">
        <v>370</v>
      </c>
      <c r="DR128" s="1070"/>
      <c r="DS128" s="1070"/>
      <c r="DT128" s="1070"/>
      <c r="DU128" s="1070"/>
      <c r="DV128" s="1071" t="s">
        <v>370</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17957687</v>
      </c>
      <c r="AB129" s="989"/>
      <c r="AC129" s="989"/>
      <c r="AD129" s="989"/>
      <c r="AE129" s="990"/>
      <c r="AF129" s="991">
        <v>18186061</v>
      </c>
      <c r="AG129" s="989"/>
      <c r="AH129" s="989"/>
      <c r="AI129" s="989"/>
      <c r="AJ129" s="990"/>
      <c r="AK129" s="991">
        <v>18473153</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17.57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2877918</v>
      </c>
      <c r="AB130" s="989"/>
      <c r="AC130" s="989"/>
      <c r="AD130" s="989"/>
      <c r="AE130" s="990"/>
      <c r="AF130" s="991">
        <v>2734520</v>
      </c>
      <c r="AG130" s="989"/>
      <c r="AH130" s="989"/>
      <c r="AI130" s="989"/>
      <c r="AJ130" s="990"/>
      <c r="AK130" s="991">
        <v>2680558</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2.1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15079769</v>
      </c>
      <c r="AB131" s="1014"/>
      <c r="AC131" s="1014"/>
      <c r="AD131" s="1014"/>
      <c r="AE131" s="1015"/>
      <c r="AF131" s="1013">
        <v>15451541</v>
      </c>
      <c r="AG131" s="1014"/>
      <c r="AH131" s="1014"/>
      <c r="AI131" s="1014"/>
      <c r="AJ131" s="1015"/>
      <c r="AK131" s="1013">
        <v>15792595</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3.6135566799999999</v>
      </c>
      <c r="AB132" s="1130"/>
      <c r="AC132" s="1130"/>
      <c r="AD132" s="1130"/>
      <c r="AE132" s="1131"/>
      <c r="AF132" s="1132">
        <v>1.916197226</v>
      </c>
      <c r="AG132" s="1130"/>
      <c r="AH132" s="1130"/>
      <c r="AI132" s="1130"/>
      <c r="AJ132" s="1131"/>
      <c r="AK132" s="1132">
        <v>1.050580984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6.1</v>
      </c>
      <c r="AB133" s="1113"/>
      <c r="AC133" s="1113"/>
      <c r="AD133" s="1113"/>
      <c r="AE133" s="1114"/>
      <c r="AF133" s="1112">
        <v>4.0999999999999996</v>
      </c>
      <c r="AG133" s="1113"/>
      <c r="AH133" s="1113"/>
      <c r="AI133" s="1113"/>
      <c r="AJ133" s="1114"/>
      <c r="AK133" s="1112">
        <v>2.1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3711101</v>
      </c>
      <c r="L9" s="266">
        <v>37063</v>
      </c>
      <c r="M9" s="267">
        <v>57713</v>
      </c>
      <c r="N9" s="268">
        <v>-35.799999999999997</v>
      </c>
    </row>
    <row r="10" spans="1:16">
      <c r="A10" s="250"/>
      <c r="B10" s="246"/>
      <c r="C10" s="246"/>
      <c r="D10" s="246"/>
      <c r="E10" s="246"/>
      <c r="F10" s="246"/>
      <c r="G10" s="1152" t="s">
        <v>475</v>
      </c>
      <c r="H10" s="1153"/>
      <c r="I10" s="1153"/>
      <c r="J10" s="1154"/>
      <c r="K10" s="269">
        <v>432511</v>
      </c>
      <c r="L10" s="270">
        <v>4319</v>
      </c>
      <c r="M10" s="271">
        <v>3737</v>
      </c>
      <c r="N10" s="272">
        <v>15.6</v>
      </c>
    </row>
    <row r="11" spans="1:16" ht="13.5" customHeight="1">
      <c r="A11" s="250"/>
      <c r="B11" s="246"/>
      <c r="C11" s="246"/>
      <c r="D11" s="246"/>
      <c r="E11" s="246"/>
      <c r="F11" s="246"/>
      <c r="G11" s="1152" t="s">
        <v>476</v>
      </c>
      <c r="H11" s="1153"/>
      <c r="I11" s="1153"/>
      <c r="J11" s="1154"/>
      <c r="K11" s="269">
        <v>706413</v>
      </c>
      <c r="L11" s="270">
        <v>7055</v>
      </c>
      <c r="M11" s="271">
        <v>6346</v>
      </c>
      <c r="N11" s="272">
        <v>11.2</v>
      </c>
    </row>
    <row r="12" spans="1:16" ht="13.5" customHeight="1">
      <c r="A12" s="250"/>
      <c r="B12" s="246"/>
      <c r="C12" s="246"/>
      <c r="D12" s="246"/>
      <c r="E12" s="246"/>
      <c r="F12" s="246"/>
      <c r="G12" s="1152" t="s">
        <v>477</v>
      </c>
      <c r="H12" s="1153"/>
      <c r="I12" s="1153"/>
      <c r="J12" s="1154"/>
      <c r="K12" s="269" t="s">
        <v>478</v>
      </c>
      <c r="L12" s="270" t="s">
        <v>478</v>
      </c>
      <c r="M12" s="271">
        <v>800</v>
      </c>
      <c r="N12" s="272" t="s">
        <v>478</v>
      </c>
    </row>
    <row r="13" spans="1:16" ht="13.5" customHeight="1">
      <c r="A13" s="250"/>
      <c r="B13" s="246"/>
      <c r="C13" s="246"/>
      <c r="D13" s="246"/>
      <c r="E13" s="246"/>
      <c r="F13" s="246"/>
      <c r="G13" s="1152" t="s">
        <v>479</v>
      </c>
      <c r="H13" s="1153"/>
      <c r="I13" s="1153"/>
      <c r="J13" s="1154"/>
      <c r="K13" s="269" t="s">
        <v>478</v>
      </c>
      <c r="L13" s="270" t="s">
        <v>478</v>
      </c>
      <c r="M13" s="271">
        <v>1</v>
      </c>
      <c r="N13" s="272" t="s">
        <v>478</v>
      </c>
    </row>
    <row r="14" spans="1:16" ht="13.5" customHeight="1">
      <c r="A14" s="250"/>
      <c r="B14" s="246"/>
      <c r="C14" s="246"/>
      <c r="D14" s="246"/>
      <c r="E14" s="246"/>
      <c r="F14" s="246"/>
      <c r="G14" s="1152" t="s">
        <v>480</v>
      </c>
      <c r="H14" s="1153"/>
      <c r="I14" s="1153"/>
      <c r="J14" s="1154"/>
      <c r="K14" s="269">
        <v>236415</v>
      </c>
      <c r="L14" s="270">
        <v>2361</v>
      </c>
      <c r="M14" s="271">
        <v>2571</v>
      </c>
      <c r="N14" s="272">
        <v>-8.1999999999999993</v>
      </c>
    </row>
    <row r="15" spans="1:16" ht="13.5" customHeight="1">
      <c r="A15" s="250"/>
      <c r="B15" s="246"/>
      <c r="C15" s="246"/>
      <c r="D15" s="246"/>
      <c r="E15" s="246"/>
      <c r="F15" s="246"/>
      <c r="G15" s="1152" t="s">
        <v>481</v>
      </c>
      <c r="H15" s="1153"/>
      <c r="I15" s="1153"/>
      <c r="J15" s="1154"/>
      <c r="K15" s="269">
        <v>40841</v>
      </c>
      <c r="L15" s="270">
        <v>408</v>
      </c>
      <c r="M15" s="271">
        <v>1342</v>
      </c>
      <c r="N15" s="272">
        <v>-69.599999999999994</v>
      </c>
    </row>
    <row r="16" spans="1:16">
      <c r="A16" s="250"/>
      <c r="B16" s="246"/>
      <c r="C16" s="246"/>
      <c r="D16" s="246"/>
      <c r="E16" s="246"/>
      <c r="F16" s="246"/>
      <c r="G16" s="1155" t="s">
        <v>482</v>
      </c>
      <c r="H16" s="1156"/>
      <c r="I16" s="1156"/>
      <c r="J16" s="1157"/>
      <c r="K16" s="270">
        <v>-363700</v>
      </c>
      <c r="L16" s="270">
        <v>-3632</v>
      </c>
      <c r="M16" s="271">
        <v>-4975</v>
      </c>
      <c r="N16" s="272">
        <v>-27</v>
      </c>
    </row>
    <row r="17" spans="1:16">
      <c r="A17" s="250"/>
      <c r="B17" s="246"/>
      <c r="C17" s="246"/>
      <c r="D17" s="246"/>
      <c r="E17" s="246"/>
      <c r="F17" s="246"/>
      <c r="G17" s="1155" t="s">
        <v>171</v>
      </c>
      <c r="H17" s="1156"/>
      <c r="I17" s="1156"/>
      <c r="J17" s="1157"/>
      <c r="K17" s="270">
        <v>4763581</v>
      </c>
      <c r="L17" s="270">
        <v>47574</v>
      </c>
      <c r="M17" s="271">
        <v>67535</v>
      </c>
      <c r="N17" s="272">
        <v>-29.6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3.94</v>
      </c>
      <c r="L21" s="283">
        <v>6.24</v>
      </c>
      <c r="M21" s="284">
        <v>-2.2999999999999998</v>
      </c>
      <c r="N21" s="251"/>
      <c r="O21" s="285"/>
      <c r="P21" s="281"/>
    </row>
    <row r="22" spans="1:16" s="286" customFormat="1">
      <c r="A22" s="281"/>
      <c r="B22" s="251"/>
      <c r="C22" s="251"/>
      <c r="D22" s="251"/>
      <c r="E22" s="251"/>
      <c r="F22" s="251"/>
      <c r="G22" s="1147" t="s">
        <v>488</v>
      </c>
      <c r="H22" s="1148"/>
      <c r="I22" s="1148"/>
      <c r="J22" s="1149"/>
      <c r="K22" s="287">
        <v>101.5</v>
      </c>
      <c r="L22" s="288">
        <v>98.7</v>
      </c>
      <c r="M22" s="289">
        <v>2.8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3115329</v>
      </c>
      <c r="L32" s="296">
        <v>31113</v>
      </c>
      <c r="M32" s="297">
        <v>35267</v>
      </c>
      <c r="N32" s="298">
        <v>-11.8</v>
      </c>
    </row>
    <row r="33" spans="1:16" ht="13.5" customHeight="1">
      <c r="A33" s="250"/>
      <c r="B33" s="246"/>
      <c r="C33" s="246"/>
      <c r="D33" s="246"/>
      <c r="E33" s="246"/>
      <c r="F33" s="246"/>
      <c r="G33" s="1163" t="s">
        <v>493</v>
      </c>
      <c r="H33" s="1164"/>
      <c r="I33" s="1164"/>
      <c r="J33" s="1165"/>
      <c r="K33" s="296" t="s">
        <v>478</v>
      </c>
      <c r="L33" s="296" t="s">
        <v>478</v>
      </c>
      <c r="M33" s="297">
        <v>1</v>
      </c>
      <c r="N33" s="298" t="s">
        <v>478</v>
      </c>
    </row>
    <row r="34" spans="1:16" ht="27" customHeight="1">
      <c r="A34" s="250"/>
      <c r="B34" s="246"/>
      <c r="C34" s="246"/>
      <c r="D34" s="246"/>
      <c r="E34" s="246"/>
      <c r="F34" s="246"/>
      <c r="G34" s="1163" t="s">
        <v>494</v>
      </c>
      <c r="H34" s="1164"/>
      <c r="I34" s="1164"/>
      <c r="J34" s="1165"/>
      <c r="K34" s="296" t="s">
        <v>478</v>
      </c>
      <c r="L34" s="296" t="s">
        <v>478</v>
      </c>
      <c r="M34" s="297">
        <v>49</v>
      </c>
      <c r="N34" s="298" t="s">
        <v>478</v>
      </c>
    </row>
    <row r="35" spans="1:16" ht="27" customHeight="1">
      <c r="A35" s="250"/>
      <c r="B35" s="246"/>
      <c r="C35" s="246"/>
      <c r="D35" s="246"/>
      <c r="E35" s="246"/>
      <c r="F35" s="246"/>
      <c r="G35" s="1163" t="s">
        <v>495</v>
      </c>
      <c r="H35" s="1164"/>
      <c r="I35" s="1164"/>
      <c r="J35" s="1165"/>
      <c r="K35" s="296">
        <v>555260</v>
      </c>
      <c r="L35" s="296">
        <v>5545</v>
      </c>
      <c r="M35" s="297">
        <v>9709</v>
      </c>
      <c r="N35" s="298">
        <v>-42.9</v>
      </c>
    </row>
    <row r="36" spans="1:16" ht="27" customHeight="1">
      <c r="A36" s="250"/>
      <c r="B36" s="246"/>
      <c r="C36" s="246"/>
      <c r="D36" s="246"/>
      <c r="E36" s="246"/>
      <c r="F36" s="246"/>
      <c r="G36" s="1163" t="s">
        <v>496</v>
      </c>
      <c r="H36" s="1164"/>
      <c r="I36" s="1164"/>
      <c r="J36" s="1165"/>
      <c r="K36" s="296">
        <v>60833</v>
      </c>
      <c r="L36" s="296">
        <v>608</v>
      </c>
      <c r="M36" s="297">
        <v>2367</v>
      </c>
      <c r="N36" s="298">
        <v>-74.3</v>
      </c>
    </row>
    <row r="37" spans="1:16" ht="13.5" customHeight="1">
      <c r="A37" s="250"/>
      <c r="B37" s="246"/>
      <c r="C37" s="246"/>
      <c r="D37" s="246"/>
      <c r="E37" s="246"/>
      <c r="F37" s="246"/>
      <c r="G37" s="1163" t="s">
        <v>497</v>
      </c>
      <c r="H37" s="1164"/>
      <c r="I37" s="1164"/>
      <c r="J37" s="1165"/>
      <c r="K37" s="296">
        <v>106135</v>
      </c>
      <c r="L37" s="296">
        <v>1060</v>
      </c>
      <c r="M37" s="297">
        <v>1205</v>
      </c>
      <c r="N37" s="298">
        <v>-12</v>
      </c>
    </row>
    <row r="38" spans="1:16" ht="27" customHeight="1">
      <c r="A38" s="250"/>
      <c r="B38" s="246"/>
      <c r="C38" s="246"/>
      <c r="D38" s="246"/>
      <c r="E38" s="246"/>
      <c r="F38" s="246"/>
      <c r="G38" s="1166" t="s">
        <v>498</v>
      </c>
      <c r="H38" s="1167"/>
      <c r="I38" s="1167"/>
      <c r="J38" s="1168"/>
      <c r="K38" s="299" t="s">
        <v>478</v>
      </c>
      <c r="L38" s="299" t="s">
        <v>478</v>
      </c>
      <c r="M38" s="300">
        <v>3</v>
      </c>
      <c r="N38" s="301" t="s">
        <v>478</v>
      </c>
      <c r="O38" s="295"/>
    </row>
    <row r="39" spans="1:16">
      <c r="A39" s="250"/>
      <c r="B39" s="246"/>
      <c r="C39" s="246"/>
      <c r="D39" s="246"/>
      <c r="E39" s="246"/>
      <c r="F39" s="246"/>
      <c r="G39" s="1166" t="s">
        <v>499</v>
      </c>
      <c r="H39" s="1167"/>
      <c r="I39" s="1167"/>
      <c r="J39" s="1168"/>
      <c r="K39" s="302">
        <v>-991085</v>
      </c>
      <c r="L39" s="302">
        <v>-9898</v>
      </c>
      <c r="M39" s="303">
        <v>-6690</v>
      </c>
      <c r="N39" s="304">
        <v>48</v>
      </c>
      <c r="O39" s="295"/>
    </row>
    <row r="40" spans="1:16" ht="27" customHeight="1">
      <c r="A40" s="250"/>
      <c r="B40" s="246"/>
      <c r="C40" s="246"/>
      <c r="D40" s="246"/>
      <c r="E40" s="246"/>
      <c r="F40" s="246"/>
      <c r="G40" s="1163" t="s">
        <v>500</v>
      </c>
      <c r="H40" s="1164"/>
      <c r="I40" s="1164"/>
      <c r="J40" s="1165"/>
      <c r="K40" s="302">
        <v>-2680558</v>
      </c>
      <c r="L40" s="302">
        <v>-26771</v>
      </c>
      <c r="M40" s="303">
        <v>-29386</v>
      </c>
      <c r="N40" s="304">
        <v>-8.9</v>
      </c>
      <c r="O40" s="295"/>
    </row>
    <row r="41" spans="1:16">
      <c r="A41" s="250"/>
      <c r="B41" s="246"/>
      <c r="C41" s="246"/>
      <c r="D41" s="246"/>
      <c r="E41" s="246"/>
      <c r="F41" s="246"/>
      <c r="G41" s="1169" t="s">
        <v>282</v>
      </c>
      <c r="H41" s="1170"/>
      <c r="I41" s="1170"/>
      <c r="J41" s="1171"/>
      <c r="K41" s="296">
        <v>165914</v>
      </c>
      <c r="L41" s="302">
        <v>1657</v>
      </c>
      <c r="M41" s="303">
        <v>12524</v>
      </c>
      <c r="N41" s="304">
        <v>-86.8</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3351602</v>
      </c>
      <c r="J51" s="322">
        <v>34118</v>
      </c>
      <c r="K51" s="323">
        <v>10.199999999999999</v>
      </c>
      <c r="L51" s="324">
        <v>50880</v>
      </c>
      <c r="M51" s="325">
        <v>7</v>
      </c>
      <c r="N51" s="326">
        <v>3.2</v>
      </c>
    </row>
    <row r="52" spans="1:14">
      <c r="A52" s="250"/>
      <c r="B52" s="246"/>
      <c r="C52" s="246"/>
      <c r="D52" s="246"/>
      <c r="E52" s="246"/>
      <c r="F52" s="246"/>
      <c r="G52" s="327"/>
      <c r="H52" s="328" t="s">
        <v>511</v>
      </c>
      <c r="I52" s="329">
        <v>1359970</v>
      </c>
      <c r="J52" s="330">
        <v>13844</v>
      </c>
      <c r="K52" s="331">
        <v>25.9</v>
      </c>
      <c r="L52" s="332">
        <v>26879</v>
      </c>
      <c r="M52" s="333">
        <v>2.4</v>
      </c>
      <c r="N52" s="334">
        <v>23.5</v>
      </c>
    </row>
    <row r="53" spans="1:14">
      <c r="A53" s="250"/>
      <c r="B53" s="246"/>
      <c r="C53" s="246"/>
      <c r="D53" s="246"/>
      <c r="E53" s="246"/>
      <c r="F53" s="246"/>
      <c r="G53" s="312" t="s">
        <v>512</v>
      </c>
      <c r="H53" s="313"/>
      <c r="I53" s="321">
        <v>3900881</v>
      </c>
      <c r="J53" s="322">
        <v>39494</v>
      </c>
      <c r="K53" s="323">
        <v>15.8</v>
      </c>
      <c r="L53" s="324">
        <v>63956</v>
      </c>
      <c r="M53" s="325">
        <v>25.7</v>
      </c>
      <c r="N53" s="326">
        <v>-9.9</v>
      </c>
    </row>
    <row r="54" spans="1:14">
      <c r="A54" s="250"/>
      <c r="B54" s="246"/>
      <c r="C54" s="246"/>
      <c r="D54" s="246"/>
      <c r="E54" s="246"/>
      <c r="F54" s="246"/>
      <c r="G54" s="327"/>
      <c r="H54" s="328" t="s">
        <v>511</v>
      </c>
      <c r="I54" s="329">
        <v>1895818</v>
      </c>
      <c r="J54" s="330">
        <v>19194</v>
      </c>
      <c r="K54" s="331">
        <v>38.6</v>
      </c>
      <c r="L54" s="332">
        <v>29239</v>
      </c>
      <c r="M54" s="333">
        <v>8.8000000000000007</v>
      </c>
      <c r="N54" s="334">
        <v>29.8</v>
      </c>
    </row>
    <row r="55" spans="1:14">
      <c r="A55" s="250"/>
      <c r="B55" s="246"/>
      <c r="C55" s="246"/>
      <c r="D55" s="246"/>
      <c r="E55" s="246"/>
      <c r="F55" s="246"/>
      <c r="G55" s="312" t="s">
        <v>513</v>
      </c>
      <c r="H55" s="313"/>
      <c r="I55" s="321">
        <v>2755860</v>
      </c>
      <c r="J55" s="322">
        <v>27738</v>
      </c>
      <c r="K55" s="323">
        <v>-29.8</v>
      </c>
      <c r="L55" s="324">
        <v>66255</v>
      </c>
      <c r="M55" s="325">
        <v>3.6</v>
      </c>
      <c r="N55" s="326">
        <v>-33.4</v>
      </c>
    </row>
    <row r="56" spans="1:14">
      <c r="A56" s="250"/>
      <c r="B56" s="246"/>
      <c r="C56" s="246"/>
      <c r="D56" s="246"/>
      <c r="E56" s="246"/>
      <c r="F56" s="246"/>
      <c r="G56" s="327"/>
      <c r="H56" s="328" t="s">
        <v>511</v>
      </c>
      <c r="I56" s="329">
        <v>770701</v>
      </c>
      <c r="J56" s="330">
        <v>7757</v>
      </c>
      <c r="K56" s="331">
        <v>-59.6</v>
      </c>
      <c r="L56" s="332">
        <v>31822</v>
      </c>
      <c r="M56" s="333">
        <v>8.8000000000000007</v>
      </c>
      <c r="N56" s="334">
        <v>-68.400000000000006</v>
      </c>
    </row>
    <row r="57" spans="1:14">
      <c r="A57" s="250"/>
      <c r="B57" s="246"/>
      <c r="C57" s="246"/>
      <c r="D57" s="246"/>
      <c r="E57" s="246"/>
      <c r="F57" s="246"/>
      <c r="G57" s="312" t="s">
        <v>514</v>
      </c>
      <c r="H57" s="313"/>
      <c r="I57" s="321">
        <v>3416535</v>
      </c>
      <c r="J57" s="322">
        <v>34280</v>
      </c>
      <c r="K57" s="323">
        <v>23.6</v>
      </c>
      <c r="L57" s="324">
        <v>47278</v>
      </c>
      <c r="M57" s="325">
        <v>-28.6</v>
      </c>
      <c r="N57" s="326">
        <v>52.2</v>
      </c>
    </row>
    <row r="58" spans="1:14">
      <c r="A58" s="250"/>
      <c r="B58" s="246"/>
      <c r="C58" s="246"/>
      <c r="D58" s="246"/>
      <c r="E58" s="246"/>
      <c r="F58" s="246"/>
      <c r="G58" s="327"/>
      <c r="H58" s="328" t="s">
        <v>511</v>
      </c>
      <c r="I58" s="329">
        <v>1181280</v>
      </c>
      <c r="J58" s="330">
        <v>11852</v>
      </c>
      <c r="K58" s="331">
        <v>52.8</v>
      </c>
      <c r="L58" s="332">
        <v>24096</v>
      </c>
      <c r="M58" s="333">
        <v>-24.3</v>
      </c>
      <c r="N58" s="334">
        <v>77.099999999999994</v>
      </c>
    </row>
    <row r="59" spans="1:14">
      <c r="A59" s="250"/>
      <c r="B59" s="246"/>
      <c r="C59" s="246"/>
      <c r="D59" s="246"/>
      <c r="E59" s="246"/>
      <c r="F59" s="246"/>
      <c r="G59" s="312" t="s">
        <v>515</v>
      </c>
      <c r="H59" s="313"/>
      <c r="I59" s="321">
        <v>4233590</v>
      </c>
      <c r="J59" s="322">
        <v>42281</v>
      </c>
      <c r="K59" s="323">
        <v>23.3</v>
      </c>
      <c r="L59" s="324">
        <v>44504</v>
      </c>
      <c r="M59" s="325">
        <v>-5.9</v>
      </c>
      <c r="N59" s="326">
        <v>29.2</v>
      </c>
    </row>
    <row r="60" spans="1:14">
      <c r="A60" s="250"/>
      <c r="B60" s="246"/>
      <c r="C60" s="246"/>
      <c r="D60" s="246"/>
      <c r="E60" s="246"/>
      <c r="F60" s="246"/>
      <c r="G60" s="327"/>
      <c r="H60" s="328" t="s">
        <v>511</v>
      </c>
      <c r="I60" s="335">
        <v>1152247</v>
      </c>
      <c r="J60" s="330">
        <v>11508</v>
      </c>
      <c r="K60" s="331">
        <v>-2.9</v>
      </c>
      <c r="L60" s="332">
        <v>25876</v>
      </c>
      <c r="M60" s="333">
        <v>7.4</v>
      </c>
      <c r="N60" s="334">
        <v>-10.3</v>
      </c>
    </row>
    <row r="61" spans="1:14">
      <c r="A61" s="250"/>
      <c r="B61" s="246"/>
      <c r="C61" s="246"/>
      <c r="D61" s="246"/>
      <c r="E61" s="246"/>
      <c r="F61" s="246"/>
      <c r="G61" s="312" t="s">
        <v>516</v>
      </c>
      <c r="H61" s="336"/>
      <c r="I61" s="337">
        <v>3531694</v>
      </c>
      <c r="J61" s="338">
        <v>35582</v>
      </c>
      <c r="K61" s="339">
        <v>8.6</v>
      </c>
      <c r="L61" s="340">
        <v>54575</v>
      </c>
      <c r="M61" s="341">
        <v>0.4</v>
      </c>
      <c r="N61" s="326">
        <v>8.1999999999999993</v>
      </c>
    </row>
    <row r="62" spans="1:14">
      <c r="A62" s="250"/>
      <c r="B62" s="246"/>
      <c r="C62" s="246"/>
      <c r="D62" s="246"/>
      <c r="E62" s="246"/>
      <c r="F62" s="246"/>
      <c r="G62" s="327"/>
      <c r="H62" s="328" t="s">
        <v>511</v>
      </c>
      <c r="I62" s="329">
        <v>1272003</v>
      </c>
      <c r="J62" s="330">
        <v>12831</v>
      </c>
      <c r="K62" s="331">
        <v>11</v>
      </c>
      <c r="L62" s="332">
        <v>27582</v>
      </c>
      <c r="M62" s="333">
        <v>0.6</v>
      </c>
      <c r="N62" s="334">
        <v>10.4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29.32</v>
      </c>
      <c r="G47" s="12">
        <v>30.04</v>
      </c>
      <c r="H47" s="12">
        <v>31.06</v>
      </c>
      <c r="I47" s="12">
        <v>30.85</v>
      </c>
      <c r="J47" s="13">
        <v>30.34</v>
      </c>
    </row>
    <row r="48" spans="2:10" ht="57.75" customHeight="1">
      <c r="B48" s="14"/>
      <c r="C48" s="1174" t="s">
        <v>4</v>
      </c>
      <c r="D48" s="1174"/>
      <c r="E48" s="1175"/>
      <c r="F48" s="15">
        <v>3.55</v>
      </c>
      <c r="G48" s="16">
        <v>3.13</v>
      </c>
      <c r="H48" s="16">
        <v>3.77</v>
      </c>
      <c r="I48" s="16">
        <v>3.9</v>
      </c>
      <c r="J48" s="17">
        <v>3.57</v>
      </c>
    </row>
    <row r="49" spans="2:10" ht="57.75" customHeight="1" thickBot="1">
      <c r="B49" s="18"/>
      <c r="C49" s="1176" t="s">
        <v>5</v>
      </c>
      <c r="D49" s="1176"/>
      <c r="E49" s="1177"/>
      <c r="F49" s="19">
        <v>1.29</v>
      </c>
      <c r="G49" s="20" t="s">
        <v>523</v>
      </c>
      <c r="H49" s="20">
        <v>0.81</v>
      </c>
      <c r="I49" s="20">
        <v>2.25</v>
      </c>
      <c r="J49" s="21">
        <v>2.21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 </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dcterms:modified xsi:type="dcterms:W3CDTF">2018-11-22T09:34:17Z</dcterms:modified>
</cp:coreProperties>
</file>