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9695" windowHeight="62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AM38" i="9"/>
  <c r="C38" i="9"/>
  <c r="AM37" i="9"/>
  <c r="C37" i="9"/>
  <c r="AM36" i="9"/>
  <c r="C34" i="9"/>
  <c r="C35" i="9" s="1"/>
  <c r="C36"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<sst xmlns="http://schemas.openxmlformats.org/spreadsheetml/2006/main" count="1085" uniqueCount="599">
  <si>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</si>
  <si>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</si>
  <si>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</si>
  <si>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</si>
  <si>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</si>
  <si>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</si>
  <si>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</si>
  <si>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</si>
  <si>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</si>
  <si>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</si>
  <si>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</si>
  <si>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</si>
  <si>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</si>
  <si>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</si>
  <si>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</si>
  <si>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</si>
  <si>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</si>
  <si>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</si>
  <si>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</si>
  <si>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</si>
  <si>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</si>
  <si>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</si>
  <si>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</si>
  <si>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</si>
  <si>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</si>
  <si>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</si>
  <si>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</si>
  <si>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</si>
  <si>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</si>
  <si>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</si>
  <si>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</si>
  <si>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</si>
  <si>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</si>
  <si>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</si>
  <si>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</si>
  <si>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</si>
  <si>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</si>
  <si>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</si>
  <si>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</si>
  <si>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</si>
  <si>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</si>
  <si>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</si>
  <si>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</si>
  <si>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</si>
  <si>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</si>
  <si>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</si>
  <si>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</si>
  <si>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</si>
  <si>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</si>
  <si>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</si>
  <si>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</si>
  <si>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</si>
  <si>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</si>
  <si>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</si>
  <si>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</si>
  <si>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</si>
  <si>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</si>
  <si>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</si>
  <si>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</si>
  <si>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</si>
  <si>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</si>
  <si>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</si>
  <si>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</si>
  <si>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</si>
  <si>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</si>
  <si>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</si>
  <si>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</si>
  <si>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</si>
  <si>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</si>
  <si>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</si>
  <si>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</si>
  <si>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</si>
  <si>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</si>
  <si>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</si>
  <si>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</si>
  <si>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</si>
  <si>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</si>
  <si>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</si>
  <si>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</si>
  <si>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</si>
  <si>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</si>
  <si>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</si>
  <si>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</si>
  <si>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久留米市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</si>
  <si>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</si>
  <si>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</si>
  <si>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</si>
  <si>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</si>
  <si>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</si>
  <si>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</si>
  <si>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</si>
  <si>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</si>
  <si>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</si>
  <si>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</si>
  <si>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</si>
  <si>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</si>
  <si>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</si>
  <si>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</si>
  <si>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</si>
  <si>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</si>
  <si>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</si>
  <si>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</si>
  <si>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</si>
  <si>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</si>
  <si>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</si>
  <si>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</si>
  <si>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</si>
  <si>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</si>
  <si>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</si>
  <si>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</si>
  <si>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</si>
  <si>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</si>
  <si>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</si>
  <si>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</si>
  <si>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</si>
  <si>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</si>
  <si>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</si>
  <si>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</si>
  <si>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</si>
  <si>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</si>
  <si>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</si>
  <si>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</si>
  <si>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</si>
  <si>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</si>
  <si>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</si>
  <si>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</si>
  <si>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</si>
  <si>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</si>
  <si>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</si>
  <si>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</si>
  <si>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</si>
  <si>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</si>
  <si>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</si>
  <si>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</si>
  <si>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</si>
  <si>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</si>
  <si>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</si>
  <si>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</si>
  <si>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</si>
  <si>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</si>
  <si>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</si>
  <si>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</si>
  <si>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</si>
  <si>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</si>
  <si>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</si>
  <si>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</si>
  <si>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</si>
  <si>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</si>
  <si>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</si>
  <si>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</si>
  <si>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</si>
  <si>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</si>
  <si>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</si>
  <si>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</si>
  <si>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</si>
  <si>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</si>
  <si>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</si>
  <si>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</si>
  <si>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</si>
  <si>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</si>
  <si>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</si>
  <si>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</si>
  <si>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</si>
  <si>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</si>
  <si>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</si>
  <si>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</si>
  <si>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</si>
  <si>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</si>
  <si>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</si>
  <si>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</si>
  <si>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</si>
  <si>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</si>
  <si>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</si>
  <si>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</si>
  <si>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</si>
  <si>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</si>
  <si>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</si>
  <si>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</si>
  <si>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</si>
  <si>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</si>
  <si>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</si>
  <si>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</si>
  <si>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</si>
  <si>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</si>
  <si>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</si>
  <si>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</si>
  <si>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</si>
  <si>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</si>
  <si>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</si>
  <si>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</si>
  <si>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</si>
  <si>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</si>
  <si>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</si>
  <si>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</si>
  <si>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</si>
  <si>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</si>
  <si>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</si>
  <si>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福岡県久留米市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</si>
  <si>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</si>
  <si>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</si>
  <si>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</si>
  <si>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</si>
  <si>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</si>
  <si>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</si>
  <si>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</si>
  <si>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</si>
  <si>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</si>
  <si>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</si>
  <si>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</si>
  <si>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</si>
  <si>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</si>
  <si>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</si>
  <si>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</si>
  <si>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</si>
  <si>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</si>
  <si>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</si>
  <si>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</si>
  <si>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</si>
  <si>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</si>
  <si>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</si>
  <si>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</si>
  <si>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</si>
  <si>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</si>
  <si>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</si>
  <si>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</si>
  <si>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</si>
  <si>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</si>
  <si>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</si>
  <si>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</si>
  <si>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</si>
  <si>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</si>
  <si>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</si>
  <si>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</si>
  <si>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</si>
  <si>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</si>
  <si>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</si>
  <si>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</si>
  <si>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</si>
  <si>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</si>
  <si>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</si>
  <si>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</si>
  <si>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</si>
  <si>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</si>
  <si>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</si>
  <si>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</si>
  <si>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</si>
  <si>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</si>
  <si>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</si>
  <si>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</si>
  <si>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</si>
  <si>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</si>
  <si>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</si>
  <si>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</si>
  <si>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</si>
  <si>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</si>
  <si>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</si>
  <si>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</si>
  <si>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</si>
  <si>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</si>
  <si>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</si>
  <si>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</si>
  <si>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</si>
  <si>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</si>
  <si>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</si>
  <si>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</si>
  <si>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</si>
  <si>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</si>
  <si>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</si>
  <si>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</si>
  <si>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</si>
  <si>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</si>
  <si>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</si>
  <si>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</si>
  <si>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</si>
  <si>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</si>
  <si>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</si>
  <si>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</si>
  <si>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</si>
  <si>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</si>
  <si>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</si>
  <si>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</si>
  <si>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</si>
  <si>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</si>
  <si>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</si>
  <si>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</si>
  <si>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</si>
  <si>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</si>
  <si>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</si>
  <si>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</si>
  <si>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</si>
  <si>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</si>
  <si>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</si>
  <si>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</si>
  <si>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</si>
  <si>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</si>
  <si>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</si>
  <si>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</si>
  <si>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</si>
  <si>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</si>
  <si>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</si>
  <si>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</si>
  <si>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</si>
  <si>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</si>
  <si>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</si>
  <si>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</si>
  <si>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</si>
  <si>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</si>
  <si>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</si>
  <si>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</si>
  <si>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</si>
  <si>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</si>
  <si>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</si>
  <si>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</si>
  <si>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</si>
  <si>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</si>
  <si>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</si>
  <si>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</si>
  <si>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</si>
  <si>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</si>
  <si>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</si>
  <si>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</si>
  <si>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</si>
  <si>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</si>
  <si>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</si>
  <si>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</si>
  <si>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</si>
  <si>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</si>
  <si>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</si>
  <si>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</si>
  <si>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</si>
  <si>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</si>
  <si>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</si>
  <si>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</si>
  <si>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</si>
  <si>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</si>
  <si>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</si>
  <si>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</si>
  <si>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</si>
  <si>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</si>
  <si>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</si>
  <si>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</si>
  <si>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</si>
  <si>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</si>
  <si>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</si>
  <si>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</si>
  <si>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</si>
  <si>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</si>
  <si>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福岡県久留米市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</si>
  <si>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</si>
  <si>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</si>
  <si>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</si>
  <si>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</si>
  <si>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</si>
  <si>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</si>
  <si>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</si>
  <si>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</si>
  <si>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</si>
  <si>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</si>
  <si>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</si>
  <si>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</si>
  <si>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</si>
  <si>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</si>
  <si>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</si>
  <si>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</si>
  <si>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</si>
  <si>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</si>
  <si>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</si>
  <si>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</si>
  <si>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</si>
  <si>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</si>
  <si>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</si>
  <si>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</si>
  <si>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</si>
  <si>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</si>
  <si>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</si>
  <si>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</si>
  <si>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</si>
  <si>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</si>
  <si>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</si>
  <si>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</si>
  <si>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</si>
  <si>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</si>
  <si>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</si>
  <si>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</si>
  <si>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</si>
  <si>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</si>
  <si>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</si>
  <si>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競輪事業特別会計</t>
    <phoneticPr fontId="5"/>
  </si>
  <si>
    <t>水道事業</t>
    <phoneticPr fontId="5"/>
  </si>
  <si>
    <t>法適用企業</t>
    <phoneticPr fontId="5"/>
  </si>
  <si>
    <t>下水道事業</t>
    <phoneticPr fontId="5"/>
  </si>
  <si>
    <t>簡易水道事業</t>
    <phoneticPr fontId="5"/>
  </si>
  <si>
    <t>法非適用企業</t>
    <phoneticPr fontId="5"/>
  </si>
  <si>
    <t>農業集落排水事業</t>
    <phoneticPr fontId="5"/>
  </si>
  <si>
    <t>特定地域生活排水処理事業</t>
    <phoneticPr fontId="5"/>
  </si>
  <si>
    <t>中央卸売市場事業</t>
    <phoneticPr fontId="5"/>
  </si>
  <si>
    <t>地方卸売市場事業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</si>
  <si>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</si>
  <si>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</si>
  <si>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</si>
  <si>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</si>
  <si>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</si>
  <si>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</si>
  <si>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</si>
  <si>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</si>
  <si>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</si>
  <si>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</si>
  <si>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</si>
  <si>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</si>
  <si>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</si>
  <si>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</si>
  <si>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</si>
  <si>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</si>
  <si>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</si>
  <si>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</si>
  <si>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</si>
  <si>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</si>
  <si>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</si>
  <si>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</si>
  <si>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</si>
  <si>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</si>
  <si>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</si>
  <si>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</si>
  <si>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</si>
  <si>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</si>
  <si>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</si>
  <si>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</si>
  <si>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</si>
  <si>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</si>
  <si>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</si>
  <si>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</si>
  <si>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</si>
  <si>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</si>
  <si>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</si>
  <si>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</si>
  <si>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</si>
  <si>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</si>
  <si>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</si>
  <si>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</si>
  <si>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</si>
  <si>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</si>
  <si>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</si>
  <si>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</si>
  <si>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</si>
  <si>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</si>
  <si>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</si>
  <si>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</si>
  <si>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</si>
  <si>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</si>
  <si>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</si>
  <si>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</si>
  <si>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</si>
  <si>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</si>
  <si>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</si>
  <si>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</si>
  <si>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</si>
  <si>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</si>
  <si>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</si>
  <si>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</si>
  <si>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</si>
  <si>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</si>
  <si>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</si>
  <si>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</si>
  <si>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</si>
  <si>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</si>
  <si>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</si>
  <si>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</si>
  <si>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</si>
  <si>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</si>
  <si>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</si>
  <si>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</si>
  <si>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</si>
  <si>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</si>
  <si>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</si>
  <si>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</si>
  <si>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</si>
  <si>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</si>
  <si>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</si>
  <si>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</si>
  <si>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</si>
  <si>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</si>
  <si>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</si>
  <si>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</si>
  <si>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</si>
  <si>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</si>
  <si>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</si>
  <si>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</si>
  <si>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</si>
  <si>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</si>
  <si>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</si>
  <si>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</si>
  <si>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</si>
  <si>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</si>
  <si>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</si>
  <si>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</si>
  <si>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</si>
  <si>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</si>
  <si>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</si>
  <si>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</si>
  <si>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</si>
  <si>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</si>
  <si>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</si>
  <si>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</si>
  <si>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</si>
  <si>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</si>
  <si>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</si>
  <si>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</si>
  <si>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</si>
  <si>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</si>
  <si>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</si>
  <si>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</si>
  <si>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</si>
  <si>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</si>
  <si>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</si>
  <si>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</si>
  <si>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</si>
  <si>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</si>
  <si>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</si>
  <si>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</si>
  <si>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</si>
  <si>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</si>
  <si>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</si>
  <si>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</si>
  <si>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</si>
  <si>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</si>
  <si>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</si>
  <si>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</si>
  <si>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</si>
  <si>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</si>
  <si>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</si>
  <si>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</si>
  <si>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</si>
  <si>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0.39</t>
  </si>
  <si>
    <t>水道事業</t>
  </si>
  <si>
    <t>下水道事業</t>
  </si>
  <si>
    <t>一般会計</t>
  </si>
  <si>
    <t>競輪事業特別会計</t>
  </si>
  <si>
    <t>介護保険事業特別会計</t>
  </si>
  <si>
    <t>母子父子寡婦福祉資金貸付事業特別会計</t>
  </si>
  <si>
    <t>後期高齢者医療事業特別会計</t>
  </si>
  <si>
    <t>国民健康保険事業特別会計</t>
  </si>
  <si>
    <t>▲ 0.43</t>
  </si>
  <si>
    <t>その他会計（赤字）</t>
  </si>
  <si>
    <t>その他会計（黒字）</t>
  </si>
  <si>
    <t>久留米市開発公社</t>
    <rPh sb="0" eb="4">
      <t>クルメシ</t>
    </rPh>
    <rPh sb="4" eb="6">
      <t>カイハツ</t>
    </rPh>
    <rPh sb="6" eb="8">
      <t>コウシャ</t>
    </rPh>
    <phoneticPr fontId="5"/>
  </si>
  <si>
    <t>久留米市みどりの里づくり推進機構</t>
    <rPh sb="0" eb="4">
      <t>クルメシ</t>
    </rPh>
    <rPh sb="8" eb="9">
      <t>サト</t>
    </rPh>
    <rPh sb="12" eb="14">
      <t>スイシン</t>
    </rPh>
    <rPh sb="14" eb="16">
      <t>キコウ</t>
    </rPh>
    <phoneticPr fontId="5"/>
  </si>
  <si>
    <t>久留米地域地場産業振興センター</t>
    <rPh sb="0" eb="3">
      <t>クルメ</t>
    </rPh>
    <rPh sb="3" eb="5">
      <t>チイキ</t>
    </rPh>
    <rPh sb="5" eb="7">
      <t>ジバ</t>
    </rPh>
    <rPh sb="7" eb="9">
      <t>サンギョウ</t>
    </rPh>
    <rPh sb="9" eb="11">
      <t>シンコウ</t>
    </rPh>
    <phoneticPr fontId="5"/>
  </si>
  <si>
    <t>久留米観光コンベンション国際交流協会</t>
    <rPh sb="0" eb="3">
      <t>クルメ</t>
    </rPh>
    <rPh sb="3" eb="5">
      <t>カンコウ</t>
    </rPh>
    <rPh sb="12" eb="14">
      <t>コクサイ</t>
    </rPh>
    <rPh sb="14" eb="16">
      <t>コウリュウ</t>
    </rPh>
    <rPh sb="16" eb="18">
      <t>キョウカイ</t>
    </rPh>
    <phoneticPr fontId="5"/>
  </si>
  <si>
    <t>久留米市生きがい健康づくり財団</t>
    <rPh sb="0" eb="4">
      <t>クルメシ</t>
    </rPh>
    <rPh sb="4" eb="5">
      <t>イ</t>
    </rPh>
    <rPh sb="8" eb="10">
      <t>ケンコウ</t>
    </rPh>
    <rPh sb="13" eb="15">
      <t>ザイダン</t>
    </rPh>
    <phoneticPr fontId="5"/>
  </si>
  <si>
    <t>久留米都市開発ビル</t>
    <rPh sb="0" eb="3">
      <t>クルメ</t>
    </rPh>
    <rPh sb="3" eb="5">
      <t>トシ</t>
    </rPh>
    <rPh sb="5" eb="7">
      <t>カイハツ</t>
    </rPh>
    <phoneticPr fontId="5"/>
  </si>
  <si>
    <t>久留米ビジネスプラザ</t>
    <rPh sb="0" eb="3">
      <t>クルメ</t>
    </rPh>
    <phoneticPr fontId="5"/>
  </si>
  <si>
    <t>久留米リサーチ・パーク</t>
    <rPh sb="0" eb="3">
      <t>クルメ</t>
    </rPh>
    <phoneticPr fontId="5"/>
  </si>
  <si>
    <t>ハイマート久留米</t>
    <rPh sb="5" eb="8">
      <t>クルメ</t>
    </rPh>
    <phoneticPr fontId="5"/>
  </si>
  <si>
    <t>CRCCメディア</t>
  </si>
  <si>
    <t>久留米・鳥栖広域情報</t>
    <rPh sb="0" eb="3">
      <t>クルメ</t>
    </rPh>
    <rPh sb="4" eb="6">
      <t>トス</t>
    </rPh>
    <rPh sb="6" eb="8">
      <t>コウイキ</t>
    </rPh>
    <rPh sb="8" eb="10">
      <t>ジョウホウ</t>
    </rPh>
    <phoneticPr fontId="5"/>
  </si>
  <si>
    <t>ドリームスエフエム放送</t>
    <rPh sb="9" eb="11">
      <t>ホウソウ</t>
    </rPh>
    <phoneticPr fontId="5"/>
  </si>
  <si>
    <t>久留米市土地開発公社</t>
    <rPh sb="0" eb="4">
      <t>クルメシ</t>
    </rPh>
    <rPh sb="4" eb="6">
      <t>トチ</t>
    </rPh>
    <rPh sb="6" eb="8">
      <t>カイハツ</t>
    </rPh>
    <rPh sb="8" eb="10">
      <t>コウシャ</t>
    </rPh>
    <phoneticPr fontId="5"/>
  </si>
  <si>
    <t>‐</t>
    <phoneticPr fontId="2"/>
  </si>
  <si>
    <t>浮羽老人ホーム組合</t>
    <rPh sb="0" eb="2">
      <t>ウキハ</t>
    </rPh>
    <rPh sb="2" eb="4">
      <t>ロウジン</t>
    </rPh>
    <rPh sb="7" eb="9">
      <t>クミアイ</t>
    </rPh>
    <phoneticPr fontId="5"/>
  </si>
  <si>
    <t>うきは久留米環境施設組合</t>
    <rPh sb="3" eb="6">
      <t>クルメ</t>
    </rPh>
    <rPh sb="6" eb="8">
      <t>カンキョウ</t>
    </rPh>
    <rPh sb="8" eb="10">
      <t>シセツ</t>
    </rPh>
    <rPh sb="10" eb="12">
      <t>クミアイ</t>
    </rPh>
    <phoneticPr fontId="5"/>
  </si>
  <si>
    <t>両筑衛生施設組合</t>
    <rPh sb="0" eb="1">
      <t>リョウ</t>
    </rPh>
    <rPh sb="1" eb="2">
      <t>チク</t>
    </rPh>
    <rPh sb="2" eb="4">
      <t>エイセイ</t>
    </rPh>
    <rPh sb="4" eb="6">
      <t>シセツ</t>
    </rPh>
    <rPh sb="6" eb="8">
      <t>クミアイ</t>
    </rPh>
    <phoneticPr fontId="5"/>
  </si>
  <si>
    <t>久留米市外三市町高等学校組合</t>
    <rPh sb="0" eb="4">
      <t>クルメシ</t>
    </rPh>
    <rPh sb="4" eb="5">
      <t>ホカ</t>
    </rPh>
    <rPh sb="5" eb="6">
      <t>サン</t>
    </rPh>
    <rPh sb="6" eb="8">
      <t>シチョウ</t>
    </rPh>
    <rPh sb="8" eb="10">
      <t>コウトウ</t>
    </rPh>
    <rPh sb="10" eb="12">
      <t>ガッコウ</t>
    </rPh>
    <rPh sb="12" eb="14">
      <t>クミアイ</t>
    </rPh>
    <phoneticPr fontId="5"/>
  </si>
  <si>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5"/>
  </si>
  <si>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5"/>
  </si>
  <si>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5"/>
  </si>
  <si>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5"/>
  </si>
  <si>
    <t>甘木・朝倉・三井環境施設組合</t>
    <rPh sb="0" eb="2">
      <t>アマギ</t>
    </rPh>
    <rPh sb="3" eb="5">
      <t>アサクラ</t>
    </rPh>
    <rPh sb="6" eb="8">
      <t>ミイ</t>
    </rPh>
    <rPh sb="8" eb="10">
      <t>カンキョウ</t>
    </rPh>
    <rPh sb="10" eb="12">
      <t>シセツ</t>
    </rPh>
    <rPh sb="12" eb="14">
      <t>クミアイ</t>
    </rPh>
    <phoneticPr fontId="5"/>
  </si>
  <si>
    <t>福岡県自治振興組合（一般会計）</t>
    <rPh sb="0" eb="3">
      <t>フクオカケン</t>
    </rPh>
    <rPh sb="3" eb="5">
      <t>ジチ</t>
    </rPh>
    <rPh sb="5" eb="7">
      <t>シンコウ</t>
    </rPh>
    <rPh sb="7" eb="9">
      <t>クミアイ</t>
    </rPh>
    <rPh sb="10" eb="12">
      <t>イッパン</t>
    </rPh>
    <rPh sb="12" eb="14">
      <t>カイケイ</t>
    </rPh>
    <phoneticPr fontId="5"/>
  </si>
  <si>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5"/>
  </si>
  <si>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5"/>
  </si>
  <si>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</si>
  <si>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福岡県南広域水道企業団</t>
    <rPh sb="0" eb="4">
      <t>フクオカケンナン</t>
    </rPh>
    <rPh sb="4" eb="6">
      <t>コウイキ</t>
    </rPh>
    <rPh sb="6" eb="8">
      <t>スイドウ</t>
    </rPh>
    <rPh sb="8" eb="10">
      <t>キギョウ</t>
    </rPh>
    <rPh sb="10" eb="11">
      <t>ダン</t>
    </rPh>
    <phoneticPr fontId="5"/>
  </si>
  <si>
    <t>法適用企業</t>
    <rPh sb="0" eb="1">
      <t>ホウ</t>
    </rPh>
    <rPh sb="1" eb="3">
      <t>テキヨウ</t>
    </rPh>
    <rPh sb="3" eb="5">
      <t>キギョウ</t>
    </rPh>
    <phoneticPr fontId="5"/>
  </si>
  <si>
    <t>三井水道企業団</t>
    <rPh sb="0" eb="2">
      <t>ミイ</t>
    </rPh>
    <rPh sb="2" eb="4">
      <t>スイドウ</t>
    </rPh>
    <rPh sb="4" eb="6">
      <t>キギョウ</t>
    </rPh>
    <rPh sb="6" eb="7">
      <t>ダン</t>
    </rPh>
    <phoneticPr fontId="5"/>
  </si>
  <si>
    <t>山神水道企業団</t>
    <rPh sb="0" eb="2">
      <t>ヤマガミ</t>
    </rPh>
    <rPh sb="2" eb="4">
      <t>スイドウ</t>
    </rPh>
    <rPh sb="4" eb="6">
      <t>キギョウ</t>
    </rPh>
    <rPh sb="6" eb="7">
      <t>ダン</t>
    </rPh>
    <phoneticPr fontId="5"/>
  </si>
  <si>
    <t>-</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</si>
  <si>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</si>
  <si>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</si>
  <si>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</si>
  <si>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</si>
  <si>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</si>
  <si>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</si>
  <si>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</si>
  <si>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</si>
  <si>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</si>
  <si>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久留米市都市公園管理センター</t>
    <rPh sb="0" eb="3">
      <t>クルメ</t>
    </rPh>
    <rPh sb="3" eb="4">
      <t>シ</t>
    </rPh>
    <rPh sb="4" eb="6">
      <t>トシ</t>
    </rPh>
    <rPh sb="6" eb="8">
      <t>コウエン</t>
    </rPh>
    <rPh sb="8" eb="10">
      <t>カンリ</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</si>
  <si>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</si>
  <si>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</si>
  <si>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</si>
  <si>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</si>
  <si>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</si>
  <si>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</si>
  <si>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</si>
  <si>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</si>
  <si>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</si>
  <si>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</si>
  <si>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</si>
  <si>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</si>
  <si>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将来負担比率及び実質公債費比率は、前年度から改善し、類似団体と比較して低い水準にある。
将来負担比率については、一般会計の地方債現在高、債務負担行為に基づく支出予定額の減少、
実質公債費率については、公債費に準じる債務負担行為に係るものの額が減少したことが要因と考えられる。
今後の諸事業に係る地方債などの借入れ状況や元利償還金の変化などによって、実質公債費比率はさらに変動することが予想されるため、
これまで以上に公債費の適正化に取組んでいく必要がある。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</si>
</sst>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59391</c:v>
                </c:pt>
                <c:pt idx="1">
                  <c:v>65938</c:v>
                </c:pt>
                <c:pt idx="2">
                  <c:v>89671</c:v>
                </c:pt>
                <c:pt idx="3">
                  <c:v>103010</c:v>
                </c:pt>
                <c:pt idx="4">
                  <c:v>42534</c:v>
                </c:pt>
              </c:numCache>
            </c:numRef>
          </c:val>
          <c:smooth val="0"/>
        </c:ser>
        <c:dLbls>
          <c:showLegendKey val="0"/>
          <c:showVal val="0"/>
          <c:showCatName val="0"/>
          <c:showSerName val="0"/>
          <c:showPercent val="0"/>
          <c:showBubbleSize val="0"/>
        </c:dLbls>
        <c:marker val="1"/>
        <c:smooth val="0"/>
        <c:axId val="212851712"/>
        <c:axId val="280040040"/>
      </c:lineChart>
      <c:catAx>
        <c:axId val="21285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0040040"/>
        <c:crosses val="autoZero"/>
        <c:auto val="1"/>
        <c:lblAlgn val="ctr"/>
        <c:lblOffset val="100"/>
        <c:tickLblSkip val="1"/>
        <c:tickMarkSkip val="1"/>
        <c:noMultiLvlLbl val="0"/>
      </c:catAx>
      <c:valAx>
        <c:axId val="2800400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85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1.74</c:v>
                </c:pt>
                <c:pt idx="1">
                  <c:v>2.0099999999999998</c:v>
                </c:pt>
                <c:pt idx="2">
                  <c:v>1.57</c:v>
                </c:pt>
                <c:pt idx="3">
                  <c:v>1.69</c:v>
                </c:pt>
                <c:pt idx="4">
                  <c:v>1.48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9.26</c:v>
                </c:pt>
                <c:pt idx="1">
                  <c:v>10.87</c:v>
                </c:pt>
                <c:pt idx="2">
                  <c:v>10.84</c:v>
                </c:pt>
                <c:pt idx="3">
                  <c:v>11.09</c:v>
                </c:pt>
                <c:pt idx="4">
                  <c:v>11.13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3238848"/>
        <c:axId val="32796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2.35</c:v>
                </c:pt>
                <c:pt idx="1">
                  <c:v>2.1</c:v>
                </c:pt>
                <c:pt idx="2">
                  <c:v>-0.39</c:v>
                </c:pt>
                <c:pt idx="3">
                  <c:v>0.18</c:v>
                </c:pt>
                <c:pt idx="4">
                  <c:v>0.79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3238848"/>
        <c:axId val="327960832"/>
      </c:lineChart>
      <c:catAx>
        <c:axId val="32323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7960832"/>
        <c:crosses val="autoZero"/>
        <c:auto val="1"/>
        <c:lblAlgn val="ctr"/>
        <c:lblOffset val="100"/>
        <c:tickLblSkip val="1"/>
        <c:tickMarkSkip val="1"/>
        <c:noMultiLvlLbl val="0"/>
      </c:catAx>
      <c:valAx>
        <c:axId val="32796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23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0.17</c:v>
                </c:pt>
                <c:pt idx="4">
                  <c:v>#N/A</c:v>
                </c:pt>
                <c:pt idx="5">
                  <c:v>0.2</c:v>
                </c:pt>
                <c:pt idx="6">
                  <c:v>#N/A</c:v>
                </c:pt>
                <c:pt idx="7">
                  <c:v>0.23</c:v>
                </c:pt>
                <c:pt idx="8">
                  <c:v>#N/A</c:v>
                </c:pt>
                <c:pt idx="9">
                  <c:v>0.09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0.23</c:v>
                </c:pt>
                <c:pt idx="2">
                  <c:v>#N/A</c:v>
                </c:pt>
                <c:pt idx="3">
                  <c:v>0.02</c:v>
                </c:pt>
                <c:pt idx="4">
                  <c:v>#N/A</c:v>
                </c:pt>
                <c:pt idx="5">
                  <c:v>0.04</c:v>
                </c:pt>
                <c:pt idx="6">
                  <c:v>0.43</c:v>
                </c:pt>
                <c:pt idx="7">
                  <c:v>#N/A</c:v>
                </c:pt>
                <c:pt idx="8">
                  <c:v>#N/A</c:v>
                </c:pt>
                <c:pt idx="9">
                  <c:v>0.13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0.16</c:v>
                </c:pt>
                <c:pt idx="2">
                  <c:v>#N/A</c:v>
                </c:pt>
                <c:pt idx="3">
                  <c:v>0.11</c:v>
                </c:pt>
                <c:pt idx="4">
                  <c:v>#N/A</c:v>
                </c:pt>
                <c:pt idx="5">
                  <c:v>0.14000000000000001</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0.13</c:v>
                </c:pt>
                <c:pt idx="4">
                  <c:v>#N/A</c:v>
                </c:pt>
                <c:pt idx="5">
                  <c:v>0.15</c:v>
                </c:pt>
                <c:pt idx="6">
                  <c:v>#N/A</c:v>
                </c:pt>
                <c:pt idx="7">
                  <c:v>0.17</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0.47</c:v>
                </c:pt>
                <c:pt idx="4">
                  <c:v>#N/A</c:v>
                </c:pt>
                <c:pt idx="5">
                  <c:v>0.59</c:v>
                </c:pt>
                <c:pt idx="6">
                  <c:v>#N/A</c:v>
                </c:pt>
                <c:pt idx="7">
                  <c:v>0.48</c:v>
                </c:pt>
                <c:pt idx="8">
                  <c:v>#N/A</c:v>
                </c:pt>
                <c:pt idx="9">
                  <c:v>0.68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0.87</c:v>
                </c:pt>
                <c:pt idx="2">
                  <c:v>#N/A</c:v>
                </c:pt>
                <c:pt idx="3">
                  <c:v>0.78</c:v>
                </c:pt>
                <c:pt idx="4">
                  <c:v>#N/A</c:v>
                </c:pt>
                <c:pt idx="5">
                  <c:v>0.76</c:v>
                </c:pt>
                <c:pt idx="6">
                  <c:v>#N/A</c:v>
                </c:pt>
                <c:pt idx="7">
                  <c:v>0.8</c:v>
                </c:pt>
                <c:pt idx="8">
                  <c:v>#N/A</c:v>
                </c:pt>
                <c:pt idx="9">
                  <c:v>0.81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1.56</c:v>
                </c:pt>
                <c:pt idx="2">
                  <c:v>#N/A</c:v>
                </c:pt>
                <c:pt idx="3">
                  <c:v>1.8</c:v>
                </c:pt>
                <c:pt idx="4">
                  <c:v>#N/A</c:v>
                </c:pt>
                <c:pt idx="5">
                  <c:v>1.31</c:v>
                </c:pt>
                <c:pt idx="6">
                  <c:v>#N/A</c:v>
                </c:pt>
                <c:pt idx="7">
                  <c:v>1.38</c:v>
                </c:pt>
                <c:pt idx="8">
                  <c:v>#N/A</c:v>
                </c:pt>
                <c:pt idx="9">
                  <c:v>1.25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0.11</c:v>
                </c:pt>
                <c:pt idx="2">
                  <c:v>#N/A</c:v>
                </c:pt>
                <c:pt idx="3">
                  <c:v>0.45</c:v>
                </c:pt>
                <c:pt idx="4">
                  <c:v>#N/A</c:v>
                </c:pt>
                <c:pt idx="5">
                  <c:v>1.72</c:v>
                </c:pt>
                <c:pt idx="6">
                  <c:v>#N/A</c:v>
                </c:pt>
                <c:pt idx="7">
                  <c:v>0.99</c:v>
                </c:pt>
                <c:pt idx="8">
                  <c:v>#N/A</c:v>
                </c:pt>
                <c:pt idx="9">
                  <c:v>1.79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4.07</c:v>
                </c:pt>
                <c:pt idx="2">
                  <c:v>#N/A</c:v>
                </c:pt>
                <c:pt idx="3">
                  <c:v>4.6900000000000004</c:v>
                </c:pt>
                <c:pt idx="4">
                  <c:v>#N/A</c:v>
                </c:pt>
                <c:pt idx="5">
                  <c:v>5.57</c:v>
                </c:pt>
                <c:pt idx="6">
                  <c:v>#N/A</c:v>
                </c:pt>
                <c:pt idx="7">
                  <c:v>5.07</c:v>
                </c:pt>
                <c:pt idx="8">
                  <c:v>#N/A</c:v>
                </c:pt>
                <c:pt idx="9">
                  <c:v>5.74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5940608"/>
        <c:axId val="325323160"/>
      </c:barChart>
      <c:catAx>
        <c:axId val="32594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323160"/>
        <c:crosses val="autoZero"/>
        <c:auto val="1"/>
        <c:lblAlgn val="ctr"/>
        <c:lblOffset val="100"/>
        <c:tickLblSkip val="1"/>
        <c:tickMarkSkip val="1"/>
        <c:noMultiLvlLbl val="0"/>
      </c:catAx>
      <c:valAx>
        <c:axId val="325323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94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12040</c:v>
                </c:pt>
                <c:pt idx="5">
                  <c:v>12371</c:v>
                </c:pt>
                <c:pt idx="8">
                  <c:v>12780</c:v>
                </c:pt>
                <c:pt idx="11">
                  <c:v>12308</c:v>
                </c:pt>
                <c:pt idx="14">
                  <c:v>12536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521</c:v>
                </c:pt>
                <c:pt idx="3">
                  <c:v>586</c:v>
                </c:pt>
                <c:pt idx="6">
                  <c:v>434</c:v>
                </c:pt>
                <c:pt idx="9">
                  <c:v>374</c:v>
                </c:pt>
                <c:pt idx="12">
                  <c:v>135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379</c:v>
                </c:pt>
                <c:pt idx="3">
                  <c:v>414</c:v>
                </c:pt>
                <c:pt idx="6">
                  <c:v>325</c:v>
                </c:pt>
                <c:pt idx="9">
                  <c:v>317</c:v>
                </c:pt>
                <c:pt idx="12">
                  <c:v>360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1030</c:v>
                </c:pt>
                <c:pt idx="3">
                  <c:v>1114</c:v>
                </c:pt>
                <c:pt idx="6">
                  <c:v>1502</c:v>
                </c:pt>
                <c:pt idx="9">
                  <c:v>1667</c:v>
                </c:pt>
                <c:pt idx="12">
                  <c:v>1651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12030</c:v>
                </c:pt>
                <c:pt idx="3">
                  <c:v>12382</c:v>
                </c:pt>
                <c:pt idx="6">
                  <c:v>12445</c:v>
                </c:pt>
                <c:pt idx="9">
                  <c:v>12270</c:v>
                </c:pt>
                <c:pt idx="12">
                  <c:v>12308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8505040"/>
        <c:axId val="328505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1987</c:v>
                </c:pt>
                <c:pt idx="2">
                  <c:v>#N/A</c:v>
                </c:pt>
                <c:pt idx="3">
                  <c:v>#N/A</c:v>
                </c:pt>
                <c:pt idx="4">
                  <c:v>2192</c:v>
                </c:pt>
                <c:pt idx="5">
                  <c:v>#N/A</c:v>
                </c:pt>
                <c:pt idx="6">
                  <c:v>#N/A</c:v>
                </c:pt>
                <c:pt idx="7">
                  <c:v>1993</c:v>
                </c:pt>
                <c:pt idx="8">
                  <c:v>#N/A</c:v>
                </c:pt>
                <c:pt idx="9">
                  <c:v>#N/A</c:v>
                </c:pt>
                <c:pt idx="10">
                  <c:v>2387</c:v>
                </c:pt>
                <c:pt idx="11">
                  <c:v>#N/A</c:v>
                </c:pt>
                <c:pt idx="12">
                  <c:v>#N/A</c:v>
                </c:pt>
                <c:pt idx="13">
                  <c:v>1985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8505040"/>
        <c:axId val="328505432"/>
      </c:lineChart>
      <c:catAx>
        <c:axId val="32850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505432"/>
        <c:crosses val="autoZero"/>
        <c:auto val="1"/>
        <c:lblAlgn val="ctr"/>
        <c:lblOffset val="100"/>
        <c:tickLblSkip val="1"/>
        <c:tickMarkSkip val="1"/>
        <c:noMultiLvlLbl val="0"/>
      </c:catAx>
      <c:valAx>
        <c:axId val="328505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50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114281</c:v>
                </c:pt>
                <c:pt idx="5">
                  <c:v>117476</c:v>
                </c:pt>
                <c:pt idx="8">
                  <c:v>120656</c:v>
                </c:pt>
                <c:pt idx="11">
                  <c:v>126831</c:v>
                </c:pt>
                <c:pt idx="14">
                  <c:v>126994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23280</c:v>
                </c:pt>
                <c:pt idx="5">
                  <c:v>24378</c:v>
                </c:pt>
                <c:pt idx="8">
                  <c:v>27214</c:v>
                </c:pt>
                <c:pt idx="11">
                  <c:v>25284</c:v>
                </c:pt>
                <c:pt idx="14">
                  <c:v>24768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19477</c:v>
                </c:pt>
                <c:pt idx="5">
                  <c:v>20740</c:v>
                </c:pt>
                <c:pt idx="8">
                  <c:v>19897</c:v>
                </c:pt>
                <c:pt idx="11">
                  <c:v>20797</c:v>
                </c:pt>
                <c:pt idx="14">
                  <c:v>20455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1034</c:v>
                </c:pt>
                <c:pt idx="3">
                  <c:v>483</c:v>
                </c:pt>
                <c:pt idx="6">
                  <c:v>393</c:v>
                </c:pt>
                <c:pt idx="9">
                  <c:v>332</c:v>
                </c:pt>
                <c:pt idx="12">
                  <c:v>261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18394</c:v>
                </c:pt>
                <c:pt idx="3">
                  <c:v>17341</c:v>
                </c:pt>
                <c:pt idx="6">
                  <c:v>16056</c:v>
                </c:pt>
                <c:pt idx="9">
                  <c:v>15240</c:v>
                </c:pt>
                <c:pt idx="12">
                  <c:v>15244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1289</c:v>
                </c:pt>
                <c:pt idx="3">
                  <c:v>1265</c:v>
                </c:pt>
                <c:pt idx="6">
                  <c:v>1468</c:v>
                </c:pt>
                <c:pt idx="9">
                  <c:v>1665</c:v>
                </c:pt>
                <c:pt idx="12">
                  <c:v>1899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16388</c:v>
                </c:pt>
                <c:pt idx="3">
                  <c:v>17242</c:v>
                </c:pt>
                <c:pt idx="6">
                  <c:v>20102</c:v>
                </c:pt>
                <c:pt idx="9">
                  <c:v>21977</c:v>
                </c:pt>
                <c:pt idx="12">
                  <c:v>22253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1840</c:v>
                </c:pt>
                <c:pt idx="3">
                  <c:v>1958</c:v>
                </c:pt>
                <c:pt idx="6">
                  <c:v>1873</c:v>
                </c:pt>
                <c:pt idx="9">
                  <c:v>1627</c:v>
                </c:pt>
                <c:pt idx="12">
                  <c:v>1405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123359</c:v>
                </c:pt>
                <c:pt idx="3">
                  <c:v>126984</c:v>
                </c:pt>
                <c:pt idx="6">
                  <c:v>131845</c:v>
                </c:pt>
                <c:pt idx="9">
                  <c:v>144592</c:v>
                </c:pt>
                <c:pt idx="12">
                  <c:v>143060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8505824"/>
        <c:axId val="34090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5265</c:v>
                </c:pt>
                <c:pt idx="2">
                  <c:v>#N/A</c:v>
                </c:pt>
                <c:pt idx="3">
                  <c:v>#N/A</c:v>
                </c:pt>
                <c:pt idx="4">
                  <c:v>2679</c:v>
                </c:pt>
                <c:pt idx="5">
                  <c:v>#N/A</c:v>
                </c:pt>
                <c:pt idx="6">
                  <c:v>#N/A</c:v>
                </c:pt>
                <c:pt idx="7">
                  <c:v>3972</c:v>
                </c:pt>
                <c:pt idx="8">
                  <c:v>#N/A</c:v>
                </c:pt>
                <c:pt idx="9">
                  <c:v>#N/A</c:v>
                </c:pt>
                <c:pt idx="10">
                  <c:v>12522</c:v>
                </c:pt>
                <c:pt idx="11">
                  <c:v>#N/A</c:v>
                </c:pt>
                <c:pt idx="12">
                  <c:v>#N/A</c:v>
                </c:pt>
                <c:pt idx="13">
                  <c:v>11904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8505824"/>
        <c:axId val="340900768"/>
      </c:lineChart>
      <c:catAx>
        <c:axId val="32850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900768"/>
        <c:crosses val="autoZero"/>
        <c:auto val="1"/>
        <c:lblAlgn val="ctr"/>
        <c:lblOffset val="100"/>
        <c:tickLblSkip val="1"/>
        <c:tickMarkSkip val="1"/>
        <c:noMultiLvlLbl val="0"/>
      </c:catAx>
      <c:valAx>
        <c:axId val="34090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50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{8C581DB2-80F3-4A89-BB09-AE2023633782}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{221EB3BF-907C-4B9B-A33B-3A1FDE791131}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{8F8FF4C6-AB5E-43C9-B4F0-AE1FB60ED495}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{F7CAD786-C58F-4CA8-BE75-E557D9FB89FA}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{B6C307D0-87B4-4329-A3FC-053A03F9892B}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{D4BECFE1-F346-4BF4-8C64-3B53509A346D}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{FE55C245-ACCD-4B31-AB11-9F9F2DDD28F1}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{F4654037-F57C-41D8-B2A2-15D2C4D1DF51}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{4646DE01-9197-4B22-B18D-C3A5039DD001}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{55EA19D0-EA52-462D-8127-80B2D1890803}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0901944"/>
        <c:axId val="340902336"/>
      </c:scatterChart>
      <c:valAx>
        <c:axId val="340901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902336"/>
        <c:crosses val="autoZero"/>
        <c:crossBetween val="midCat"/>
      </c:valAx>
      <c:valAx>
        <c:axId val="340902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901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{F7CEDDCB-E1C6-41B9-B231-8C2B156D8AEB}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{6CC844E3-A688-422D-BB4D-309DD0E96CDE}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{DE08307F-4FD0-4995-86DA-604E83EB2B06}</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1.2548676513475032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{27961EA9-948C-4297-A07A-42DF33DEDD24}</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1.2549019607843137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{B6CF08D2-8953-4262-8287-9C3B03CAE10C}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3.9</c:v>
                </c:pt>
                <c:pt idx="1">
                  <c:v>3.7</c:v>
                </c:pt>
                <c:pt idx="2">
                  <c:v>3.5</c:v>
                </c:pt>
                <c:pt idx="3">
                  <c:v>3.7</c:v>
                </c:pt>
                <c:pt idx="4">
                  <c:v>3.6</c:v>
                </c:pt>
              </c:numCache>
            </c:numRef>
          </c:xVal>
          <c:yVal>
            <c:numRef>
              <c:f>公会計指標分析・財政指標組合せ分析表!$K$73:$O$73</c:f>
              <c:numCache>
                <c:formatCode>#,##0.0;"▲ "#,##0.0</c:formatCode>
                <c:ptCount val="5"/>
                <c:pt idx="0">
                  <c:v>9.1</c:v>
                </c:pt>
                <c:pt idx="1">
                  <c:v>4.5</c:v>
                </c:pt>
                <c:pt idx="2">
                  <c:v>6.7</c:v>
                </c:pt>
                <c:pt idx="3">
                  <c:v>21.6</c:v>
                </c:pt>
                <c:pt idx="4">
                  <c:v>20.399999999999999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{AA95CCE9-2AA1-4A53-9AAD-73190598E843}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{D5ADF0A5-2E87-4153-AE3D-9068A0E7F8FD}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{5CA4F2EE-D044-4030-8905-26056139AB39}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{A1FD9265-4CF7-4252-B1AC-257E53C18BA7}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{8B152171-8D6B-472A-AD56-8AC18B9FB309}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8504648"/>
        <c:axId val="328504256"/>
      </c:scatterChart>
      <c:valAx>
        <c:axId val="328504648"/>
        <c:scaling>
          <c:orientation val="minMax"/>
          <c:max val="9.1"/>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8504256"/>
        <c:crosses val="autoZero"/>
        <c:crossBetween val="midCat"/>
      </c:valAx>
      <c:valAx>
        <c:axId val="328504256"/>
        <c:scaling>
          <c:orientation val="minMax"/>
          <c:max val="7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8504648"/>
        <c:crosses val="autoZero"/>
        <c:crossBetween val="midCat"/>
        <c:majorUnit val="9.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改善の主な要因として、都市計画事業の財源として発行された地方債償還額に充当した都市計画税が増加し、国営土地改良事業に係る負担金の減少により公債費に準じる債務負担行為に係るものの額が減少したことが考えら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改善の主な要因として、一般会計の地方債現在高及び、債務負担行為に基づく支出予定額が減少したためである。</a:t>
          </a:r>
          <a:r>
            <a:rPr lang="ja-JP" altLang="ja-JP" sz="1400" b="0" i="0" baseline="0">
              <a:solidFill>
                <a:schemeClr val="dk1"/>
              </a:solidFill>
              <a:effectLst/>
              <a:latin typeface="+mn-lt"/>
              <a:ea typeface="+mn-ea"/>
              <a:cs typeface="+mn-cs"/>
            </a:rPr>
            <a:t>今後も事業実施の適正化を図り、財政の健全化に努める。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306,800
303,425
229.96
130,219,186
128,702,097
1,004,731
67,989,549
143,060,112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306,800
303,425
229.96
130,219,186
128,702,097
1,004,731
67,989,549
143,060,112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306,800
303,425
229.96
130,219,186
128,702,097
1,004,731
67,989,549
143,060,112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306,800
303,425
229.96
130,219,186
128,702,097
1,004,731
67,989,549
143,060,112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類似団体の平均値よりも下回っている</a:t>
          </a:r>
          <a:r>
            <a:rPr lang="ja-JP" altLang="en-US" sz="1300" b="0" i="0" baseline="0">
              <a:solidFill>
                <a:schemeClr val="dk1"/>
              </a:solidFill>
              <a:effectLst/>
              <a:latin typeface="+mn-lt"/>
              <a:ea typeface="+mn-ea"/>
              <a:cs typeface="+mn-cs"/>
            </a:rPr>
            <a:t>ものの、市税を中心とした歳入確保対策の成果などにより指数は回復基調</a:t>
          </a:r>
          <a:r>
            <a:rPr lang="ja-JP" altLang="en-US" sz="1300" b="0" i="0" baseline="0">
              <a:solidFill>
                <a:schemeClr val="dk1"/>
              </a:solidFill>
              <a:effectLst/>
              <a:latin typeface="+mj-ea"/>
              <a:ea typeface="+mj-ea"/>
              <a:cs typeface="+mn-cs"/>
            </a:rPr>
            <a:t>にある。市町村合併前の</a:t>
          </a:r>
          <a:r>
            <a:rPr lang="en-US" altLang="ja-JP" sz="1300" b="0" i="0" baseline="0">
              <a:solidFill>
                <a:schemeClr val="dk1"/>
              </a:solidFill>
              <a:effectLst/>
              <a:latin typeface="+mj-ea"/>
              <a:ea typeface="+mj-ea"/>
              <a:cs typeface="+mn-cs"/>
            </a:rPr>
            <a:t>0.72</a:t>
          </a:r>
          <a:r>
            <a:rPr lang="ja-JP" altLang="en-US" sz="1300" b="0" i="0" baseline="0">
              <a:solidFill>
                <a:schemeClr val="dk1"/>
              </a:solidFill>
              <a:effectLst/>
              <a:latin typeface="+mj-ea"/>
              <a:ea typeface="+mj-ea"/>
              <a:cs typeface="+mn-cs"/>
            </a:rPr>
            <a:t>（</a:t>
          </a:r>
          <a:r>
            <a:rPr lang="en-US" altLang="ja-JP" sz="1300" b="0" i="0" baseline="0">
              <a:solidFill>
                <a:schemeClr val="dk1"/>
              </a:solidFill>
              <a:effectLst/>
              <a:latin typeface="+mj-ea"/>
              <a:ea typeface="+mj-ea"/>
              <a:cs typeface="+mn-cs"/>
            </a:rPr>
            <a:t>H15</a:t>
          </a:r>
          <a:r>
            <a:rPr lang="ja-JP" altLang="en-US" sz="1300" b="0" i="0" baseline="0">
              <a:solidFill>
                <a:schemeClr val="dk1"/>
              </a:solidFill>
              <a:effectLst/>
              <a:latin typeface="+mj-ea"/>
              <a:ea typeface="+mj-ea"/>
              <a:cs typeface="+mn-cs"/>
            </a:rPr>
            <a:t>）を念頭に置き、今後も継続して収納率向上対策に取り組む。</a:t>
          </a:r>
          <a:endParaRPr lang="ja-JP" altLang="ja-JP" sz="1400">
            <a:effectLst/>
            <a:latin typeface="+mj-ea"/>
            <a:ea typeface="+mj-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43543</xdr:rowOff>
    </xdr:to>
    <xdr:cxnSp macro="">
      <xdr:nvCxnSpPr>
        <xdr:cNvPr id="70" name="直線コネクタ 69"/>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78015</xdr:rowOff>
    </xdr:to>
    <xdr:cxnSp macro="">
      <xdr:nvCxnSpPr>
        <xdr:cNvPr id="73" name="直線コネクタ 72"/>
        <xdr:cNvCxnSpPr/>
      </xdr:nvCxnSpPr>
      <xdr:spPr>
        <a:xfrm flipV="1">
          <a:off x="3225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6" name="直線コネクタ 75"/>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9" name="直線コネクタ 78"/>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9" name="円/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7" name="円/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前年比</a:t>
          </a:r>
          <a:r>
            <a:rPr lang="ja-JP" altLang="en-US" sz="1300" b="0" i="0" baseline="0">
              <a:solidFill>
                <a:schemeClr val="dk1"/>
              </a:solidFill>
              <a:effectLst/>
              <a:latin typeface="+mj-ea"/>
              <a:ea typeface="+mj-ea"/>
              <a:cs typeface="+mn-cs"/>
            </a:rPr>
            <a:t>で</a:t>
          </a:r>
          <a:r>
            <a:rPr lang="en-US" altLang="ja-JP" sz="1300" b="0" i="0" baseline="0">
              <a:solidFill>
                <a:schemeClr val="dk1"/>
              </a:solidFill>
              <a:effectLst/>
              <a:latin typeface="+mj-ea"/>
              <a:ea typeface="+mj-ea"/>
              <a:cs typeface="+mn-cs"/>
            </a:rPr>
            <a:t>2.1</a:t>
          </a:r>
          <a:r>
            <a:rPr lang="ja-JP" altLang="en-US" sz="1300" b="0" i="0" baseline="0">
              <a:solidFill>
                <a:schemeClr val="dk1"/>
              </a:solidFill>
              <a:effectLst/>
              <a:latin typeface="+mj-ea"/>
              <a:ea typeface="+mj-ea"/>
              <a:cs typeface="+mn-cs"/>
            </a:rPr>
            <a:t>ポイント</a:t>
          </a:r>
          <a:r>
            <a:rPr lang="ja-JP" altLang="en-US" sz="1300" b="0" i="0" baseline="0">
              <a:solidFill>
                <a:schemeClr val="dk1"/>
              </a:solidFill>
              <a:effectLst/>
              <a:latin typeface="+mn-lt"/>
              <a:ea typeface="+mn-ea"/>
              <a:cs typeface="+mn-cs"/>
            </a:rPr>
            <a:t>悪化する結果となった。経常的支出に要した一般財源は物件費、扶助費が減少した一方で、人件費や繰出金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補助費等が増加した。歳入面では、市税の増加はあったものの地方交付税等の減少が要因である。</a:t>
          </a:r>
          <a:r>
            <a:rPr lang="ja-JP" altLang="ja-JP" sz="1300" b="0" i="0" baseline="0">
              <a:solidFill>
                <a:schemeClr val="dk1"/>
              </a:solidFill>
              <a:effectLst/>
              <a:latin typeface="+mn-lt"/>
              <a:ea typeface="+mn-ea"/>
              <a:cs typeface="+mn-cs"/>
            </a:rPr>
            <a:t>今後は経常経費の増加を最小限に抑え</a:t>
          </a:r>
          <a:r>
            <a:rPr lang="ja-JP" altLang="en-US" sz="1300" b="0" i="0" baseline="0">
              <a:solidFill>
                <a:schemeClr val="dk1"/>
              </a:solidFill>
              <a:effectLst/>
              <a:latin typeface="+mn-lt"/>
              <a:ea typeface="+mn-ea"/>
              <a:cs typeface="+mn-cs"/>
            </a:rPr>
            <a:t>るとともに</a:t>
          </a:r>
          <a:r>
            <a:rPr lang="ja-JP" altLang="ja-JP" sz="1300" b="0" i="0" baseline="0">
              <a:solidFill>
                <a:schemeClr val="dk1"/>
              </a:solidFill>
              <a:effectLst/>
              <a:latin typeface="+mn-lt"/>
              <a:ea typeface="+mn-ea"/>
              <a:cs typeface="+mn-cs"/>
            </a:rPr>
            <a:t>、市税等歳入の確保に引き続き取り組む</a:t>
          </a:r>
          <a:r>
            <a:rPr lang="ja-JP" altLang="ja-JP" sz="1300" b="0" i="0" baseline="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10160</xdr:rowOff>
    </xdr:from>
    <xdr:to>
      <xdr:col>7</xdr:col>
      <xdr:colOff>152400</xdr:colOff>
      <xdr:row>66</xdr:row>
      <xdr:rowOff>94615</xdr:rowOff>
    </xdr:to>
    <xdr:cxnSp macro="">
      <xdr:nvCxnSpPr>
        <xdr:cNvPr id="133" name="直線コネクタ 132"/>
        <xdr:cNvCxnSpPr/>
      </xdr:nvCxnSpPr>
      <xdr:spPr>
        <a:xfrm>
          <a:off x="4114800" y="1132586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10160</xdr:rowOff>
    </xdr:from>
    <xdr:to>
      <xdr:col>6</xdr:col>
      <xdr:colOff>0</xdr:colOff>
      <xdr:row>66</xdr:row>
      <xdr:rowOff>66463</xdr:rowOff>
    </xdr:to>
    <xdr:cxnSp macro="">
      <xdr:nvCxnSpPr>
        <xdr:cNvPr id="136" name="直線コネクタ 135"/>
        <xdr:cNvCxnSpPr/>
      </xdr:nvCxnSpPr>
      <xdr:spPr>
        <a:xfrm flipV="1">
          <a:off x="3225800" y="113258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149437</xdr:rowOff>
    </xdr:from>
    <xdr:to>
      <xdr:col>4</xdr:col>
      <xdr:colOff>482600</xdr:colOff>
      <xdr:row>66</xdr:row>
      <xdr:rowOff>66463</xdr:rowOff>
    </xdr:to>
    <xdr:cxnSp macro="">
      <xdr:nvCxnSpPr>
        <xdr:cNvPr id="139" name="直線コネクタ 138"/>
        <xdr:cNvCxnSpPr/>
      </xdr:nvCxnSpPr>
      <xdr:spPr>
        <a:xfrm>
          <a:off x="2336800" y="1129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149437</xdr:rowOff>
    </xdr:from>
    <xdr:to>
      <xdr:col>3</xdr:col>
      <xdr:colOff>279400</xdr:colOff>
      <xdr:row>66</xdr:row>
      <xdr:rowOff>10160</xdr:rowOff>
    </xdr:to>
    <xdr:cxnSp macro="">
      <xdr:nvCxnSpPr>
        <xdr:cNvPr id="142" name="直線コネクタ 141"/>
        <xdr:cNvCxnSpPr/>
      </xdr:nvCxnSpPr>
      <xdr:spPr>
        <a:xfrm flipV="1">
          <a:off x="1447800" y="112936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43815</xdr:rowOff>
    </xdr:from>
    <xdr:to>
      <xdr:col>7</xdr:col>
      <xdr:colOff>203200</xdr:colOff>
      <xdr:row>66</xdr:row>
      <xdr:rowOff>145415</xdr:rowOff>
    </xdr:to>
    <xdr:sp macro="" textlink="">
      <xdr:nvSpPr>
        <xdr:cNvPr id="152" name="円/楕円 151"/>
        <xdr:cNvSpPr/>
      </xdr:nvSpPr>
      <xdr:spPr>
        <a:xfrm>
          <a:off x="49022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15892</xdr:rowOff>
    </xdr:from>
    <xdr:ext cx="762000" cy="259045"/>
    <xdr:sp macro="" textlink="">
      <xdr:nvSpPr>
        <xdr:cNvPr id="153" name="財政構造の弾力性該当値テキスト"/>
        <xdr:cNvSpPr txBox="1"/>
      </xdr:nvSpPr>
      <xdr:spPr>
        <a:xfrm>
          <a:off x="5041900" y="113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130810</xdr:rowOff>
    </xdr:from>
    <xdr:to>
      <xdr:col>6</xdr:col>
      <xdr:colOff>50800</xdr:colOff>
      <xdr:row>66</xdr:row>
      <xdr:rowOff>60960</xdr:rowOff>
    </xdr:to>
    <xdr:sp macro="" textlink="">
      <xdr:nvSpPr>
        <xdr:cNvPr id="154" name="円/楕円 153"/>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45737</xdr:rowOff>
    </xdr:from>
    <xdr:ext cx="736600" cy="259045"/>
    <xdr:sp macro="" textlink="">
      <xdr:nvSpPr>
        <xdr:cNvPr id="155" name="テキスト ボックス 154"/>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15663</xdr:rowOff>
    </xdr:from>
    <xdr:to>
      <xdr:col>4</xdr:col>
      <xdr:colOff>533400</xdr:colOff>
      <xdr:row>66</xdr:row>
      <xdr:rowOff>117263</xdr:rowOff>
    </xdr:to>
    <xdr:sp macro="" textlink="">
      <xdr:nvSpPr>
        <xdr:cNvPr id="156" name="円/楕円 155"/>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102040</xdr:rowOff>
    </xdr:from>
    <xdr:ext cx="762000" cy="259045"/>
    <xdr:sp macro="" textlink="">
      <xdr:nvSpPr>
        <xdr:cNvPr id="157" name="テキスト ボックス 156"/>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98637</xdr:rowOff>
    </xdr:from>
    <xdr:to>
      <xdr:col>3</xdr:col>
      <xdr:colOff>330200</xdr:colOff>
      <xdr:row>66</xdr:row>
      <xdr:rowOff>28787</xdr:rowOff>
    </xdr:to>
    <xdr:sp macro="" textlink="">
      <xdr:nvSpPr>
        <xdr:cNvPr id="158" name="円/楕円 157"/>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13564</xdr:rowOff>
    </xdr:from>
    <xdr:ext cx="762000" cy="259045"/>
    <xdr:sp macro="" textlink="">
      <xdr:nvSpPr>
        <xdr:cNvPr id="159" name="テキスト ボックス 158"/>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60" name="円/楕円 159"/>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61" name="テキスト ボックス 160"/>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前年度に完成した大規模施設の開館、稼動に伴う管理費など、物件費の増加要因もあるが、行政改革で一貫して取組んできた人件費抑制の効果もあり、類似団体の平均値をやや下回っている。今後は公の施設への指定管理者制度の更なる導入など民間活力の積極的な活用を行い、コストの低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53412</xdr:rowOff>
    </xdr:from>
    <xdr:to>
      <xdr:col>7</xdr:col>
      <xdr:colOff>152400</xdr:colOff>
      <xdr:row>81</xdr:row>
      <xdr:rowOff>99594</xdr:rowOff>
    </xdr:to>
    <xdr:cxnSp macro="">
      <xdr:nvCxnSpPr>
        <xdr:cNvPr id="196" name="直線コネクタ 195"/>
        <xdr:cNvCxnSpPr/>
      </xdr:nvCxnSpPr>
      <xdr:spPr>
        <a:xfrm>
          <a:off x="4114800" y="13940862"/>
          <a:ext cx="838200" cy="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24067</xdr:rowOff>
    </xdr:from>
    <xdr:to>
      <xdr:col>6</xdr:col>
      <xdr:colOff>0</xdr:colOff>
      <xdr:row>81</xdr:row>
      <xdr:rowOff>53412</xdr:rowOff>
    </xdr:to>
    <xdr:cxnSp macro="">
      <xdr:nvCxnSpPr>
        <xdr:cNvPr id="199" name="直線コネクタ 198"/>
        <xdr:cNvCxnSpPr/>
      </xdr:nvCxnSpPr>
      <xdr:spPr>
        <a:xfrm>
          <a:off x="3225800" y="13911517"/>
          <a:ext cx="8890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117537</xdr:rowOff>
    </xdr:from>
    <xdr:to>
      <xdr:col>4</xdr:col>
      <xdr:colOff>482600</xdr:colOff>
      <xdr:row>81</xdr:row>
      <xdr:rowOff>24067</xdr:rowOff>
    </xdr:to>
    <xdr:cxnSp macro="">
      <xdr:nvCxnSpPr>
        <xdr:cNvPr id="202" name="直線コネクタ 201"/>
        <xdr:cNvCxnSpPr/>
      </xdr:nvCxnSpPr>
      <xdr:spPr>
        <a:xfrm>
          <a:off x="2336800" y="13833537"/>
          <a:ext cx="889000" cy="7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117537</xdr:rowOff>
    </xdr:from>
    <xdr:to>
      <xdr:col>3</xdr:col>
      <xdr:colOff>279400</xdr:colOff>
      <xdr:row>80</xdr:row>
      <xdr:rowOff>169001</xdr:rowOff>
    </xdr:to>
    <xdr:cxnSp macro="">
      <xdr:nvCxnSpPr>
        <xdr:cNvPr id="205" name="直線コネクタ 204"/>
        <xdr:cNvCxnSpPr/>
      </xdr:nvCxnSpPr>
      <xdr:spPr>
        <a:xfrm flipV="1">
          <a:off x="1447800" y="13833537"/>
          <a:ext cx="889000" cy="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48794</xdr:rowOff>
    </xdr:from>
    <xdr:to>
      <xdr:col>7</xdr:col>
      <xdr:colOff>203200</xdr:colOff>
      <xdr:row>81</xdr:row>
      <xdr:rowOff>150394</xdr:rowOff>
    </xdr:to>
    <xdr:sp macro="" textlink="">
      <xdr:nvSpPr>
        <xdr:cNvPr id="215" name="円/楕円 214"/>
        <xdr:cNvSpPr/>
      </xdr:nvSpPr>
      <xdr:spPr>
        <a:xfrm>
          <a:off x="4902200" y="139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65321</xdr:rowOff>
    </xdr:from>
    <xdr:ext cx="762000" cy="259045"/>
    <xdr:sp macro="" textlink="">
      <xdr:nvSpPr>
        <xdr:cNvPr id="216" name="人件費・物件費等の状況該当値テキスト"/>
        <xdr:cNvSpPr txBox="1"/>
      </xdr:nvSpPr>
      <xdr:spPr>
        <a:xfrm>
          <a:off x="5041900" y="137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2612</xdr:rowOff>
    </xdr:from>
    <xdr:to>
      <xdr:col>6</xdr:col>
      <xdr:colOff>50800</xdr:colOff>
      <xdr:row>81</xdr:row>
      <xdr:rowOff>104212</xdr:rowOff>
    </xdr:to>
    <xdr:sp macro="" textlink="">
      <xdr:nvSpPr>
        <xdr:cNvPr id="217" name="円/楕円 216"/>
        <xdr:cNvSpPr/>
      </xdr:nvSpPr>
      <xdr:spPr>
        <a:xfrm>
          <a:off x="4064000" y="138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114389</xdr:rowOff>
    </xdr:from>
    <xdr:ext cx="736600" cy="259045"/>
    <xdr:sp macro="" textlink="">
      <xdr:nvSpPr>
        <xdr:cNvPr id="218" name="テキスト ボックス 217"/>
        <xdr:cNvSpPr txBox="1"/>
      </xdr:nvSpPr>
      <xdr:spPr>
        <a:xfrm>
          <a:off x="3733800" y="1365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144717</xdr:rowOff>
    </xdr:from>
    <xdr:to>
      <xdr:col>4</xdr:col>
      <xdr:colOff>533400</xdr:colOff>
      <xdr:row>81</xdr:row>
      <xdr:rowOff>74867</xdr:rowOff>
    </xdr:to>
    <xdr:sp macro="" textlink="">
      <xdr:nvSpPr>
        <xdr:cNvPr id="219" name="円/楕円 218"/>
        <xdr:cNvSpPr/>
      </xdr:nvSpPr>
      <xdr:spPr>
        <a:xfrm>
          <a:off x="3175000" y="138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85044</xdr:rowOff>
    </xdr:from>
    <xdr:ext cx="762000" cy="259045"/>
    <xdr:sp macro="" textlink="">
      <xdr:nvSpPr>
        <xdr:cNvPr id="220" name="テキスト ボックス 219"/>
        <xdr:cNvSpPr txBox="1"/>
      </xdr:nvSpPr>
      <xdr:spPr>
        <a:xfrm>
          <a:off x="2844800" y="1362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98,269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66737</xdr:rowOff>
    </xdr:from>
    <xdr:to>
      <xdr:col>3</xdr:col>
      <xdr:colOff>330200</xdr:colOff>
      <xdr:row>80</xdr:row>
      <xdr:rowOff>168337</xdr:rowOff>
    </xdr:to>
    <xdr:sp macro="" textlink="">
      <xdr:nvSpPr>
        <xdr:cNvPr id="221" name="円/楕円 220"/>
        <xdr:cNvSpPr/>
      </xdr:nvSpPr>
      <xdr:spPr>
        <a:xfrm>
          <a:off x="2286000" y="137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7064</xdr:rowOff>
    </xdr:from>
    <xdr:ext cx="762000" cy="259045"/>
    <xdr:sp macro="" textlink="">
      <xdr:nvSpPr>
        <xdr:cNvPr id="222" name="テキスト ボックス 221"/>
        <xdr:cNvSpPr txBox="1"/>
      </xdr:nvSpPr>
      <xdr:spPr>
        <a:xfrm>
          <a:off x="1955800" y="1355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92,452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118201</xdr:rowOff>
    </xdr:from>
    <xdr:to>
      <xdr:col>2</xdr:col>
      <xdr:colOff>127000</xdr:colOff>
      <xdr:row>81</xdr:row>
      <xdr:rowOff>48351</xdr:rowOff>
    </xdr:to>
    <xdr:sp macro="" textlink="">
      <xdr:nvSpPr>
        <xdr:cNvPr id="223" name="円/楕円 222"/>
        <xdr:cNvSpPr/>
      </xdr:nvSpPr>
      <xdr:spPr>
        <a:xfrm>
          <a:off x="1397000" y="138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58528</xdr:rowOff>
    </xdr:from>
    <xdr:ext cx="762000" cy="259045"/>
    <xdr:sp macro="" textlink="">
      <xdr:nvSpPr>
        <xdr:cNvPr id="224" name="テキスト ボックス 223"/>
        <xdr:cNvSpPr txBox="1"/>
      </xdr:nvSpPr>
      <xdr:spPr>
        <a:xfrm>
          <a:off x="1066800" y="1360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給与制度の総合的</a:t>
          </a:r>
          <a:r>
            <a:rPr lang="ja-JP" altLang="ja-JP" sz="1300">
              <a:solidFill>
                <a:schemeClr val="dk1"/>
              </a:solidFill>
              <a:effectLst/>
              <a:latin typeface="+mj-ea"/>
              <a:ea typeface="+mj-ea"/>
              <a:cs typeface="+mn-cs"/>
            </a:rPr>
            <a:t>見直しの実施時期が国の</a:t>
          </a:r>
          <a:r>
            <a:rPr lang="en-US" altLang="ja-JP" sz="1300">
              <a:solidFill>
                <a:schemeClr val="dk1"/>
              </a:solidFill>
              <a:effectLst/>
              <a:latin typeface="+mj-ea"/>
              <a:ea typeface="+mj-ea"/>
              <a:cs typeface="+mn-cs"/>
            </a:rPr>
            <a:t>1</a:t>
          </a:r>
          <a:r>
            <a:rPr lang="ja-JP" altLang="ja-JP" sz="1300">
              <a:solidFill>
                <a:schemeClr val="dk1"/>
              </a:solidFill>
              <a:effectLst/>
              <a:latin typeface="+mj-ea"/>
              <a:ea typeface="+mj-ea"/>
              <a:cs typeface="+mn-cs"/>
            </a:rPr>
            <a:t>年後となったこと等により、ラスパイレス指数は</a:t>
          </a:r>
          <a:r>
            <a:rPr lang="en-US" altLang="ja-JP" sz="1300">
              <a:solidFill>
                <a:schemeClr val="dk1"/>
              </a:solidFill>
              <a:effectLst/>
              <a:latin typeface="+mj-ea"/>
              <a:ea typeface="+mj-ea"/>
              <a:cs typeface="+mn-cs"/>
            </a:rPr>
            <a:t>100</a:t>
          </a:r>
          <a:r>
            <a:rPr lang="ja-JP" altLang="ja-JP" sz="1300">
              <a:solidFill>
                <a:schemeClr val="dk1"/>
              </a:solidFill>
              <a:effectLst/>
              <a:latin typeface="+mj-ea"/>
              <a:ea typeface="+mj-ea"/>
              <a:cs typeface="+mn-cs"/>
            </a:rPr>
            <a:t>を上回っている。今後とも、民間の賃金情勢や国・他の地方公共団体の給与の状況を注視しながら、必要な見直しについて検討を行う。</a:t>
          </a:r>
          <a:endParaRPr lang="ja-JP" altLang="ja-JP" sz="1300">
            <a:effectLst/>
            <a:latin typeface="+mj-ea"/>
            <a:ea typeface="+mj-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43241</xdr:rowOff>
    </xdr:to>
    <xdr:cxnSp macro="">
      <xdr:nvCxnSpPr>
        <xdr:cNvPr id="260" name="直線コネクタ 259"/>
        <xdr:cNvCxnSpPr/>
      </xdr:nvCxnSpPr>
      <xdr:spPr>
        <a:xfrm flipV="1">
          <a:off x="16179800" y="1455903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85</xdr:row>
      <xdr:rowOff>43241</xdr:rowOff>
    </xdr:to>
    <xdr:cxnSp macro="">
      <xdr:nvCxnSpPr>
        <xdr:cNvPr id="263" name="直線コネクタ 262"/>
        <xdr:cNvCxnSpPr/>
      </xdr:nvCxnSpPr>
      <xdr:spPr>
        <a:xfrm>
          <a:off x="15290800" y="1453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5" name="テキスト ボックス 26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84</xdr:row>
      <xdr:rowOff>134257</xdr:rowOff>
    </xdr:to>
    <xdr:cxnSp macro="">
      <xdr:nvCxnSpPr>
        <xdr:cNvPr id="266" name="直線コネクタ 265"/>
        <xdr:cNvCxnSpPr/>
      </xdr:nvCxnSpPr>
      <xdr:spPr>
        <a:xfrm>
          <a:off x="14401800" y="1449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90</xdr:row>
      <xdr:rowOff>13305</xdr:rowOff>
    </xdr:to>
    <xdr:cxnSp macro="">
      <xdr:nvCxnSpPr>
        <xdr:cNvPr id="269" name="直線コネクタ 268"/>
        <xdr:cNvCxnSpPr/>
      </xdr:nvCxnSpPr>
      <xdr:spPr>
        <a:xfrm flipV="1">
          <a:off x="13512800" y="14490095"/>
          <a:ext cx="889000" cy="9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9" name="円/楕円 278"/>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122965</xdr:rowOff>
    </xdr:from>
    <xdr:ext cx="762000" cy="259045"/>
    <xdr:sp macro="" textlink="">
      <xdr:nvSpPr>
        <xdr:cNvPr id="280"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81" name="円/楕円 280"/>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2" name="テキスト ボックス 281"/>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83" name="円/楕円 282"/>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23784</xdr:rowOff>
    </xdr:from>
    <xdr:ext cx="762000" cy="259045"/>
    <xdr:sp macro="" textlink="">
      <xdr:nvSpPr>
        <xdr:cNvPr id="284" name="テキスト ボックス 283"/>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5" name="円/楕円 284"/>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149272</xdr:rowOff>
    </xdr:from>
    <xdr:ext cx="762000" cy="259045"/>
    <xdr:sp macro="" textlink="">
      <xdr:nvSpPr>
        <xdr:cNvPr id="286" name="テキスト ボックス 285"/>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87" name="円/楕円 286"/>
        <xdr:cNvSpPr/>
      </xdr:nvSpPr>
      <xdr:spPr>
        <a:xfrm>
          <a:off x="13462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74282</xdr:rowOff>
    </xdr:from>
    <xdr:ext cx="762000" cy="259045"/>
    <xdr:sp macro="" textlink="">
      <xdr:nvSpPr>
        <xdr:cNvPr id="288" name="テキスト ボックス 287"/>
        <xdr:cNvSpPr txBox="1"/>
      </xdr:nvSpPr>
      <xdr:spPr>
        <a:xfrm>
          <a:off x="13131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第</a:t>
          </a:r>
          <a:r>
            <a:rPr lang="en-US" altLang="ja-JP" sz="1300" b="0" i="0" baseline="0">
              <a:solidFill>
                <a:schemeClr val="dk1"/>
              </a:solidFill>
              <a:effectLst/>
              <a:latin typeface="+mn-lt"/>
              <a:ea typeface="+mn-ea"/>
              <a:cs typeface="+mn-cs"/>
            </a:rPr>
            <a:t>8</a:t>
          </a:r>
          <a:r>
            <a:rPr lang="ja-JP" altLang="ja-JP" sz="1300" b="0" i="0" baseline="0">
              <a:solidFill>
                <a:schemeClr val="dk1"/>
              </a:solidFill>
              <a:effectLst/>
              <a:latin typeface="+mn-lt"/>
              <a:ea typeface="+mn-ea"/>
              <a:cs typeface="+mn-cs"/>
            </a:rPr>
            <a:t>次定員</a:t>
          </a:r>
          <a:r>
            <a:rPr lang="ja-JP" altLang="ja-JP" sz="1300" b="0" i="0" baseline="0">
              <a:solidFill>
                <a:schemeClr val="dk1"/>
              </a:solidFill>
              <a:effectLst/>
              <a:latin typeface="+mj-ea"/>
              <a:ea typeface="+mj-ea"/>
              <a:cs typeface="+mn-cs"/>
            </a:rPr>
            <a:t>管理計画(Ｈ27.4～Ｈ32.4)に基づき、適切な定員管理に努めた結果、類似団体の平均よりも少ない職員数となっている。平成2</a:t>
          </a:r>
          <a:r>
            <a:rPr lang="en-US" altLang="ja-JP" sz="1300" b="0" i="0" baseline="0">
              <a:solidFill>
                <a:schemeClr val="dk1"/>
              </a:solidFill>
              <a:effectLst/>
              <a:latin typeface="+mj-ea"/>
              <a:ea typeface="+mj-ea"/>
              <a:cs typeface="+mn-cs"/>
            </a:rPr>
            <a:t>8</a:t>
          </a:r>
          <a:r>
            <a:rPr lang="ja-JP" altLang="ja-JP" sz="1300" b="0" i="0" baseline="0">
              <a:solidFill>
                <a:schemeClr val="dk1"/>
              </a:solidFill>
              <a:effectLst/>
              <a:latin typeface="+mj-ea"/>
              <a:ea typeface="+mj-ea"/>
              <a:cs typeface="+mn-cs"/>
            </a:rPr>
            <a:t>年度については、社会経済情勢などを踏まえ、業務の状況に応じて職員を配置したことにより、職員数が減っている。</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15875</xdr:rowOff>
    </xdr:from>
    <xdr:to>
      <xdr:col>24</xdr:col>
      <xdr:colOff>558800</xdr:colOff>
      <xdr:row>59</xdr:row>
      <xdr:rowOff>23919</xdr:rowOff>
    </xdr:to>
    <xdr:cxnSp macro="">
      <xdr:nvCxnSpPr>
        <xdr:cNvPr id="323" name="直線コネクタ 322"/>
        <xdr:cNvCxnSpPr/>
      </xdr:nvCxnSpPr>
      <xdr:spPr>
        <a:xfrm flipV="1">
          <a:off x="16179800" y="1013142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23919</xdr:rowOff>
    </xdr:from>
    <xdr:to>
      <xdr:col>23</xdr:col>
      <xdr:colOff>406400</xdr:colOff>
      <xdr:row>59</xdr:row>
      <xdr:rowOff>31962</xdr:rowOff>
    </xdr:to>
    <xdr:cxnSp macro="">
      <xdr:nvCxnSpPr>
        <xdr:cNvPr id="326" name="直線コネクタ 325"/>
        <xdr:cNvCxnSpPr/>
      </xdr:nvCxnSpPr>
      <xdr:spPr>
        <a:xfrm flipV="1">
          <a:off x="15290800" y="101394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8" name="テキスト ボックス 327"/>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19896</xdr:rowOff>
    </xdr:from>
    <xdr:to>
      <xdr:col>22</xdr:col>
      <xdr:colOff>203200</xdr:colOff>
      <xdr:row>59</xdr:row>
      <xdr:rowOff>31962</xdr:rowOff>
    </xdr:to>
    <xdr:cxnSp macro="">
      <xdr:nvCxnSpPr>
        <xdr:cNvPr id="329" name="直線コネクタ 328"/>
        <xdr:cNvCxnSpPr/>
      </xdr:nvCxnSpPr>
      <xdr:spPr>
        <a:xfrm>
          <a:off x="14401800" y="101354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1" name="テキスト ボックス 330"/>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19896</xdr:rowOff>
    </xdr:from>
    <xdr:to>
      <xdr:col>21</xdr:col>
      <xdr:colOff>0</xdr:colOff>
      <xdr:row>59</xdr:row>
      <xdr:rowOff>31962</xdr:rowOff>
    </xdr:to>
    <xdr:cxnSp macro="">
      <xdr:nvCxnSpPr>
        <xdr:cNvPr id="332" name="直線コネクタ 331"/>
        <xdr:cNvCxnSpPr/>
      </xdr:nvCxnSpPr>
      <xdr:spPr>
        <a:xfrm flipV="1">
          <a:off x="13512800" y="101354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4" name="テキスト ボックス 33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6" name="テキスト ボックス 33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136525</xdr:rowOff>
    </xdr:from>
    <xdr:to>
      <xdr:col>24</xdr:col>
      <xdr:colOff>609600</xdr:colOff>
      <xdr:row>59</xdr:row>
      <xdr:rowOff>66675</xdr:rowOff>
    </xdr:to>
    <xdr:sp macro="" textlink="">
      <xdr:nvSpPr>
        <xdr:cNvPr id="342" name="円/楕円 341"/>
        <xdr:cNvSpPr/>
      </xdr:nvSpPr>
      <xdr:spPr>
        <a:xfrm>
          <a:off x="16967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153052</xdr:rowOff>
    </xdr:from>
    <xdr:ext cx="762000" cy="259045"/>
    <xdr:sp macro="" textlink="">
      <xdr:nvSpPr>
        <xdr:cNvPr id="343" name="定員管理の状況該当値テキスト"/>
        <xdr:cNvSpPr txBox="1"/>
      </xdr:nvSpPr>
      <xdr:spPr>
        <a:xfrm>
          <a:off x="17106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144569</xdr:rowOff>
    </xdr:from>
    <xdr:to>
      <xdr:col>23</xdr:col>
      <xdr:colOff>457200</xdr:colOff>
      <xdr:row>59</xdr:row>
      <xdr:rowOff>74719</xdr:rowOff>
    </xdr:to>
    <xdr:sp macro="" textlink="">
      <xdr:nvSpPr>
        <xdr:cNvPr id="344" name="円/楕円 343"/>
        <xdr:cNvSpPr/>
      </xdr:nvSpPr>
      <xdr:spPr>
        <a:xfrm>
          <a:off x="16129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84896</xdr:rowOff>
    </xdr:from>
    <xdr:ext cx="736600" cy="259045"/>
    <xdr:sp macro="" textlink="">
      <xdr:nvSpPr>
        <xdr:cNvPr id="345" name="テキスト ボックス 344"/>
        <xdr:cNvSpPr txBox="1"/>
      </xdr:nvSpPr>
      <xdr:spPr>
        <a:xfrm>
          <a:off x="15798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152612</xdr:rowOff>
    </xdr:from>
    <xdr:to>
      <xdr:col>22</xdr:col>
      <xdr:colOff>254000</xdr:colOff>
      <xdr:row>59</xdr:row>
      <xdr:rowOff>82762</xdr:rowOff>
    </xdr:to>
    <xdr:sp macro="" textlink="">
      <xdr:nvSpPr>
        <xdr:cNvPr id="346" name="円/楕円 345"/>
        <xdr:cNvSpPr/>
      </xdr:nvSpPr>
      <xdr:spPr>
        <a:xfrm>
          <a:off x="15240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92939</xdr:rowOff>
    </xdr:from>
    <xdr:ext cx="762000" cy="259045"/>
    <xdr:sp macro="" textlink="">
      <xdr:nvSpPr>
        <xdr:cNvPr id="347" name="テキスト ボックス 346"/>
        <xdr:cNvSpPr txBox="1"/>
      </xdr:nvSpPr>
      <xdr:spPr>
        <a:xfrm>
          <a:off x="14909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140546</xdr:rowOff>
    </xdr:from>
    <xdr:to>
      <xdr:col>21</xdr:col>
      <xdr:colOff>50800</xdr:colOff>
      <xdr:row>59</xdr:row>
      <xdr:rowOff>70696</xdr:rowOff>
    </xdr:to>
    <xdr:sp macro="" textlink="">
      <xdr:nvSpPr>
        <xdr:cNvPr id="348" name="円/楕円 347"/>
        <xdr:cNvSpPr/>
      </xdr:nvSpPr>
      <xdr:spPr>
        <a:xfrm>
          <a:off x="14351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80873</xdr:rowOff>
    </xdr:from>
    <xdr:ext cx="762000" cy="259045"/>
    <xdr:sp macro="" textlink="">
      <xdr:nvSpPr>
        <xdr:cNvPr id="349" name="テキスト ボックス 348"/>
        <xdr:cNvSpPr txBox="1"/>
      </xdr:nvSpPr>
      <xdr:spPr>
        <a:xfrm>
          <a:off x="14020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152612</xdr:rowOff>
    </xdr:from>
    <xdr:to>
      <xdr:col>19</xdr:col>
      <xdr:colOff>533400</xdr:colOff>
      <xdr:row>59</xdr:row>
      <xdr:rowOff>82762</xdr:rowOff>
    </xdr:to>
    <xdr:sp macro="" textlink="">
      <xdr:nvSpPr>
        <xdr:cNvPr id="350" name="円/楕円 349"/>
        <xdr:cNvSpPr/>
      </xdr:nvSpPr>
      <xdr:spPr>
        <a:xfrm>
          <a:off x="13462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92939</xdr:rowOff>
    </xdr:from>
    <xdr:ext cx="762000" cy="259045"/>
    <xdr:sp macro="" textlink="">
      <xdr:nvSpPr>
        <xdr:cNvPr id="351" name="テキスト ボックス 350"/>
        <xdr:cNvSpPr txBox="1"/>
      </xdr:nvSpPr>
      <xdr:spPr>
        <a:xfrm>
          <a:off x="13131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概ね横ばいで推移し、</a:t>
          </a:r>
          <a:r>
            <a:rPr lang="ja-JP" altLang="ja-JP" sz="1300" b="0" i="0" baseline="0">
              <a:solidFill>
                <a:schemeClr val="dk1"/>
              </a:solidFill>
              <a:effectLst/>
              <a:latin typeface="+mn-lt"/>
              <a:ea typeface="+mn-ea"/>
              <a:cs typeface="+mn-cs"/>
            </a:rPr>
            <a:t>類似団体の平均値を下回る結果となっている。</a:t>
          </a:r>
          <a:endParaRPr lang="en-US" altLang="ja-JP" sz="13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前年度からやや改善している主な要因は、公債費に準じる債務負担行為に係るものが減少したためである。今後も</a:t>
          </a:r>
          <a:r>
            <a:rPr lang="ja-JP" altLang="ja-JP" sz="1300" b="0" i="0" baseline="0">
              <a:solidFill>
                <a:schemeClr val="dk1"/>
              </a:solidFill>
              <a:effectLst/>
              <a:latin typeface="+mn-lt"/>
              <a:ea typeface="+mn-ea"/>
              <a:cs typeface="+mn-cs"/>
            </a:rPr>
            <a:t>、交付税措置のある地方債</a:t>
          </a:r>
          <a:r>
            <a:rPr lang="ja-JP" altLang="en-US" sz="1300" b="0" i="0" baseline="0">
              <a:solidFill>
                <a:schemeClr val="dk1"/>
              </a:solidFill>
              <a:effectLst/>
              <a:latin typeface="+mn-lt"/>
              <a:ea typeface="+mn-ea"/>
              <a:cs typeface="+mn-cs"/>
            </a:rPr>
            <a:t>を中心とした借入れに努め</a:t>
          </a:r>
          <a:r>
            <a:rPr lang="ja-JP" altLang="ja-JP" sz="1300" b="0" i="0" baseline="0">
              <a:solidFill>
                <a:schemeClr val="dk1"/>
              </a:solidFill>
              <a:effectLst/>
              <a:latin typeface="+mn-lt"/>
              <a:ea typeface="+mn-ea"/>
              <a:cs typeface="+mn-cs"/>
            </a:rPr>
            <a:t>、実質公債費比率の上昇抑制に取り組む。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93472</xdr:rowOff>
    </xdr:from>
    <xdr:to>
      <xdr:col>24</xdr:col>
      <xdr:colOff>558800</xdr:colOff>
      <xdr:row>38</xdr:row>
      <xdr:rowOff>103124</xdr:rowOff>
    </xdr:to>
    <xdr:cxnSp macro="">
      <xdr:nvCxnSpPr>
        <xdr:cNvPr id="383" name="直線コネクタ 382"/>
        <xdr:cNvCxnSpPr/>
      </xdr:nvCxnSpPr>
      <xdr:spPr>
        <a:xfrm flipV="1">
          <a:off x="16179800" y="66085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4"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103124</xdr:rowOff>
    </xdr:to>
    <xdr:cxnSp macro="">
      <xdr:nvCxnSpPr>
        <xdr:cNvPr id="386" name="直線コネクタ 385"/>
        <xdr:cNvCxnSpPr/>
      </xdr:nvCxnSpPr>
      <xdr:spPr>
        <a:xfrm>
          <a:off x="15290800" y="65989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8" name="テキスト ボックス 387"/>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38</xdr:row>
      <xdr:rowOff>103124</xdr:rowOff>
    </xdr:to>
    <xdr:cxnSp macro="">
      <xdr:nvCxnSpPr>
        <xdr:cNvPr id="389" name="直線コネクタ 388"/>
        <xdr:cNvCxnSpPr/>
      </xdr:nvCxnSpPr>
      <xdr:spPr>
        <a:xfrm flipV="1">
          <a:off x="14401800" y="65989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1" name="テキスト ボックス 390"/>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103124</xdr:rowOff>
    </xdr:from>
    <xdr:to>
      <xdr:col>21</xdr:col>
      <xdr:colOff>0</xdr:colOff>
      <xdr:row>38</xdr:row>
      <xdr:rowOff>122428</xdr:rowOff>
    </xdr:to>
    <xdr:cxnSp macro="">
      <xdr:nvCxnSpPr>
        <xdr:cNvPr id="392" name="直線コネクタ 391"/>
        <xdr:cNvCxnSpPr/>
      </xdr:nvCxnSpPr>
      <xdr:spPr>
        <a:xfrm flipV="1">
          <a:off x="13512800" y="66182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4" name="テキスト ボックス 393"/>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6" name="テキスト ボックス 395"/>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42672</xdr:rowOff>
    </xdr:from>
    <xdr:to>
      <xdr:col>24</xdr:col>
      <xdr:colOff>609600</xdr:colOff>
      <xdr:row>38</xdr:row>
      <xdr:rowOff>144272</xdr:rowOff>
    </xdr:to>
    <xdr:sp macro="" textlink="">
      <xdr:nvSpPr>
        <xdr:cNvPr id="402" name="円/楕円 401"/>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59199</xdr:rowOff>
    </xdr:from>
    <xdr:ext cx="762000" cy="259045"/>
    <xdr:sp macro="" textlink="">
      <xdr:nvSpPr>
        <xdr:cNvPr id="403" name="公債費負担の状況該当値テキスト"/>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52324</xdr:rowOff>
    </xdr:from>
    <xdr:to>
      <xdr:col>23</xdr:col>
      <xdr:colOff>457200</xdr:colOff>
      <xdr:row>38</xdr:row>
      <xdr:rowOff>153924</xdr:rowOff>
    </xdr:to>
    <xdr:sp macro="" textlink="">
      <xdr:nvSpPr>
        <xdr:cNvPr id="404" name="円/楕円 403"/>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164101</xdr:rowOff>
    </xdr:from>
    <xdr:ext cx="736600" cy="259045"/>
    <xdr:sp macro="" textlink="">
      <xdr:nvSpPr>
        <xdr:cNvPr id="405" name="テキスト ボックス 404"/>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406" name="円/楕円 405"/>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407" name="テキスト ボックス 406"/>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52324</xdr:rowOff>
    </xdr:from>
    <xdr:to>
      <xdr:col>21</xdr:col>
      <xdr:colOff>50800</xdr:colOff>
      <xdr:row>38</xdr:row>
      <xdr:rowOff>153924</xdr:rowOff>
    </xdr:to>
    <xdr:sp macro="" textlink="">
      <xdr:nvSpPr>
        <xdr:cNvPr id="408" name="円/楕円 407"/>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164101</xdr:rowOff>
    </xdr:from>
    <xdr:ext cx="762000" cy="259045"/>
    <xdr:sp macro="" textlink="">
      <xdr:nvSpPr>
        <xdr:cNvPr id="409" name="テキスト ボックス 408"/>
        <xdr:cNvSpPr txBox="1"/>
      </xdr:nvSpPr>
      <xdr:spPr>
        <a:xfrm>
          <a:off x="14020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71628</xdr:rowOff>
    </xdr:from>
    <xdr:to>
      <xdr:col>19</xdr:col>
      <xdr:colOff>533400</xdr:colOff>
      <xdr:row>39</xdr:row>
      <xdr:rowOff>1778</xdr:rowOff>
    </xdr:to>
    <xdr:sp macro="" textlink="">
      <xdr:nvSpPr>
        <xdr:cNvPr id="410" name="円/楕円 409"/>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11955</xdr:rowOff>
    </xdr:from>
    <xdr:ext cx="762000" cy="259045"/>
    <xdr:sp macro="" textlink="">
      <xdr:nvSpPr>
        <xdr:cNvPr id="411" name="テキスト ボックス 410"/>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類似団体平均を下回って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前年度からやや改善している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これは、前年度が大規模施設建設のピークとなり、地方債現在高が大きく増加していたが、本年度は繰上償還と地方債借入額の抑制に取り組んだことによる。</a:t>
          </a:r>
          <a:endParaRPr lang="en-US" altLang="ja-JP" sz="13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今後も次世代の負担を少しでも軽減できるよう努める。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134451</xdr:rowOff>
    </xdr:from>
    <xdr:to>
      <xdr:col>24</xdr:col>
      <xdr:colOff>558800</xdr:colOff>
      <xdr:row>14</xdr:row>
      <xdr:rowOff>144103</xdr:rowOff>
    </xdr:to>
    <xdr:cxnSp macro="">
      <xdr:nvCxnSpPr>
        <xdr:cNvPr id="445" name="直線コネクタ 444"/>
        <xdr:cNvCxnSpPr/>
      </xdr:nvCxnSpPr>
      <xdr:spPr>
        <a:xfrm flipV="1">
          <a:off x="16179800" y="253475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6"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24257</xdr:rowOff>
    </xdr:from>
    <xdr:to>
      <xdr:col>23</xdr:col>
      <xdr:colOff>406400</xdr:colOff>
      <xdr:row>14</xdr:row>
      <xdr:rowOff>144103</xdr:rowOff>
    </xdr:to>
    <xdr:cxnSp macro="">
      <xdr:nvCxnSpPr>
        <xdr:cNvPr id="448" name="直線コネクタ 447"/>
        <xdr:cNvCxnSpPr/>
      </xdr:nvCxnSpPr>
      <xdr:spPr>
        <a:xfrm>
          <a:off x="15290800" y="2424557"/>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50" name="テキスト ボックス 449"/>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6562</xdr:rowOff>
    </xdr:from>
    <xdr:to>
      <xdr:col>22</xdr:col>
      <xdr:colOff>203200</xdr:colOff>
      <xdr:row>14</xdr:row>
      <xdr:rowOff>24257</xdr:rowOff>
    </xdr:to>
    <xdr:cxnSp macro="">
      <xdr:nvCxnSpPr>
        <xdr:cNvPr id="451" name="直線コネクタ 450"/>
        <xdr:cNvCxnSpPr/>
      </xdr:nvCxnSpPr>
      <xdr:spPr>
        <a:xfrm>
          <a:off x="14401800" y="2406862"/>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3" name="テキスト ボックス 452"/>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6562</xdr:rowOff>
    </xdr:from>
    <xdr:to>
      <xdr:col>21</xdr:col>
      <xdr:colOff>0</xdr:colOff>
      <xdr:row>14</xdr:row>
      <xdr:rowOff>43561</xdr:rowOff>
    </xdr:to>
    <xdr:cxnSp macro="">
      <xdr:nvCxnSpPr>
        <xdr:cNvPr id="454" name="直線コネクタ 453"/>
        <xdr:cNvCxnSpPr/>
      </xdr:nvCxnSpPr>
      <xdr:spPr>
        <a:xfrm flipV="1">
          <a:off x="13512800" y="2406862"/>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6" name="テキスト ボックス 455"/>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8" name="テキスト ボックス 457"/>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83651</xdr:rowOff>
    </xdr:from>
    <xdr:to>
      <xdr:col>24</xdr:col>
      <xdr:colOff>609600</xdr:colOff>
      <xdr:row>15</xdr:row>
      <xdr:rowOff>13801</xdr:rowOff>
    </xdr:to>
    <xdr:sp macro="" textlink="">
      <xdr:nvSpPr>
        <xdr:cNvPr id="464" name="円/楕円 463"/>
        <xdr:cNvSpPr/>
      </xdr:nvSpPr>
      <xdr:spPr>
        <a:xfrm>
          <a:off x="169672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100178</xdr:rowOff>
    </xdr:from>
    <xdr:ext cx="762000" cy="259045"/>
    <xdr:sp macro="" textlink="">
      <xdr:nvSpPr>
        <xdr:cNvPr id="465" name="将来負担の状況該当値テキスト"/>
        <xdr:cNvSpPr txBox="1"/>
      </xdr:nvSpPr>
      <xdr:spPr>
        <a:xfrm>
          <a:off x="17106900" y="232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93303</xdr:rowOff>
    </xdr:from>
    <xdr:to>
      <xdr:col>23</xdr:col>
      <xdr:colOff>457200</xdr:colOff>
      <xdr:row>15</xdr:row>
      <xdr:rowOff>23453</xdr:rowOff>
    </xdr:to>
    <xdr:sp macro="" textlink="">
      <xdr:nvSpPr>
        <xdr:cNvPr id="466" name="円/楕円 465"/>
        <xdr:cNvSpPr/>
      </xdr:nvSpPr>
      <xdr:spPr>
        <a:xfrm>
          <a:off x="16129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33630</xdr:rowOff>
    </xdr:from>
    <xdr:ext cx="736600" cy="259045"/>
    <xdr:sp macro="" textlink="">
      <xdr:nvSpPr>
        <xdr:cNvPr id="467" name="テキスト ボックス 466"/>
        <xdr:cNvSpPr txBox="1"/>
      </xdr:nvSpPr>
      <xdr:spPr>
        <a:xfrm>
          <a:off x="15798800" y="226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144907</xdr:rowOff>
    </xdr:from>
    <xdr:to>
      <xdr:col>22</xdr:col>
      <xdr:colOff>254000</xdr:colOff>
      <xdr:row>14</xdr:row>
      <xdr:rowOff>75057</xdr:rowOff>
    </xdr:to>
    <xdr:sp macro="" textlink="">
      <xdr:nvSpPr>
        <xdr:cNvPr id="468" name="円/楕円 467"/>
        <xdr:cNvSpPr/>
      </xdr:nvSpPr>
      <xdr:spPr>
        <a:xfrm>
          <a:off x="15240000" y="23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85234</xdr:rowOff>
    </xdr:from>
    <xdr:ext cx="762000" cy="259045"/>
    <xdr:sp macro="" textlink="">
      <xdr:nvSpPr>
        <xdr:cNvPr id="469" name="テキスト ボックス 468"/>
        <xdr:cNvSpPr txBox="1"/>
      </xdr:nvSpPr>
      <xdr:spPr>
        <a:xfrm>
          <a:off x="14909800" y="214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127212</xdr:rowOff>
    </xdr:from>
    <xdr:to>
      <xdr:col>21</xdr:col>
      <xdr:colOff>50800</xdr:colOff>
      <xdr:row>14</xdr:row>
      <xdr:rowOff>57362</xdr:rowOff>
    </xdr:to>
    <xdr:sp macro="" textlink="">
      <xdr:nvSpPr>
        <xdr:cNvPr id="470" name="円/楕円 469"/>
        <xdr:cNvSpPr/>
      </xdr:nvSpPr>
      <xdr:spPr>
        <a:xfrm>
          <a:off x="14351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67539</xdr:rowOff>
    </xdr:from>
    <xdr:ext cx="762000" cy="259045"/>
    <xdr:sp macro="" textlink="">
      <xdr:nvSpPr>
        <xdr:cNvPr id="471" name="テキスト ボックス 470"/>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164211</xdr:rowOff>
    </xdr:from>
    <xdr:to>
      <xdr:col>19</xdr:col>
      <xdr:colOff>533400</xdr:colOff>
      <xdr:row>14</xdr:row>
      <xdr:rowOff>94361</xdr:rowOff>
    </xdr:to>
    <xdr:sp macro="" textlink="">
      <xdr:nvSpPr>
        <xdr:cNvPr id="472" name="円/楕円 471"/>
        <xdr:cNvSpPr/>
      </xdr:nvSpPr>
      <xdr:spPr>
        <a:xfrm>
          <a:off x="13462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104538</xdr:rowOff>
    </xdr:from>
    <xdr:ext cx="762000" cy="259045"/>
    <xdr:sp macro="" textlink="">
      <xdr:nvSpPr>
        <xdr:cNvPr id="473" name="テキスト ボックス 472"/>
        <xdr:cNvSpPr txBox="1"/>
      </xdr:nvSpPr>
      <xdr:spPr>
        <a:xfrm>
          <a:off x="13131800" y="21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306,800
303,425
229.96
130,219,186
128,702,097
1,004,731
67,989,549
143,060,112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これまでの給与制度の見直しにより、人件費にかかる経常収支比率は類似団体の平均よりも低くなっている。今後も人件費については適切に管理していく。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37846</xdr:rowOff>
    </xdr:from>
    <xdr:to>
      <xdr:col>7</xdr:col>
      <xdr:colOff>15875</xdr:colOff>
      <xdr:row>35</xdr:row>
      <xdr:rowOff>120142</xdr:rowOff>
    </xdr:to>
    <xdr:cxnSp macro="">
      <xdr:nvCxnSpPr>
        <xdr:cNvPr id="64" name="直線コネクタ 63"/>
        <xdr:cNvCxnSpPr/>
      </xdr:nvCxnSpPr>
      <xdr:spPr>
        <a:xfrm>
          <a:off x="3987800" y="60385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37846</xdr:rowOff>
    </xdr:from>
    <xdr:to>
      <xdr:col>5</xdr:col>
      <xdr:colOff>549275</xdr:colOff>
      <xdr:row>35</xdr:row>
      <xdr:rowOff>74422</xdr:rowOff>
    </xdr:to>
    <xdr:cxnSp macro="">
      <xdr:nvCxnSpPr>
        <xdr:cNvPr id="67" name="直線コネクタ 66"/>
        <xdr:cNvCxnSpPr/>
      </xdr:nvCxnSpPr>
      <xdr:spPr>
        <a:xfrm flipV="1">
          <a:off x="3098800" y="6038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74422</xdr:rowOff>
    </xdr:to>
    <xdr:cxnSp macro="">
      <xdr:nvCxnSpPr>
        <xdr:cNvPr id="70" name="直線コネクタ 69"/>
        <xdr:cNvCxnSpPr/>
      </xdr:nvCxnSpPr>
      <xdr:spPr>
        <a:xfrm>
          <a:off x="2209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36</xdr:row>
      <xdr:rowOff>104140</xdr:rowOff>
    </xdr:to>
    <xdr:cxnSp macro="">
      <xdr:nvCxnSpPr>
        <xdr:cNvPr id="73" name="直線コネクタ 72"/>
        <xdr:cNvCxnSpPr/>
      </xdr:nvCxnSpPr>
      <xdr:spPr>
        <a:xfrm flipV="1">
          <a:off x="1320800" y="607517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158496</xdr:rowOff>
    </xdr:from>
    <xdr:to>
      <xdr:col>5</xdr:col>
      <xdr:colOff>600075</xdr:colOff>
      <xdr:row>35</xdr:row>
      <xdr:rowOff>88646</xdr:rowOff>
    </xdr:to>
    <xdr:sp macro="" textlink="">
      <xdr:nvSpPr>
        <xdr:cNvPr id="85" name="円/楕円 84"/>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86" name="テキスト ボックス 85"/>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7" name="円/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9" name="円/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物件費に係る経常収支比率は類似団体の平均</a:t>
          </a:r>
          <a:r>
            <a:rPr lang="ja-JP" altLang="en-US" sz="1300" b="0" i="0" baseline="0">
              <a:solidFill>
                <a:schemeClr val="dk1"/>
              </a:solidFill>
              <a:effectLst/>
              <a:latin typeface="+mn-lt"/>
              <a:ea typeface="+mn-ea"/>
              <a:cs typeface="+mn-cs"/>
            </a:rPr>
            <a:t>値</a:t>
          </a:r>
          <a:r>
            <a:rPr lang="ja-JP" altLang="ja-JP" sz="1300" b="0" i="0" baseline="0">
              <a:solidFill>
                <a:schemeClr val="dk1"/>
              </a:solidFill>
              <a:effectLst/>
              <a:latin typeface="+mn-lt"/>
              <a:ea typeface="+mn-ea"/>
              <a:cs typeface="+mn-cs"/>
            </a:rPr>
            <a:t>を上回る</a:t>
          </a:r>
          <a:r>
            <a:rPr lang="ja-JP" altLang="en-US" sz="1300" b="0" i="0" baseline="0">
              <a:solidFill>
                <a:schemeClr val="dk1"/>
              </a:solidFill>
              <a:effectLst/>
              <a:latin typeface="+mn-lt"/>
              <a:ea typeface="+mn-ea"/>
              <a:cs typeface="+mn-cs"/>
            </a:rPr>
            <a:t>ものの、前年度より好転している</a:t>
          </a:r>
          <a:r>
            <a:rPr lang="ja-JP" altLang="ja-JP" sz="1300" b="0" i="0" baseline="0">
              <a:solidFill>
                <a:schemeClr val="dk1"/>
              </a:solidFill>
              <a:effectLst/>
              <a:latin typeface="+mn-lt"/>
              <a:ea typeface="+mn-ea"/>
              <a:cs typeface="+mn-cs"/>
            </a:rPr>
            <a:t>。今後も久留米市行政改革行動計画に基づき民営化･民間委託などを推進し、効率的な行政運営を進めていく。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38100</xdr:rowOff>
    </xdr:from>
    <xdr:to>
      <xdr:col>24</xdr:col>
      <xdr:colOff>31750</xdr:colOff>
      <xdr:row>18</xdr:row>
      <xdr:rowOff>88900</xdr:rowOff>
    </xdr:to>
    <xdr:cxnSp macro="">
      <xdr:nvCxnSpPr>
        <xdr:cNvPr id="125" name="直線コネクタ 124"/>
        <xdr:cNvCxnSpPr/>
      </xdr:nvCxnSpPr>
      <xdr:spPr>
        <a:xfrm flipV="1">
          <a:off x="15671800" y="312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88900</xdr:rowOff>
    </xdr:from>
    <xdr:to>
      <xdr:col>22</xdr:col>
      <xdr:colOff>565150</xdr:colOff>
      <xdr:row>18</xdr:row>
      <xdr:rowOff>101600</xdr:rowOff>
    </xdr:to>
    <xdr:cxnSp macro="">
      <xdr:nvCxnSpPr>
        <xdr:cNvPr id="128" name="直線コネクタ 127"/>
        <xdr:cNvCxnSpPr/>
      </xdr:nvCxnSpPr>
      <xdr:spPr>
        <a:xfrm flipV="1">
          <a:off x="14782800" y="317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133350</xdr:rowOff>
    </xdr:from>
    <xdr:to>
      <xdr:col>21</xdr:col>
      <xdr:colOff>361950</xdr:colOff>
      <xdr:row>18</xdr:row>
      <xdr:rowOff>101600</xdr:rowOff>
    </xdr:to>
    <xdr:cxnSp macro="">
      <xdr:nvCxnSpPr>
        <xdr:cNvPr id="131" name="直線コネクタ 130"/>
        <xdr:cNvCxnSpPr/>
      </xdr:nvCxnSpPr>
      <xdr:spPr>
        <a:xfrm>
          <a:off x="13893800" y="304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133350</xdr:rowOff>
    </xdr:to>
    <xdr:cxnSp macro="">
      <xdr:nvCxnSpPr>
        <xdr:cNvPr id="134" name="直線コネクタ 133"/>
        <xdr:cNvCxnSpPr/>
      </xdr:nvCxnSpPr>
      <xdr:spPr>
        <a:xfrm>
          <a:off x="13004800" y="298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158750</xdr:rowOff>
    </xdr:from>
    <xdr:to>
      <xdr:col>24</xdr:col>
      <xdr:colOff>82550</xdr:colOff>
      <xdr:row>18</xdr:row>
      <xdr:rowOff>88900</xdr:rowOff>
    </xdr:to>
    <xdr:sp macro="" textlink="">
      <xdr:nvSpPr>
        <xdr:cNvPr id="144" name="円/楕円 143"/>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130827</xdr:rowOff>
    </xdr:from>
    <xdr:ext cx="762000" cy="259045"/>
    <xdr:sp macro="" textlink="">
      <xdr:nvSpPr>
        <xdr:cNvPr id="145" name="物件費該当値テキスト"/>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38100</xdr:rowOff>
    </xdr:from>
    <xdr:to>
      <xdr:col>22</xdr:col>
      <xdr:colOff>615950</xdr:colOff>
      <xdr:row>18</xdr:row>
      <xdr:rowOff>139700</xdr:rowOff>
    </xdr:to>
    <xdr:sp macro="" textlink="">
      <xdr:nvSpPr>
        <xdr:cNvPr id="146" name="円/楕円 145"/>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124477</xdr:rowOff>
    </xdr:from>
    <xdr:ext cx="736600" cy="259045"/>
    <xdr:sp macro="" textlink="">
      <xdr:nvSpPr>
        <xdr:cNvPr id="147" name="テキスト ボックス 146"/>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50800</xdr:rowOff>
    </xdr:from>
    <xdr:to>
      <xdr:col>21</xdr:col>
      <xdr:colOff>412750</xdr:colOff>
      <xdr:row>18</xdr:row>
      <xdr:rowOff>152400</xdr:rowOff>
    </xdr:to>
    <xdr:sp macro="" textlink="">
      <xdr:nvSpPr>
        <xdr:cNvPr id="148" name="円/楕円 147"/>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137177</xdr:rowOff>
    </xdr:from>
    <xdr:ext cx="762000" cy="259045"/>
    <xdr:sp macro="" textlink="">
      <xdr:nvSpPr>
        <xdr:cNvPr id="149" name="テキスト ボックス 148"/>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82550</xdr:rowOff>
    </xdr:from>
    <xdr:to>
      <xdr:col>20</xdr:col>
      <xdr:colOff>209550</xdr:colOff>
      <xdr:row>18</xdr:row>
      <xdr:rowOff>12700</xdr:rowOff>
    </xdr:to>
    <xdr:sp macro="" textlink="">
      <xdr:nvSpPr>
        <xdr:cNvPr id="150" name="円/楕円 149"/>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168927</xdr:rowOff>
    </xdr:from>
    <xdr:ext cx="762000" cy="259045"/>
    <xdr:sp macro="" textlink="">
      <xdr:nvSpPr>
        <xdr:cNvPr id="151" name="テキスト ボックス 150"/>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2" name="円/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扶助費に係る経常収支比率は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類似団体の平均値を上回る</a:t>
          </a:r>
          <a:r>
            <a:rPr lang="ja-JP" altLang="en-US" sz="1300" b="0" i="0" baseline="0">
              <a:solidFill>
                <a:schemeClr val="dk1"/>
              </a:solidFill>
              <a:effectLst/>
              <a:latin typeface="+mn-lt"/>
              <a:ea typeface="+mn-ea"/>
              <a:cs typeface="+mn-cs"/>
            </a:rPr>
            <a:t>が、変動は少ない。高めになっているのは、保育料や子ども医療費の負担軽減など、子育て環境の充実に積極的に取り組んだ結果と考える。制度の運用にあたっては、厳格な資格審査のもと適正な運用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0</xdr:rowOff>
    </xdr:from>
    <xdr:to>
      <xdr:col>7</xdr:col>
      <xdr:colOff>15875</xdr:colOff>
      <xdr:row>58</xdr:row>
      <xdr:rowOff>25400</xdr:rowOff>
    </xdr:to>
    <xdr:cxnSp macro="">
      <xdr:nvCxnSpPr>
        <xdr:cNvPr id="186" name="直線コネクタ 185"/>
        <xdr:cNvCxnSpPr/>
      </xdr:nvCxnSpPr>
      <xdr:spPr>
        <a:xfrm>
          <a:off x="3987800" y="9944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0</xdr:rowOff>
    </xdr:from>
    <xdr:to>
      <xdr:col>5</xdr:col>
      <xdr:colOff>549275</xdr:colOff>
      <xdr:row>58</xdr:row>
      <xdr:rowOff>76200</xdr:rowOff>
    </xdr:to>
    <xdr:cxnSp macro="">
      <xdr:nvCxnSpPr>
        <xdr:cNvPr id="189" name="直線コネクタ 188"/>
        <xdr:cNvCxnSpPr/>
      </xdr:nvCxnSpPr>
      <xdr:spPr>
        <a:xfrm flipV="1">
          <a:off x="3098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0</xdr:rowOff>
    </xdr:from>
    <xdr:to>
      <xdr:col>4</xdr:col>
      <xdr:colOff>346075</xdr:colOff>
      <xdr:row>58</xdr:row>
      <xdr:rowOff>76200</xdr:rowOff>
    </xdr:to>
    <xdr:cxnSp macro="">
      <xdr:nvCxnSpPr>
        <xdr:cNvPr id="192" name="直線コネクタ 191"/>
        <xdr:cNvCxnSpPr/>
      </xdr:nvCxnSpPr>
      <xdr:spPr>
        <a:xfrm>
          <a:off x="2209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120650</xdr:rowOff>
    </xdr:from>
    <xdr:to>
      <xdr:col>3</xdr:col>
      <xdr:colOff>142875</xdr:colOff>
      <xdr:row>58</xdr:row>
      <xdr:rowOff>0</xdr:rowOff>
    </xdr:to>
    <xdr:cxnSp macro="">
      <xdr:nvCxnSpPr>
        <xdr:cNvPr id="195" name="直線コネクタ 194"/>
        <xdr:cNvCxnSpPr/>
      </xdr:nvCxnSpPr>
      <xdr:spPr>
        <a:xfrm>
          <a:off x="1320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146050</xdr:rowOff>
    </xdr:from>
    <xdr:to>
      <xdr:col>7</xdr:col>
      <xdr:colOff>66675</xdr:colOff>
      <xdr:row>58</xdr:row>
      <xdr:rowOff>76200</xdr:rowOff>
    </xdr:to>
    <xdr:sp macro="" textlink="">
      <xdr:nvSpPr>
        <xdr:cNvPr id="205" name="円/楕円 204"/>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118127</xdr:rowOff>
    </xdr:from>
    <xdr:ext cx="762000" cy="259045"/>
    <xdr:sp macro="" textlink="">
      <xdr:nvSpPr>
        <xdr:cNvPr id="206"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120650</xdr:rowOff>
    </xdr:from>
    <xdr:to>
      <xdr:col>5</xdr:col>
      <xdr:colOff>600075</xdr:colOff>
      <xdr:row>58</xdr:row>
      <xdr:rowOff>50800</xdr:rowOff>
    </xdr:to>
    <xdr:sp macro="" textlink="">
      <xdr:nvSpPr>
        <xdr:cNvPr id="207" name="円/楕円 206"/>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35577</xdr:rowOff>
    </xdr:from>
    <xdr:ext cx="736600" cy="259045"/>
    <xdr:sp macro="" textlink="">
      <xdr:nvSpPr>
        <xdr:cNvPr id="208" name="テキスト ボックス 207"/>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25400</xdr:rowOff>
    </xdr:from>
    <xdr:to>
      <xdr:col>4</xdr:col>
      <xdr:colOff>396875</xdr:colOff>
      <xdr:row>58</xdr:row>
      <xdr:rowOff>127000</xdr:rowOff>
    </xdr:to>
    <xdr:sp macro="" textlink="">
      <xdr:nvSpPr>
        <xdr:cNvPr id="209" name="円/楕円 208"/>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111777</xdr:rowOff>
    </xdr:from>
    <xdr:ext cx="762000" cy="259045"/>
    <xdr:sp macro="" textlink="">
      <xdr:nvSpPr>
        <xdr:cNvPr id="210" name="テキスト ボックス 209"/>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120650</xdr:rowOff>
    </xdr:from>
    <xdr:to>
      <xdr:col>3</xdr:col>
      <xdr:colOff>193675</xdr:colOff>
      <xdr:row>58</xdr:row>
      <xdr:rowOff>50800</xdr:rowOff>
    </xdr:to>
    <xdr:sp macro="" textlink="">
      <xdr:nvSpPr>
        <xdr:cNvPr id="211" name="円/楕円 210"/>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35577</xdr:rowOff>
    </xdr:from>
    <xdr:ext cx="762000" cy="259045"/>
    <xdr:sp macro="" textlink="">
      <xdr:nvSpPr>
        <xdr:cNvPr id="212" name="テキスト ボックス 211"/>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69850</xdr:rowOff>
    </xdr:from>
    <xdr:to>
      <xdr:col>1</xdr:col>
      <xdr:colOff>676275</xdr:colOff>
      <xdr:row>58</xdr:row>
      <xdr:rowOff>0</xdr:rowOff>
    </xdr:to>
    <xdr:sp macro="" textlink="">
      <xdr:nvSpPr>
        <xdr:cNvPr id="213" name="円/楕円 212"/>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156227</xdr:rowOff>
    </xdr:from>
    <xdr:ext cx="762000" cy="259045"/>
    <xdr:sp macro="" textlink="">
      <xdr:nvSpPr>
        <xdr:cNvPr id="214" name="テキスト ボックス 213"/>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その他に係る経常収支比率は類似団体の平均値を上回る。その他は、国民健康保険事業、介護保険事業、後期高齢者医療事業等の特別会計への繰出金が主な内容である。特別会計に関しては、行政改革行動計画に基づき、独立採算の基本原則を踏まえて、保険料収納率の向上対策を強化するなど歳入の確保に努めるとともに、一層の経費節減に努め、一般会計から繰出金の縮減に取り組む。</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16510</xdr:rowOff>
    </xdr:to>
    <xdr:cxnSp macro="">
      <xdr:nvCxnSpPr>
        <xdr:cNvPr id="247" name="直線コネクタ 246"/>
        <xdr:cNvCxnSpPr/>
      </xdr:nvCxnSpPr>
      <xdr:spPr>
        <a:xfrm>
          <a:off x="15671800" y="9743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142240</xdr:rowOff>
    </xdr:to>
    <xdr:cxnSp macro="">
      <xdr:nvCxnSpPr>
        <xdr:cNvPr id="250" name="直線コネクタ 249"/>
        <xdr:cNvCxnSpPr/>
      </xdr:nvCxnSpPr>
      <xdr:spPr>
        <a:xfrm>
          <a:off x="14782800" y="967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142240</xdr:rowOff>
    </xdr:to>
    <xdr:cxnSp macro="">
      <xdr:nvCxnSpPr>
        <xdr:cNvPr id="253" name="直線コネクタ 252"/>
        <xdr:cNvCxnSpPr/>
      </xdr:nvCxnSpPr>
      <xdr:spPr>
        <a:xfrm flipV="1">
          <a:off x="13893800" y="967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157480</xdr:rowOff>
    </xdr:to>
    <xdr:cxnSp macro="">
      <xdr:nvCxnSpPr>
        <xdr:cNvPr id="256" name="直線コネクタ 255"/>
        <xdr:cNvCxnSpPr/>
      </xdr:nvCxnSpPr>
      <xdr:spPr>
        <a:xfrm flipV="1">
          <a:off x="13004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6" name="円/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7"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68" name="円/楕円 267"/>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69" name="テキスト ボックス 268"/>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0" name="円/楕円 269"/>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71" name="テキスト ボックス 270"/>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2" name="円/楕円 271"/>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3" name="テキスト ボックス 272"/>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4" name="円/楕円 273"/>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5" name="テキスト ボックス 274"/>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補助費等に係る経常収支比率は類似団体の平均値を上回る。補助費</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の多くは各種団体や外郭団体への補助金であるため、今後も引き続き行政改革行動計画に基づき、補助金事業の見直しを進めるとともに、外郭団体等の経営健全化･再編統合を推進していく。</a:t>
          </a:r>
          <a:r>
            <a:rPr lang="ja-JP" altLang="en-US" sz="1300" b="0" i="0" baseline="0">
              <a:solidFill>
                <a:sysClr val="windowText" lastClr="000000"/>
              </a:solidFill>
              <a:effectLst/>
              <a:latin typeface="+mn-lt"/>
              <a:ea typeface="+mn-ea"/>
              <a:cs typeface="+mn-cs"/>
            </a:rPr>
            <a:t>下水道事業に対する補填金については、抑制に向けた検討も行う。</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39915</xdr:rowOff>
    </xdr:from>
    <xdr:to>
      <xdr:col>24</xdr:col>
      <xdr:colOff>31750</xdr:colOff>
      <xdr:row>38</xdr:row>
      <xdr:rowOff>94343</xdr:rowOff>
    </xdr:to>
    <xdr:cxnSp macro="">
      <xdr:nvCxnSpPr>
        <xdr:cNvPr id="310" name="直線コネクタ 309"/>
        <xdr:cNvCxnSpPr/>
      </xdr:nvCxnSpPr>
      <xdr:spPr>
        <a:xfrm>
          <a:off x="15671800" y="6555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39915</xdr:rowOff>
    </xdr:from>
    <xdr:to>
      <xdr:col>22</xdr:col>
      <xdr:colOff>565150</xdr:colOff>
      <xdr:row>38</xdr:row>
      <xdr:rowOff>50800</xdr:rowOff>
    </xdr:to>
    <xdr:cxnSp macro="">
      <xdr:nvCxnSpPr>
        <xdr:cNvPr id="313" name="直線コネクタ 312"/>
        <xdr:cNvCxnSpPr/>
      </xdr:nvCxnSpPr>
      <xdr:spPr>
        <a:xfrm flipV="1">
          <a:off x="14782800" y="6555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91622</xdr:rowOff>
    </xdr:from>
    <xdr:to>
      <xdr:col>21</xdr:col>
      <xdr:colOff>361950</xdr:colOff>
      <xdr:row>38</xdr:row>
      <xdr:rowOff>50800</xdr:rowOff>
    </xdr:to>
    <xdr:cxnSp macro="">
      <xdr:nvCxnSpPr>
        <xdr:cNvPr id="316" name="直線コネクタ 315"/>
        <xdr:cNvCxnSpPr/>
      </xdr:nvCxnSpPr>
      <xdr:spPr>
        <a:xfrm>
          <a:off x="13893800" y="6435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58964</xdr:rowOff>
    </xdr:from>
    <xdr:to>
      <xdr:col>20</xdr:col>
      <xdr:colOff>158750</xdr:colOff>
      <xdr:row>37</xdr:row>
      <xdr:rowOff>91622</xdr:rowOff>
    </xdr:to>
    <xdr:cxnSp macro="">
      <xdr:nvCxnSpPr>
        <xdr:cNvPr id="319" name="直線コネクタ 318"/>
        <xdr:cNvCxnSpPr/>
      </xdr:nvCxnSpPr>
      <xdr:spPr>
        <a:xfrm>
          <a:off x="13004800" y="6402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43543</xdr:rowOff>
    </xdr:from>
    <xdr:to>
      <xdr:col>24</xdr:col>
      <xdr:colOff>82550</xdr:colOff>
      <xdr:row>38</xdr:row>
      <xdr:rowOff>145143</xdr:rowOff>
    </xdr:to>
    <xdr:sp macro="" textlink="">
      <xdr:nvSpPr>
        <xdr:cNvPr id="329" name="円/楕円 328"/>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15620</xdr:rowOff>
    </xdr:from>
    <xdr:ext cx="762000" cy="259045"/>
    <xdr:sp macro="" textlink="">
      <xdr:nvSpPr>
        <xdr:cNvPr id="330"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160565</xdr:rowOff>
    </xdr:from>
    <xdr:to>
      <xdr:col>22</xdr:col>
      <xdr:colOff>615950</xdr:colOff>
      <xdr:row>38</xdr:row>
      <xdr:rowOff>90715</xdr:rowOff>
    </xdr:to>
    <xdr:sp macro="" textlink="">
      <xdr:nvSpPr>
        <xdr:cNvPr id="331" name="円/楕円 330"/>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75492</xdr:rowOff>
    </xdr:from>
    <xdr:ext cx="736600" cy="259045"/>
    <xdr:sp macro="" textlink="">
      <xdr:nvSpPr>
        <xdr:cNvPr id="332" name="テキスト ボックス 331"/>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0</xdr:rowOff>
    </xdr:from>
    <xdr:to>
      <xdr:col>21</xdr:col>
      <xdr:colOff>412750</xdr:colOff>
      <xdr:row>38</xdr:row>
      <xdr:rowOff>101600</xdr:rowOff>
    </xdr:to>
    <xdr:sp macro="" textlink="">
      <xdr:nvSpPr>
        <xdr:cNvPr id="333" name="円/楕円 332"/>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34" name="テキスト ボックス 333"/>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40822</xdr:rowOff>
    </xdr:from>
    <xdr:to>
      <xdr:col>20</xdr:col>
      <xdr:colOff>209550</xdr:colOff>
      <xdr:row>37</xdr:row>
      <xdr:rowOff>142422</xdr:rowOff>
    </xdr:to>
    <xdr:sp macro="" textlink="">
      <xdr:nvSpPr>
        <xdr:cNvPr id="335" name="円/楕円 334"/>
        <xdr:cNvSpPr/>
      </xdr:nvSpPr>
      <xdr:spPr>
        <a:xfrm>
          <a:off x="13843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127199</xdr:rowOff>
    </xdr:from>
    <xdr:ext cx="762000" cy="259045"/>
    <xdr:sp macro="" textlink="">
      <xdr:nvSpPr>
        <xdr:cNvPr id="336" name="テキスト ボックス 335"/>
        <xdr:cNvSpPr txBox="1"/>
      </xdr:nvSpPr>
      <xdr:spPr>
        <a:xfrm>
          <a:off x="13512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37" name="円/楕円 336"/>
        <xdr:cNvSpPr/>
      </xdr:nvSpPr>
      <xdr:spPr>
        <a:xfrm>
          <a:off x="12954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38" name="テキスト ボックス 337"/>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公債費に係る経常収支比率は類似団体の平均値</a:t>
          </a:r>
          <a:r>
            <a:rPr lang="ja-JP" altLang="en-US" sz="1300" b="0" i="0" baseline="0">
              <a:solidFill>
                <a:schemeClr val="dk1"/>
              </a:solidFill>
              <a:effectLst/>
              <a:latin typeface="+mn-lt"/>
              <a:ea typeface="+mn-ea"/>
              <a:cs typeface="+mn-cs"/>
            </a:rPr>
            <a:t>とほぼ同等である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今後、公共施設の更新等による影響なども見込まれるが、的確な地方債の活用を図り</a:t>
          </a:r>
          <a:r>
            <a:rPr lang="ja-JP" altLang="ja-JP" sz="1300" b="0" i="0" baseline="0">
              <a:solidFill>
                <a:schemeClr val="dk1"/>
              </a:solidFill>
              <a:effectLst/>
              <a:latin typeface="+mn-lt"/>
              <a:ea typeface="+mn-ea"/>
              <a:cs typeface="+mn-cs"/>
            </a:rPr>
            <a:t>、公債費負担の軽減</a:t>
          </a:r>
          <a:r>
            <a:rPr lang="ja-JP" altLang="en-US" sz="1300" b="0" i="0" baseline="0">
              <a:solidFill>
                <a:schemeClr val="dk1"/>
              </a:solidFill>
              <a:effectLst/>
              <a:latin typeface="+mn-lt"/>
              <a:ea typeface="+mn-ea"/>
              <a:cs typeface="+mn-cs"/>
            </a:rPr>
            <a:t>に努める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73661</xdr:rowOff>
    </xdr:to>
    <xdr:cxnSp macro="">
      <xdr:nvCxnSpPr>
        <xdr:cNvPr id="371" name="直線コネクタ 370"/>
        <xdr:cNvCxnSpPr/>
      </xdr:nvCxnSpPr>
      <xdr:spPr>
        <a:xfrm>
          <a:off x="3987800" y="13423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134620</xdr:rowOff>
    </xdr:to>
    <xdr:cxnSp macro="">
      <xdr:nvCxnSpPr>
        <xdr:cNvPr id="374" name="直線コネクタ 373"/>
        <xdr:cNvCxnSpPr/>
      </xdr:nvCxnSpPr>
      <xdr:spPr>
        <a:xfrm flipV="1">
          <a:off x="3098800" y="1342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78</xdr:row>
      <xdr:rowOff>134620</xdr:rowOff>
    </xdr:to>
    <xdr:cxnSp macro="">
      <xdr:nvCxnSpPr>
        <xdr:cNvPr id="377" name="直線コネクタ 376"/>
        <xdr:cNvCxnSpPr/>
      </xdr:nvCxnSpPr>
      <xdr:spPr>
        <a:xfrm>
          <a:off x="2209800" y="1349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119380</xdr:rowOff>
    </xdr:to>
    <xdr:cxnSp macro="">
      <xdr:nvCxnSpPr>
        <xdr:cNvPr id="380" name="直線コネクタ 379"/>
        <xdr:cNvCxnSpPr/>
      </xdr:nvCxnSpPr>
      <xdr:spPr>
        <a:xfrm>
          <a:off x="1320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90" name="円/楕円 389"/>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91"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92" name="円/楕円 391"/>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93" name="テキスト ボックス 392"/>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94" name="円/楕円 393"/>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95" name="テキスト ボックス 394"/>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68580</xdr:rowOff>
    </xdr:from>
    <xdr:to>
      <xdr:col>3</xdr:col>
      <xdr:colOff>193675</xdr:colOff>
      <xdr:row>78</xdr:row>
      <xdr:rowOff>170180</xdr:rowOff>
    </xdr:to>
    <xdr:sp macro="" textlink="">
      <xdr:nvSpPr>
        <xdr:cNvPr id="396" name="円/楕円 395"/>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8907</xdr:rowOff>
    </xdr:from>
    <xdr:ext cx="762000" cy="259045"/>
    <xdr:sp macro="" textlink="">
      <xdr:nvSpPr>
        <xdr:cNvPr id="397" name="テキスト ボックス 396"/>
        <xdr:cNvSpPr txBox="1"/>
      </xdr:nvSpPr>
      <xdr:spPr>
        <a:xfrm>
          <a:off x="1828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8" name="円/楕円 397"/>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9" name="テキスト ボックス 398"/>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物件費、扶助費、補助費等</a:t>
          </a:r>
          <a:r>
            <a:rPr lang="ja-JP" altLang="en-US" sz="1300" b="0" i="0" baseline="0">
              <a:solidFill>
                <a:schemeClr val="dk1"/>
              </a:solidFill>
              <a:effectLst/>
              <a:latin typeface="+mn-lt"/>
              <a:ea typeface="+mn-ea"/>
              <a:cs typeface="+mn-cs"/>
            </a:rPr>
            <a:t>、その他</a:t>
          </a:r>
          <a:r>
            <a:rPr lang="ja-JP" altLang="ja-JP" sz="1300" b="0" i="0" baseline="0">
              <a:solidFill>
                <a:schemeClr val="dk1"/>
              </a:solidFill>
              <a:effectLst/>
              <a:latin typeface="+mn-lt"/>
              <a:ea typeface="+mn-ea"/>
              <a:cs typeface="+mn-cs"/>
            </a:rPr>
            <a:t>において類似団体の平均値を上回っている。前述した取り組み等を実施しつつ、効率的な財政運営に努めていく。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78</xdr:row>
      <xdr:rowOff>35561</xdr:rowOff>
    </xdr:to>
    <xdr:cxnSp macro="">
      <xdr:nvCxnSpPr>
        <xdr:cNvPr id="430" name="直線コネクタ 429"/>
        <xdr:cNvCxnSpPr/>
      </xdr:nvCxnSpPr>
      <xdr:spPr>
        <a:xfrm>
          <a:off x="15671800" y="13326363"/>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77</xdr:row>
      <xdr:rowOff>138430</xdr:rowOff>
    </xdr:to>
    <xdr:cxnSp macro="">
      <xdr:nvCxnSpPr>
        <xdr:cNvPr id="433" name="直線コネクタ 432"/>
        <xdr:cNvCxnSpPr/>
      </xdr:nvCxnSpPr>
      <xdr:spPr>
        <a:xfrm flipV="1">
          <a:off x="14782800" y="133263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138430</xdr:rowOff>
    </xdr:to>
    <xdr:cxnSp macro="">
      <xdr:nvCxnSpPr>
        <xdr:cNvPr id="436" name="直線コネクタ 435"/>
        <xdr:cNvCxnSpPr/>
      </xdr:nvCxnSpPr>
      <xdr:spPr>
        <a:xfrm>
          <a:off x="13893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101854</xdr:rowOff>
    </xdr:to>
    <xdr:cxnSp macro="">
      <xdr:nvCxnSpPr>
        <xdr:cNvPr id="439" name="直線コネクタ 438"/>
        <xdr:cNvCxnSpPr/>
      </xdr:nvCxnSpPr>
      <xdr:spPr>
        <a:xfrm flipV="1">
          <a:off x="13004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9" name="円/楕円 44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50"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51" name="円/楕円 450"/>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52" name="テキスト ボックス 45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3" name="円/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4" name="テキスト ボックス 45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5" name="円/楕円 454"/>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56" name="テキスト ボックス 45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57" name="円/楕円 456"/>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137431</xdr:rowOff>
    </xdr:from>
    <xdr:ext cx="762000" cy="259045"/>
    <xdr:sp macro="" textlink="">
      <xdr:nvSpPr>
        <xdr:cNvPr id="458" name="テキスト ボックス 457"/>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福岡県久留米市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9759</xdr:rowOff>
    </xdr:from>
    <xdr:to>
      <xdr:col>4</xdr:col>
      <xdr:colOff>1117600</xdr:colOff>
      <xdr:row>17</xdr:row>
      <xdr:rowOff>51913</xdr:rowOff>
    </xdr:to>
    <xdr:cxnSp macro="">
      <xdr:nvCxnSpPr>
        <xdr:cNvPr id="48" name="直線コネクタ 47"/>
        <xdr:cNvCxnSpPr/>
      </xdr:nvCxnSpPr>
      <xdr:spPr bwMode="auto">
        <a:xfrm flipV="1">
          <a:off x="5003800" y="2972034"/>
          <a:ext cx="647700" cy="4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165986</xdr:rowOff>
    </xdr:from>
    <xdr:ext cx="762000" cy="259045"/>
    <xdr:sp macro="" textlink="">
      <xdr:nvSpPr>
        <xdr:cNvPr id="49" name="人口1人当たり決算額の推移平均値テキスト130"/>
        <xdr:cNvSpPr txBox="1"/>
      </xdr:nvSpPr>
      <xdr:spPr>
        <a:xfrm>
          <a:off x="5740400" y="295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51913</xdr:rowOff>
    </xdr:from>
    <xdr:to>
      <xdr:col>4</xdr:col>
      <xdr:colOff>469900</xdr:colOff>
      <xdr:row>17</xdr:row>
      <xdr:rowOff>78110</xdr:rowOff>
    </xdr:to>
    <xdr:cxnSp macro="">
      <xdr:nvCxnSpPr>
        <xdr:cNvPr id="51" name="直線コネクタ 50"/>
        <xdr:cNvCxnSpPr/>
      </xdr:nvCxnSpPr>
      <xdr:spPr bwMode="auto">
        <a:xfrm flipV="1">
          <a:off x="4305300" y="3014188"/>
          <a:ext cx="698500" cy="2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78110</xdr:rowOff>
    </xdr:from>
    <xdr:to>
      <xdr:col>3</xdr:col>
      <xdr:colOff>904875</xdr:colOff>
      <xdr:row>17</xdr:row>
      <xdr:rowOff>166258</xdr:rowOff>
    </xdr:to>
    <xdr:cxnSp macro="">
      <xdr:nvCxnSpPr>
        <xdr:cNvPr id="54" name="直線コネクタ 53"/>
        <xdr:cNvCxnSpPr/>
      </xdr:nvCxnSpPr>
      <xdr:spPr bwMode="auto">
        <a:xfrm flipV="1">
          <a:off x="3606800" y="3040385"/>
          <a:ext cx="698500" cy="88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6650</xdr:rowOff>
    </xdr:from>
    <xdr:to>
      <xdr:col>3</xdr:col>
      <xdr:colOff>206375</xdr:colOff>
      <xdr:row>17</xdr:row>
      <xdr:rowOff>166258</xdr:rowOff>
    </xdr:to>
    <xdr:cxnSp macro="">
      <xdr:nvCxnSpPr>
        <xdr:cNvPr id="57" name="直線コネクタ 56"/>
        <xdr:cNvCxnSpPr/>
      </xdr:nvCxnSpPr>
      <xdr:spPr bwMode="auto">
        <a:xfrm>
          <a:off x="2908300" y="2968925"/>
          <a:ext cx="698500" cy="15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130409</xdr:rowOff>
    </xdr:from>
    <xdr:to>
      <xdr:col>5</xdr:col>
      <xdr:colOff>34925</xdr:colOff>
      <xdr:row>17</xdr:row>
      <xdr:rowOff>60559</xdr:rowOff>
    </xdr:to>
    <xdr:sp macro="" textlink="">
      <xdr:nvSpPr>
        <xdr:cNvPr id="67" name="円/楕円 66"/>
        <xdr:cNvSpPr/>
      </xdr:nvSpPr>
      <xdr:spPr bwMode="auto">
        <a:xfrm>
          <a:off x="5600700" y="292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146936</xdr:rowOff>
    </xdr:from>
    <xdr:ext cx="762000" cy="259045"/>
    <xdr:sp macro="" textlink="">
      <xdr:nvSpPr>
        <xdr:cNvPr id="68" name="人口1人当たり決算額の推移該当値テキスト130"/>
        <xdr:cNvSpPr txBox="1"/>
      </xdr:nvSpPr>
      <xdr:spPr>
        <a:xfrm>
          <a:off x="5740400" y="276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1113</xdr:rowOff>
    </xdr:from>
    <xdr:to>
      <xdr:col>4</xdr:col>
      <xdr:colOff>520700</xdr:colOff>
      <xdr:row>17</xdr:row>
      <xdr:rowOff>102713</xdr:rowOff>
    </xdr:to>
    <xdr:sp macro="" textlink="">
      <xdr:nvSpPr>
        <xdr:cNvPr id="69" name="円/楕円 68"/>
        <xdr:cNvSpPr/>
      </xdr:nvSpPr>
      <xdr:spPr bwMode="auto">
        <a:xfrm>
          <a:off x="4953000" y="296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87490</xdr:rowOff>
    </xdr:from>
    <xdr:ext cx="736600" cy="259045"/>
    <xdr:sp macro="" textlink="">
      <xdr:nvSpPr>
        <xdr:cNvPr id="70" name="テキスト ボックス 69"/>
        <xdr:cNvSpPr txBox="1"/>
      </xdr:nvSpPr>
      <xdr:spPr>
        <a:xfrm>
          <a:off x="4622800" y="304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27310</xdr:rowOff>
    </xdr:from>
    <xdr:to>
      <xdr:col>3</xdr:col>
      <xdr:colOff>955675</xdr:colOff>
      <xdr:row>17</xdr:row>
      <xdr:rowOff>128910</xdr:rowOff>
    </xdr:to>
    <xdr:sp macro="" textlink="">
      <xdr:nvSpPr>
        <xdr:cNvPr id="71" name="円/楕円 70"/>
        <xdr:cNvSpPr/>
      </xdr:nvSpPr>
      <xdr:spPr bwMode="auto">
        <a:xfrm>
          <a:off x="4254500" y="298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113687</xdr:rowOff>
    </xdr:from>
    <xdr:ext cx="762000" cy="259045"/>
    <xdr:sp macro="" textlink="">
      <xdr:nvSpPr>
        <xdr:cNvPr id="72" name="テキスト ボックス 71"/>
        <xdr:cNvSpPr txBox="1"/>
      </xdr:nvSpPr>
      <xdr:spPr>
        <a:xfrm>
          <a:off x="3924300" y="307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59,611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115458</xdr:rowOff>
    </xdr:from>
    <xdr:to>
      <xdr:col>3</xdr:col>
      <xdr:colOff>257175</xdr:colOff>
      <xdr:row>18</xdr:row>
      <xdr:rowOff>45608</xdr:rowOff>
    </xdr:to>
    <xdr:sp macro="" textlink="">
      <xdr:nvSpPr>
        <xdr:cNvPr id="73" name="円/楕円 72"/>
        <xdr:cNvSpPr/>
      </xdr:nvSpPr>
      <xdr:spPr bwMode="auto">
        <a:xfrm>
          <a:off x="3556000" y="307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30385</xdr:rowOff>
    </xdr:from>
    <xdr:ext cx="762000" cy="259045"/>
    <xdr:sp macro="" textlink="">
      <xdr:nvSpPr>
        <xdr:cNvPr id="74" name="テキスト ボックス 73"/>
        <xdr:cNvSpPr txBox="1"/>
      </xdr:nvSpPr>
      <xdr:spPr>
        <a:xfrm>
          <a:off x="3225800" y="316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127300</xdr:rowOff>
    </xdr:from>
    <xdr:to>
      <xdr:col>2</xdr:col>
      <xdr:colOff>692150</xdr:colOff>
      <xdr:row>17</xdr:row>
      <xdr:rowOff>57450</xdr:rowOff>
    </xdr:to>
    <xdr:sp macro="" textlink="">
      <xdr:nvSpPr>
        <xdr:cNvPr id="75" name="円/楕円 74"/>
        <xdr:cNvSpPr/>
      </xdr:nvSpPr>
      <xdr:spPr bwMode="auto">
        <a:xfrm>
          <a:off x="2857500" y="291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67627</xdr:rowOff>
    </xdr:from>
    <xdr:ext cx="762000" cy="259045"/>
    <xdr:sp macro="" textlink="">
      <xdr:nvSpPr>
        <xdr:cNvPr id="76" name="テキスト ボックス 75"/>
        <xdr:cNvSpPr txBox="1"/>
      </xdr:nvSpPr>
      <xdr:spPr>
        <a:xfrm>
          <a:off x="2527300" y="268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171348</xdr:rowOff>
    </xdr:from>
    <xdr:to>
      <xdr:col>4</xdr:col>
      <xdr:colOff>1117600</xdr:colOff>
      <xdr:row>37</xdr:row>
      <xdr:rowOff>59792</xdr:rowOff>
    </xdr:to>
    <xdr:cxnSp macro="">
      <xdr:nvCxnSpPr>
        <xdr:cNvPr id="108" name="直線コネクタ 107"/>
        <xdr:cNvCxnSpPr/>
      </xdr:nvCxnSpPr>
      <xdr:spPr bwMode="auto">
        <a:xfrm>
          <a:off x="5003800" y="7124598"/>
          <a:ext cx="647700" cy="5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171348</xdr:rowOff>
    </xdr:from>
    <xdr:to>
      <xdr:col>4</xdr:col>
      <xdr:colOff>469900</xdr:colOff>
      <xdr:row>37</xdr:row>
      <xdr:rowOff>57963</xdr:rowOff>
    </xdr:to>
    <xdr:cxnSp macro="">
      <xdr:nvCxnSpPr>
        <xdr:cNvPr id="111" name="直線コネクタ 110"/>
        <xdr:cNvCxnSpPr/>
      </xdr:nvCxnSpPr>
      <xdr:spPr bwMode="auto">
        <a:xfrm flipV="1">
          <a:off x="4305300" y="7124598"/>
          <a:ext cx="698500" cy="58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27833</xdr:rowOff>
    </xdr:from>
    <xdr:to>
      <xdr:col>3</xdr:col>
      <xdr:colOff>904875</xdr:colOff>
      <xdr:row>37</xdr:row>
      <xdr:rowOff>57963</xdr:rowOff>
    </xdr:to>
    <xdr:cxnSp macro="">
      <xdr:nvCxnSpPr>
        <xdr:cNvPr id="114" name="直線コネクタ 113"/>
        <xdr:cNvCxnSpPr/>
      </xdr:nvCxnSpPr>
      <xdr:spPr bwMode="auto">
        <a:xfrm>
          <a:off x="3606800" y="7152533"/>
          <a:ext cx="698500" cy="30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27833</xdr:rowOff>
    </xdr:from>
    <xdr:to>
      <xdr:col>3</xdr:col>
      <xdr:colOff>206375</xdr:colOff>
      <xdr:row>37</xdr:row>
      <xdr:rowOff>57506</xdr:rowOff>
    </xdr:to>
    <xdr:cxnSp macro="">
      <xdr:nvCxnSpPr>
        <xdr:cNvPr id="117" name="直線コネクタ 116"/>
        <xdr:cNvCxnSpPr/>
      </xdr:nvCxnSpPr>
      <xdr:spPr bwMode="auto">
        <a:xfrm flipV="1">
          <a:off x="2908300" y="7152533"/>
          <a:ext cx="698500" cy="29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8992</xdr:rowOff>
    </xdr:from>
    <xdr:to>
      <xdr:col>5</xdr:col>
      <xdr:colOff>34925</xdr:colOff>
      <xdr:row>37</xdr:row>
      <xdr:rowOff>110592</xdr:rowOff>
    </xdr:to>
    <xdr:sp macro="" textlink="">
      <xdr:nvSpPr>
        <xdr:cNvPr id="127" name="円/楕円 126"/>
        <xdr:cNvSpPr/>
      </xdr:nvSpPr>
      <xdr:spPr bwMode="auto">
        <a:xfrm>
          <a:off x="5600700" y="713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152519</xdr:rowOff>
    </xdr:from>
    <xdr:ext cx="762000" cy="259045"/>
    <xdr:sp macro="" textlink="">
      <xdr:nvSpPr>
        <xdr:cNvPr id="128" name="人口1人当たり決算額の推移該当値テキスト445"/>
        <xdr:cNvSpPr txBox="1"/>
      </xdr:nvSpPr>
      <xdr:spPr>
        <a:xfrm>
          <a:off x="5740400" y="71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120548</xdr:rowOff>
    </xdr:from>
    <xdr:to>
      <xdr:col>4</xdr:col>
      <xdr:colOff>520700</xdr:colOff>
      <xdr:row>37</xdr:row>
      <xdr:rowOff>50698</xdr:rowOff>
    </xdr:to>
    <xdr:sp macro="" textlink="">
      <xdr:nvSpPr>
        <xdr:cNvPr id="129" name="円/楕円 128"/>
        <xdr:cNvSpPr/>
      </xdr:nvSpPr>
      <xdr:spPr bwMode="auto">
        <a:xfrm>
          <a:off x="4953000" y="707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35475</xdr:rowOff>
    </xdr:from>
    <xdr:ext cx="736600" cy="259045"/>
    <xdr:sp macro="" textlink="">
      <xdr:nvSpPr>
        <xdr:cNvPr id="130" name="テキスト ボックス 129"/>
        <xdr:cNvSpPr txBox="1"/>
      </xdr:nvSpPr>
      <xdr:spPr>
        <a:xfrm>
          <a:off x="4622800" y="716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7163</xdr:rowOff>
    </xdr:from>
    <xdr:to>
      <xdr:col>3</xdr:col>
      <xdr:colOff>955675</xdr:colOff>
      <xdr:row>37</xdr:row>
      <xdr:rowOff>108763</xdr:rowOff>
    </xdr:to>
    <xdr:sp macro="" textlink="">
      <xdr:nvSpPr>
        <xdr:cNvPr id="131" name="円/楕円 130"/>
        <xdr:cNvSpPr/>
      </xdr:nvSpPr>
      <xdr:spPr bwMode="auto">
        <a:xfrm>
          <a:off x="4254500" y="713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93540</xdr:rowOff>
    </xdr:from>
    <xdr:ext cx="762000" cy="259045"/>
    <xdr:sp macro="" textlink="">
      <xdr:nvSpPr>
        <xdr:cNvPr id="132" name="テキスト ボックス 131"/>
        <xdr:cNvSpPr txBox="1"/>
      </xdr:nvSpPr>
      <xdr:spPr>
        <a:xfrm>
          <a:off x="3924300" y="721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148483</xdr:rowOff>
    </xdr:from>
    <xdr:to>
      <xdr:col>3</xdr:col>
      <xdr:colOff>257175</xdr:colOff>
      <xdr:row>37</xdr:row>
      <xdr:rowOff>78633</xdr:rowOff>
    </xdr:to>
    <xdr:sp macro="" textlink="">
      <xdr:nvSpPr>
        <xdr:cNvPr id="133" name="円/楕円 132"/>
        <xdr:cNvSpPr/>
      </xdr:nvSpPr>
      <xdr:spPr bwMode="auto">
        <a:xfrm>
          <a:off x="3556000" y="710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63410</xdr:rowOff>
    </xdr:from>
    <xdr:ext cx="762000" cy="259045"/>
    <xdr:sp macro="" textlink="">
      <xdr:nvSpPr>
        <xdr:cNvPr id="134" name="テキスト ボックス 133"/>
        <xdr:cNvSpPr txBox="1"/>
      </xdr:nvSpPr>
      <xdr:spPr>
        <a:xfrm>
          <a:off x="3225800" y="71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6706</xdr:rowOff>
    </xdr:from>
    <xdr:to>
      <xdr:col>2</xdr:col>
      <xdr:colOff>692150</xdr:colOff>
      <xdr:row>37</xdr:row>
      <xdr:rowOff>108306</xdr:rowOff>
    </xdr:to>
    <xdr:sp macro="" textlink="">
      <xdr:nvSpPr>
        <xdr:cNvPr id="135" name="円/楕円 134"/>
        <xdr:cNvSpPr/>
      </xdr:nvSpPr>
      <xdr:spPr bwMode="auto">
        <a:xfrm>
          <a:off x="2857500" y="713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93083</xdr:rowOff>
    </xdr:from>
    <xdr:ext cx="762000" cy="259045"/>
    <xdr:sp macro="" textlink="">
      <xdr:nvSpPr>
        <xdr:cNvPr id="136" name="テキスト ボックス 135"/>
        <xdr:cNvSpPr txBox="1"/>
      </xdr:nvSpPr>
      <xdr:spPr>
        <a:xfrm>
          <a:off x="2527300" y="72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306,800
303,425
229.96
130,219,186
128,702,097
1,004,731
67,989,549
143,060,112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70587</xdr:rowOff>
    </xdr:from>
    <xdr:to>
      <xdr:col>6</xdr:col>
      <xdr:colOff>511175</xdr:colOff>
      <xdr:row>37</xdr:row>
      <xdr:rowOff>126936</xdr:rowOff>
    </xdr:to>
    <xdr:cxnSp macro="">
      <xdr:nvCxnSpPr>
        <xdr:cNvPr id="61" name="直線コネクタ 60"/>
        <xdr:cNvCxnSpPr/>
      </xdr:nvCxnSpPr>
      <xdr:spPr>
        <a:xfrm flipV="1">
          <a:off x="3797300" y="6414237"/>
          <a:ext cx="838200" cy="5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108763</xdr:rowOff>
    </xdr:from>
    <xdr:to>
      <xdr:col>5</xdr:col>
      <xdr:colOff>358775</xdr:colOff>
      <xdr:row>37</xdr:row>
      <xdr:rowOff>126936</xdr:rowOff>
    </xdr:to>
    <xdr:cxnSp macro="">
      <xdr:nvCxnSpPr>
        <xdr:cNvPr id="64" name="直線コネクタ 63"/>
        <xdr:cNvCxnSpPr/>
      </xdr:nvCxnSpPr>
      <xdr:spPr>
        <a:xfrm>
          <a:off x="2908300" y="6452413"/>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54623</xdr:rowOff>
    </xdr:from>
    <xdr:to>
      <xdr:col>4</xdr:col>
      <xdr:colOff>155575</xdr:colOff>
      <xdr:row>37</xdr:row>
      <xdr:rowOff>108763</xdr:rowOff>
    </xdr:to>
    <xdr:cxnSp macro="">
      <xdr:nvCxnSpPr>
        <xdr:cNvPr id="67" name="直線コネクタ 66"/>
        <xdr:cNvCxnSpPr/>
      </xdr:nvCxnSpPr>
      <xdr:spPr>
        <a:xfrm>
          <a:off x="2019300" y="6398273"/>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37211</xdr:rowOff>
    </xdr:from>
    <xdr:to>
      <xdr:col>2</xdr:col>
      <xdr:colOff>638175</xdr:colOff>
      <xdr:row>37</xdr:row>
      <xdr:rowOff>54623</xdr:rowOff>
    </xdr:to>
    <xdr:cxnSp macro="">
      <xdr:nvCxnSpPr>
        <xdr:cNvPr id="70" name="直線コネクタ 69"/>
        <xdr:cNvCxnSpPr/>
      </xdr:nvCxnSpPr>
      <xdr:spPr>
        <a:xfrm>
          <a:off x="1130300" y="6209411"/>
          <a:ext cx="889000" cy="18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19787</xdr:rowOff>
    </xdr:from>
    <xdr:to>
      <xdr:col>6</xdr:col>
      <xdr:colOff>561975</xdr:colOff>
      <xdr:row>37</xdr:row>
      <xdr:rowOff>121387</xdr:rowOff>
    </xdr:to>
    <xdr:sp macro="" textlink="">
      <xdr:nvSpPr>
        <xdr:cNvPr id="80" name="円/楕円 79"/>
        <xdr:cNvSpPr/>
      </xdr:nvSpPr>
      <xdr:spPr>
        <a:xfrm>
          <a:off x="4584700" y="63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169664</xdr:rowOff>
    </xdr:from>
    <xdr:ext cx="534377" cy="259045"/>
    <xdr:sp macro="" textlink="">
      <xdr:nvSpPr>
        <xdr:cNvPr id="81" name="人件費該当値テキスト"/>
        <xdr:cNvSpPr txBox="1"/>
      </xdr:nvSpPr>
      <xdr:spPr>
        <a:xfrm>
          <a:off x="4686300" y="63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76136</xdr:rowOff>
    </xdr:from>
    <xdr:to>
      <xdr:col>5</xdr:col>
      <xdr:colOff>409575</xdr:colOff>
      <xdr:row>38</xdr:row>
      <xdr:rowOff>6286</xdr:rowOff>
    </xdr:to>
    <xdr:sp macro="" textlink="">
      <xdr:nvSpPr>
        <xdr:cNvPr id="82" name="円/楕円 81"/>
        <xdr:cNvSpPr/>
      </xdr:nvSpPr>
      <xdr:spPr>
        <a:xfrm>
          <a:off x="3746500" y="6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168863</xdr:rowOff>
    </xdr:from>
    <xdr:ext cx="534377" cy="259045"/>
    <xdr:sp macro="" textlink="">
      <xdr:nvSpPr>
        <xdr:cNvPr id="83" name="テキスト ボックス 82"/>
        <xdr:cNvSpPr txBox="1"/>
      </xdr:nvSpPr>
      <xdr:spPr>
        <a:xfrm>
          <a:off x="3530111" y="65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57963</xdr:rowOff>
    </xdr:from>
    <xdr:to>
      <xdr:col>4</xdr:col>
      <xdr:colOff>206375</xdr:colOff>
      <xdr:row>37</xdr:row>
      <xdr:rowOff>159562</xdr:rowOff>
    </xdr:to>
    <xdr:sp macro="" textlink="">
      <xdr:nvSpPr>
        <xdr:cNvPr id="84" name="円/楕円 83"/>
        <xdr:cNvSpPr/>
      </xdr:nvSpPr>
      <xdr:spPr>
        <a:xfrm>
          <a:off x="2857500" y="6401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150690</xdr:rowOff>
    </xdr:from>
    <xdr:ext cx="534377" cy="259045"/>
    <xdr:sp macro="" textlink="">
      <xdr:nvSpPr>
        <xdr:cNvPr id="85" name="テキスト ボックス 84"/>
        <xdr:cNvSpPr txBox="1"/>
      </xdr:nvSpPr>
      <xdr:spPr>
        <a:xfrm>
          <a:off x="2641111" y="6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3823</xdr:rowOff>
    </xdr:from>
    <xdr:to>
      <xdr:col>3</xdr:col>
      <xdr:colOff>3175</xdr:colOff>
      <xdr:row>37</xdr:row>
      <xdr:rowOff>105423</xdr:rowOff>
    </xdr:to>
    <xdr:sp macro="" textlink="">
      <xdr:nvSpPr>
        <xdr:cNvPr id="86" name="円/楕円 85"/>
        <xdr:cNvSpPr/>
      </xdr:nvSpPr>
      <xdr:spPr>
        <a:xfrm>
          <a:off x="1968500" y="63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96550</xdr:rowOff>
    </xdr:from>
    <xdr:ext cx="534377" cy="259045"/>
    <xdr:sp macro="" textlink="">
      <xdr:nvSpPr>
        <xdr:cNvPr id="87" name="テキスト ボックス 86"/>
        <xdr:cNvSpPr txBox="1"/>
      </xdr:nvSpPr>
      <xdr:spPr>
        <a:xfrm>
          <a:off x="1752111" y="64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157861</xdr:rowOff>
    </xdr:from>
    <xdr:to>
      <xdr:col>1</xdr:col>
      <xdr:colOff>485775</xdr:colOff>
      <xdr:row>36</xdr:row>
      <xdr:rowOff>88011</xdr:rowOff>
    </xdr:to>
    <xdr:sp macro="" textlink="">
      <xdr:nvSpPr>
        <xdr:cNvPr id="88" name="円/楕円 87"/>
        <xdr:cNvSpPr/>
      </xdr:nvSpPr>
      <xdr:spPr>
        <a:xfrm>
          <a:off x="1079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79138</xdr:rowOff>
    </xdr:from>
    <xdr:ext cx="534377" cy="259045"/>
    <xdr:sp macro="" textlink="">
      <xdr:nvSpPr>
        <xdr:cNvPr id="89" name="テキスト ボックス 88"/>
        <xdr:cNvSpPr txBox="1"/>
      </xdr:nvSpPr>
      <xdr:spPr>
        <a:xfrm>
          <a:off x="863111" y="62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73634</xdr:rowOff>
    </xdr:from>
    <xdr:to>
      <xdr:col>6</xdr:col>
      <xdr:colOff>511175</xdr:colOff>
      <xdr:row>57</xdr:row>
      <xdr:rowOff>119876</xdr:rowOff>
    </xdr:to>
    <xdr:cxnSp macro="">
      <xdr:nvCxnSpPr>
        <xdr:cNvPr id="119" name="直線コネクタ 118"/>
        <xdr:cNvCxnSpPr/>
      </xdr:nvCxnSpPr>
      <xdr:spPr>
        <a:xfrm flipV="1">
          <a:off x="3797300" y="9846284"/>
          <a:ext cx="8382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119876</xdr:rowOff>
    </xdr:from>
    <xdr:to>
      <xdr:col>5</xdr:col>
      <xdr:colOff>358775</xdr:colOff>
      <xdr:row>57</xdr:row>
      <xdr:rowOff>140665</xdr:rowOff>
    </xdr:to>
    <xdr:cxnSp macro="">
      <xdr:nvCxnSpPr>
        <xdr:cNvPr id="122" name="直線コネクタ 121"/>
        <xdr:cNvCxnSpPr/>
      </xdr:nvCxnSpPr>
      <xdr:spPr>
        <a:xfrm flipV="1">
          <a:off x="2908300" y="9892526"/>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140665</xdr:rowOff>
    </xdr:from>
    <xdr:to>
      <xdr:col>4</xdr:col>
      <xdr:colOff>155575</xdr:colOff>
      <xdr:row>58</xdr:row>
      <xdr:rowOff>19431</xdr:rowOff>
    </xdr:to>
    <xdr:cxnSp macro="">
      <xdr:nvCxnSpPr>
        <xdr:cNvPr id="125" name="直線コネクタ 124"/>
        <xdr:cNvCxnSpPr/>
      </xdr:nvCxnSpPr>
      <xdr:spPr>
        <a:xfrm flipV="1">
          <a:off x="2019300" y="9913315"/>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15227</xdr:rowOff>
    </xdr:from>
    <xdr:to>
      <xdr:col>2</xdr:col>
      <xdr:colOff>638175</xdr:colOff>
      <xdr:row>58</xdr:row>
      <xdr:rowOff>19431</xdr:rowOff>
    </xdr:to>
    <xdr:cxnSp macro="">
      <xdr:nvCxnSpPr>
        <xdr:cNvPr id="128" name="直線コネクタ 127"/>
        <xdr:cNvCxnSpPr/>
      </xdr:nvCxnSpPr>
      <xdr:spPr>
        <a:xfrm>
          <a:off x="1130300" y="9959327"/>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22834</xdr:rowOff>
    </xdr:from>
    <xdr:to>
      <xdr:col>6</xdr:col>
      <xdr:colOff>561975</xdr:colOff>
      <xdr:row>57</xdr:row>
      <xdr:rowOff>124434</xdr:rowOff>
    </xdr:to>
    <xdr:sp macro="" textlink="">
      <xdr:nvSpPr>
        <xdr:cNvPr id="138" name="円/楕円 137"/>
        <xdr:cNvSpPr/>
      </xdr:nvSpPr>
      <xdr:spPr>
        <a:xfrm>
          <a:off x="45847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45711</xdr:rowOff>
    </xdr:from>
    <xdr:ext cx="534377" cy="259045"/>
    <xdr:sp macro="" textlink="">
      <xdr:nvSpPr>
        <xdr:cNvPr id="139" name="物件費該当値テキスト"/>
        <xdr:cNvSpPr txBox="1"/>
      </xdr:nvSpPr>
      <xdr:spPr>
        <a:xfrm>
          <a:off x="4686300" y="96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69076</xdr:rowOff>
    </xdr:from>
    <xdr:to>
      <xdr:col>5</xdr:col>
      <xdr:colOff>409575</xdr:colOff>
      <xdr:row>57</xdr:row>
      <xdr:rowOff>170676</xdr:rowOff>
    </xdr:to>
    <xdr:sp macro="" textlink="">
      <xdr:nvSpPr>
        <xdr:cNvPr id="140" name="円/楕円 139"/>
        <xdr:cNvSpPr/>
      </xdr:nvSpPr>
      <xdr:spPr>
        <a:xfrm>
          <a:off x="3746500" y="98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15753</xdr:rowOff>
    </xdr:from>
    <xdr:ext cx="534377" cy="259045"/>
    <xdr:sp macro="" textlink="">
      <xdr:nvSpPr>
        <xdr:cNvPr id="141" name="テキスト ボックス 140"/>
        <xdr:cNvSpPr txBox="1"/>
      </xdr:nvSpPr>
      <xdr:spPr>
        <a:xfrm>
          <a:off x="3530111" y="96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89865</xdr:rowOff>
    </xdr:from>
    <xdr:to>
      <xdr:col>4</xdr:col>
      <xdr:colOff>206375</xdr:colOff>
      <xdr:row>58</xdr:row>
      <xdr:rowOff>20015</xdr:rowOff>
    </xdr:to>
    <xdr:sp macro="" textlink="">
      <xdr:nvSpPr>
        <xdr:cNvPr id="142" name="円/楕円 141"/>
        <xdr:cNvSpPr/>
      </xdr:nvSpPr>
      <xdr:spPr>
        <a:xfrm>
          <a:off x="2857500" y="98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36542</xdr:rowOff>
    </xdr:from>
    <xdr:ext cx="534377" cy="259045"/>
    <xdr:sp macro="" textlink="">
      <xdr:nvSpPr>
        <xdr:cNvPr id="143" name="テキスト ボックス 142"/>
        <xdr:cNvSpPr txBox="1"/>
      </xdr:nvSpPr>
      <xdr:spPr>
        <a:xfrm>
          <a:off x="2641111" y="96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140081</xdr:rowOff>
    </xdr:from>
    <xdr:to>
      <xdr:col>3</xdr:col>
      <xdr:colOff>3175</xdr:colOff>
      <xdr:row>58</xdr:row>
      <xdr:rowOff>70231</xdr:rowOff>
    </xdr:to>
    <xdr:sp macro="" textlink="">
      <xdr:nvSpPr>
        <xdr:cNvPr id="144" name="円/楕円 143"/>
        <xdr:cNvSpPr/>
      </xdr:nvSpPr>
      <xdr:spPr>
        <a:xfrm>
          <a:off x="1968500" y="99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86758</xdr:rowOff>
    </xdr:from>
    <xdr:ext cx="534377" cy="259045"/>
    <xdr:sp macro="" textlink="">
      <xdr:nvSpPr>
        <xdr:cNvPr id="145" name="テキスト ボックス 144"/>
        <xdr:cNvSpPr txBox="1"/>
      </xdr:nvSpPr>
      <xdr:spPr>
        <a:xfrm>
          <a:off x="1752111" y="96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135877</xdr:rowOff>
    </xdr:from>
    <xdr:to>
      <xdr:col>1</xdr:col>
      <xdr:colOff>485775</xdr:colOff>
      <xdr:row>58</xdr:row>
      <xdr:rowOff>66027</xdr:rowOff>
    </xdr:to>
    <xdr:sp macro="" textlink="">
      <xdr:nvSpPr>
        <xdr:cNvPr id="146" name="円/楕円 145"/>
        <xdr:cNvSpPr/>
      </xdr:nvSpPr>
      <xdr:spPr>
        <a:xfrm>
          <a:off x="1079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82554</xdr:rowOff>
    </xdr:from>
    <xdr:ext cx="534377" cy="259045"/>
    <xdr:sp macro="" textlink="">
      <xdr:nvSpPr>
        <xdr:cNvPr id="147" name="テキスト ボックス 146"/>
        <xdr:cNvSpPr txBox="1"/>
      </xdr:nvSpPr>
      <xdr:spPr>
        <a:xfrm>
          <a:off x="863111" y="96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132588</xdr:rowOff>
    </xdr:from>
    <xdr:to>
      <xdr:col>6</xdr:col>
      <xdr:colOff>511175</xdr:colOff>
      <xdr:row>75</xdr:row>
      <xdr:rowOff>146177</xdr:rowOff>
    </xdr:to>
    <xdr:cxnSp macro="">
      <xdr:nvCxnSpPr>
        <xdr:cNvPr id="176" name="直線コネクタ 175"/>
        <xdr:cNvCxnSpPr/>
      </xdr:nvCxnSpPr>
      <xdr:spPr>
        <a:xfrm>
          <a:off x="3797300" y="12991338"/>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132588</xdr:rowOff>
    </xdr:from>
    <xdr:to>
      <xdr:col>5</xdr:col>
      <xdr:colOff>358775</xdr:colOff>
      <xdr:row>76</xdr:row>
      <xdr:rowOff>3811</xdr:rowOff>
    </xdr:to>
    <xdr:cxnSp macro="">
      <xdr:nvCxnSpPr>
        <xdr:cNvPr id="179" name="直線コネクタ 178"/>
        <xdr:cNvCxnSpPr/>
      </xdr:nvCxnSpPr>
      <xdr:spPr>
        <a:xfrm flipV="1">
          <a:off x="2908300" y="12991338"/>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3811</xdr:rowOff>
    </xdr:from>
    <xdr:to>
      <xdr:col>4</xdr:col>
      <xdr:colOff>155575</xdr:colOff>
      <xdr:row>76</xdr:row>
      <xdr:rowOff>49403</xdr:rowOff>
    </xdr:to>
    <xdr:cxnSp macro="">
      <xdr:nvCxnSpPr>
        <xdr:cNvPr id="182" name="直線コネクタ 181"/>
        <xdr:cNvCxnSpPr/>
      </xdr:nvCxnSpPr>
      <xdr:spPr>
        <a:xfrm flipV="1">
          <a:off x="2019300" y="13034011"/>
          <a:ext cx="889000" cy="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159638</xdr:rowOff>
    </xdr:from>
    <xdr:to>
      <xdr:col>2</xdr:col>
      <xdr:colOff>638175</xdr:colOff>
      <xdr:row>76</xdr:row>
      <xdr:rowOff>49403</xdr:rowOff>
    </xdr:to>
    <xdr:cxnSp macro="">
      <xdr:nvCxnSpPr>
        <xdr:cNvPr id="185" name="直線コネクタ 184"/>
        <xdr:cNvCxnSpPr/>
      </xdr:nvCxnSpPr>
      <xdr:spPr>
        <a:xfrm>
          <a:off x="1130300" y="13018388"/>
          <a:ext cx="889000" cy="6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95377</xdr:rowOff>
    </xdr:from>
    <xdr:to>
      <xdr:col>6</xdr:col>
      <xdr:colOff>561975</xdr:colOff>
      <xdr:row>76</xdr:row>
      <xdr:rowOff>25527</xdr:rowOff>
    </xdr:to>
    <xdr:sp macro="" textlink="">
      <xdr:nvSpPr>
        <xdr:cNvPr id="195" name="円/楕円 194"/>
        <xdr:cNvSpPr/>
      </xdr:nvSpPr>
      <xdr:spPr>
        <a:xfrm>
          <a:off x="4584700" y="1295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118254</xdr:rowOff>
    </xdr:from>
    <xdr:ext cx="469744" cy="259045"/>
    <xdr:sp macro="" textlink="">
      <xdr:nvSpPr>
        <xdr:cNvPr id="196" name="維持補修費該当値テキスト"/>
        <xdr:cNvSpPr txBox="1"/>
      </xdr:nvSpPr>
      <xdr:spPr>
        <a:xfrm>
          <a:off x="4686300" y="1280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81788</xdr:rowOff>
    </xdr:from>
    <xdr:to>
      <xdr:col>5</xdr:col>
      <xdr:colOff>409575</xdr:colOff>
      <xdr:row>76</xdr:row>
      <xdr:rowOff>11937</xdr:rowOff>
    </xdr:to>
    <xdr:sp macro="" textlink="">
      <xdr:nvSpPr>
        <xdr:cNvPr id="197" name="円/楕円 196"/>
        <xdr:cNvSpPr/>
      </xdr:nvSpPr>
      <xdr:spPr>
        <a:xfrm>
          <a:off x="3746500" y="12940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28465</xdr:rowOff>
    </xdr:from>
    <xdr:ext cx="469744" cy="259045"/>
    <xdr:sp macro="" textlink="">
      <xdr:nvSpPr>
        <xdr:cNvPr id="198" name="テキスト ボックス 197"/>
        <xdr:cNvSpPr txBox="1"/>
      </xdr:nvSpPr>
      <xdr:spPr>
        <a:xfrm>
          <a:off x="3562427" y="127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124460</xdr:rowOff>
    </xdr:from>
    <xdr:to>
      <xdr:col>4</xdr:col>
      <xdr:colOff>206375</xdr:colOff>
      <xdr:row>76</xdr:row>
      <xdr:rowOff>54611</xdr:rowOff>
    </xdr:to>
    <xdr:sp macro="" textlink="">
      <xdr:nvSpPr>
        <xdr:cNvPr id="199" name="円/楕円 198"/>
        <xdr:cNvSpPr/>
      </xdr:nvSpPr>
      <xdr:spPr>
        <a:xfrm>
          <a:off x="2857500" y="12983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71137</xdr:rowOff>
    </xdr:from>
    <xdr:ext cx="469744" cy="259045"/>
    <xdr:sp macro="" textlink="">
      <xdr:nvSpPr>
        <xdr:cNvPr id="200" name="テキスト ボックス 199"/>
        <xdr:cNvSpPr txBox="1"/>
      </xdr:nvSpPr>
      <xdr:spPr>
        <a:xfrm>
          <a:off x="2673427" y="1275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170053</xdr:rowOff>
    </xdr:from>
    <xdr:to>
      <xdr:col>3</xdr:col>
      <xdr:colOff>3175</xdr:colOff>
      <xdr:row>76</xdr:row>
      <xdr:rowOff>100203</xdr:rowOff>
    </xdr:to>
    <xdr:sp macro="" textlink="">
      <xdr:nvSpPr>
        <xdr:cNvPr id="201" name="円/楕円 200"/>
        <xdr:cNvSpPr/>
      </xdr:nvSpPr>
      <xdr:spPr>
        <a:xfrm>
          <a:off x="1968500" y="130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91330</xdr:rowOff>
    </xdr:from>
    <xdr:ext cx="469744" cy="259045"/>
    <xdr:sp macro="" textlink="">
      <xdr:nvSpPr>
        <xdr:cNvPr id="202" name="テキスト ボックス 201"/>
        <xdr:cNvSpPr txBox="1"/>
      </xdr:nvSpPr>
      <xdr:spPr>
        <a:xfrm>
          <a:off x="1784427" y="1312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108839</xdr:rowOff>
    </xdr:from>
    <xdr:to>
      <xdr:col>1</xdr:col>
      <xdr:colOff>485775</xdr:colOff>
      <xdr:row>76</xdr:row>
      <xdr:rowOff>38990</xdr:rowOff>
    </xdr:to>
    <xdr:sp macro="" textlink="">
      <xdr:nvSpPr>
        <xdr:cNvPr id="203" name="円/楕円 202"/>
        <xdr:cNvSpPr/>
      </xdr:nvSpPr>
      <xdr:spPr>
        <a:xfrm>
          <a:off x="1079500" y="12967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55516</xdr:rowOff>
    </xdr:from>
    <xdr:ext cx="469744" cy="259045"/>
    <xdr:sp macro="" textlink="">
      <xdr:nvSpPr>
        <xdr:cNvPr id="204" name="テキスト ボックス 203"/>
        <xdr:cNvSpPr txBox="1"/>
      </xdr:nvSpPr>
      <xdr:spPr>
        <a:xfrm>
          <a:off x="895427"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61227</xdr:rowOff>
    </xdr:from>
    <xdr:to>
      <xdr:col>6</xdr:col>
      <xdr:colOff>511175</xdr:colOff>
      <xdr:row>94</xdr:row>
      <xdr:rowOff>129705</xdr:rowOff>
    </xdr:to>
    <xdr:cxnSp macro="">
      <xdr:nvCxnSpPr>
        <xdr:cNvPr id="234" name="直線コネクタ 233"/>
        <xdr:cNvCxnSpPr/>
      </xdr:nvCxnSpPr>
      <xdr:spPr>
        <a:xfrm flipV="1">
          <a:off x="3797300" y="16177527"/>
          <a:ext cx="838200" cy="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129705</xdr:rowOff>
    </xdr:from>
    <xdr:to>
      <xdr:col>5</xdr:col>
      <xdr:colOff>358775</xdr:colOff>
      <xdr:row>95</xdr:row>
      <xdr:rowOff>47523</xdr:rowOff>
    </xdr:to>
    <xdr:cxnSp macro="">
      <xdr:nvCxnSpPr>
        <xdr:cNvPr id="237" name="直線コネクタ 236"/>
        <xdr:cNvCxnSpPr/>
      </xdr:nvCxnSpPr>
      <xdr:spPr>
        <a:xfrm flipV="1">
          <a:off x="2908300" y="16246005"/>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47523</xdr:rowOff>
    </xdr:from>
    <xdr:to>
      <xdr:col>4</xdr:col>
      <xdr:colOff>155575</xdr:colOff>
      <xdr:row>95</xdr:row>
      <xdr:rowOff>129223</xdr:rowOff>
    </xdr:to>
    <xdr:cxnSp macro="">
      <xdr:nvCxnSpPr>
        <xdr:cNvPr id="240" name="直線コネクタ 239"/>
        <xdr:cNvCxnSpPr/>
      </xdr:nvCxnSpPr>
      <xdr:spPr>
        <a:xfrm flipV="1">
          <a:off x="2019300" y="16335273"/>
          <a:ext cx="889000" cy="8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2" name="テキスト ボックス 241"/>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129223</xdr:rowOff>
    </xdr:from>
    <xdr:to>
      <xdr:col>2</xdr:col>
      <xdr:colOff>638175</xdr:colOff>
      <xdr:row>95</xdr:row>
      <xdr:rowOff>161747</xdr:rowOff>
    </xdr:to>
    <xdr:cxnSp macro="">
      <xdr:nvCxnSpPr>
        <xdr:cNvPr id="243" name="直線コネクタ 242"/>
        <xdr:cNvCxnSpPr/>
      </xdr:nvCxnSpPr>
      <xdr:spPr>
        <a:xfrm flipV="1">
          <a:off x="1130300" y="16416973"/>
          <a:ext cx="889000" cy="3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5" name="テキスト ボックス 244"/>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10427</xdr:rowOff>
    </xdr:from>
    <xdr:to>
      <xdr:col>6</xdr:col>
      <xdr:colOff>561975</xdr:colOff>
      <xdr:row>94</xdr:row>
      <xdr:rowOff>112027</xdr:rowOff>
    </xdr:to>
    <xdr:sp macro="" textlink="">
      <xdr:nvSpPr>
        <xdr:cNvPr id="253" name="円/楕円 252"/>
        <xdr:cNvSpPr/>
      </xdr:nvSpPr>
      <xdr:spPr>
        <a:xfrm>
          <a:off x="4584700" y="161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33304</xdr:rowOff>
    </xdr:from>
    <xdr:ext cx="599010" cy="259045"/>
    <xdr:sp macro="" textlink="">
      <xdr:nvSpPr>
        <xdr:cNvPr id="254" name="扶助費該当値テキスト"/>
        <xdr:cNvSpPr txBox="1"/>
      </xdr:nvSpPr>
      <xdr:spPr>
        <a:xfrm>
          <a:off x="4686300" y="1597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126,179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78905</xdr:rowOff>
    </xdr:from>
    <xdr:to>
      <xdr:col>5</xdr:col>
      <xdr:colOff>409575</xdr:colOff>
      <xdr:row>95</xdr:row>
      <xdr:rowOff>9055</xdr:rowOff>
    </xdr:to>
    <xdr:sp macro="" textlink="">
      <xdr:nvSpPr>
        <xdr:cNvPr id="255" name="円/楕円 254"/>
        <xdr:cNvSpPr/>
      </xdr:nvSpPr>
      <xdr:spPr>
        <a:xfrm>
          <a:off x="3746500" y="161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25582</xdr:rowOff>
    </xdr:from>
    <xdr:ext cx="599010" cy="259045"/>
    <xdr:sp macro="" textlink="">
      <xdr:nvSpPr>
        <xdr:cNvPr id="256" name="テキスト ボックス 255"/>
        <xdr:cNvSpPr txBox="1"/>
      </xdr:nvSpPr>
      <xdr:spPr>
        <a:xfrm>
          <a:off x="3497794" y="1597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120,787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168173</xdr:rowOff>
    </xdr:from>
    <xdr:to>
      <xdr:col>4</xdr:col>
      <xdr:colOff>206375</xdr:colOff>
      <xdr:row>95</xdr:row>
      <xdr:rowOff>98323</xdr:rowOff>
    </xdr:to>
    <xdr:sp macro="" textlink="">
      <xdr:nvSpPr>
        <xdr:cNvPr id="257" name="円/楕円 256"/>
        <xdr:cNvSpPr/>
      </xdr:nvSpPr>
      <xdr:spPr>
        <a:xfrm>
          <a:off x="2857500" y="162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114850</xdr:rowOff>
    </xdr:from>
    <xdr:ext cx="599010" cy="259045"/>
    <xdr:sp macro="" textlink="">
      <xdr:nvSpPr>
        <xdr:cNvPr id="258" name="テキスト ボックス 257"/>
        <xdr:cNvSpPr txBox="1"/>
      </xdr:nvSpPr>
      <xdr:spPr>
        <a:xfrm>
          <a:off x="2608794" y="1605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78423</xdr:rowOff>
    </xdr:from>
    <xdr:to>
      <xdr:col>3</xdr:col>
      <xdr:colOff>3175</xdr:colOff>
      <xdr:row>96</xdr:row>
      <xdr:rowOff>8573</xdr:rowOff>
    </xdr:to>
    <xdr:sp macro="" textlink="">
      <xdr:nvSpPr>
        <xdr:cNvPr id="259" name="円/楕円 258"/>
        <xdr:cNvSpPr/>
      </xdr:nvSpPr>
      <xdr:spPr>
        <a:xfrm>
          <a:off x="1968500" y="163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25100</xdr:rowOff>
    </xdr:from>
    <xdr:ext cx="599010" cy="259045"/>
    <xdr:sp macro="" textlink="">
      <xdr:nvSpPr>
        <xdr:cNvPr id="260" name="テキスト ボックス 259"/>
        <xdr:cNvSpPr txBox="1"/>
      </xdr:nvSpPr>
      <xdr:spPr>
        <a:xfrm>
          <a:off x="1719794" y="1614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107,325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110947</xdr:rowOff>
    </xdr:from>
    <xdr:to>
      <xdr:col>1</xdr:col>
      <xdr:colOff>485775</xdr:colOff>
      <xdr:row>96</xdr:row>
      <xdr:rowOff>41097</xdr:rowOff>
    </xdr:to>
    <xdr:sp macro="" textlink="">
      <xdr:nvSpPr>
        <xdr:cNvPr id="261" name="円/楕円 260"/>
        <xdr:cNvSpPr/>
      </xdr:nvSpPr>
      <xdr:spPr>
        <a:xfrm>
          <a:off x="1079500" y="163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57624</xdr:rowOff>
    </xdr:from>
    <xdr:ext cx="599010" cy="259045"/>
    <xdr:sp macro="" textlink="">
      <xdr:nvSpPr>
        <xdr:cNvPr id="262" name="テキスト ボックス 261"/>
        <xdr:cNvSpPr txBox="1"/>
      </xdr:nvSpPr>
      <xdr:spPr>
        <a:xfrm>
          <a:off x="830794" y="1617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31366</xdr:rowOff>
    </xdr:from>
    <xdr:to>
      <xdr:col>15</xdr:col>
      <xdr:colOff>180975</xdr:colOff>
      <xdr:row>33</xdr:row>
      <xdr:rowOff>36990</xdr:rowOff>
    </xdr:to>
    <xdr:cxnSp macro="">
      <xdr:nvCxnSpPr>
        <xdr:cNvPr id="289" name="直線コネクタ 288"/>
        <xdr:cNvCxnSpPr/>
      </xdr:nvCxnSpPr>
      <xdr:spPr>
        <a:xfrm flipV="1">
          <a:off x="9639300" y="5689216"/>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36990</xdr:rowOff>
    </xdr:from>
    <xdr:to>
      <xdr:col>14</xdr:col>
      <xdr:colOff>28575</xdr:colOff>
      <xdr:row>33</xdr:row>
      <xdr:rowOff>144500</xdr:rowOff>
    </xdr:to>
    <xdr:cxnSp macro="">
      <xdr:nvCxnSpPr>
        <xdr:cNvPr id="292" name="直線コネクタ 291"/>
        <xdr:cNvCxnSpPr/>
      </xdr:nvCxnSpPr>
      <xdr:spPr>
        <a:xfrm flipV="1">
          <a:off x="8750300" y="5694840"/>
          <a:ext cx="889000" cy="10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144500</xdr:rowOff>
    </xdr:from>
    <xdr:to>
      <xdr:col>12</xdr:col>
      <xdr:colOff>511175</xdr:colOff>
      <xdr:row>34</xdr:row>
      <xdr:rowOff>65176</xdr:rowOff>
    </xdr:to>
    <xdr:cxnSp macro="">
      <xdr:nvCxnSpPr>
        <xdr:cNvPr id="295" name="直線コネクタ 294"/>
        <xdr:cNvCxnSpPr/>
      </xdr:nvCxnSpPr>
      <xdr:spPr>
        <a:xfrm flipV="1">
          <a:off x="7861300" y="5802350"/>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65176</xdr:rowOff>
    </xdr:from>
    <xdr:to>
      <xdr:col>11</xdr:col>
      <xdr:colOff>307975</xdr:colOff>
      <xdr:row>34</xdr:row>
      <xdr:rowOff>95900</xdr:rowOff>
    </xdr:to>
    <xdr:cxnSp macro="">
      <xdr:nvCxnSpPr>
        <xdr:cNvPr id="298" name="直線コネクタ 297"/>
        <xdr:cNvCxnSpPr/>
      </xdr:nvCxnSpPr>
      <xdr:spPr>
        <a:xfrm flipV="1">
          <a:off x="6972300" y="5894476"/>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152016</xdr:rowOff>
    </xdr:from>
    <xdr:to>
      <xdr:col>15</xdr:col>
      <xdr:colOff>231775</xdr:colOff>
      <xdr:row>33</xdr:row>
      <xdr:rowOff>82166</xdr:rowOff>
    </xdr:to>
    <xdr:sp macro="" textlink="">
      <xdr:nvSpPr>
        <xdr:cNvPr id="308" name="円/楕円 307"/>
        <xdr:cNvSpPr/>
      </xdr:nvSpPr>
      <xdr:spPr>
        <a:xfrm>
          <a:off x="10426700" y="56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3443</xdr:rowOff>
    </xdr:from>
    <xdr:ext cx="534377" cy="259045"/>
    <xdr:sp macro="" textlink="">
      <xdr:nvSpPr>
        <xdr:cNvPr id="309" name="補助費等該当値テキスト"/>
        <xdr:cNvSpPr txBox="1"/>
      </xdr:nvSpPr>
      <xdr:spPr>
        <a:xfrm>
          <a:off x="10528300" y="5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42,239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157640</xdr:rowOff>
    </xdr:from>
    <xdr:to>
      <xdr:col>14</xdr:col>
      <xdr:colOff>79375</xdr:colOff>
      <xdr:row>33</xdr:row>
      <xdr:rowOff>87790</xdr:rowOff>
    </xdr:to>
    <xdr:sp macro="" textlink="">
      <xdr:nvSpPr>
        <xdr:cNvPr id="310" name="円/楕円 309"/>
        <xdr:cNvSpPr/>
      </xdr:nvSpPr>
      <xdr:spPr>
        <a:xfrm>
          <a:off x="9588500" y="56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104317</xdr:rowOff>
    </xdr:from>
    <xdr:ext cx="534377" cy="259045"/>
    <xdr:sp macro="" textlink="">
      <xdr:nvSpPr>
        <xdr:cNvPr id="311" name="テキスト ボックス 310"/>
        <xdr:cNvSpPr txBox="1"/>
      </xdr:nvSpPr>
      <xdr:spPr>
        <a:xfrm>
          <a:off x="9372111" y="54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93700</xdr:rowOff>
    </xdr:from>
    <xdr:to>
      <xdr:col>12</xdr:col>
      <xdr:colOff>561975</xdr:colOff>
      <xdr:row>34</xdr:row>
      <xdr:rowOff>23850</xdr:rowOff>
    </xdr:to>
    <xdr:sp macro="" textlink="">
      <xdr:nvSpPr>
        <xdr:cNvPr id="312" name="円/楕円 311"/>
        <xdr:cNvSpPr/>
      </xdr:nvSpPr>
      <xdr:spPr>
        <a:xfrm>
          <a:off x="8699500" y="57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40377</xdr:rowOff>
    </xdr:from>
    <xdr:ext cx="534377" cy="259045"/>
    <xdr:sp macro="" textlink="">
      <xdr:nvSpPr>
        <xdr:cNvPr id="313" name="テキスト ボックス 312"/>
        <xdr:cNvSpPr txBox="1"/>
      </xdr:nvSpPr>
      <xdr:spPr>
        <a:xfrm>
          <a:off x="8483111" y="55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14376</xdr:rowOff>
    </xdr:from>
    <xdr:to>
      <xdr:col>11</xdr:col>
      <xdr:colOff>358775</xdr:colOff>
      <xdr:row>34</xdr:row>
      <xdr:rowOff>115976</xdr:rowOff>
    </xdr:to>
    <xdr:sp macro="" textlink="">
      <xdr:nvSpPr>
        <xdr:cNvPr id="314" name="円/楕円 313"/>
        <xdr:cNvSpPr/>
      </xdr:nvSpPr>
      <xdr:spPr>
        <a:xfrm>
          <a:off x="7810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132503</xdr:rowOff>
    </xdr:from>
    <xdr:ext cx="534377" cy="259045"/>
    <xdr:sp macro="" textlink="">
      <xdr:nvSpPr>
        <xdr:cNvPr id="315" name="テキスト ボックス 314"/>
        <xdr:cNvSpPr txBox="1"/>
      </xdr:nvSpPr>
      <xdr:spPr>
        <a:xfrm>
          <a:off x="7594111" y="561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45100</xdr:rowOff>
    </xdr:from>
    <xdr:to>
      <xdr:col>10</xdr:col>
      <xdr:colOff>155575</xdr:colOff>
      <xdr:row>34</xdr:row>
      <xdr:rowOff>146700</xdr:rowOff>
    </xdr:to>
    <xdr:sp macro="" textlink="">
      <xdr:nvSpPr>
        <xdr:cNvPr id="316" name="円/楕円 315"/>
        <xdr:cNvSpPr/>
      </xdr:nvSpPr>
      <xdr:spPr>
        <a:xfrm>
          <a:off x="6921500" y="58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163227</xdr:rowOff>
    </xdr:from>
    <xdr:ext cx="534377" cy="259045"/>
    <xdr:sp macro="" textlink="">
      <xdr:nvSpPr>
        <xdr:cNvPr id="317" name="テキスト ボックス 316"/>
        <xdr:cNvSpPr txBox="1"/>
      </xdr:nvSpPr>
      <xdr:spPr>
        <a:xfrm>
          <a:off x="6705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6159</xdr:rowOff>
    </xdr:from>
    <xdr:to>
      <xdr:col>15</xdr:col>
      <xdr:colOff>180975</xdr:colOff>
      <xdr:row>56</xdr:row>
      <xdr:rowOff>129527</xdr:rowOff>
    </xdr:to>
    <xdr:cxnSp macro="">
      <xdr:nvCxnSpPr>
        <xdr:cNvPr id="347" name="直線コネクタ 346"/>
        <xdr:cNvCxnSpPr/>
      </xdr:nvCxnSpPr>
      <xdr:spPr>
        <a:xfrm>
          <a:off x="9639300" y="8578659"/>
          <a:ext cx="838200" cy="11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6159</xdr:rowOff>
    </xdr:from>
    <xdr:to>
      <xdr:col>14</xdr:col>
      <xdr:colOff>28575</xdr:colOff>
      <xdr:row>51</xdr:row>
      <xdr:rowOff>88818</xdr:rowOff>
    </xdr:to>
    <xdr:cxnSp macro="">
      <xdr:nvCxnSpPr>
        <xdr:cNvPr id="350" name="直線コネクタ 349"/>
        <xdr:cNvCxnSpPr/>
      </xdr:nvCxnSpPr>
      <xdr:spPr>
        <a:xfrm flipV="1">
          <a:off x="8750300" y="8578659"/>
          <a:ext cx="889000" cy="2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88818</xdr:rowOff>
    </xdr:from>
    <xdr:to>
      <xdr:col>12</xdr:col>
      <xdr:colOff>511175</xdr:colOff>
      <xdr:row>54</xdr:row>
      <xdr:rowOff>26581</xdr:rowOff>
    </xdr:to>
    <xdr:cxnSp macro="">
      <xdr:nvCxnSpPr>
        <xdr:cNvPr id="353" name="直線コネクタ 352"/>
        <xdr:cNvCxnSpPr/>
      </xdr:nvCxnSpPr>
      <xdr:spPr>
        <a:xfrm flipV="1">
          <a:off x="7861300" y="8832768"/>
          <a:ext cx="889000" cy="45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26581</xdr:rowOff>
    </xdr:from>
    <xdr:to>
      <xdr:col>11</xdr:col>
      <xdr:colOff>307975</xdr:colOff>
      <xdr:row>54</xdr:row>
      <xdr:rowOff>151302</xdr:rowOff>
    </xdr:to>
    <xdr:cxnSp macro="">
      <xdr:nvCxnSpPr>
        <xdr:cNvPr id="356" name="直線コネクタ 355"/>
        <xdr:cNvCxnSpPr/>
      </xdr:nvCxnSpPr>
      <xdr:spPr>
        <a:xfrm flipV="1">
          <a:off x="6972300" y="9284881"/>
          <a:ext cx="889000" cy="1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8" name="テキスト ボックス 357"/>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78727</xdr:rowOff>
    </xdr:from>
    <xdr:to>
      <xdr:col>15</xdr:col>
      <xdr:colOff>231775</xdr:colOff>
      <xdr:row>57</xdr:row>
      <xdr:rowOff>8877</xdr:rowOff>
    </xdr:to>
    <xdr:sp macro="" textlink="">
      <xdr:nvSpPr>
        <xdr:cNvPr id="366" name="円/楕円 365"/>
        <xdr:cNvSpPr/>
      </xdr:nvSpPr>
      <xdr:spPr>
        <a:xfrm>
          <a:off x="10426700" y="96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57154</xdr:rowOff>
    </xdr:from>
    <xdr:ext cx="534377" cy="259045"/>
    <xdr:sp macro="" textlink="">
      <xdr:nvSpPr>
        <xdr:cNvPr id="367" name="普通建設事業費該当値テキスト"/>
        <xdr:cNvSpPr txBox="1"/>
      </xdr:nvSpPr>
      <xdr:spPr>
        <a:xfrm>
          <a:off x="10528300" y="96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126809</xdr:rowOff>
    </xdr:from>
    <xdr:to>
      <xdr:col>14</xdr:col>
      <xdr:colOff>79375</xdr:colOff>
      <xdr:row>50</xdr:row>
      <xdr:rowOff>56959</xdr:rowOff>
    </xdr:to>
    <xdr:sp macro="" textlink="">
      <xdr:nvSpPr>
        <xdr:cNvPr id="368" name="円/楕円 367"/>
        <xdr:cNvSpPr/>
      </xdr:nvSpPr>
      <xdr:spPr>
        <a:xfrm>
          <a:off x="9588500" y="85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73486</xdr:rowOff>
    </xdr:from>
    <xdr:ext cx="599010" cy="259045"/>
    <xdr:sp macro="" textlink="">
      <xdr:nvSpPr>
        <xdr:cNvPr id="369" name="テキスト ボックス 368"/>
        <xdr:cNvSpPr txBox="1"/>
      </xdr:nvSpPr>
      <xdr:spPr>
        <a:xfrm>
          <a:off x="9339794" y="83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103,010</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38018</xdr:rowOff>
    </xdr:from>
    <xdr:to>
      <xdr:col>12</xdr:col>
      <xdr:colOff>561975</xdr:colOff>
      <xdr:row>51</xdr:row>
      <xdr:rowOff>139618</xdr:rowOff>
    </xdr:to>
    <xdr:sp macro="" textlink="">
      <xdr:nvSpPr>
        <xdr:cNvPr id="370" name="円/楕円 369"/>
        <xdr:cNvSpPr/>
      </xdr:nvSpPr>
      <xdr:spPr>
        <a:xfrm>
          <a:off x="8699500" y="87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156145</xdr:rowOff>
    </xdr:from>
    <xdr:ext cx="534377" cy="259045"/>
    <xdr:sp macro="" textlink="">
      <xdr:nvSpPr>
        <xdr:cNvPr id="371" name="テキスト ボックス 370"/>
        <xdr:cNvSpPr txBox="1"/>
      </xdr:nvSpPr>
      <xdr:spPr>
        <a:xfrm>
          <a:off x="8483111" y="85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147231</xdr:rowOff>
    </xdr:from>
    <xdr:to>
      <xdr:col>11</xdr:col>
      <xdr:colOff>358775</xdr:colOff>
      <xdr:row>54</xdr:row>
      <xdr:rowOff>77381</xdr:rowOff>
    </xdr:to>
    <xdr:sp macro="" textlink="">
      <xdr:nvSpPr>
        <xdr:cNvPr id="372" name="円/楕円 371"/>
        <xdr:cNvSpPr/>
      </xdr:nvSpPr>
      <xdr:spPr>
        <a:xfrm>
          <a:off x="7810500" y="9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93908</xdr:rowOff>
    </xdr:from>
    <xdr:ext cx="534377" cy="259045"/>
    <xdr:sp macro="" textlink="">
      <xdr:nvSpPr>
        <xdr:cNvPr id="373" name="テキスト ボックス 372"/>
        <xdr:cNvSpPr txBox="1"/>
      </xdr:nvSpPr>
      <xdr:spPr>
        <a:xfrm>
          <a:off x="7594111" y="90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100502</xdr:rowOff>
    </xdr:from>
    <xdr:to>
      <xdr:col>10</xdr:col>
      <xdr:colOff>155575</xdr:colOff>
      <xdr:row>55</xdr:row>
      <xdr:rowOff>30652</xdr:rowOff>
    </xdr:to>
    <xdr:sp macro="" textlink="">
      <xdr:nvSpPr>
        <xdr:cNvPr id="374" name="円/楕円 373"/>
        <xdr:cNvSpPr/>
      </xdr:nvSpPr>
      <xdr:spPr>
        <a:xfrm>
          <a:off x="6921500" y="935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47179</xdr:rowOff>
    </xdr:from>
    <xdr:ext cx="534377" cy="259045"/>
    <xdr:sp macro="" textlink="">
      <xdr:nvSpPr>
        <xdr:cNvPr id="375" name="テキスト ボックス 374"/>
        <xdr:cNvSpPr txBox="1"/>
      </xdr:nvSpPr>
      <xdr:spPr>
        <a:xfrm>
          <a:off x="6705111" y="91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129946</xdr:rowOff>
    </xdr:from>
    <xdr:to>
      <xdr:col>15</xdr:col>
      <xdr:colOff>180340</xdr:colOff>
      <xdr:row>79</xdr:row>
      <xdr:rowOff>34677</xdr:rowOff>
    </xdr:to>
    <xdr:cxnSp macro="">
      <xdr:nvCxnSpPr>
        <xdr:cNvPr id="399" name="直線コネクタ 398"/>
        <xdr:cNvCxnSpPr/>
      </xdr:nvCxnSpPr>
      <xdr:spPr>
        <a:xfrm flipV="1">
          <a:off x="10475595" y="12474346"/>
          <a:ext cx="1270" cy="110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38504</xdr:rowOff>
    </xdr:from>
    <xdr:ext cx="378565" cy="259045"/>
    <xdr:sp macro="" textlink="">
      <xdr:nvSpPr>
        <xdr:cNvPr id="400" name="普通建設事業費 （ うち新規整備　）最小値テキスト"/>
        <xdr:cNvSpPr txBox="1"/>
      </xdr:nvSpPr>
      <xdr:spPr>
        <a:xfrm>
          <a:off x="10528300" y="13583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79</xdr:row>
      <xdr:rowOff>34677</xdr:rowOff>
    </xdr:from>
    <xdr:to>
      <xdr:col>15</xdr:col>
      <xdr:colOff>269875</xdr:colOff>
      <xdr:row>79</xdr:row>
      <xdr:rowOff>34677</xdr:rowOff>
    </xdr:to>
    <xdr:cxnSp macro="">
      <xdr:nvCxnSpPr>
        <xdr:cNvPr id="401" name="直線コネクタ 400"/>
        <xdr:cNvCxnSpPr/>
      </xdr:nvCxnSpPr>
      <xdr:spPr>
        <a:xfrm>
          <a:off x="10388600" y="135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76623</xdr:rowOff>
    </xdr:from>
    <xdr:ext cx="534377" cy="259045"/>
    <xdr:sp macro="" textlink="">
      <xdr:nvSpPr>
        <xdr:cNvPr id="402" name="普通建設事業費 （ うち新規整備　）最大値テキスト"/>
        <xdr:cNvSpPr txBox="1"/>
      </xdr:nvSpPr>
      <xdr:spPr>
        <a:xfrm>
          <a:off x="10528300" y="122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72</xdr:row>
      <xdr:rowOff>129946</xdr:rowOff>
    </xdr:from>
    <xdr:to>
      <xdr:col>15</xdr:col>
      <xdr:colOff>269875</xdr:colOff>
      <xdr:row>72</xdr:row>
      <xdr:rowOff>129946</xdr:rowOff>
    </xdr:to>
    <xdr:cxnSp macro="">
      <xdr:nvCxnSpPr>
        <xdr:cNvPr id="403" name="直線コネクタ 402"/>
        <xdr:cNvCxnSpPr/>
      </xdr:nvCxnSpPr>
      <xdr:spPr>
        <a:xfrm>
          <a:off x="10388600" y="1247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29953</xdr:rowOff>
    </xdr:from>
    <xdr:to>
      <xdr:col>15</xdr:col>
      <xdr:colOff>180975</xdr:colOff>
      <xdr:row>78</xdr:row>
      <xdr:rowOff>121679</xdr:rowOff>
    </xdr:to>
    <xdr:cxnSp macro="">
      <xdr:nvCxnSpPr>
        <xdr:cNvPr id="404" name="直線コネクタ 403"/>
        <xdr:cNvCxnSpPr/>
      </xdr:nvCxnSpPr>
      <xdr:spPr>
        <a:xfrm>
          <a:off x="9639300" y="12202903"/>
          <a:ext cx="838200" cy="129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114273</xdr:rowOff>
    </xdr:from>
    <xdr:ext cx="534377" cy="259045"/>
    <xdr:sp macro="" textlink="">
      <xdr:nvSpPr>
        <xdr:cNvPr id="405" name="普通建設事業費 （ うち新規整備　）平均値テキスト"/>
        <xdr:cNvSpPr txBox="1"/>
      </xdr:nvSpPr>
      <xdr:spPr>
        <a:xfrm>
          <a:off x="10528300" y="1314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91396</xdr:rowOff>
    </xdr:from>
    <xdr:to>
      <xdr:col>15</xdr:col>
      <xdr:colOff>231775</xdr:colOff>
      <xdr:row>78</xdr:row>
      <xdr:rowOff>21546</xdr:rowOff>
    </xdr:to>
    <xdr:sp macro="" textlink="">
      <xdr:nvSpPr>
        <xdr:cNvPr id="406" name="フローチャート : 判断 405"/>
        <xdr:cNvSpPr/>
      </xdr:nvSpPr>
      <xdr:spPr>
        <a:xfrm>
          <a:off x="10426700" y="1329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29953</xdr:rowOff>
    </xdr:from>
    <xdr:to>
      <xdr:col>14</xdr:col>
      <xdr:colOff>28575</xdr:colOff>
      <xdr:row>73</xdr:row>
      <xdr:rowOff>142767</xdr:rowOff>
    </xdr:to>
    <xdr:cxnSp macro="">
      <xdr:nvCxnSpPr>
        <xdr:cNvPr id="407" name="直線コネクタ 406"/>
        <xdr:cNvCxnSpPr/>
      </xdr:nvCxnSpPr>
      <xdr:spPr>
        <a:xfrm flipV="1">
          <a:off x="8750300" y="12202903"/>
          <a:ext cx="889000" cy="4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163861</xdr:rowOff>
    </xdr:from>
    <xdr:to>
      <xdr:col>14</xdr:col>
      <xdr:colOff>79375</xdr:colOff>
      <xdr:row>77</xdr:row>
      <xdr:rowOff>94011</xdr:rowOff>
    </xdr:to>
    <xdr:sp macro="" textlink="">
      <xdr:nvSpPr>
        <xdr:cNvPr id="408" name="フローチャート : 判断 407"/>
        <xdr:cNvSpPr/>
      </xdr:nvSpPr>
      <xdr:spPr>
        <a:xfrm>
          <a:off x="9588500" y="131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85138</xdr:rowOff>
    </xdr:from>
    <xdr:ext cx="534377" cy="259045"/>
    <xdr:sp macro="" textlink="">
      <xdr:nvSpPr>
        <xdr:cNvPr id="409" name="テキスト ボックス 408"/>
        <xdr:cNvSpPr txBox="1"/>
      </xdr:nvSpPr>
      <xdr:spPr>
        <a:xfrm>
          <a:off x="9372111" y="1328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146946</xdr:rowOff>
    </xdr:from>
    <xdr:to>
      <xdr:col>12</xdr:col>
      <xdr:colOff>561975</xdr:colOff>
      <xdr:row>77</xdr:row>
      <xdr:rowOff>77096</xdr:rowOff>
    </xdr:to>
    <xdr:sp macro="" textlink="">
      <xdr:nvSpPr>
        <xdr:cNvPr id="410" name="フローチャート : 判断 409"/>
        <xdr:cNvSpPr/>
      </xdr:nvSpPr>
      <xdr:spPr>
        <a:xfrm>
          <a:off x="8699500" y="1317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68223</xdr:rowOff>
    </xdr:from>
    <xdr:ext cx="534377" cy="259045"/>
    <xdr:sp macro="" textlink="">
      <xdr:nvSpPr>
        <xdr:cNvPr id="411" name="テキスト ボックス 410"/>
        <xdr:cNvSpPr txBox="1"/>
      </xdr:nvSpPr>
      <xdr:spPr>
        <a:xfrm>
          <a:off x="8483111" y="132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70879</xdr:rowOff>
    </xdr:from>
    <xdr:to>
      <xdr:col>15</xdr:col>
      <xdr:colOff>231775</xdr:colOff>
      <xdr:row>79</xdr:row>
      <xdr:rowOff>1029</xdr:rowOff>
    </xdr:to>
    <xdr:sp macro="" textlink="">
      <xdr:nvSpPr>
        <xdr:cNvPr id="417" name="円/楕円 416"/>
        <xdr:cNvSpPr/>
      </xdr:nvSpPr>
      <xdr:spPr>
        <a:xfrm>
          <a:off x="10426700" y="134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157256</xdr:rowOff>
    </xdr:from>
    <xdr:ext cx="469744" cy="259045"/>
    <xdr:sp macro="" textlink="">
      <xdr:nvSpPr>
        <xdr:cNvPr id="418" name="普通建設事業費 （ うち新規整備　）該当値テキスト"/>
        <xdr:cNvSpPr txBox="1"/>
      </xdr:nvSpPr>
      <xdr:spPr>
        <a:xfrm>
          <a:off x="10528300" y="1335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4,946</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150603</xdr:rowOff>
    </xdr:from>
    <xdr:to>
      <xdr:col>14</xdr:col>
      <xdr:colOff>79375</xdr:colOff>
      <xdr:row>71</xdr:row>
      <xdr:rowOff>80753</xdr:rowOff>
    </xdr:to>
    <xdr:sp macro="" textlink="">
      <xdr:nvSpPr>
        <xdr:cNvPr id="419" name="円/楕円 418"/>
        <xdr:cNvSpPr/>
      </xdr:nvSpPr>
      <xdr:spPr>
        <a:xfrm>
          <a:off x="9588500" y="121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97280</xdr:rowOff>
    </xdr:from>
    <xdr:ext cx="534377" cy="259045"/>
    <xdr:sp macro="" textlink="">
      <xdr:nvSpPr>
        <xdr:cNvPr id="420" name="テキスト ボックス 419"/>
        <xdr:cNvSpPr txBox="1"/>
      </xdr:nvSpPr>
      <xdr:spPr>
        <a:xfrm>
          <a:off x="9372111" y="119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91967</xdr:rowOff>
    </xdr:from>
    <xdr:to>
      <xdr:col>12</xdr:col>
      <xdr:colOff>561975</xdr:colOff>
      <xdr:row>74</xdr:row>
      <xdr:rowOff>22117</xdr:rowOff>
    </xdr:to>
    <xdr:sp macro="" textlink="">
      <xdr:nvSpPr>
        <xdr:cNvPr id="421" name="円/楕円 420"/>
        <xdr:cNvSpPr/>
      </xdr:nvSpPr>
      <xdr:spPr>
        <a:xfrm>
          <a:off x="8699500" y="126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38644</xdr:rowOff>
    </xdr:from>
    <xdr:ext cx="534377" cy="259045"/>
    <xdr:sp macro="" textlink="">
      <xdr:nvSpPr>
        <xdr:cNvPr id="422" name="テキスト ボックス 421"/>
        <xdr:cNvSpPr txBox="1"/>
      </xdr:nvSpPr>
      <xdr:spPr>
        <a:xfrm>
          <a:off x="8483111" y="123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3" name="テキスト ボックス 43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5" name="テキスト ボックス 43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9" name="直線コネクタ 448"/>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50"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51" name="直線コネクタ 450"/>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2"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3" name="直線コネクタ 452"/>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46202</xdr:rowOff>
    </xdr:from>
    <xdr:to>
      <xdr:col>15</xdr:col>
      <xdr:colOff>180975</xdr:colOff>
      <xdr:row>99</xdr:row>
      <xdr:rowOff>6361</xdr:rowOff>
    </xdr:to>
    <xdr:cxnSp macro="">
      <xdr:nvCxnSpPr>
        <xdr:cNvPr id="454" name="直線コネクタ 453"/>
        <xdr:cNvCxnSpPr/>
      </xdr:nvCxnSpPr>
      <xdr:spPr>
        <a:xfrm flipV="1">
          <a:off x="9639300" y="16676852"/>
          <a:ext cx="838200" cy="30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5"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6" name="フローチャート : 判断 455"/>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129674</xdr:rowOff>
    </xdr:from>
    <xdr:to>
      <xdr:col>14</xdr:col>
      <xdr:colOff>28575</xdr:colOff>
      <xdr:row>99</xdr:row>
      <xdr:rowOff>6361</xdr:rowOff>
    </xdr:to>
    <xdr:cxnSp macro="">
      <xdr:nvCxnSpPr>
        <xdr:cNvPr id="457" name="直線コネクタ 456"/>
        <xdr:cNvCxnSpPr/>
      </xdr:nvCxnSpPr>
      <xdr:spPr>
        <a:xfrm>
          <a:off x="8750300" y="16588874"/>
          <a:ext cx="889000" cy="39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8" name="フローチャート : 判断 457"/>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9" name="テキスト ボックス 458"/>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60" name="フローチャート : 判断 459"/>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61" name="テキスト ボックス 460"/>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166852</xdr:rowOff>
    </xdr:from>
    <xdr:to>
      <xdr:col>15</xdr:col>
      <xdr:colOff>231775</xdr:colOff>
      <xdr:row>97</xdr:row>
      <xdr:rowOff>97002</xdr:rowOff>
    </xdr:to>
    <xdr:sp macro="" textlink="">
      <xdr:nvSpPr>
        <xdr:cNvPr id="467" name="円/楕円 466"/>
        <xdr:cNvSpPr/>
      </xdr:nvSpPr>
      <xdr:spPr>
        <a:xfrm>
          <a:off x="10426700" y="166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145279</xdr:rowOff>
    </xdr:from>
    <xdr:ext cx="534377" cy="259045"/>
    <xdr:sp macro="" textlink="">
      <xdr:nvSpPr>
        <xdr:cNvPr id="468" name="普通建設事業費 （ うち更新整備　）該当値テキスト"/>
        <xdr:cNvSpPr txBox="1"/>
      </xdr:nvSpPr>
      <xdr:spPr>
        <a:xfrm>
          <a:off x="10528300" y="166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127011</xdr:rowOff>
    </xdr:from>
    <xdr:to>
      <xdr:col>14</xdr:col>
      <xdr:colOff>79375</xdr:colOff>
      <xdr:row>99</xdr:row>
      <xdr:rowOff>57161</xdr:rowOff>
    </xdr:to>
    <xdr:sp macro="" textlink="">
      <xdr:nvSpPr>
        <xdr:cNvPr id="469" name="円/楕円 468"/>
        <xdr:cNvSpPr/>
      </xdr:nvSpPr>
      <xdr:spPr>
        <a:xfrm>
          <a:off x="9588500" y="169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48288</xdr:rowOff>
    </xdr:from>
    <xdr:ext cx="534377" cy="259045"/>
    <xdr:sp macro="" textlink="">
      <xdr:nvSpPr>
        <xdr:cNvPr id="470" name="テキスト ボックス 469"/>
        <xdr:cNvSpPr txBox="1"/>
      </xdr:nvSpPr>
      <xdr:spPr>
        <a:xfrm>
          <a:off x="9372111" y="1702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78874</xdr:rowOff>
    </xdr:from>
    <xdr:to>
      <xdr:col>12</xdr:col>
      <xdr:colOff>561975</xdr:colOff>
      <xdr:row>97</xdr:row>
      <xdr:rowOff>9024</xdr:rowOff>
    </xdr:to>
    <xdr:sp macro="" textlink="">
      <xdr:nvSpPr>
        <xdr:cNvPr id="471" name="円/楕円 470"/>
        <xdr:cNvSpPr/>
      </xdr:nvSpPr>
      <xdr:spPr>
        <a:xfrm>
          <a:off x="8699500" y="165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25551</xdr:rowOff>
    </xdr:from>
    <xdr:ext cx="534377" cy="259045"/>
    <xdr:sp macro="" textlink="">
      <xdr:nvSpPr>
        <xdr:cNvPr id="472" name="テキスト ボックス 471"/>
        <xdr:cNvSpPr txBox="1"/>
      </xdr:nvSpPr>
      <xdr:spPr>
        <a:xfrm>
          <a:off x="8483111" y="163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8" name="直線コネクタ 497"/>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9"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501"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2" name="直線コネクタ 501"/>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94078</xdr:rowOff>
    </xdr:from>
    <xdr:to>
      <xdr:col>23</xdr:col>
      <xdr:colOff>517525</xdr:colOff>
      <xdr:row>39</xdr:row>
      <xdr:rowOff>95548</xdr:rowOff>
    </xdr:to>
    <xdr:cxnSp macro="">
      <xdr:nvCxnSpPr>
        <xdr:cNvPr id="503" name="直線コネクタ 502"/>
        <xdr:cNvCxnSpPr/>
      </xdr:nvCxnSpPr>
      <xdr:spPr>
        <a:xfrm flipV="1">
          <a:off x="15481300" y="6780628"/>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4"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5" name="フローチャート : 判断 504"/>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95548</xdr:rowOff>
    </xdr:from>
    <xdr:to>
      <xdr:col>22</xdr:col>
      <xdr:colOff>365125</xdr:colOff>
      <xdr:row>39</xdr:row>
      <xdr:rowOff>98062</xdr:rowOff>
    </xdr:to>
    <xdr:cxnSp macro="">
      <xdr:nvCxnSpPr>
        <xdr:cNvPr id="506" name="直線コネクタ 505"/>
        <xdr:cNvCxnSpPr/>
      </xdr:nvCxnSpPr>
      <xdr:spPr>
        <a:xfrm flipV="1">
          <a:off x="14592300" y="678209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7" name="フローチャート : 判断 506"/>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8" name="テキスト ボックス 507"/>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71675</xdr:rowOff>
    </xdr:from>
    <xdr:to>
      <xdr:col>21</xdr:col>
      <xdr:colOff>161925</xdr:colOff>
      <xdr:row>39</xdr:row>
      <xdr:rowOff>98062</xdr:rowOff>
    </xdr:to>
    <xdr:cxnSp macro="">
      <xdr:nvCxnSpPr>
        <xdr:cNvPr id="509" name="直線コネクタ 508"/>
        <xdr:cNvCxnSpPr/>
      </xdr:nvCxnSpPr>
      <xdr:spPr>
        <a:xfrm>
          <a:off x="13703300" y="6758225"/>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10" name="フローチャート : 判断 509"/>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11" name="テキスト ボックス 510"/>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35328</xdr:rowOff>
    </xdr:from>
    <xdr:to>
      <xdr:col>19</xdr:col>
      <xdr:colOff>644525</xdr:colOff>
      <xdr:row>39</xdr:row>
      <xdr:rowOff>71675</xdr:rowOff>
    </xdr:to>
    <xdr:cxnSp macro="">
      <xdr:nvCxnSpPr>
        <xdr:cNvPr id="512" name="直線コネクタ 511"/>
        <xdr:cNvCxnSpPr/>
      </xdr:nvCxnSpPr>
      <xdr:spPr>
        <a:xfrm>
          <a:off x="12814300" y="6721878"/>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3" name="フローチャート : 判断 512"/>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4" name="テキスト ボックス 513"/>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5" name="フローチャート : 判断 514"/>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95771</xdr:rowOff>
    </xdr:from>
    <xdr:ext cx="469744" cy="259045"/>
    <xdr:sp macro="" textlink="">
      <xdr:nvSpPr>
        <xdr:cNvPr id="516" name="テキスト ボックス 515"/>
        <xdr:cNvSpPr txBox="1"/>
      </xdr:nvSpPr>
      <xdr:spPr>
        <a:xfrm>
          <a:off x="12579427"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43278</xdr:rowOff>
    </xdr:from>
    <xdr:to>
      <xdr:col>23</xdr:col>
      <xdr:colOff>568325</xdr:colOff>
      <xdr:row>39</xdr:row>
      <xdr:rowOff>144878</xdr:rowOff>
    </xdr:to>
    <xdr:sp macro="" textlink="">
      <xdr:nvSpPr>
        <xdr:cNvPr id="522" name="円/楕円 521"/>
        <xdr:cNvSpPr/>
      </xdr:nvSpPr>
      <xdr:spPr>
        <a:xfrm>
          <a:off x="16268700" y="67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78565" cy="259045"/>
    <xdr:sp macro="" textlink="">
      <xdr:nvSpPr>
        <xdr:cNvPr id="523" name="災害復旧事業費該当値テキスト"/>
        <xdr:cNvSpPr txBox="1"/>
      </xdr:nvSpPr>
      <xdr:spPr>
        <a:xfrm>
          <a:off x="16370300" y="6668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44748</xdr:rowOff>
    </xdr:from>
    <xdr:to>
      <xdr:col>22</xdr:col>
      <xdr:colOff>415925</xdr:colOff>
      <xdr:row>39</xdr:row>
      <xdr:rowOff>146348</xdr:rowOff>
    </xdr:to>
    <xdr:sp macro="" textlink="">
      <xdr:nvSpPr>
        <xdr:cNvPr id="524" name="円/楕円 523"/>
        <xdr:cNvSpPr/>
      </xdr:nvSpPr>
      <xdr:spPr>
        <a:xfrm>
          <a:off x="15430500" y="6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137475</xdr:rowOff>
    </xdr:from>
    <xdr:ext cx="378565" cy="259045"/>
    <xdr:sp macro="" textlink="">
      <xdr:nvSpPr>
        <xdr:cNvPr id="525" name="テキスト ボックス 524"/>
        <xdr:cNvSpPr txBox="1"/>
      </xdr:nvSpPr>
      <xdr:spPr>
        <a:xfrm>
          <a:off x="15292017" y="682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47262</xdr:rowOff>
    </xdr:from>
    <xdr:to>
      <xdr:col>21</xdr:col>
      <xdr:colOff>212725</xdr:colOff>
      <xdr:row>39</xdr:row>
      <xdr:rowOff>148862</xdr:rowOff>
    </xdr:to>
    <xdr:sp macro="" textlink="">
      <xdr:nvSpPr>
        <xdr:cNvPr id="526" name="円/楕円 525"/>
        <xdr:cNvSpPr/>
      </xdr:nvSpPr>
      <xdr:spPr>
        <a:xfrm>
          <a:off x="14541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139989</xdr:rowOff>
    </xdr:from>
    <xdr:ext cx="313932" cy="259045"/>
    <xdr:sp macro="" textlink="">
      <xdr:nvSpPr>
        <xdr:cNvPr id="527" name="テキスト ボックス 526"/>
        <xdr:cNvSpPr txBox="1"/>
      </xdr:nvSpPr>
      <xdr:spPr>
        <a:xfrm>
          <a:off x="14435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20875</xdr:rowOff>
    </xdr:from>
    <xdr:to>
      <xdr:col>20</xdr:col>
      <xdr:colOff>9525</xdr:colOff>
      <xdr:row>39</xdr:row>
      <xdr:rowOff>122475</xdr:rowOff>
    </xdr:to>
    <xdr:sp macro="" textlink="">
      <xdr:nvSpPr>
        <xdr:cNvPr id="528" name="円/楕円 527"/>
        <xdr:cNvSpPr/>
      </xdr:nvSpPr>
      <xdr:spPr>
        <a:xfrm>
          <a:off x="13652500" y="6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113602</xdr:rowOff>
    </xdr:from>
    <xdr:ext cx="378565" cy="259045"/>
    <xdr:sp macro="" textlink="">
      <xdr:nvSpPr>
        <xdr:cNvPr id="529" name="テキスト ボックス 528"/>
        <xdr:cNvSpPr txBox="1"/>
      </xdr:nvSpPr>
      <xdr:spPr>
        <a:xfrm>
          <a:off x="13514017" y="680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155978</xdr:rowOff>
    </xdr:from>
    <xdr:to>
      <xdr:col>18</xdr:col>
      <xdr:colOff>492125</xdr:colOff>
      <xdr:row>39</xdr:row>
      <xdr:rowOff>86128</xdr:rowOff>
    </xdr:to>
    <xdr:sp macro="" textlink="">
      <xdr:nvSpPr>
        <xdr:cNvPr id="530" name="円/楕円 529"/>
        <xdr:cNvSpPr/>
      </xdr:nvSpPr>
      <xdr:spPr>
        <a:xfrm>
          <a:off x="12763500" y="66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102655</xdr:rowOff>
    </xdr:from>
    <xdr:ext cx="469744" cy="259045"/>
    <xdr:sp macro="" textlink="">
      <xdr:nvSpPr>
        <xdr:cNvPr id="531" name="テキスト ボックス 530"/>
        <xdr:cNvSpPr txBox="1"/>
      </xdr:nvSpPr>
      <xdr:spPr>
        <a:xfrm>
          <a:off x="12579427" y="644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1" name="テキスト ボックス 59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2" name="直線コネクタ 59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3" name="テキスト ボックス 59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4" name="直線コネクタ 59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5" name="テキスト ボックス 59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6" name="直線コネクタ 59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7" name="テキスト ボックス 59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8" name="直線コネクタ 59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9" name="テキスト ボックス 59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0" name="直線コネクタ 59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1" name="テキスト ボックス 60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2" name="直線コネクタ 60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3" name="テキスト ボックス 60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5" name="テキスト ボックス 60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7" name="直線コネクタ 606"/>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8"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9" name="直線コネクタ 608"/>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10"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11" name="直線コネクタ 610"/>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76378</xdr:rowOff>
    </xdr:from>
    <xdr:to>
      <xdr:col>23</xdr:col>
      <xdr:colOff>517525</xdr:colOff>
      <xdr:row>73</xdr:row>
      <xdr:rowOff>147669</xdr:rowOff>
    </xdr:to>
    <xdr:cxnSp macro="">
      <xdr:nvCxnSpPr>
        <xdr:cNvPr id="612" name="直線コネクタ 611"/>
        <xdr:cNvCxnSpPr/>
      </xdr:nvCxnSpPr>
      <xdr:spPr>
        <a:xfrm flipV="1">
          <a:off x="15481300" y="12592228"/>
          <a:ext cx="8382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3"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4" name="フローチャート : 判断 613"/>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73340</xdr:rowOff>
    </xdr:from>
    <xdr:to>
      <xdr:col>22</xdr:col>
      <xdr:colOff>365125</xdr:colOff>
      <xdr:row>73</xdr:row>
      <xdr:rowOff>147669</xdr:rowOff>
    </xdr:to>
    <xdr:cxnSp macro="">
      <xdr:nvCxnSpPr>
        <xdr:cNvPr id="615" name="直線コネクタ 614"/>
        <xdr:cNvCxnSpPr/>
      </xdr:nvCxnSpPr>
      <xdr:spPr>
        <a:xfrm>
          <a:off x="14592300" y="12589190"/>
          <a:ext cx="889000" cy="7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6" name="フローチャート : 判断 615"/>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7" name="テキスト ボックス 616"/>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73340</xdr:rowOff>
    </xdr:from>
    <xdr:to>
      <xdr:col>21</xdr:col>
      <xdr:colOff>161925</xdr:colOff>
      <xdr:row>73</xdr:row>
      <xdr:rowOff>82060</xdr:rowOff>
    </xdr:to>
    <xdr:cxnSp macro="">
      <xdr:nvCxnSpPr>
        <xdr:cNvPr id="618" name="直線コネクタ 617"/>
        <xdr:cNvCxnSpPr/>
      </xdr:nvCxnSpPr>
      <xdr:spPr>
        <a:xfrm flipV="1">
          <a:off x="13703300" y="12589190"/>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9" name="フローチャート : 判断 618"/>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20" name="テキスト ボックス 619"/>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82060</xdr:rowOff>
    </xdr:from>
    <xdr:to>
      <xdr:col>19</xdr:col>
      <xdr:colOff>644525</xdr:colOff>
      <xdr:row>73</xdr:row>
      <xdr:rowOff>120335</xdr:rowOff>
    </xdr:to>
    <xdr:cxnSp macro="">
      <xdr:nvCxnSpPr>
        <xdr:cNvPr id="621" name="直線コネクタ 620"/>
        <xdr:cNvCxnSpPr/>
      </xdr:nvCxnSpPr>
      <xdr:spPr>
        <a:xfrm flipV="1">
          <a:off x="12814300" y="12597910"/>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2" name="フローチャート : 判断 621"/>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3" name="テキスト ボックス 622"/>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4" name="フローチャート : 判断 623"/>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5" name="テキスト ボックス 624"/>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25578</xdr:rowOff>
    </xdr:from>
    <xdr:to>
      <xdr:col>23</xdr:col>
      <xdr:colOff>568325</xdr:colOff>
      <xdr:row>73</xdr:row>
      <xdr:rowOff>127178</xdr:rowOff>
    </xdr:to>
    <xdr:sp macro="" textlink="">
      <xdr:nvSpPr>
        <xdr:cNvPr id="631" name="円/楕円 630"/>
        <xdr:cNvSpPr/>
      </xdr:nvSpPr>
      <xdr:spPr>
        <a:xfrm>
          <a:off x="16268700" y="125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48455</xdr:rowOff>
    </xdr:from>
    <xdr:ext cx="534377" cy="259045"/>
    <xdr:sp macro="" textlink="">
      <xdr:nvSpPr>
        <xdr:cNvPr id="632" name="公債費該当値テキスト"/>
        <xdr:cNvSpPr txBox="1"/>
      </xdr:nvSpPr>
      <xdr:spPr>
        <a:xfrm>
          <a:off x="16370300" y="123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42,189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96869</xdr:rowOff>
    </xdr:from>
    <xdr:to>
      <xdr:col>22</xdr:col>
      <xdr:colOff>415925</xdr:colOff>
      <xdr:row>74</xdr:row>
      <xdr:rowOff>27019</xdr:rowOff>
    </xdr:to>
    <xdr:sp macro="" textlink="">
      <xdr:nvSpPr>
        <xdr:cNvPr id="633" name="円/楕円 632"/>
        <xdr:cNvSpPr/>
      </xdr:nvSpPr>
      <xdr:spPr>
        <a:xfrm>
          <a:off x="15430500" y="126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43546</xdr:rowOff>
    </xdr:from>
    <xdr:ext cx="534377" cy="259045"/>
    <xdr:sp macro="" textlink="">
      <xdr:nvSpPr>
        <xdr:cNvPr id="634" name="テキスト ボックス 633"/>
        <xdr:cNvSpPr txBox="1"/>
      </xdr:nvSpPr>
      <xdr:spPr>
        <a:xfrm>
          <a:off x="15214111" y="123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22540</xdr:rowOff>
    </xdr:from>
    <xdr:to>
      <xdr:col>21</xdr:col>
      <xdr:colOff>212725</xdr:colOff>
      <xdr:row>73</xdr:row>
      <xdr:rowOff>124140</xdr:rowOff>
    </xdr:to>
    <xdr:sp macro="" textlink="">
      <xdr:nvSpPr>
        <xdr:cNvPr id="635" name="円/楕円 634"/>
        <xdr:cNvSpPr/>
      </xdr:nvSpPr>
      <xdr:spPr>
        <a:xfrm>
          <a:off x="14541500" y="125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140667</xdr:rowOff>
    </xdr:from>
    <xdr:ext cx="534377" cy="259045"/>
    <xdr:sp macro="" textlink="">
      <xdr:nvSpPr>
        <xdr:cNvPr id="636" name="テキスト ボックス 635"/>
        <xdr:cNvSpPr txBox="1"/>
      </xdr:nvSpPr>
      <xdr:spPr>
        <a:xfrm>
          <a:off x="14325111" y="1231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31260</xdr:rowOff>
    </xdr:from>
    <xdr:to>
      <xdr:col>20</xdr:col>
      <xdr:colOff>9525</xdr:colOff>
      <xdr:row>73</xdr:row>
      <xdr:rowOff>132860</xdr:rowOff>
    </xdr:to>
    <xdr:sp macro="" textlink="">
      <xdr:nvSpPr>
        <xdr:cNvPr id="637" name="円/楕円 636"/>
        <xdr:cNvSpPr/>
      </xdr:nvSpPr>
      <xdr:spPr>
        <a:xfrm>
          <a:off x="13652500" y="125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149387</xdr:rowOff>
    </xdr:from>
    <xdr:ext cx="534377" cy="259045"/>
    <xdr:sp macro="" textlink="">
      <xdr:nvSpPr>
        <xdr:cNvPr id="638" name="テキスト ボックス 637"/>
        <xdr:cNvSpPr txBox="1"/>
      </xdr:nvSpPr>
      <xdr:spPr>
        <a:xfrm>
          <a:off x="13436111" y="123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69535</xdr:rowOff>
    </xdr:from>
    <xdr:to>
      <xdr:col>18</xdr:col>
      <xdr:colOff>492125</xdr:colOff>
      <xdr:row>73</xdr:row>
      <xdr:rowOff>171135</xdr:rowOff>
    </xdr:to>
    <xdr:sp macro="" textlink="">
      <xdr:nvSpPr>
        <xdr:cNvPr id="639" name="円/楕円 638"/>
        <xdr:cNvSpPr/>
      </xdr:nvSpPr>
      <xdr:spPr>
        <a:xfrm>
          <a:off x="12763500" y="125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162262</xdr:rowOff>
    </xdr:from>
    <xdr:ext cx="534377" cy="259045"/>
    <xdr:sp macro="" textlink="">
      <xdr:nvSpPr>
        <xdr:cNvPr id="640" name="テキスト ボックス 639"/>
        <xdr:cNvSpPr txBox="1"/>
      </xdr:nvSpPr>
      <xdr:spPr>
        <a:xfrm>
          <a:off x="12547111" y="1267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4" name="テキスト ボックス 65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6" name="テキスト ボックス 65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8" name="テキスト ボックス 65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2" name="直線コネクタ 661"/>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3"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4" name="直線コネクタ 663"/>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5"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6" name="直線コネクタ 665"/>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153096</xdr:rowOff>
    </xdr:from>
    <xdr:to>
      <xdr:col>23</xdr:col>
      <xdr:colOff>517525</xdr:colOff>
      <xdr:row>97</xdr:row>
      <xdr:rowOff>30429</xdr:rowOff>
    </xdr:to>
    <xdr:cxnSp macro="">
      <xdr:nvCxnSpPr>
        <xdr:cNvPr id="667" name="直線コネクタ 666"/>
        <xdr:cNvCxnSpPr/>
      </xdr:nvCxnSpPr>
      <xdr:spPr>
        <a:xfrm flipV="1">
          <a:off x="15481300" y="16612296"/>
          <a:ext cx="8382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8"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9" name="フローチャート : 判断 668"/>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30429</xdr:rowOff>
    </xdr:from>
    <xdr:to>
      <xdr:col>22</xdr:col>
      <xdr:colOff>365125</xdr:colOff>
      <xdr:row>98</xdr:row>
      <xdr:rowOff>34086</xdr:rowOff>
    </xdr:to>
    <xdr:cxnSp macro="">
      <xdr:nvCxnSpPr>
        <xdr:cNvPr id="670" name="直線コネクタ 669"/>
        <xdr:cNvCxnSpPr/>
      </xdr:nvCxnSpPr>
      <xdr:spPr>
        <a:xfrm flipV="1">
          <a:off x="14592300" y="16661079"/>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71" name="フローチャート : 判断 670"/>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2" name="テキスト ボックス 671"/>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106690</xdr:rowOff>
    </xdr:from>
    <xdr:to>
      <xdr:col>21</xdr:col>
      <xdr:colOff>161925</xdr:colOff>
      <xdr:row>98</xdr:row>
      <xdr:rowOff>34086</xdr:rowOff>
    </xdr:to>
    <xdr:cxnSp macro="">
      <xdr:nvCxnSpPr>
        <xdr:cNvPr id="673" name="直線コネクタ 672"/>
        <xdr:cNvCxnSpPr/>
      </xdr:nvCxnSpPr>
      <xdr:spPr>
        <a:xfrm>
          <a:off x="13703300" y="16222990"/>
          <a:ext cx="889000" cy="6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4" name="フローチャート : 判断 673"/>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5" name="テキスト ボックス 674"/>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106690</xdr:rowOff>
    </xdr:from>
    <xdr:to>
      <xdr:col>19</xdr:col>
      <xdr:colOff>644525</xdr:colOff>
      <xdr:row>97</xdr:row>
      <xdr:rowOff>58272</xdr:rowOff>
    </xdr:to>
    <xdr:cxnSp macro="">
      <xdr:nvCxnSpPr>
        <xdr:cNvPr id="676" name="直線コネクタ 675"/>
        <xdr:cNvCxnSpPr/>
      </xdr:nvCxnSpPr>
      <xdr:spPr>
        <a:xfrm flipV="1">
          <a:off x="12814300" y="16222990"/>
          <a:ext cx="889000" cy="4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7" name="フローチャート : 判断 676"/>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8" name="テキスト ボックス 677"/>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9" name="フローチャート : 判断 678"/>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80" name="テキスト ボックス 679"/>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102296</xdr:rowOff>
    </xdr:from>
    <xdr:to>
      <xdr:col>23</xdr:col>
      <xdr:colOff>568325</xdr:colOff>
      <xdr:row>97</xdr:row>
      <xdr:rowOff>32446</xdr:rowOff>
    </xdr:to>
    <xdr:sp macro="" textlink="">
      <xdr:nvSpPr>
        <xdr:cNvPr id="686" name="円/楕円 685"/>
        <xdr:cNvSpPr/>
      </xdr:nvSpPr>
      <xdr:spPr>
        <a:xfrm>
          <a:off x="16268700" y="165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125173</xdr:rowOff>
    </xdr:from>
    <xdr:ext cx="469744" cy="259045"/>
    <xdr:sp macro="" textlink="">
      <xdr:nvSpPr>
        <xdr:cNvPr id="687" name="積立金該当値テキスト"/>
        <xdr:cNvSpPr txBox="1"/>
      </xdr:nvSpPr>
      <xdr:spPr>
        <a:xfrm>
          <a:off x="16370300" y="1641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151079</xdr:rowOff>
    </xdr:from>
    <xdr:to>
      <xdr:col>22</xdr:col>
      <xdr:colOff>415925</xdr:colOff>
      <xdr:row>97</xdr:row>
      <xdr:rowOff>81229</xdr:rowOff>
    </xdr:to>
    <xdr:sp macro="" textlink="">
      <xdr:nvSpPr>
        <xdr:cNvPr id="688" name="円/楕円 687"/>
        <xdr:cNvSpPr/>
      </xdr:nvSpPr>
      <xdr:spPr>
        <a:xfrm>
          <a:off x="15430500" y="166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72356</xdr:rowOff>
    </xdr:from>
    <xdr:ext cx="469744" cy="259045"/>
    <xdr:sp macro="" textlink="">
      <xdr:nvSpPr>
        <xdr:cNvPr id="689" name="テキスト ボックス 688"/>
        <xdr:cNvSpPr txBox="1"/>
      </xdr:nvSpPr>
      <xdr:spPr>
        <a:xfrm>
          <a:off x="15246427" y="1670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154736</xdr:rowOff>
    </xdr:from>
    <xdr:to>
      <xdr:col>21</xdr:col>
      <xdr:colOff>212725</xdr:colOff>
      <xdr:row>98</xdr:row>
      <xdr:rowOff>84886</xdr:rowOff>
    </xdr:to>
    <xdr:sp macro="" textlink="">
      <xdr:nvSpPr>
        <xdr:cNvPr id="690" name="円/楕円 689"/>
        <xdr:cNvSpPr/>
      </xdr:nvSpPr>
      <xdr:spPr>
        <a:xfrm>
          <a:off x="14541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76013</xdr:rowOff>
    </xdr:from>
    <xdr:ext cx="469744" cy="259045"/>
    <xdr:sp macro="" textlink="">
      <xdr:nvSpPr>
        <xdr:cNvPr id="691" name="テキスト ボックス 690"/>
        <xdr:cNvSpPr txBox="1"/>
      </xdr:nvSpPr>
      <xdr:spPr>
        <a:xfrm>
          <a:off x="14357427" y="168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55890</xdr:rowOff>
    </xdr:from>
    <xdr:to>
      <xdr:col>20</xdr:col>
      <xdr:colOff>9525</xdr:colOff>
      <xdr:row>94</xdr:row>
      <xdr:rowOff>157490</xdr:rowOff>
    </xdr:to>
    <xdr:sp macro="" textlink="">
      <xdr:nvSpPr>
        <xdr:cNvPr id="692" name="円/楕円 691"/>
        <xdr:cNvSpPr/>
      </xdr:nvSpPr>
      <xdr:spPr>
        <a:xfrm>
          <a:off x="13652500" y="161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2567</xdr:rowOff>
    </xdr:from>
    <xdr:ext cx="534377" cy="259045"/>
    <xdr:sp macro="" textlink="">
      <xdr:nvSpPr>
        <xdr:cNvPr id="693" name="テキスト ボックス 692"/>
        <xdr:cNvSpPr txBox="1"/>
      </xdr:nvSpPr>
      <xdr:spPr>
        <a:xfrm>
          <a:off x="13436111" y="159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7472</xdr:rowOff>
    </xdr:from>
    <xdr:to>
      <xdr:col>18</xdr:col>
      <xdr:colOff>492125</xdr:colOff>
      <xdr:row>97</xdr:row>
      <xdr:rowOff>109072</xdr:rowOff>
    </xdr:to>
    <xdr:sp macro="" textlink="">
      <xdr:nvSpPr>
        <xdr:cNvPr id="694" name="円/楕円 693"/>
        <xdr:cNvSpPr/>
      </xdr:nvSpPr>
      <xdr:spPr>
        <a:xfrm>
          <a:off x="12763500" y="166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100199</xdr:rowOff>
    </xdr:from>
    <xdr:ext cx="469744" cy="259045"/>
    <xdr:sp macro="" textlink="">
      <xdr:nvSpPr>
        <xdr:cNvPr id="695" name="テキスト ボックス 694"/>
        <xdr:cNvSpPr txBox="1"/>
      </xdr:nvSpPr>
      <xdr:spPr>
        <a:xfrm>
          <a:off x="12579427" y="1673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21" name="直線コネクタ 720"/>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4"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5" name="直線コネクタ 724"/>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150967</xdr:rowOff>
    </xdr:from>
    <xdr:to>
      <xdr:col>32</xdr:col>
      <xdr:colOff>187325</xdr:colOff>
      <xdr:row>39</xdr:row>
      <xdr:rowOff>10378</xdr:rowOff>
    </xdr:to>
    <xdr:cxnSp macro="">
      <xdr:nvCxnSpPr>
        <xdr:cNvPr id="726" name="直線コネクタ 725"/>
        <xdr:cNvCxnSpPr/>
      </xdr:nvCxnSpPr>
      <xdr:spPr>
        <a:xfrm flipV="1">
          <a:off x="21323300" y="6666067"/>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7"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8" name="フローチャート : 判断 727"/>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10378</xdr:rowOff>
    </xdr:from>
    <xdr:to>
      <xdr:col>31</xdr:col>
      <xdr:colOff>34925</xdr:colOff>
      <xdr:row>39</xdr:row>
      <xdr:rowOff>41239</xdr:rowOff>
    </xdr:to>
    <xdr:cxnSp macro="">
      <xdr:nvCxnSpPr>
        <xdr:cNvPr id="729" name="直線コネクタ 728"/>
        <xdr:cNvCxnSpPr/>
      </xdr:nvCxnSpPr>
      <xdr:spPr>
        <a:xfrm flipV="1">
          <a:off x="20434300" y="669692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30" name="フローチャート : 判断 729"/>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31" name="テキスト ボックス 730"/>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41239</xdr:rowOff>
    </xdr:from>
    <xdr:to>
      <xdr:col>29</xdr:col>
      <xdr:colOff>517525</xdr:colOff>
      <xdr:row>39</xdr:row>
      <xdr:rowOff>45648</xdr:rowOff>
    </xdr:to>
    <xdr:cxnSp macro="">
      <xdr:nvCxnSpPr>
        <xdr:cNvPr id="732" name="直線コネクタ 731"/>
        <xdr:cNvCxnSpPr/>
      </xdr:nvCxnSpPr>
      <xdr:spPr>
        <a:xfrm flipV="1">
          <a:off x="19545300" y="6727789"/>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3" name="フローチャート : 判断 732"/>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4" name="テキスト ボックス 733"/>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45648</xdr:rowOff>
    </xdr:from>
    <xdr:to>
      <xdr:col>28</xdr:col>
      <xdr:colOff>314325</xdr:colOff>
      <xdr:row>39</xdr:row>
      <xdr:rowOff>71283</xdr:rowOff>
    </xdr:to>
    <xdr:cxnSp macro="">
      <xdr:nvCxnSpPr>
        <xdr:cNvPr id="735" name="直線コネクタ 734"/>
        <xdr:cNvCxnSpPr/>
      </xdr:nvCxnSpPr>
      <xdr:spPr>
        <a:xfrm flipV="1">
          <a:off x="18656300" y="6732198"/>
          <a:ext cx="8890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6" name="フローチャート : 判断 735"/>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7" name="テキスト ボックス 736"/>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8" name="フローチャート : 判断 737"/>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9" name="テキスト ボックス 738"/>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100167</xdr:rowOff>
    </xdr:from>
    <xdr:to>
      <xdr:col>32</xdr:col>
      <xdr:colOff>238125</xdr:colOff>
      <xdr:row>39</xdr:row>
      <xdr:rowOff>30317</xdr:rowOff>
    </xdr:to>
    <xdr:sp macro="" textlink="">
      <xdr:nvSpPr>
        <xdr:cNvPr id="745" name="円/楕円 744"/>
        <xdr:cNvSpPr/>
      </xdr:nvSpPr>
      <xdr:spPr>
        <a:xfrm>
          <a:off x="22110700" y="66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15094</xdr:rowOff>
    </xdr:from>
    <xdr:ext cx="378565" cy="259045"/>
    <xdr:sp macro="" textlink="">
      <xdr:nvSpPr>
        <xdr:cNvPr id="746" name="投資及び出資金該当値テキスト"/>
        <xdr:cNvSpPr txBox="1"/>
      </xdr:nvSpPr>
      <xdr:spPr>
        <a:xfrm>
          <a:off x="22212300" y="653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131028</xdr:rowOff>
    </xdr:from>
    <xdr:to>
      <xdr:col>31</xdr:col>
      <xdr:colOff>85725</xdr:colOff>
      <xdr:row>39</xdr:row>
      <xdr:rowOff>61178</xdr:rowOff>
    </xdr:to>
    <xdr:sp macro="" textlink="">
      <xdr:nvSpPr>
        <xdr:cNvPr id="747" name="円/楕円 746"/>
        <xdr:cNvSpPr/>
      </xdr:nvSpPr>
      <xdr:spPr>
        <a:xfrm>
          <a:off x="21272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52305</xdr:rowOff>
    </xdr:from>
    <xdr:ext cx="378565" cy="259045"/>
    <xdr:sp macro="" textlink="">
      <xdr:nvSpPr>
        <xdr:cNvPr id="748" name="テキスト ボックス 747"/>
        <xdr:cNvSpPr txBox="1"/>
      </xdr:nvSpPr>
      <xdr:spPr>
        <a:xfrm>
          <a:off x="21134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161889</xdr:rowOff>
    </xdr:from>
    <xdr:to>
      <xdr:col>29</xdr:col>
      <xdr:colOff>568325</xdr:colOff>
      <xdr:row>39</xdr:row>
      <xdr:rowOff>92039</xdr:rowOff>
    </xdr:to>
    <xdr:sp macro="" textlink="">
      <xdr:nvSpPr>
        <xdr:cNvPr id="749" name="円/楕円 748"/>
        <xdr:cNvSpPr/>
      </xdr:nvSpPr>
      <xdr:spPr>
        <a:xfrm>
          <a:off x="20383500" y="66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83166</xdr:rowOff>
    </xdr:from>
    <xdr:ext cx="378565" cy="259045"/>
    <xdr:sp macro="" textlink="">
      <xdr:nvSpPr>
        <xdr:cNvPr id="750" name="テキスト ボックス 749"/>
        <xdr:cNvSpPr txBox="1"/>
      </xdr:nvSpPr>
      <xdr:spPr>
        <a:xfrm>
          <a:off x="20245017" y="6769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166298</xdr:rowOff>
    </xdr:from>
    <xdr:to>
      <xdr:col>28</xdr:col>
      <xdr:colOff>365125</xdr:colOff>
      <xdr:row>39</xdr:row>
      <xdr:rowOff>96448</xdr:rowOff>
    </xdr:to>
    <xdr:sp macro="" textlink="">
      <xdr:nvSpPr>
        <xdr:cNvPr id="751" name="円/楕円 750"/>
        <xdr:cNvSpPr/>
      </xdr:nvSpPr>
      <xdr:spPr>
        <a:xfrm>
          <a:off x="19494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87575</xdr:rowOff>
    </xdr:from>
    <xdr:ext cx="378565" cy="259045"/>
    <xdr:sp macro="" textlink="">
      <xdr:nvSpPr>
        <xdr:cNvPr id="752" name="テキスト ボックス 751"/>
        <xdr:cNvSpPr txBox="1"/>
      </xdr:nvSpPr>
      <xdr:spPr>
        <a:xfrm>
          <a:off x="19356017" y="677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20483</xdr:rowOff>
    </xdr:from>
    <xdr:to>
      <xdr:col>27</xdr:col>
      <xdr:colOff>161925</xdr:colOff>
      <xdr:row>39</xdr:row>
      <xdr:rowOff>122083</xdr:rowOff>
    </xdr:to>
    <xdr:sp macro="" textlink="">
      <xdr:nvSpPr>
        <xdr:cNvPr id="753" name="円/楕円 752"/>
        <xdr:cNvSpPr/>
      </xdr:nvSpPr>
      <xdr:spPr>
        <a:xfrm>
          <a:off x="18605500" y="67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113210</xdr:rowOff>
    </xdr:from>
    <xdr:ext cx="378565" cy="259045"/>
    <xdr:sp macro="" textlink="">
      <xdr:nvSpPr>
        <xdr:cNvPr id="754" name="テキスト ボックス 753"/>
        <xdr:cNvSpPr txBox="1"/>
      </xdr:nvSpPr>
      <xdr:spPr>
        <a:xfrm>
          <a:off x="18467017" y="679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80" name="直線コネクタ 779"/>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81"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2" name="直線コネクタ 781"/>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3"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4" name="直線コネクタ 783"/>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51722</xdr:rowOff>
    </xdr:from>
    <xdr:to>
      <xdr:col>32</xdr:col>
      <xdr:colOff>187325</xdr:colOff>
      <xdr:row>57</xdr:row>
      <xdr:rowOff>121673</xdr:rowOff>
    </xdr:to>
    <xdr:cxnSp macro="">
      <xdr:nvCxnSpPr>
        <xdr:cNvPr id="785" name="直線コネクタ 784"/>
        <xdr:cNvCxnSpPr/>
      </xdr:nvCxnSpPr>
      <xdr:spPr>
        <a:xfrm>
          <a:off x="21323300" y="9824372"/>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6"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7" name="フローチャート : 判断 786"/>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96135</xdr:rowOff>
    </xdr:from>
    <xdr:to>
      <xdr:col>31</xdr:col>
      <xdr:colOff>34925</xdr:colOff>
      <xdr:row>57</xdr:row>
      <xdr:rowOff>51722</xdr:rowOff>
    </xdr:to>
    <xdr:cxnSp macro="">
      <xdr:nvCxnSpPr>
        <xdr:cNvPr id="788" name="直線コネクタ 787"/>
        <xdr:cNvCxnSpPr/>
      </xdr:nvCxnSpPr>
      <xdr:spPr>
        <a:xfrm>
          <a:off x="20434300" y="9697335"/>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9" name="フローチャート : 判断 788"/>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90" name="テキスト ボックス 789"/>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96135</xdr:rowOff>
    </xdr:from>
    <xdr:to>
      <xdr:col>29</xdr:col>
      <xdr:colOff>517525</xdr:colOff>
      <xdr:row>56</xdr:row>
      <xdr:rowOff>165891</xdr:rowOff>
    </xdr:to>
    <xdr:cxnSp macro="">
      <xdr:nvCxnSpPr>
        <xdr:cNvPr id="791" name="直線コネクタ 790"/>
        <xdr:cNvCxnSpPr/>
      </xdr:nvCxnSpPr>
      <xdr:spPr>
        <a:xfrm flipV="1">
          <a:off x="19545300" y="9697335"/>
          <a:ext cx="8890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2" name="フローチャート : 判断 791"/>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3" name="テキスト ボックス 792"/>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16419</xdr:rowOff>
    </xdr:from>
    <xdr:to>
      <xdr:col>28</xdr:col>
      <xdr:colOff>314325</xdr:colOff>
      <xdr:row>56</xdr:row>
      <xdr:rowOff>165891</xdr:rowOff>
    </xdr:to>
    <xdr:cxnSp macro="">
      <xdr:nvCxnSpPr>
        <xdr:cNvPr id="794" name="直線コネクタ 793"/>
        <xdr:cNvCxnSpPr/>
      </xdr:nvCxnSpPr>
      <xdr:spPr>
        <a:xfrm>
          <a:off x="18656300" y="9617619"/>
          <a:ext cx="889000" cy="14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5" name="フローチャート : 判断 794"/>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6" name="テキスト ボックス 795"/>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7" name="フローチャート : 判断 796"/>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8" name="テキスト ボックス 797"/>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70873</xdr:rowOff>
    </xdr:from>
    <xdr:to>
      <xdr:col>32</xdr:col>
      <xdr:colOff>238125</xdr:colOff>
      <xdr:row>58</xdr:row>
      <xdr:rowOff>1023</xdr:rowOff>
    </xdr:to>
    <xdr:sp macro="" textlink="">
      <xdr:nvSpPr>
        <xdr:cNvPr id="804" name="円/楕円 803"/>
        <xdr:cNvSpPr/>
      </xdr:nvSpPr>
      <xdr:spPr>
        <a:xfrm>
          <a:off x="22110700" y="98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93750</xdr:rowOff>
    </xdr:from>
    <xdr:ext cx="469744" cy="259045"/>
    <xdr:sp macro="" textlink="">
      <xdr:nvSpPr>
        <xdr:cNvPr id="805" name="貸付金該当値テキスト"/>
        <xdr:cNvSpPr txBox="1"/>
      </xdr:nvSpPr>
      <xdr:spPr>
        <a:xfrm>
          <a:off x="22212300" y="96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922</xdr:rowOff>
    </xdr:from>
    <xdr:to>
      <xdr:col>31</xdr:col>
      <xdr:colOff>85725</xdr:colOff>
      <xdr:row>57</xdr:row>
      <xdr:rowOff>102522</xdr:rowOff>
    </xdr:to>
    <xdr:sp macro="" textlink="">
      <xdr:nvSpPr>
        <xdr:cNvPr id="806" name="円/楕円 805"/>
        <xdr:cNvSpPr/>
      </xdr:nvSpPr>
      <xdr:spPr>
        <a:xfrm>
          <a:off x="21272500" y="97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119049</xdr:rowOff>
    </xdr:from>
    <xdr:ext cx="534377" cy="259045"/>
    <xdr:sp macro="" textlink="">
      <xdr:nvSpPr>
        <xdr:cNvPr id="807" name="テキスト ボックス 806"/>
        <xdr:cNvSpPr txBox="1"/>
      </xdr:nvSpPr>
      <xdr:spPr>
        <a:xfrm>
          <a:off x="21056111" y="95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45335</xdr:rowOff>
    </xdr:from>
    <xdr:to>
      <xdr:col>29</xdr:col>
      <xdr:colOff>568325</xdr:colOff>
      <xdr:row>56</xdr:row>
      <xdr:rowOff>146935</xdr:rowOff>
    </xdr:to>
    <xdr:sp macro="" textlink="">
      <xdr:nvSpPr>
        <xdr:cNvPr id="808" name="円/楕円 807"/>
        <xdr:cNvSpPr/>
      </xdr:nvSpPr>
      <xdr:spPr>
        <a:xfrm>
          <a:off x="20383500" y="96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163462</xdr:rowOff>
    </xdr:from>
    <xdr:ext cx="534377" cy="259045"/>
    <xdr:sp macro="" textlink="">
      <xdr:nvSpPr>
        <xdr:cNvPr id="809" name="テキスト ボックス 808"/>
        <xdr:cNvSpPr txBox="1"/>
      </xdr:nvSpPr>
      <xdr:spPr>
        <a:xfrm>
          <a:off x="20167111" y="94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115091</xdr:rowOff>
    </xdr:from>
    <xdr:to>
      <xdr:col>28</xdr:col>
      <xdr:colOff>365125</xdr:colOff>
      <xdr:row>57</xdr:row>
      <xdr:rowOff>45241</xdr:rowOff>
    </xdr:to>
    <xdr:sp macro="" textlink="">
      <xdr:nvSpPr>
        <xdr:cNvPr id="810" name="円/楕円 809"/>
        <xdr:cNvSpPr/>
      </xdr:nvSpPr>
      <xdr:spPr>
        <a:xfrm>
          <a:off x="19494500" y="97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61768</xdr:rowOff>
    </xdr:from>
    <xdr:ext cx="534377" cy="259045"/>
    <xdr:sp macro="" textlink="">
      <xdr:nvSpPr>
        <xdr:cNvPr id="811" name="テキスト ボックス 810"/>
        <xdr:cNvSpPr txBox="1"/>
      </xdr:nvSpPr>
      <xdr:spPr>
        <a:xfrm>
          <a:off x="19278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137069</xdr:rowOff>
    </xdr:from>
    <xdr:to>
      <xdr:col>27</xdr:col>
      <xdr:colOff>161925</xdr:colOff>
      <xdr:row>56</xdr:row>
      <xdr:rowOff>67219</xdr:rowOff>
    </xdr:to>
    <xdr:sp macro="" textlink="">
      <xdr:nvSpPr>
        <xdr:cNvPr id="812" name="円/楕円 811"/>
        <xdr:cNvSpPr/>
      </xdr:nvSpPr>
      <xdr:spPr>
        <a:xfrm>
          <a:off x="18605500" y="95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83746</xdr:rowOff>
    </xdr:from>
    <xdr:ext cx="534377" cy="259045"/>
    <xdr:sp macro="" textlink="">
      <xdr:nvSpPr>
        <xdr:cNvPr id="813" name="テキスト ボックス 812"/>
        <xdr:cNvSpPr txBox="1"/>
      </xdr:nvSpPr>
      <xdr:spPr>
        <a:xfrm>
          <a:off x="18389111" y="934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4" name="テキスト ボックス 83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6" name="テキスト ボックス 83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40" name="直線コネクタ 839"/>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41"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2" name="直線コネクタ 841"/>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3"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4" name="直線コネクタ 843"/>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103581</xdr:rowOff>
    </xdr:from>
    <xdr:to>
      <xdr:col>32</xdr:col>
      <xdr:colOff>187325</xdr:colOff>
      <xdr:row>76</xdr:row>
      <xdr:rowOff>1462</xdr:rowOff>
    </xdr:to>
    <xdr:cxnSp macro="">
      <xdr:nvCxnSpPr>
        <xdr:cNvPr id="845" name="直線コネクタ 844"/>
        <xdr:cNvCxnSpPr/>
      </xdr:nvCxnSpPr>
      <xdr:spPr>
        <a:xfrm flipV="1">
          <a:off x="21323300" y="12962331"/>
          <a:ext cx="838200" cy="6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6"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7" name="フローチャート : 判断 846"/>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1462</xdr:rowOff>
    </xdr:from>
    <xdr:to>
      <xdr:col>31</xdr:col>
      <xdr:colOff>34925</xdr:colOff>
      <xdr:row>76</xdr:row>
      <xdr:rowOff>81538</xdr:rowOff>
    </xdr:to>
    <xdr:cxnSp macro="">
      <xdr:nvCxnSpPr>
        <xdr:cNvPr id="848" name="直線コネクタ 847"/>
        <xdr:cNvCxnSpPr/>
      </xdr:nvCxnSpPr>
      <xdr:spPr>
        <a:xfrm flipV="1">
          <a:off x="20434300" y="13031662"/>
          <a:ext cx="889000" cy="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9" name="フローチャート : 判断 848"/>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50" name="テキスト ボックス 849"/>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42872</xdr:rowOff>
    </xdr:from>
    <xdr:to>
      <xdr:col>29</xdr:col>
      <xdr:colOff>517525</xdr:colOff>
      <xdr:row>76</xdr:row>
      <xdr:rowOff>81538</xdr:rowOff>
    </xdr:to>
    <xdr:cxnSp macro="">
      <xdr:nvCxnSpPr>
        <xdr:cNvPr id="851" name="直線コネクタ 850"/>
        <xdr:cNvCxnSpPr/>
      </xdr:nvCxnSpPr>
      <xdr:spPr>
        <a:xfrm>
          <a:off x="19545300" y="1307307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2" name="フローチャート : 判断 851"/>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3" name="テキスト ボックス 852"/>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42872</xdr:rowOff>
    </xdr:from>
    <xdr:to>
      <xdr:col>28</xdr:col>
      <xdr:colOff>314325</xdr:colOff>
      <xdr:row>76</xdr:row>
      <xdr:rowOff>48848</xdr:rowOff>
    </xdr:to>
    <xdr:cxnSp macro="">
      <xdr:nvCxnSpPr>
        <xdr:cNvPr id="854" name="直線コネクタ 853"/>
        <xdr:cNvCxnSpPr/>
      </xdr:nvCxnSpPr>
      <xdr:spPr>
        <a:xfrm flipV="1">
          <a:off x="18656300" y="13073072"/>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5" name="フローチャート : 判断 854"/>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6" name="テキスト ボックス 855"/>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7" name="フローチャート : 判断 856"/>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8" name="テキスト ボックス 857"/>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52781</xdr:rowOff>
    </xdr:from>
    <xdr:to>
      <xdr:col>32</xdr:col>
      <xdr:colOff>238125</xdr:colOff>
      <xdr:row>75</xdr:row>
      <xdr:rowOff>154381</xdr:rowOff>
    </xdr:to>
    <xdr:sp macro="" textlink="">
      <xdr:nvSpPr>
        <xdr:cNvPr id="864" name="円/楕円 863"/>
        <xdr:cNvSpPr/>
      </xdr:nvSpPr>
      <xdr:spPr>
        <a:xfrm>
          <a:off x="22110700" y="1291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75658</xdr:rowOff>
    </xdr:from>
    <xdr:ext cx="534377" cy="259045"/>
    <xdr:sp macro="" textlink="">
      <xdr:nvSpPr>
        <xdr:cNvPr id="865" name="繰出金該当値テキスト"/>
        <xdr:cNvSpPr txBox="1"/>
      </xdr:nvSpPr>
      <xdr:spPr>
        <a:xfrm>
          <a:off x="22212300" y="127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40,856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122113</xdr:rowOff>
    </xdr:from>
    <xdr:to>
      <xdr:col>31</xdr:col>
      <xdr:colOff>85725</xdr:colOff>
      <xdr:row>76</xdr:row>
      <xdr:rowOff>52263</xdr:rowOff>
    </xdr:to>
    <xdr:sp macro="" textlink="">
      <xdr:nvSpPr>
        <xdr:cNvPr id="866" name="円/楕円 865"/>
        <xdr:cNvSpPr/>
      </xdr:nvSpPr>
      <xdr:spPr>
        <a:xfrm>
          <a:off x="21272500" y="129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68790</xdr:rowOff>
    </xdr:from>
    <xdr:ext cx="534377" cy="259045"/>
    <xdr:sp macro="" textlink="">
      <xdr:nvSpPr>
        <xdr:cNvPr id="867" name="テキスト ボックス 866"/>
        <xdr:cNvSpPr txBox="1"/>
      </xdr:nvSpPr>
      <xdr:spPr>
        <a:xfrm>
          <a:off x="21056111" y="1275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30738</xdr:rowOff>
    </xdr:from>
    <xdr:to>
      <xdr:col>29</xdr:col>
      <xdr:colOff>568325</xdr:colOff>
      <xdr:row>76</xdr:row>
      <xdr:rowOff>132338</xdr:rowOff>
    </xdr:to>
    <xdr:sp macro="" textlink="">
      <xdr:nvSpPr>
        <xdr:cNvPr id="868" name="円/楕円 867"/>
        <xdr:cNvSpPr/>
      </xdr:nvSpPr>
      <xdr:spPr>
        <a:xfrm>
          <a:off x="20383500" y="130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148865</xdr:rowOff>
    </xdr:from>
    <xdr:ext cx="534377" cy="259045"/>
    <xdr:sp macro="" textlink="">
      <xdr:nvSpPr>
        <xdr:cNvPr id="869" name="テキスト ボックス 868"/>
        <xdr:cNvSpPr txBox="1"/>
      </xdr:nvSpPr>
      <xdr:spPr>
        <a:xfrm>
          <a:off x="20167111" y="128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163522</xdr:rowOff>
    </xdr:from>
    <xdr:to>
      <xdr:col>28</xdr:col>
      <xdr:colOff>365125</xdr:colOff>
      <xdr:row>76</xdr:row>
      <xdr:rowOff>93672</xdr:rowOff>
    </xdr:to>
    <xdr:sp macro="" textlink="">
      <xdr:nvSpPr>
        <xdr:cNvPr id="870" name="円/楕円 869"/>
        <xdr:cNvSpPr/>
      </xdr:nvSpPr>
      <xdr:spPr>
        <a:xfrm>
          <a:off x="19494500" y="130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110199</xdr:rowOff>
    </xdr:from>
    <xdr:ext cx="534377" cy="259045"/>
    <xdr:sp macro="" textlink="">
      <xdr:nvSpPr>
        <xdr:cNvPr id="871" name="テキスト ボックス 870"/>
        <xdr:cNvSpPr txBox="1"/>
      </xdr:nvSpPr>
      <xdr:spPr>
        <a:xfrm>
          <a:off x="19278111" y="1279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169498</xdr:rowOff>
    </xdr:from>
    <xdr:to>
      <xdr:col>27</xdr:col>
      <xdr:colOff>161925</xdr:colOff>
      <xdr:row>76</xdr:row>
      <xdr:rowOff>99648</xdr:rowOff>
    </xdr:to>
    <xdr:sp macro="" textlink="">
      <xdr:nvSpPr>
        <xdr:cNvPr id="872" name="円/楕円 871"/>
        <xdr:cNvSpPr/>
      </xdr:nvSpPr>
      <xdr:spPr>
        <a:xfrm>
          <a:off x="18605500" y="1302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116175</xdr:rowOff>
    </xdr:from>
    <xdr:ext cx="534377" cy="259045"/>
    <xdr:sp macro="" textlink="">
      <xdr:nvSpPr>
        <xdr:cNvPr id="873" name="テキスト ボックス 872"/>
        <xdr:cNvSpPr txBox="1"/>
      </xdr:nvSpPr>
      <xdr:spPr>
        <a:xfrm>
          <a:off x="18389111" y="1280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普通建設事業費</a:t>
          </a:r>
          <a:r>
            <a:rPr lang="ja-JP" altLang="en-US" sz="1300" b="0" i="0" baseline="0">
              <a:solidFill>
                <a:schemeClr val="dk1"/>
              </a:solidFill>
              <a:effectLst/>
              <a:latin typeface="+mn-lt"/>
              <a:ea typeface="+mn-ea"/>
              <a:cs typeface="+mn-cs"/>
            </a:rPr>
            <a:t>について</a:t>
          </a:r>
          <a:r>
            <a:rPr lang="ja-JP" altLang="ja-JP" sz="1300" b="0" i="0" baseline="0">
              <a:solidFill>
                <a:schemeClr val="dk1"/>
              </a:solidFill>
              <a:effectLst/>
              <a:latin typeface="+mn-lt"/>
              <a:ea typeface="+mn-ea"/>
              <a:cs typeface="+mn-cs"/>
            </a:rPr>
            <a:t>、大規模プロジェクトである久留米シティプラザや宮ノ陣クリーンセンターの整備</a:t>
          </a:r>
          <a:r>
            <a:rPr lang="ja-JP" altLang="en-US" sz="1300" b="0" i="0" baseline="0">
              <a:solidFill>
                <a:schemeClr val="dk1"/>
              </a:solidFill>
              <a:effectLst/>
              <a:latin typeface="+mn-lt"/>
              <a:ea typeface="+mn-ea"/>
              <a:cs typeface="+mn-cs"/>
            </a:rPr>
            <a:t>等が行われた前年度と比較して</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大幅に減少し、類似団体平均を下回っている。扶助費の増については、臨時福祉給付金や保育所の運営費、障害者福祉費が主な要因となっている。</a:t>
          </a:r>
          <a:endParaRPr lang="ja-JP" altLang="ja-JP" sz="1300">
            <a:effectLst/>
          </a:endParaRPr>
        </a:p>
        <a:p>
          <a:pPr rtl="0"/>
          <a:r>
            <a:rPr lang="ja-JP" altLang="ja-JP" sz="1300" b="0" i="0" baseline="0">
              <a:solidFill>
                <a:schemeClr val="dk1"/>
              </a:solidFill>
              <a:effectLst/>
              <a:latin typeface="+mn-lt"/>
              <a:ea typeface="+mn-ea"/>
              <a:cs typeface="+mn-cs"/>
            </a:rPr>
            <a:t>今後も、事業の取捨選択を徹底していくことで、事業実施の適正化を図っていきたい。</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306,800
303,425
229.96
130,219,186
128,702,097
1,004,731
67,989,549
143,060,112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109220</xdr:rowOff>
    </xdr:from>
    <xdr:to>
      <xdr:col>6</xdr:col>
      <xdr:colOff>511175</xdr:colOff>
      <xdr:row>33</xdr:row>
      <xdr:rowOff>94524</xdr:rowOff>
    </xdr:to>
    <xdr:cxnSp macro="">
      <xdr:nvCxnSpPr>
        <xdr:cNvPr id="63" name="直線コネクタ 62"/>
        <xdr:cNvCxnSpPr/>
      </xdr:nvCxnSpPr>
      <xdr:spPr>
        <a:xfrm>
          <a:off x="3797300" y="5595620"/>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109220</xdr:rowOff>
    </xdr:from>
    <xdr:to>
      <xdr:col>5</xdr:col>
      <xdr:colOff>358775</xdr:colOff>
      <xdr:row>33</xdr:row>
      <xdr:rowOff>36830</xdr:rowOff>
    </xdr:to>
    <xdr:cxnSp macro="">
      <xdr:nvCxnSpPr>
        <xdr:cNvPr id="66" name="直線コネクタ 65"/>
        <xdr:cNvCxnSpPr/>
      </xdr:nvCxnSpPr>
      <xdr:spPr>
        <a:xfrm flipV="1">
          <a:off x="2908300" y="5595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36830</xdr:rowOff>
    </xdr:from>
    <xdr:to>
      <xdr:col>4</xdr:col>
      <xdr:colOff>155575</xdr:colOff>
      <xdr:row>33</xdr:row>
      <xdr:rowOff>47716</xdr:rowOff>
    </xdr:to>
    <xdr:cxnSp macro="">
      <xdr:nvCxnSpPr>
        <xdr:cNvPr id="69" name="直線コネクタ 68"/>
        <xdr:cNvCxnSpPr/>
      </xdr:nvCxnSpPr>
      <xdr:spPr>
        <a:xfrm flipV="1">
          <a:off x="2019300" y="569468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99423</xdr:rowOff>
    </xdr:from>
    <xdr:to>
      <xdr:col>2</xdr:col>
      <xdr:colOff>638175</xdr:colOff>
      <xdr:row>33</xdr:row>
      <xdr:rowOff>47716</xdr:rowOff>
    </xdr:to>
    <xdr:cxnSp macro="">
      <xdr:nvCxnSpPr>
        <xdr:cNvPr id="72" name="直線コネクタ 71"/>
        <xdr:cNvCxnSpPr/>
      </xdr:nvCxnSpPr>
      <xdr:spPr>
        <a:xfrm>
          <a:off x="1130300" y="558582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43724</xdr:rowOff>
    </xdr:from>
    <xdr:to>
      <xdr:col>6</xdr:col>
      <xdr:colOff>561975</xdr:colOff>
      <xdr:row>33</xdr:row>
      <xdr:rowOff>145324</xdr:rowOff>
    </xdr:to>
    <xdr:sp macro="" textlink="">
      <xdr:nvSpPr>
        <xdr:cNvPr id="82" name="円/楕円 81"/>
        <xdr:cNvSpPr/>
      </xdr:nvSpPr>
      <xdr:spPr>
        <a:xfrm>
          <a:off x="4584700" y="57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66601</xdr:rowOff>
    </xdr:from>
    <xdr:ext cx="469744" cy="259045"/>
    <xdr:sp macro="" textlink="">
      <xdr:nvSpPr>
        <xdr:cNvPr id="83" name="議会費該当値テキスト"/>
        <xdr:cNvSpPr txBox="1"/>
      </xdr:nvSpPr>
      <xdr:spPr>
        <a:xfrm>
          <a:off x="4686300" y="55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58420</xdr:rowOff>
    </xdr:from>
    <xdr:to>
      <xdr:col>5</xdr:col>
      <xdr:colOff>409575</xdr:colOff>
      <xdr:row>32</xdr:row>
      <xdr:rowOff>160020</xdr:rowOff>
    </xdr:to>
    <xdr:sp macro="" textlink="">
      <xdr:nvSpPr>
        <xdr:cNvPr id="84" name="円/楕円 83"/>
        <xdr:cNvSpPr/>
      </xdr:nvSpPr>
      <xdr:spPr>
        <a:xfrm>
          <a:off x="3746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5097</xdr:rowOff>
    </xdr:from>
    <xdr:ext cx="469744" cy="259045"/>
    <xdr:sp macro="" textlink="">
      <xdr:nvSpPr>
        <xdr:cNvPr id="85" name="テキスト ボックス 84"/>
        <xdr:cNvSpPr txBox="1"/>
      </xdr:nvSpPr>
      <xdr:spPr>
        <a:xfrm>
          <a:off x="3562427" y="53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157480</xdr:rowOff>
    </xdr:from>
    <xdr:to>
      <xdr:col>4</xdr:col>
      <xdr:colOff>206375</xdr:colOff>
      <xdr:row>33</xdr:row>
      <xdr:rowOff>87630</xdr:rowOff>
    </xdr:to>
    <xdr:sp macro="" textlink="">
      <xdr:nvSpPr>
        <xdr:cNvPr id="86" name="円/楕円 85"/>
        <xdr:cNvSpPr/>
      </xdr:nvSpPr>
      <xdr:spPr>
        <a:xfrm>
          <a:off x="2857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104157</xdr:rowOff>
    </xdr:from>
    <xdr:ext cx="469744" cy="259045"/>
    <xdr:sp macro="" textlink="">
      <xdr:nvSpPr>
        <xdr:cNvPr id="87" name="テキスト ボックス 86"/>
        <xdr:cNvSpPr txBox="1"/>
      </xdr:nvSpPr>
      <xdr:spPr>
        <a:xfrm>
          <a:off x="2673427"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168366</xdr:rowOff>
    </xdr:from>
    <xdr:to>
      <xdr:col>3</xdr:col>
      <xdr:colOff>3175</xdr:colOff>
      <xdr:row>33</xdr:row>
      <xdr:rowOff>98516</xdr:rowOff>
    </xdr:to>
    <xdr:sp macro="" textlink="">
      <xdr:nvSpPr>
        <xdr:cNvPr id="88" name="円/楕円 87"/>
        <xdr:cNvSpPr/>
      </xdr:nvSpPr>
      <xdr:spPr>
        <a:xfrm>
          <a:off x="1968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115043</xdr:rowOff>
    </xdr:from>
    <xdr:ext cx="469744" cy="259045"/>
    <xdr:sp macro="" textlink="">
      <xdr:nvSpPr>
        <xdr:cNvPr id="89" name="テキスト ボックス 88"/>
        <xdr:cNvSpPr txBox="1"/>
      </xdr:nvSpPr>
      <xdr:spPr>
        <a:xfrm>
          <a:off x="1784427" y="54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48623</xdr:rowOff>
    </xdr:from>
    <xdr:to>
      <xdr:col>1</xdr:col>
      <xdr:colOff>485775</xdr:colOff>
      <xdr:row>32</xdr:row>
      <xdr:rowOff>150223</xdr:rowOff>
    </xdr:to>
    <xdr:sp macro="" textlink="">
      <xdr:nvSpPr>
        <xdr:cNvPr id="90" name="円/楕円 89"/>
        <xdr:cNvSpPr/>
      </xdr:nvSpPr>
      <xdr:spPr>
        <a:xfrm>
          <a:off x="1079500" y="55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166750</xdr:rowOff>
    </xdr:from>
    <xdr:ext cx="469744" cy="259045"/>
    <xdr:sp macro="" textlink="">
      <xdr:nvSpPr>
        <xdr:cNvPr id="91" name="テキスト ボックス 90"/>
        <xdr:cNvSpPr txBox="1"/>
      </xdr:nvSpPr>
      <xdr:spPr>
        <a:xfrm>
          <a:off x="895427" y="53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128988</xdr:rowOff>
    </xdr:from>
    <xdr:to>
      <xdr:col>6</xdr:col>
      <xdr:colOff>511175</xdr:colOff>
      <xdr:row>56</xdr:row>
      <xdr:rowOff>29090</xdr:rowOff>
    </xdr:to>
    <xdr:cxnSp macro="">
      <xdr:nvCxnSpPr>
        <xdr:cNvPr id="123" name="直線コネクタ 122"/>
        <xdr:cNvCxnSpPr/>
      </xdr:nvCxnSpPr>
      <xdr:spPr>
        <a:xfrm flipV="1">
          <a:off x="3797300" y="9558738"/>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29090</xdr:rowOff>
    </xdr:from>
    <xdr:to>
      <xdr:col>5</xdr:col>
      <xdr:colOff>358775</xdr:colOff>
      <xdr:row>56</xdr:row>
      <xdr:rowOff>165597</xdr:rowOff>
    </xdr:to>
    <xdr:cxnSp macro="">
      <xdr:nvCxnSpPr>
        <xdr:cNvPr id="126" name="直線コネクタ 125"/>
        <xdr:cNvCxnSpPr/>
      </xdr:nvCxnSpPr>
      <xdr:spPr>
        <a:xfrm flipV="1">
          <a:off x="2908300" y="9630290"/>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89273</xdr:rowOff>
    </xdr:from>
    <xdr:ext cx="534377" cy="259045"/>
    <xdr:sp macro="" textlink="">
      <xdr:nvSpPr>
        <xdr:cNvPr id="128" name="テキスト ボックス 127"/>
        <xdr:cNvSpPr txBox="1"/>
      </xdr:nvSpPr>
      <xdr:spPr>
        <a:xfrm>
          <a:off x="3530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74810</xdr:rowOff>
    </xdr:from>
    <xdr:to>
      <xdr:col>4</xdr:col>
      <xdr:colOff>155575</xdr:colOff>
      <xdr:row>56</xdr:row>
      <xdr:rowOff>165597</xdr:rowOff>
    </xdr:to>
    <xdr:cxnSp macro="">
      <xdr:nvCxnSpPr>
        <xdr:cNvPr id="129" name="直線コネクタ 128"/>
        <xdr:cNvCxnSpPr/>
      </xdr:nvCxnSpPr>
      <xdr:spPr>
        <a:xfrm>
          <a:off x="2019300" y="9333110"/>
          <a:ext cx="889000" cy="4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74810</xdr:rowOff>
    </xdr:from>
    <xdr:to>
      <xdr:col>2</xdr:col>
      <xdr:colOff>638175</xdr:colOff>
      <xdr:row>55</xdr:row>
      <xdr:rowOff>33565</xdr:rowOff>
    </xdr:to>
    <xdr:cxnSp macro="">
      <xdr:nvCxnSpPr>
        <xdr:cNvPr id="132" name="直線コネクタ 131"/>
        <xdr:cNvCxnSpPr/>
      </xdr:nvCxnSpPr>
      <xdr:spPr>
        <a:xfrm flipV="1">
          <a:off x="1130300" y="9333110"/>
          <a:ext cx="889000" cy="13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145802</xdr:rowOff>
    </xdr:from>
    <xdr:ext cx="534377" cy="259045"/>
    <xdr:sp macro="" textlink="">
      <xdr:nvSpPr>
        <xdr:cNvPr id="136" name="テキスト ボックス 135"/>
        <xdr:cNvSpPr txBox="1"/>
      </xdr:nvSpPr>
      <xdr:spPr>
        <a:xfrm>
          <a:off x="863111" y="9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78188</xdr:rowOff>
    </xdr:from>
    <xdr:to>
      <xdr:col>6</xdr:col>
      <xdr:colOff>561975</xdr:colOff>
      <xdr:row>56</xdr:row>
      <xdr:rowOff>8338</xdr:rowOff>
    </xdr:to>
    <xdr:sp macro="" textlink="">
      <xdr:nvSpPr>
        <xdr:cNvPr id="142" name="円/楕円 141"/>
        <xdr:cNvSpPr/>
      </xdr:nvSpPr>
      <xdr:spPr>
        <a:xfrm>
          <a:off x="4584700" y="95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101065</xdr:rowOff>
    </xdr:from>
    <xdr:ext cx="534377" cy="259045"/>
    <xdr:sp macro="" textlink="">
      <xdr:nvSpPr>
        <xdr:cNvPr id="143" name="総務費該当値テキスト"/>
        <xdr:cNvSpPr txBox="1"/>
      </xdr:nvSpPr>
      <xdr:spPr>
        <a:xfrm>
          <a:off x="4686300" y="93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149740</xdr:rowOff>
    </xdr:from>
    <xdr:to>
      <xdr:col>5</xdr:col>
      <xdr:colOff>409575</xdr:colOff>
      <xdr:row>56</xdr:row>
      <xdr:rowOff>79890</xdr:rowOff>
    </xdr:to>
    <xdr:sp macro="" textlink="">
      <xdr:nvSpPr>
        <xdr:cNvPr id="144" name="円/楕円 143"/>
        <xdr:cNvSpPr/>
      </xdr:nvSpPr>
      <xdr:spPr>
        <a:xfrm>
          <a:off x="3746500" y="95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96417</xdr:rowOff>
    </xdr:from>
    <xdr:ext cx="534377" cy="259045"/>
    <xdr:sp macro="" textlink="">
      <xdr:nvSpPr>
        <xdr:cNvPr id="145" name="テキスト ボックス 144"/>
        <xdr:cNvSpPr txBox="1"/>
      </xdr:nvSpPr>
      <xdr:spPr>
        <a:xfrm>
          <a:off x="3530111" y="93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114797</xdr:rowOff>
    </xdr:from>
    <xdr:to>
      <xdr:col>4</xdr:col>
      <xdr:colOff>206375</xdr:colOff>
      <xdr:row>57</xdr:row>
      <xdr:rowOff>44947</xdr:rowOff>
    </xdr:to>
    <xdr:sp macro="" textlink="">
      <xdr:nvSpPr>
        <xdr:cNvPr id="146" name="円/楕円 145"/>
        <xdr:cNvSpPr/>
      </xdr:nvSpPr>
      <xdr:spPr>
        <a:xfrm>
          <a:off x="2857500" y="97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36074</xdr:rowOff>
    </xdr:from>
    <xdr:ext cx="534377" cy="259045"/>
    <xdr:sp macro="" textlink="">
      <xdr:nvSpPr>
        <xdr:cNvPr id="147" name="テキスト ボックス 146"/>
        <xdr:cNvSpPr txBox="1"/>
      </xdr:nvSpPr>
      <xdr:spPr>
        <a:xfrm>
          <a:off x="2641111" y="98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24010</xdr:rowOff>
    </xdr:from>
    <xdr:to>
      <xdr:col>3</xdr:col>
      <xdr:colOff>3175</xdr:colOff>
      <xdr:row>54</xdr:row>
      <xdr:rowOff>125610</xdr:rowOff>
    </xdr:to>
    <xdr:sp macro="" textlink="">
      <xdr:nvSpPr>
        <xdr:cNvPr id="148" name="円/楕円 147"/>
        <xdr:cNvSpPr/>
      </xdr:nvSpPr>
      <xdr:spPr>
        <a:xfrm>
          <a:off x="1968500" y="92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142137</xdr:rowOff>
    </xdr:from>
    <xdr:ext cx="534377" cy="259045"/>
    <xdr:sp macro="" textlink="">
      <xdr:nvSpPr>
        <xdr:cNvPr id="149" name="テキスト ボックス 148"/>
        <xdr:cNvSpPr txBox="1"/>
      </xdr:nvSpPr>
      <xdr:spPr>
        <a:xfrm>
          <a:off x="1752111" y="90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154215</xdr:rowOff>
    </xdr:from>
    <xdr:to>
      <xdr:col>1</xdr:col>
      <xdr:colOff>485775</xdr:colOff>
      <xdr:row>55</xdr:row>
      <xdr:rowOff>84365</xdr:rowOff>
    </xdr:to>
    <xdr:sp macro="" textlink="">
      <xdr:nvSpPr>
        <xdr:cNvPr id="150" name="円/楕円 149"/>
        <xdr:cNvSpPr/>
      </xdr:nvSpPr>
      <xdr:spPr>
        <a:xfrm>
          <a:off x="1079500" y="94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100892</xdr:rowOff>
    </xdr:from>
    <xdr:ext cx="534377" cy="259045"/>
    <xdr:sp macro="" textlink="">
      <xdr:nvSpPr>
        <xdr:cNvPr id="151" name="テキスト ボックス 150"/>
        <xdr:cNvSpPr txBox="1"/>
      </xdr:nvSpPr>
      <xdr:spPr>
        <a:xfrm>
          <a:off x="863111" y="918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50953</xdr:rowOff>
    </xdr:from>
    <xdr:to>
      <xdr:col>6</xdr:col>
      <xdr:colOff>511175</xdr:colOff>
      <xdr:row>74</xdr:row>
      <xdr:rowOff>148933</xdr:rowOff>
    </xdr:to>
    <xdr:cxnSp macro="">
      <xdr:nvCxnSpPr>
        <xdr:cNvPr id="181" name="直線コネクタ 180"/>
        <xdr:cNvCxnSpPr/>
      </xdr:nvCxnSpPr>
      <xdr:spPr>
        <a:xfrm flipV="1">
          <a:off x="3797300" y="12738253"/>
          <a:ext cx="838200" cy="9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148933</xdr:rowOff>
    </xdr:from>
    <xdr:to>
      <xdr:col>5</xdr:col>
      <xdr:colOff>358775</xdr:colOff>
      <xdr:row>75</xdr:row>
      <xdr:rowOff>74308</xdr:rowOff>
    </xdr:to>
    <xdr:cxnSp macro="">
      <xdr:nvCxnSpPr>
        <xdr:cNvPr id="184" name="直線コネクタ 183"/>
        <xdr:cNvCxnSpPr/>
      </xdr:nvCxnSpPr>
      <xdr:spPr>
        <a:xfrm flipV="1">
          <a:off x="2908300" y="12836233"/>
          <a:ext cx="889000" cy="9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74308</xdr:rowOff>
    </xdr:from>
    <xdr:to>
      <xdr:col>4</xdr:col>
      <xdr:colOff>155575</xdr:colOff>
      <xdr:row>76</xdr:row>
      <xdr:rowOff>58382</xdr:rowOff>
    </xdr:to>
    <xdr:cxnSp macro="">
      <xdr:nvCxnSpPr>
        <xdr:cNvPr id="187" name="直線コネクタ 186"/>
        <xdr:cNvCxnSpPr/>
      </xdr:nvCxnSpPr>
      <xdr:spPr>
        <a:xfrm flipV="1">
          <a:off x="2019300" y="12933058"/>
          <a:ext cx="889000" cy="1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17081</xdr:rowOff>
    </xdr:from>
    <xdr:to>
      <xdr:col>2</xdr:col>
      <xdr:colOff>638175</xdr:colOff>
      <xdr:row>76</xdr:row>
      <xdr:rowOff>58382</xdr:rowOff>
    </xdr:to>
    <xdr:cxnSp macro="">
      <xdr:nvCxnSpPr>
        <xdr:cNvPr id="190" name="直線コネクタ 189"/>
        <xdr:cNvCxnSpPr/>
      </xdr:nvCxnSpPr>
      <xdr:spPr>
        <a:xfrm>
          <a:off x="1130300" y="13047281"/>
          <a:ext cx="8890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153</xdr:rowOff>
    </xdr:from>
    <xdr:to>
      <xdr:col>6</xdr:col>
      <xdr:colOff>561975</xdr:colOff>
      <xdr:row>74</xdr:row>
      <xdr:rowOff>101753</xdr:rowOff>
    </xdr:to>
    <xdr:sp macro="" textlink="">
      <xdr:nvSpPr>
        <xdr:cNvPr id="200" name="円/楕円 199"/>
        <xdr:cNvSpPr/>
      </xdr:nvSpPr>
      <xdr:spPr>
        <a:xfrm>
          <a:off x="4584700" y="126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23030</xdr:rowOff>
    </xdr:from>
    <xdr:ext cx="599010" cy="259045"/>
    <xdr:sp macro="" textlink="">
      <xdr:nvSpPr>
        <xdr:cNvPr id="201" name="民生費該当値テキスト"/>
        <xdr:cNvSpPr txBox="1"/>
      </xdr:nvSpPr>
      <xdr:spPr>
        <a:xfrm>
          <a:off x="4686300" y="1253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186,988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98133</xdr:rowOff>
    </xdr:from>
    <xdr:to>
      <xdr:col>5</xdr:col>
      <xdr:colOff>409575</xdr:colOff>
      <xdr:row>75</xdr:row>
      <xdr:rowOff>28283</xdr:rowOff>
    </xdr:to>
    <xdr:sp macro="" textlink="">
      <xdr:nvSpPr>
        <xdr:cNvPr id="202" name="円/楕円 201"/>
        <xdr:cNvSpPr/>
      </xdr:nvSpPr>
      <xdr:spPr>
        <a:xfrm>
          <a:off x="3746500" y="127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44810</xdr:rowOff>
    </xdr:from>
    <xdr:ext cx="599010" cy="259045"/>
    <xdr:sp macro="" textlink="">
      <xdr:nvSpPr>
        <xdr:cNvPr id="203" name="テキスト ボックス 202"/>
        <xdr:cNvSpPr txBox="1"/>
      </xdr:nvSpPr>
      <xdr:spPr>
        <a:xfrm>
          <a:off x="3497794" y="125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179,273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23508</xdr:rowOff>
    </xdr:from>
    <xdr:to>
      <xdr:col>4</xdr:col>
      <xdr:colOff>206375</xdr:colOff>
      <xdr:row>75</xdr:row>
      <xdr:rowOff>125108</xdr:rowOff>
    </xdr:to>
    <xdr:sp macro="" textlink="">
      <xdr:nvSpPr>
        <xdr:cNvPr id="204" name="円/楕円 203"/>
        <xdr:cNvSpPr/>
      </xdr:nvSpPr>
      <xdr:spPr>
        <a:xfrm>
          <a:off x="2857500" y="128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141635</xdr:rowOff>
    </xdr:from>
    <xdr:ext cx="599010" cy="259045"/>
    <xdr:sp macro="" textlink="">
      <xdr:nvSpPr>
        <xdr:cNvPr id="205" name="テキスト ボックス 204"/>
        <xdr:cNvSpPr txBox="1"/>
      </xdr:nvSpPr>
      <xdr:spPr>
        <a:xfrm>
          <a:off x="2608794" y="126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171,649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7582</xdr:rowOff>
    </xdr:from>
    <xdr:to>
      <xdr:col>3</xdr:col>
      <xdr:colOff>3175</xdr:colOff>
      <xdr:row>76</xdr:row>
      <xdr:rowOff>109182</xdr:rowOff>
    </xdr:to>
    <xdr:sp macro="" textlink="">
      <xdr:nvSpPr>
        <xdr:cNvPr id="206" name="円/楕円 205"/>
        <xdr:cNvSpPr/>
      </xdr:nvSpPr>
      <xdr:spPr>
        <a:xfrm>
          <a:off x="1968500" y="130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125709</xdr:rowOff>
    </xdr:from>
    <xdr:ext cx="599010" cy="259045"/>
    <xdr:sp macro="" textlink="">
      <xdr:nvSpPr>
        <xdr:cNvPr id="207" name="テキスト ボックス 206"/>
        <xdr:cNvSpPr txBox="1"/>
      </xdr:nvSpPr>
      <xdr:spPr>
        <a:xfrm>
          <a:off x="1719794" y="1281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159,403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137731</xdr:rowOff>
    </xdr:from>
    <xdr:to>
      <xdr:col>1</xdr:col>
      <xdr:colOff>485775</xdr:colOff>
      <xdr:row>76</xdr:row>
      <xdr:rowOff>67881</xdr:rowOff>
    </xdr:to>
    <xdr:sp macro="" textlink="">
      <xdr:nvSpPr>
        <xdr:cNvPr id="208" name="円/楕円 207"/>
        <xdr:cNvSpPr/>
      </xdr:nvSpPr>
      <xdr:spPr>
        <a:xfrm>
          <a:off x="1079500" y="129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84408</xdr:rowOff>
    </xdr:from>
    <xdr:ext cx="599010" cy="259045"/>
    <xdr:sp macro="" textlink="">
      <xdr:nvSpPr>
        <xdr:cNvPr id="209" name="テキスト ボックス 208"/>
        <xdr:cNvSpPr txBox="1"/>
      </xdr:nvSpPr>
      <xdr:spPr>
        <a:xfrm>
          <a:off x="830794" y="1277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161097</xdr:rowOff>
    </xdr:from>
    <xdr:to>
      <xdr:col>6</xdr:col>
      <xdr:colOff>511175</xdr:colOff>
      <xdr:row>97</xdr:row>
      <xdr:rowOff>82116</xdr:rowOff>
    </xdr:to>
    <xdr:cxnSp macro="">
      <xdr:nvCxnSpPr>
        <xdr:cNvPr id="237" name="直線コネクタ 236"/>
        <xdr:cNvCxnSpPr/>
      </xdr:nvCxnSpPr>
      <xdr:spPr>
        <a:xfrm>
          <a:off x="3797300" y="16105947"/>
          <a:ext cx="838200" cy="6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161097</xdr:rowOff>
    </xdr:from>
    <xdr:to>
      <xdr:col>5</xdr:col>
      <xdr:colOff>358775</xdr:colOff>
      <xdr:row>96</xdr:row>
      <xdr:rowOff>69062</xdr:rowOff>
    </xdr:to>
    <xdr:cxnSp macro="">
      <xdr:nvCxnSpPr>
        <xdr:cNvPr id="240" name="直線コネクタ 239"/>
        <xdr:cNvCxnSpPr/>
      </xdr:nvCxnSpPr>
      <xdr:spPr>
        <a:xfrm flipV="1">
          <a:off x="2908300" y="16105947"/>
          <a:ext cx="889000" cy="4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69062</xdr:rowOff>
    </xdr:from>
    <xdr:to>
      <xdr:col>4</xdr:col>
      <xdr:colOff>155575</xdr:colOff>
      <xdr:row>97</xdr:row>
      <xdr:rowOff>135060</xdr:rowOff>
    </xdr:to>
    <xdr:cxnSp macro="">
      <xdr:nvCxnSpPr>
        <xdr:cNvPr id="243" name="直線コネクタ 242"/>
        <xdr:cNvCxnSpPr/>
      </xdr:nvCxnSpPr>
      <xdr:spPr>
        <a:xfrm flipV="1">
          <a:off x="2019300" y="16528262"/>
          <a:ext cx="889000" cy="23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49357</xdr:rowOff>
    </xdr:from>
    <xdr:to>
      <xdr:col>2</xdr:col>
      <xdr:colOff>638175</xdr:colOff>
      <xdr:row>97</xdr:row>
      <xdr:rowOff>135060</xdr:rowOff>
    </xdr:to>
    <xdr:cxnSp macro="">
      <xdr:nvCxnSpPr>
        <xdr:cNvPr id="246" name="直線コネクタ 245"/>
        <xdr:cNvCxnSpPr/>
      </xdr:nvCxnSpPr>
      <xdr:spPr>
        <a:xfrm>
          <a:off x="1130300" y="16680007"/>
          <a:ext cx="889000" cy="8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31316</xdr:rowOff>
    </xdr:from>
    <xdr:to>
      <xdr:col>6</xdr:col>
      <xdr:colOff>561975</xdr:colOff>
      <xdr:row>97</xdr:row>
      <xdr:rowOff>132916</xdr:rowOff>
    </xdr:to>
    <xdr:sp macro="" textlink="">
      <xdr:nvSpPr>
        <xdr:cNvPr id="256" name="円/楕円 255"/>
        <xdr:cNvSpPr/>
      </xdr:nvSpPr>
      <xdr:spPr>
        <a:xfrm>
          <a:off x="4584700" y="166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9743</xdr:rowOff>
    </xdr:from>
    <xdr:ext cx="534377" cy="259045"/>
    <xdr:sp macro="" textlink="">
      <xdr:nvSpPr>
        <xdr:cNvPr id="257" name="衛生費該当値テキスト"/>
        <xdr:cNvSpPr txBox="1"/>
      </xdr:nvSpPr>
      <xdr:spPr>
        <a:xfrm>
          <a:off x="4686300" y="166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110297</xdr:rowOff>
    </xdr:from>
    <xdr:to>
      <xdr:col>5</xdr:col>
      <xdr:colOff>409575</xdr:colOff>
      <xdr:row>94</xdr:row>
      <xdr:rowOff>40447</xdr:rowOff>
    </xdr:to>
    <xdr:sp macro="" textlink="">
      <xdr:nvSpPr>
        <xdr:cNvPr id="258" name="円/楕円 257"/>
        <xdr:cNvSpPr/>
      </xdr:nvSpPr>
      <xdr:spPr>
        <a:xfrm>
          <a:off x="3746500" y="160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56974</xdr:rowOff>
    </xdr:from>
    <xdr:ext cx="534377" cy="259045"/>
    <xdr:sp macro="" textlink="">
      <xdr:nvSpPr>
        <xdr:cNvPr id="259" name="テキスト ボックス 258"/>
        <xdr:cNvSpPr txBox="1"/>
      </xdr:nvSpPr>
      <xdr:spPr>
        <a:xfrm>
          <a:off x="3530111" y="158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18262</xdr:rowOff>
    </xdr:from>
    <xdr:to>
      <xdr:col>4</xdr:col>
      <xdr:colOff>206375</xdr:colOff>
      <xdr:row>96</xdr:row>
      <xdr:rowOff>119862</xdr:rowOff>
    </xdr:to>
    <xdr:sp macro="" textlink="">
      <xdr:nvSpPr>
        <xdr:cNvPr id="260" name="円/楕円 259"/>
        <xdr:cNvSpPr/>
      </xdr:nvSpPr>
      <xdr:spPr>
        <a:xfrm>
          <a:off x="2857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136389</xdr:rowOff>
    </xdr:from>
    <xdr:ext cx="534377" cy="259045"/>
    <xdr:sp macro="" textlink="">
      <xdr:nvSpPr>
        <xdr:cNvPr id="261" name="テキスト ボックス 260"/>
        <xdr:cNvSpPr txBox="1"/>
      </xdr:nvSpPr>
      <xdr:spPr>
        <a:xfrm>
          <a:off x="2641111" y="162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84260</xdr:rowOff>
    </xdr:from>
    <xdr:to>
      <xdr:col>3</xdr:col>
      <xdr:colOff>3175</xdr:colOff>
      <xdr:row>98</xdr:row>
      <xdr:rowOff>14410</xdr:rowOff>
    </xdr:to>
    <xdr:sp macro="" textlink="">
      <xdr:nvSpPr>
        <xdr:cNvPr id="262" name="円/楕円 261"/>
        <xdr:cNvSpPr/>
      </xdr:nvSpPr>
      <xdr:spPr>
        <a:xfrm>
          <a:off x="1968500" y="167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5537</xdr:rowOff>
    </xdr:from>
    <xdr:ext cx="534377" cy="259045"/>
    <xdr:sp macro="" textlink="">
      <xdr:nvSpPr>
        <xdr:cNvPr id="263" name="テキスト ボックス 262"/>
        <xdr:cNvSpPr txBox="1"/>
      </xdr:nvSpPr>
      <xdr:spPr>
        <a:xfrm>
          <a:off x="1752111" y="168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170007</xdr:rowOff>
    </xdr:from>
    <xdr:to>
      <xdr:col>1</xdr:col>
      <xdr:colOff>485775</xdr:colOff>
      <xdr:row>97</xdr:row>
      <xdr:rowOff>100157</xdr:rowOff>
    </xdr:to>
    <xdr:sp macro="" textlink="">
      <xdr:nvSpPr>
        <xdr:cNvPr id="264" name="円/楕円 263"/>
        <xdr:cNvSpPr/>
      </xdr:nvSpPr>
      <xdr:spPr>
        <a:xfrm>
          <a:off x="1079500" y="166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116684</xdr:rowOff>
    </xdr:from>
    <xdr:ext cx="534377" cy="259045"/>
    <xdr:sp macro="" textlink="">
      <xdr:nvSpPr>
        <xdr:cNvPr id="265" name="テキスト ボックス 264"/>
        <xdr:cNvSpPr txBox="1"/>
      </xdr:nvSpPr>
      <xdr:spPr>
        <a:xfrm>
          <a:off x="863111" y="164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112268</xdr:rowOff>
    </xdr:from>
    <xdr:to>
      <xdr:col>15</xdr:col>
      <xdr:colOff>180975</xdr:colOff>
      <xdr:row>35</xdr:row>
      <xdr:rowOff>148844</xdr:rowOff>
    </xdr:to>
    <xdr:cxnSp macro="">
      <xdr:nvCxnSpPr>
        <xdr:cNvPr id="292" name="直線コネクタ 291"/>
        <xdr:cNvCxnSpPr/>
      </xdr:nvCxnSpPr>
      <xdr:spPr>
        <a:xfrm>
          <a:off x="9639300" y="611301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97181</xdr:rowOff>
    </xdr:from>
    <xdr:to>
      <xdr:col>14</xdr:col>
      <xdr:colOff>28575</xdr:colOff>
      <xdr:row>35</xdr:row>
      <xdr:rowOff>112268</xdr:rowOff>
    </xdr:to>
    <xdr:cxnSp macro="">
      <xdr:nvCxnSpPr>
        <xdr:cNvPr id="295" name="直線コネクタ 294"/>
        <xdr:cNvCxnSpPr/>
      </xdr:nvCxnSpPr>
      <xdr:spPr>
        <a:xfrm>
          <a:off x="8750300" y="5755031"/>
          <a:ext cx="889000" cy="3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97181</xdr:rowOff>
    </xdr:from>
    <xdr:to>
      <xdr:col>12</xdr:col>
      <xdr:colOff>511175</xdr:colOff>
      <xdr:row>34</xdr:row>
      <xdr:rowOff>41859</xdr:rowOff>
    </xdr:to>
    <xdr:cxnSp macro="">
      <xdr:nvCxnSpPr>
        <xdr:cNvPr id="298" name="直線コネクタ 297"/>
        <xdr:cNvCxnSpPr/>
      </xdr:nvCxnSpPr>
      <xdr:spPr>
        <a:xfrm flipV="1">
          <a:off x="7861300" y="5755031"/>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33172</xdr:rowOff>
    </xdr:from>
    <xdr:to>
      <xdr:col>11</xdr:col>
      <xdr:colOff>307975</xdr:colOff>
      <xdr:row>34</xdr:row>
      <xdr:rowOff>41859</xdr:rowOff>
    </xdr:to>
    <xdr:cxnSp macro="">
      <xdr:nvCxnSpPr>
        <xdr:cNvPr id="301" name="直線コネクタ 300"/>
        <xdr:cNvCxnSpPr/>
      </xdr:nvCxnSpPr>
      <xdr:spPr>
        <a:xfrm>
          <a:off x="6972300" y="586247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98044</xdr:rowOff>
    </xdr:from>
    <xdr:to>
      <xdr:col>15</xdr:col>
      <xdr:colOff>231775</xdr:colOff>
      <xdr:row>36</xdr:row>
      <xdr:rowOff>28194</xdr:rowOff>
    </xdr:to>
    <xdr:sp macro="" textlink="">
      <xdr:nvSpPr>
        <xdr:cNvPr id="311" name="円/楕円 310"/>
        <xdr:cNvSpPr/>
      </xdr:nvSpPr>
      <xdr:spPr>
        <a:xfrm>
          <a:off x="104267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120921</xdr:rowOff>
    </xdr:from>
    <xdr:ext cx="469744" cy="259045"/>
    <xdr:sp macro="" textlink="">
      <xdr:nvSpPr>
        <xdr:cNvPr id="312" name="労働費該当値テキスト"/>
        <xdr:cNvSpPr txBox="1"/>
      </xdr:nvSpPr>
      <xdr:spPr>
        <a:xfrm>
          <a:off x="10528300"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61468</xdr:rowOff>
    </xdr:from>
    <xdr:to>
      <xdr:col>14</xdr:col>
      <xdr:colOff>79375</xdr:colOff>
      <xdr:row>35</xdr:row>
      <xdr:rowOff>163068</xdr:rowOff>
    </xdr:to>
    <xdr:sp macro="" textlink="">
      <xdr:nvSpPr>
        <xdr:cNvPr id="313" name="円/楕円 312"/>
        <xdr:cNvSpPr/>
      </xdr:nvSpPr>
      <xdr:spPr>
        <a:xfrm>
          <a:off x="9588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8145</xdr:rowOff>
    </xdr:from>
    <xdr:ext cx="469744" cy="259045"/>
    <xdr:sp macro="" textlink="">
      <xdr:nvSpPr>
        <xdr:cNvPr id="314" name="テキスト ボックス 313"/>
        <xdr:cNvSpPr txBox="1"/>
      </xdr:nvSpPr>
      <xdr:spPr>
        <a:xfrm>
          <a:off x="9404427"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46381</xdr:rowOff>
    </xdr:from>
    <xdr:to>
      <xdr:col>12</xdr:col>
      <xdr:colOff>561975</xdr:colOff>
      <xdr:row>33</xdr:row>
      <xdr:rowOff>147981</xdr:rowOff>
    </xdr:to>
    <xdr:sp macro="" textlink="">
      <xdr:nvSpPr>
        <xdr:cNvPr id="315" name="円/楕円 314"/>
        <xdr:cNvSpPr/>
      </xdr:nvSpPr>
      <xdr:spPr>
        <a:xfrm>
          <a:off x="8699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164508</xdr:rowOff>
    </xdr:from>
    <xdr:ext cx="469744" cy="259045"/>
    <xdr:sp macro="" textlink="">
      <xdr:nvSpPr>
        <xdr:cNvPr id="316" name="テキスト ボックス 315"/>
        <xdr:cNvSpPr txBox="1"/>
      </xdr:nvSpPr>
      <xdr:spPr>
        <a:xfrm>
          <a:off x="8515427" y="54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162509</xdr:rowOff>
    </xdr:from>
    <xdr:to>
      <xdr:col>11</xdr:col>
      <xdr:colOff>358775</xdr:colOff>
      <xdr:row>34</xdr:row>
      <xdr:rowOff>92659</xdr:rowOff>
    </xdr:to>
    <xdr:sp macro="" textlink="">
      <xdr:nvSpPr>
        <xdr:cNvPr id="317" name="円/楕円 316"/>
        <xdr:cNvSpPr/>
      </xdr:nvSpPr>
      <xdr:spPr>
        <a:xfrm>
          <a:off x="7810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109186</xdr:rowOff>
    </xdr:from>
    <xdr:ext cx="469744" cy="259045"/>
    <xdr:sp macro="" textlink="">
      <xdr:nvSpPr>
        <xdr:cNvPr id="318" name="テキスト ボックス 317"/>
        <xdr:cNvSpPr txBox="1"/>
      </xdr:nvSpPr>
      <xdr:spPr>
        <a:xfrm>
          <a:off x="7626427"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153822</xdr:rowOff>
    </xdr:from>
    <xdr:to>
      <xdr:col>10</xdr:col>
      <xdr:colOff>155575</xdr:colOff>
      <xdr:row>34</xdr:row>
      <xdr:rowOff>83972</xdr:rowOff>
    </xdr:to>
    <xdr:sp macro="" textlink="">
      <xdr:nvSpPr>
        <xdr:cNvPr id="319" name="円/楕円 318"/>
        <xdr:cNvSpPr/>
      </xdr:nvSpPr>
      <xdr:spPr>
        <a:xfrm>
          <a:off x="6921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100499</xdr:rowOff>
    </xdr:from>
    <xdr:ext cx="469744" cy="259045"/>
    <xdr:sp macro="" textlink="">
      <xdr:nvSpPr>
        <xdr:cNvPr id="320" name="テキスト ボックス 319"/>
        <xdr:cNvSpPr txBox="1"/>
      </xdr:nvSpPr>
      <xdr:spPr>
        <a:xfrm>
          <a:off x="6737427"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18977</xdr:rowOff>
    </xdr:from>
    <xdr:to>
      <xdr:col>15</xdr:col>
      <xdr:colOff>180975</xdr:colOff>
      <xdr:row>53</xdr:row>
      <xdr:rowOff>57731</xdr:rowOff>
    </xdr:to>
    <xdr:cxnSp macro="">
      <xdr:nvCxnSpPr>
        <xdr:cNvPr id="351" name="直線コネクタ 350"/>
        <xdr:cNvCxnSpPr/>
      </xdr:nvCxnSpPr>
      <xdr:spPr>
        <a:xfrm flipV="1">
          <a:off x="9639300" y="9105827"/>
          <a:ext cx="8382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57731</xdr:rowOff>
    </xdr:from>
    <xdr:to>
      <xdr:col>14</xdr:col>
      <xdr:colOff>28575</xdr:colOff>
      <xdr:row>53</xdr:row>
      <xdr:rowOff>81570</xdr:rowOff>
    </xdr:to>
    <xdr:cxnSp macro="">
      <xdr:nvCxnSpPr>
        <xdr:cNvPr id="354" name="直線コネクタ 353"/>
        <xdr:cNvCxnSpPr/>
      </xdr:nvCxnSpPr>
      <xdr:spPr>
        <a:xfrm flipV="1">
          <a:off x="8750300" y="9144581"/>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141224</xdr:rowOff>
    </xdr:from>
    <xdr:to>
      <xdr:col>12</xdr:col>
      <xdr:colOff>511175</xdr:colOff>
      <xdr:row>53</xdr:row>
      <xdr:rowOff>81570</xdr:rowOff>
    </xdr:to>
    <xdr:cxnSp macro="">
      <xdr:nvCxnSpPr>
        <xdr:cNvPr id="357" name="直線コネクタ 356"/>
        <xdr:cNvCxnSpPr/>
      </xdr:nvCxnSpPr>
      <xdr:spPr>
        <a:xfrm>
          <a:off x="7861300" y="9056624"/>
          <a:ext cx="889000" cy="1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141224</xdr:rowOff>
    </xdr:from>
    <xdr:to>
      <xdr:col>11</xdr:col>
      <xdr:colOff>307975</xdr:colOff>
      <xdr:row>53</xdr:row>
      <xdr:rowOff>15059</xdr:rowOff>
    </xdr:to>
    <xdr:cxnSp macro="">
      <xdr:nvCxnSpPr>
        <xdr:cNvPr id="360" name="直線コネクタ 359"/>
        <xdr:cNvCxnSpPr/>
      </xdr:nvCxnSpPr>
      <xdr:spPr>
        <a:xfrm flipV="1">
          <a:off x="6972300" y="9056624"/>
          <a:ext cx="889000" cy="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139627</xdr:rowOff>
    </xdr:from>
    <xdr:to>
      <xdr:col>15</xdr:col>
      <xdr:colOff>231775</xdr:colOff>
      <xdr:row>53</xdr:row>
      <xdr:rowOff>69777</xdr:rowOff>
    </xdr:to>
    <xdr:sp macro="" textlink="">
      <xdr:nvSpPr>
        <xdr:cNvPr id="370" name="円/楕円 369"/>
        <xdr:cNvSpPr/>
      </xdr:nvSpPr>
      <xdr:spPr>
        <a:xfrm>
          <a:off x="10426700" y="90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162504</xdr:rowOff>
    </xdr:from>
    <xdr:ext cx="534377" cy="259045"/>
    <xdr:sp macro="" textlink="">
      <xdr:nvSpPr>
        <xdr:cNvPr id="371" name="農林水産業費該当値テキスト"/>
        <xdr:cNvSpPr txBox="1"/>
      </xdr:nvSpPr>
      <xdr:spPr>
        <a:xfrm>
          <a:off x="10528300" y="89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6931</xdr:rowOff>
    </xdr:from>
    <xdr:to>
      <xdr:col>14</xdr:col>
      <xdr:colOff>79375</xdr:colOff>
      <xdr:row>53</xdr:row>
      <xdr:rowOff>108531</xdr:rowOff>
    </xdr:to>
    <xdr:sp macro="" textlink="">
      <xdr:nvSpPr>
        <xdr:cNvPr id="372" name="円/楕円 371"/>
        <xdr:cNvSpPr/>
      </xdr:nvSpPr>
      <xdr:spPr>
        <a:xfrm>
          <a:off x="9588500" y="90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51</xdr:row>
      <xdr:rowOff>125058</xdr:rowOff>
    </xdr:from>
    <xdr:ext cx="469744" cy="259045"/>
    <xdr:sp macro="" textlink="">
      <xdr:nvSpPr>
        <xdr:cNvPr id="373" name="テキスト ボックス 372"/>
        <xdr:cNvSpPr txBox="1"/>
      </xdr:nvSpPr>
      <xdr:spPr>
        <a:xfrm>
          <a:off x="9404427" y="886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30770</xdr:rowOff>
    </xdr:from>
    <xdr:to>
      <xdr:col>12</xdr:col>
      <xdr:colOff>561975</xdr:colOff>
      <xdr:row>53</xdr:row>
      <xdr:rowOff>132370</xdr:rowOff>
    </xdr:to>
    <xdr:sp macro="" textlink="">
      <xdr:nvSpPr>
        <xdr:cNvPr id="374" name="円/楕円 373"/>
        <xdr:cNvSpPr/>
      </xdr:nvSpPr>
      <xdr:spPr>
        <a:xfrm>
          <a:off x="8699500" y="91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51</xdr:row>
      <xdr:rowOff>148897</xdr:rowOff>
    </xdr:from>
    <xdr:ext cx="469744" cy="259045"/>
    <xdr:sp macro="" textlink="">
      <xdr:nvSpPr>
        <xdr:cNvPr id="375" name="テキスト ボックス 374"/>
        <xdr:cNvSpPr txBox="1"/>
      </xdr:nvSpPr>
      <xdr:spPr>
        <a:xfrm>
          <a:off x="8515427" y="889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90424</xdr:rowOff>
    </xdr:from>
    <xdr:to>
      <xdr:col>11</xdr:col>
      <xdr:colOff>358775</xdr:colOff>
      <xdr:row>53</xdr:row>
      <xdr:rowOff>20574</xdr:rowOff>
    </xdr:to>
    <xdr:sp macro="" textlink="">
      <xdr:nvSpPr>
        <xdr:cNvPr id="376" name="円/楕円 375"/>
        <xdr:cNvSpPr/>
      </xdr:nvSpPr>
      <xdr:spPr>
        <a:xfrm>
          <a:off x="7810500" y="90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37101</xdr:rowOff>
    </xdr:from>
    <xdr:ext cx="534377" cy="259045"/>
    <xdr:sp macro="" textlink="">
      <xdr:nvSpPr>
        <xdr:cNvPr id="377" name="テキスト ボックス 376"/>
        <xdr:cNvSpPr txBox="1"/>
      </xdr:nvSpPr>
      <xdr:spPr>
        <a:xfrm>
          <a:off x="7594111" y="87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135709</xdr:rowOff>
    </xdr:from>
    <xdr:to>
      <xdr:col>10</xdr:col>
      <xdr:colOff>155575</xdr:colOff>
      <xdr:row>53</xdr:row>
      <xdr:rowOff>65859</xdr:rowOff>
    </xdr:to>
    <xdr:sp macro="" textlink="">
      <xdr:nvSpPr>
        <xdr:cNvPr id="378" name="円/楕円 377"/>
        <xdr:cNvSpPr/>
      </xdr:nvSpPr>
      <xdr:spPr>
        <a:xfrm>
          <a:off x="6921500" y="90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82386</xdr:rowOff>
    </xdr:from>
    <xdr:ext cx="534377" cy="259045"/>
    <xdr:sp macro="" textlink="">
      <xdr:nvSpPr>
        <xdr:cNvPr id="379" name="テキスト ボックス 378"/>
        <xdr:cNvSpPr txBox="1"/>
      </xdr:nvSpPr>
      <xdr:spPr>
        <a:xfrm>
          <a:off x="6705111" y="882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61976</xdr:rowOff>
    </xdr:from>
    <xdr:to>
      <xdr:col>15</xdr:col>
      <xdr:colOff>180975</xdr:colOff>
      <xdr:row>76</xdr:row>
      <xdr:rowOff>133986</xdr:rowOff>
    </xdr:to>
    <xdr:cxnSp macro="">
      <xdr:nvCxnSpPr>
        <xdr:cNvPr id="406" name="直線コネクタ 405"/>
        <xdr:cNvCxnSpPr/>
      </xdr:nvCxnSpPr>
      <xdr:spPr>
        <a:xfrm>
          <a:off x="9639300" y="13092176"/>
          <a:ext cx="8382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7"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13308</xdr:rowOff>
    </xdr:from>
    <xdr:to>
      <xdr:col>14</xdr:col>
      <xdr:colOff>28575</xdr:colOff>
      <xdr:row>76</xdr:row>
      <xdr:rowOff>61976</xdr:rowOff>
    </xdr:to>
    <xdr:cxnSp macro="">
      <xdr:nvCxnSpPr>
        <xdr:cNvPr id="409" name="直線コネクタ 408"/>
        <xdr:cNvCxnSpPr/>
      </xdr:nvCxnSpPr>
      <xdr:spPr>
        <a:xfrm>
          <a:off x="8750300" y="13043508"/>
          <a:ext cx="889000" cy="4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11" name="テキスト ボックス 410"/>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13308</xdr:rowOff>
    </xdr:from>
    <xdr:to>
      <xdr:col>12</xdr:col>
      <xdr:colOff>511175</xdr:colOff>
      <xdr:row>76</xdr:row>
      <xdr:rowOff>52603</xdr:rowOff>
    </xdr:to>
    <xdr:cxnSp macro="">
      <xdr:nvCxnSpPr>
        <xdr:cNvPr id="412" name="直線コネクタ 411"/>
        <xdr:cNvCxnSpPr/>
      </xdr:nvCxnSpPr>
      <xdr:spPr>
        <a:xfrm flipV="1">
          <a:off x="7861300" y="13043508"/>
          <a:ext cx="889000" cy="3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136362</xdr:rowOff>
    </xdr:from>
    <xdr:to>
      <xdr:col>11</xdr:col>
      <xdr:colOff>307975</xdr:colOff>
      <xdr:row>76</xdr:row>
      <xdr:rowOff>52603</xdr:rowOff>
    </xdr:to>
    <xdr:cxnSp macro="">
      <xdr:nvCxnSpPr>
        <xdr:cNvPr id="415" name="直線コネクタ 414"/>
        <xdr:cNvCxnSpPr/>
      </xdr:nvCxnSpPr>
      <xdr:spPr>
        <a:xfrm>
          <a:off x="6972300" y="12995112"/>
          <a:ext cx="889000" cy="8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83186</xdr:rowOff>
    </xdr:from>
    <xdr:to>
      <xdr:col>15</xdr:col>
      <xdr:colOff>231775</xdr:colOff>
      <xdr:row>77</xdr:row>
      <xdr:rowOff>13336</xdr:rowOff>
    </xdr:to>
    <xdr:sp macro="" textlink="">
      <xdr:nvSpPr>
        <xdr:cNvPr id="425" name="円/楕円 424"/>
        <xdr:cNvSpPr/>
      </xdr:nvSpPr>
      <xdr:spPr>
        <a:xfrm>
          <a:off x="10426700" y="131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106062</xdr:rowOff>
    </xdr:from>
    <xdr:ext cx="534377" cy="259045"/>
    <xdr:sp macro="" textlink="">
      <xdr:nvSpPr>
        <xdr:cNvPr id="426" name="商工費該当値テキスト"/>
        <xdr:cNvSpPr txBox="1"/>
      </xdr:nvSpPr>
      <xdr:spPr>
        <a:xfrm>
          <a:off x="10528300" y="129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11176</xdr:rowOff>
    </xdr:from>
    <xdr:to>
      <xdr:col>14</xdr:col>
      <xdr:colOff>79375</xdr:colOff>
      <xdr:row>76</xdr:row>
      <xdr:rowOff>112776</xdr:rowOff>
    </xdr:to>
    <xdr:sp macro="" textlink="">
      <xdr:nvSpPr>
        <xdr:cNvPr id="427" name="円/楕円 426"/>
        <xdr:cNvSpPr/>
      </xdr:nvSpPr>
      <xdr:spPr>
        <a:xfrm>
          <a:off x="9588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129303</xdr:rowOff>
    </xdr:from>
    <xdr:ext cx="534377" cy="259045"/>
    <xdr:sp macro="" textlink="">
      <xdr:nvSpPr>
        <xdr:cNvPr id="428" name="テキスト ボックス 427"/>
        <xdr:cNvSpPr txBox="1"/>
      </xdr:nvSpPr>
      <xdr:spPr>
        <a:xfrm>
          <a:off x="9372111" y="128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133957</xdr:rowOff>
    </xdr:from>
    <xdr:to>
      <xdr:col>12</xdr:col>
      <xdr:colOff>561975</xdr:colOff>
      <xdr:row>76</xdr:row>
      <xdr:rowOff>64108</xdr:rowOff>
    </xdr:to>
    <xdr:sp macro="" textlink="">
      <xdr:nvSpPr>
        <xdr:cNvPr id="429" name="円/楕円 428"/>
        <xdr:cNvSpPr/>
      </xdr:nvSpPr>
      <xdr:spPr>
        <a:xfrm>
          <a:off x="8699500" y="129927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80634</xdr:rowOff>
    </xdr:from>
    <xdr:ext cx="534377" cy="259045"/>
    <xdr:sp macro="" textlink="">
      <xdr:nvSpPr>
        <xdr:cNvPr id="430" name="テキスト ボックス 429"/>
        <xdr:cNvSpPr txBox="1"/>
      </xdr:nvSpPr>
      <xdr:spPr>
        <a:xfrm>
          <a:off x="8483111" y="127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1803</xdr:rowOff>
    </xdr:from>
    <xdr:to>
      <xdr:col>11</xdr:col>
      <xdr:colOff>358775</xdr:colOff>
      <xdr:row>76</xdr:row>
      <xdr:rowOff>103403</xdr:rowOff>
    </xdr:to>
    <xdr:sp macro="" textlink="">
      <xdr:nvSpPr>
        <xdr:cNvPr id="431" name="円/楕円 430"/>
        <xdr:cNvSpPr/>
      </xdr:nvSpPr>
      <xdr:spPr>
        <a:xfrm>
          <a:off x="7810500" y="13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119931</xdr:rowOff>
    </xdr:from>
    <xdr:ext cx="534377" cy="259045"/>
    <xdr:sp macro="" textlink="">
      <xdr:nvSpPr>
        <xdr:cNvPr id="432" name="テキスト ボックス 431"/>
        <xdr:cNvSpPr txBox="1"/>
      </xdr:nvSpPr>
      <xdr:spPr>
        <a:xfrm>
          <a:off x="7594111" y="128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85562</xdr:rowOff>
    </xdr:from>
    <xdr:to>
      <xdr:col>10</xdr:col>
      <xdr:colOff>155575</xdr:colOff>
      <xdr:row>76</xdr:row>
      <xdr:rowOff>15712</xdr:rowOff>
    </xdr:to>
    <xdr:sp macro="" textlink="">
      <xdr:nvSpPr>
        <xdr:cNvPr id="433" name="円/楕円 432"/>
        <xdr:cNvSpPr/>
      </xdr:nvSpPr>
      <xdr:spPr>
        <a:xfrm>
          <a:off x="6921500" y="129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32239</xdr:rowOff>
    </xdr:from>
    <xdr:ext cx="534377" cy="259045"/>
    <xdr:sp macro="" textlink="">
      <xdr:nvSpPr>
        <xdr:cNvPr id="434" name="テキスト ボックス 433"/>
        <xdr:cNvSpPr txBox="1"/>
      </xdr:nvSpPr>
      <xdr:spPr>
        <a:xfrm>
          <a:off x="6705111" y="127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167266</xdr:rowOff>
    </xdr:from>
    <xdr:to>
      <xdr:col>15</xdr:col>
      <xdr:colOff>180975</xdr:colOff>
      <xdr:row>97</xdr:row>
      <xdr:rowOff>151054</xdr:rowOff>
    </xdr:to>
    <xdr:cxnSp macro="">
      <xdr:nvCxnSpPr>
        <xdr:cNvPr id="464" name="直線コネクタ 463"/>
        <xdr:cNvCxnSpPr/>
      </xdr:nvCxnSpPr>
      <xdr:spPr>
        <a:xfrm>
          <a:off x="9639300" y="16626466"/>
          <a:ext cx="838200" cy="15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150825</xdr:rowOff>
    </xdr:from>
    <xdr:to>
      <xdr:col>14</xdr:col>
      <xdr:colOff>28575</xdr:colOff>
      <xdr:row>96</xdr:row>
      <xdr:rowOff>167266</xdr:rowOff>
    </xdr:to>
    <xdr:cxnSp macro="">
      <xdr:nvCxnSpPr>
        <xdr:cNvPr id="467" name="直線コネクタ 466"/>
        <xdr:cNvCxnSpPr/>
      </xdr:nvCxnSpPr>
      <xdr:spPr>
        <a:xfrm>
          <a:off x="8750300" y="16610025"/>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109849</xdr:rowOff>
    </xdr:from>
    <xdr:to>
      <xdr:col>12</xdr:col>
      <xdr:colOff>511175</xdr:colOff>
      <xdr:row>96</xdr:row>
      <xdr:rowOff>150825</xdr:rowOff>
    </xdr:to>
    <xdr:cxnSp macro="">
      <xdr:nvCxnSpPr>
        <xdr:cNvPr id="470" name="直線コネクタ 469"/>
        <xdr:cNvCxnSpPr/>
      </xdr:nvCxnSpPr>
      <xdr:spPr>
        <a:xfrm>
          <a:off x="7861300" y="16569049"/>
          <a:ext cx="889000" cy="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109849</xdr:rowOff>
    </xdr:from>
    <xdr:to>
      <xdr:col>11</xdr:col>
      <xdr:colOff>307975</xdr:colOff>
      <xdr:row>97</xdr:row>
      <xdr:rowOff>43078</xdr:rowOff>
    </xdr:to>
    <xdr:cxnSp macro="">
      <xdr:nvCxnSpPr>
        <xdr:cNvPr id="473" name="直線コネクタ 472"/>
        <xdr:cNvCxnSpPr/>
      </xdr:nvCxnSpPr>
      <xdr:spPr>
        <a:xfrm flipV="1">
          <a:off x="6972300" y="16569049"/>
          <a:ext cx="889000" cy="10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100254</xdr:rowOff>
    </xdr:from>
    <xdr:to>
      <xdr:col>15</xdr:col>
      <xdr:colOff>231775</xdr:colOff>
      <xdr:row>98</xdr:row>
      <xdr:rowOff>30404</xdr:rowOff>
    </xdr:to>
    <xdr:sp macro="" textlink="">
      <xdr:nvSpPr>
        <xdr:cNvPr id="483" name="円/楕円 482"/>
        <xdr:cNvSpPr/>
      </xdr:nvSpPr>
      <xdr:spPr>
        <a:xfrm>
          <a:off x="10426700" y="16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78681</xdr:rowOff>
    </xdr:from>
    <xdr:ext cx="534377" cy="259045"/>
    <xdr:sp macro="" textlink="">
      <xdr:nvSpPr>
        <xdr:cNvPr id="484" name="土木費該当値テキスト"/>
        <xdr:cNvSpPr txBox="1"/>
      </xdr:nvSpPr>
      <xdr:spPr>
        <a:xfrm>
          <a:off x="10528300" y="167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116466</xdr:rowOff>
    </xdr:from>
    <xdr:to>
      <xdr:col>14</xdr:col>
      <xdr:colOff>79375</xdr:colOff>
      <xdr:row>97</xdr:row>
      <xdr:rowOff>46616</xdr:rowOff>
    </xdr:to>
    <xdr:sp macro="" textlink="">
      <xdr:nvSpPr>
        <xdr:cNvPr id="485" name="円/楕円 484"/>
        <xdr:cNvSpPr/>
      </xdr:nvSpPr>
      <xdr:spPr>
        <a:xfrm>
          <a:off x="9588500" y="165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37743</xdr:rowOff>
    </xdr:from>
    <xdr:ext cx="534377" cy="259045"/>
    <xdr:sp macro="" textlink="">
      <xdr:nvSpPr>
        <xdr:cNvPr id="486" name="テキスト ボックス 485"/>
        <xdr:cNvSpPr txBox="1"/>
      </xdr:nvSpPr>
      <xdr:spPr>
        <a:xfrm>
          <a:off x="9372111" y="166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100025</xdr:rowOff>
    </xdr:from>
    <xdr:to>
      <xdr:col>12</xdr:col>
      <xdr:colOff>561975</xdr:colOff>
      <xdr:row>97</xdr:row>
      <xdr:rowOff>30175</xdr:rowOff>
    </xdr:to>
    <xdr:sp macro="" textlink="">
      <xdr:nvSpPr>
        <xdr:cNvPr id="487" name="円/楕円 486"/>
        <xdr:cNvSpPr/>
      </xdr:nvSpPr>
      <xdr:spPr>
        <a:xfrm>
          <a:off x="8699500" y="165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21302</xdr:rowOff>
    </xdr:from>
    <xdr:ext cx="534377" cy="259045"/>
    <xdr:sp macro="" textlink="">
      <xdr:nvSpPr>
        <xdr:cNvPr id="488" name="テキスト ボックス 487"/>
        <xdr:cNvSpPr txBox="1"/>
      </xdr:nvSpPr>
      <xdr:spPr>
        <a:xfrm>
          <a:off x="8483111" y="166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59049</xdr:rowOff>
    </xdr:from>
    <xdr:to>
      <xdr:col>11</xdr:col>
      <xdr:colOff>358775</xdr:colOff>
      <xdr:row>96</xdr:row>
      <xdr:rowOff>160649</xdr:rowOff>
    </xdr:to>
    <xdr:sp macro="" textlink="">
      <xdr:nvSpPr>
        <xdr:cNvPr id="489" name="円/楕円 488"/>
        <xdr:cNvSpPr/>
      </xdr:nvSpPr>
      <xdr:spPr>
        <a:xfrm>
          <a:off x="7810500" y="165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151776</xdr:rowOff>
    </xdr:from>
    <xdr:ext cx="534377" cy="259045"/>
    <xdr:sp macro="" textlink="">
      <xdr:nvSpPr>
        <xdr:cNvPr id="490" name="テキスト ボックス 489"/>
        <xdr:cNvSpPr txBox="1"/>
      </xdr:nvSpPr>
      <xdr:spPr>
        <a:xfrm>
          <a:off x="7594111" y="166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163728</xdr:rowOff>
    </xdr:from>
    <xdr:to>
      <xdr:col>10</xdr:col>
      <xdr:colOff>155575</xdr:colOff>
      <xdr:row>97</xdr:row>
      <xdr:rowOff>93878</xdr:rowOff>
    </xdr:to>
    <xdr:sp macro="" textlink="">
      <xdr:nvSpPr>
        <xdr:cNvPr id="491" name="円/楕円 490"/>
        <xdr:cNvSpPr/>
      </xdr:nvSpPr>
      <xdr:spPr>
        <a:xfrm>
          <a:off x="6921500" y="166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85005</xdr:rowOff>
    </xdr:from>
    <xdr:ext cx="534377" cy="259045"/>
    <xdr:sp macro="" textlink="">
      <xdr:nvSpPr>
        <xdr:cNvPr id="492" name="テキスト ボックス 491"/>
        <xdr:cNvSpPr txBox="1"/>
      </xdr:nvSpPr>
      <xdr:spPr>
        <a:xfrm>
          <a:off x="6705111" y="1671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141170</xdr:rowOff>
    </xdr:from>
    <xdr:to>
      <xdr:col>23</xdr:col>
      <xdr:colOff>517525</xdr:colOff>
      <xdr:row>37</xdr:row>
      <xdr:rowOff>159948</xdr:rowOff>
    </xdr:to>
    <xdr:cxnSp macro="">
      <xdr:nvCxnSpPr>
        <xdr:cNvPr id="524" name="直線コネクタ 523"/>
        <xdr:cNvCxnSpPr/>
      </xdr:nvCxnSpPr>
      <xdr:spPr>
        <a:xfrm flipV="1">
          <a:off x="15481300" y="6313370"/>
          <a:ext cx="838200" cy="19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159948</xdr:rowOff>
    </xdr:from>
    <xdr:to>
      <xdr:col>22</xdr:col>
      <xdr:colOff>365125</xdr:colOff>
      <xdr:row>37</xdr:row>
      <xdr:rowOff>166153</xdr:rowOff>
    </xdr:to>
    <xdr:cxnSp macro="">
      <xdr:nvCxnSpPr>
        <xdr:cNvPr id="527" name="直線コネクタ 526"/>
        <xdr:cNvCxnSpPr/>
      </xdr:nvCxnSpPr>
      <xdr:spPr>
        <a:xfrm flipV="1">
          <a:off x="14592300" y="650359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166153</xdr:rowOff>
    </xdr:from>
    <xdr:to>
      <xdr:col>21</xdr:col>
      <xdr:colOff>161925</xdr:colOff>
      <xdr:row>38</xdr:row>
      <xdr:rowOff>72916</xdr:rowOff>
    </xdr:to>
    <xdr:cxnSp macro="">
      <xdr:nvCxnSpPr>
        <xdr:cNvPr id="530" name="直線コネクタ 529"/>
        <xdr:cNvCxnSpPr/>
      </xdr:nvCxnSpPr>
      <xdr:spPr>
        <a:xfrm flipV="1">
          <a:off x="13703300" y="6509803"/>
          <a:ext cx="889000" cy="7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51199</xdr:rowOff>
    </xdr:from>
    <xdr:to>
      <xdr:col>19</xdr:col>
      <xdr:colOff>644525</xdr:colOff>
      <xdr:row>38</xdr:row>
      <xdr:rowOff>72916</xdr:rowOff>
    </xdr:to>
    <xdr:cxnSp macro="">
      <xdr:nvCxnSpPr>
        <xdr:cNvPr id="533" name="直線コネクタ 532"/>
        <xdr:cNvCxnSpPr/>
      </xdr:nvCxnSpPr>
      <xdr:spPr>
        <a:xfrm>
          <a:off x="12814300" y="656629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90370</xdr:rowOff>
    </xdr:from>
    <xdr:to>
      <xdr:col>23</xdr:col>
      <xdr:colOff>568325</xdr:colOff>
      <xdr:row>37</xdr:row>
      <xdr:rowOff>20520</xdr:rowOff>
    </xdr:to>
    <xdr:sp macro="" textlink="">
      <xdr:nvSpPr>
        <xdr:cNvPr id="543" name="円/楕円 542"/>
        <xdr:cNvSpPr/>
      </xdr:nvSpPr>
      <xdr:spPr>
        <a:xfrm>
          <a:off x="16268700" y="626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68797</xdr:rowOff>
    </xdr:from>
    <xdr:ext cx="534377" cy="259045"/>
    <xdr:sp macro="" textlink="">
      <xdr:nvSpPr>
        <xdr:cNvPr id="544" name="消防費該当値テキスト"/>
        <xdr:cNvSpPr txBox="1"/>
      </xdr:nvSpPr>
      <xdr:spPr>
        <a:xfrm>
          <a:off x="16370300" y="624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109148</xdr:rowOff>
    </xdr:from>
    <xdr:to>
      <xdr:col>22</xdr:col>
      <xdr:colOff>415925</xdr:colOff>
      <xdr:row>38</xdr:row>
      <xdr:rowOff>39298</xdr:rowOff>
    </xdr:to>
    <xdr:sp macro="" textlink="">
      <xdr:nvSpPr>
        <xdr:cNvPr id="545" name="円/楕円 544"/>
        <xdr:cNvSpPr/>
      </xdr:nvSpPr>
      <xdr:spPr>
        <a:xfrm>
          <a:off x="15430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30425</xdr:rowOff>
    </xdr:from>
    <xdr:ext cx="469744" cy="259045"/>
    <xdr:sp macro="" textlink="">
      <xdr:nvSpPr>
        <xdr:cNvPr id="546" name="テキスト ボックス 545"/>
        <xdr:cNvSpPr txBox="1"/>
      </xdr:nvSpPr>
      <xdr:spPr>
        <a:xfrm>
          <a:off x="15246427"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115352</xdr:rowOff>
    </xdr:from>
    <xdr:to>
      <xdr:col>21</xdr:col>
      <xdr:colOff>212725</xdr:colOff>
      <xdr:row>38</xdr:row>
      <xdr:rowOff>45503</xdr:rowOff>
    </xdr:to>
    <xdr:sp macro="" textlink="">
      <xdr:nvSpPr>
        <xdr:cNvPr id="547" name="円/楕円 546"/>
        <xdr:cNvSpPr/>
      </xdr:nvSpPr>
      <xdr:spPr>
        <a:xfrm>
          <a:off x="145415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36630</xdr:rowOff>
    </xdr:from>
    <xdr:ext cx="469744" cy="259045"/>
    <xdr:sp macro="" textlink="">
      <xdr:nvSpPr>
        <xdr:cNvPr id="548" name="テキスト ボックス 547"/>
        <xdr:cNvSpPr txBox="1"/>
      </xdr:nvSpPr>
      <xdr:spPr>
        <a:xfrm>
          <a:off x="14357427" y="65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22116</xdr:rowOff>
    </xdr:from>
    <xdr:to>
      <xdr:col>20</xdr:col>
      <xdr:colOff>9525</xdr:colOff>
      <xdr:row>38</xdr:row>
      <xdr:rowOff>123716</xdr:rowOff>
    </xdr:to>
    <xdr:sp macro="" textlink="">
      <xdr:nvSpPr>
        <xdr:cNvPr id="549" name="円/楕円 548"/>
        <xdr:cNvSpPr/>
      </xdr:nvSpPr>
      <xdr:spPr>
        <a:xfrm>
          <a:off x="13652500" y="65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114843</xdr:rowOff>
    </xdr:from>
    <xdr:ext cx="469744" cy="259045"/>
    <xdr:sp macro="" textlink="">
      <xdr:nvSpPr>
        <xdr:cNvPr id="550" name="テキスト ボックス 549"/>
        <xdr:cNvSpPr txBox="1"/>
      </xdr:nvSpPr>
      <xdr:spPr>
        <a:xfrm>
          <a:off x="13468427" y="662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399</xdr:rowOff>
    </xdr:from>
    <xdr:to>
      <xdr:col>18</xdr:col>
      <xdr:colOff>492125</xdr:colOff>
      <xdr:row>38</xdr:row>
      <xdr:rowOff>101999</xdr:rowOff>
    </xdr:to>
    <xdr:sp macro="" textlink="">
      <xdr:nvSpPr>
        <xdr:cNvPr id="551" name="円/楕円 550"/>
        <xdr:cNvSpPr/>
      </xdr:nvSpPr>
      <xdr:spPr>
        <a:xfrm>
          <a:off x="12763500" y="65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93126</xdr:rowOff>
    </xdr:from>
    <xdr:ext cx="469744" cy="259045"/>
    <xdr:sp macro="" textlink="">
      <xdr:nvSpPr>
        <xdr:cNvPr id="552" name="テキスト ボックス 551"/>
        <xdr:cNvSpPr txBox="1"/>
      </xdr:nvSpPr>
      <xdr:spPr>
        <a:xfrm>
          <a:off x="12579427" y="66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24440</xdr:rowOff>
    </xdr:from>
    <xdr:to>
      <xdr:col>23</xdr:col>
      <xdr:colOff>517525</xdr:colOff>
      <xdr:row>55</xdr:row>
      <xdr:rowOff>11821</xdr:rowOff>
    </xdr:to>
    <xdr:cxnSp macro="">
      <xdr:nvCxnSpPr>
        <xdr:cNvPr id="580" name="直線コネクタ 579"/>
        <xdr:cNvCxnSpPr/>
      </xdr:nvCxnSpPr>
      <xdr:spPr>
        <a:xfrm>
          <a:off x="15481300" y="8939840"/>
          <a:ext cx="838200" cy="50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24440</xdr:rowOff>
    </xdr:from>
    <xdr:to>
      <xdr:col>22</xdr:col>
      <xdr:colOff>365125</xdr:colOff>
      <xdr:row>52</xdr:row>
      <xdr:rowOff>76972</xdr:rowOff>
    </xdr:to>
    <xdr:cxnSp macro="">
      <xdr:nvCxnSpPr>
        <xdr:cNvPr id="583" name="直線コネクタ 582"/>
        <xdr:cNvCxnSpPr/>
      </xdr:nvCxnSpPr>
      <xdr:spPr>
        <a:xfrm flipV="1">
          <a:off x="14592300" y="8939840"/>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76972</xdr:rowOff>
    </xdr:from>
    <xdr:to>
      <xdr:col>21</xdr:col>
      <xdr:colOff>161925</xdr:colOff>
      <xdr:row>54</xdr:row>
      <xdr:rowOff>100198</xdr:rowOff>
    </xdr:to>
    <xdr:cxnSp macro="">
      <xdr:nvCxnSpPr>
        <xdr:cNvPr id="586" name="直線コネクタ 585"/>
        <xdr:cNvCxnSpPr/>
      </xdr:nvCxnSpPr>
      <xdr:spPr>
        <a:xfrm flipV="1">
          <a:off x="13703300" y="8992372"/>
          <a:ext cx="889000" cy="36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100198</xdr:rowOff>
    </xdr:from>
    <xdr:to>
      <xdr:col>19</xdr:col>
      <xdr:colOff>644525</xdr:colOff>
      <xdr:row>56</xdr:row>
      <xdr:rowOff>27915</xdr:rowOff>
    </xdr:to>
    <xdr:cxnSp macro="">
      <xdr:nvCxnSpPr>
        <xdr:cNvPr id="589" name="直線コネクタ 588"/>
        <xdr:cNvCxnSpPr/>
      </xdr:nvCxnSpPr>
      <xdr:spPr>
        <a:xfrm flipV="1">
          <a:off x="12814300" y="9358498"/>
          <a:ext cx="889000" cy="27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132471</xdr:rowOff>
    </xdr:from>
    <xdr:to>
      <xdr:col>23</xdr:col>
      <xdr:colOff>568325</xdr:colOff>
      <xdr:row>55</xdr:row>
      <xdr:rowOff>62621</xdr:rowOff>
    </xdr:to>
    <xdr:sp macro="" textlink="">
      <xdr:nvSpPr>
        <xdr:cNvPr id="599" name="円/楕円 598"/>
        <xdr:cNvSpPr/>
      </xdr:nvSpPr>
      <xdr:spPr>
        <a:xfrm>
          <a:off x="16268700" y="939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155348</xdr:rowOff>
    </xdr:from>
    <xdr:ext cx="534377" cy="259045"/>
    <xdr:sp macro="" textlink="">
      <xdr:nvSpPr>
        <xdr:cNvPr id="600" name="教育費該当値テキスト"/>
        <xdr:cNvSpPr txBox="1"/>
      </xdr:nvSpPr>
      <xdr:spPr>
        <a:xfrm>
          <a:off x="16370300" y="92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48,094</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145090</xdr:rowOff>
    </xdr:from>
    <xdr:to>
      <xdr:col>22</xdr:col>
      <xdr:colOff>415925</xdr:colOff>
      <xdr:row>52</xdr:row>
      <xdr:rowOff>75240</xdr:rowOff>
    </xdr:to>
    <xdr:sp macro="" textlink="">
      <xdr:nvSpPr>
        <xdr:cNvPr id="601" name="円/楕円 600"/>
        <xdr:cNvSpPr/>
      </xdr:nvSpPr>
      <xdr:spPr>
        <a:xfrm>
          <a:off x="15430500" y="88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91767</xdr:rowOff>
    </xdr:from>
    <xdr:ext cx="534377" cy="259045"/>
    <xdr:sp macro="" textlink="">
      <xdr:nvSpPr>
        <xdr:cNvPr id="602" name="テキスト ボックス 601"/>
        <xdr:cNvSpPr txBox="1"/>
      </xdr:nvSpPr>
      <xdr:spPr>
        <a:xfrm>
          <a:off x="15214111" y="86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70,042</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26172</xdr:rowOff>
    </xdr:from>
    <xdr:to>
      <xdr:col>21</xdr:col>
      <xdr:colOff>212725</xdr:colOff>
      <xdr:row>52</xdr:row>
      <xdr:rowOff>127772</xdr:rowOff>
    </xdr:to>
    <xdr:sp macro="" textlink="">
      <xdr:nvSpPr>
        <xdr:cNvPr id="603" name="円/楕円 602"/>
        <xdr:cNvSpPr/>
      </xdr:nvSpPr>
      <xdr:spPr>
        <a:xfrm>
          <a:off x="14541500" y="89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144299</xdr:rowOff>
    </xdr:from>
    <xdr:ext cx="534377" cy="259045"/>
    <xdr:sp macro="" textlink="">
      <xdr:nvSpPr>
        <xdr:cNvPr id="604" name="テキスト ボックス 603"/>
        <xdr:cNvSpPr txBox="1"/>
      </xdr:nvSpPr>
      <xdr:spPr>
        <a:xfrm>
          <a:off x="14325111" y="87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49398</xdr:rowOff>
    </xdr:from>
    <xdr:to>
      <xdr:col>20</xdr:col>
      <xdr:colOff>9525</xdr:colOff>
      <xdr:row>54</xdr:row>
      <xdr:rowOff>150998</xdr:rowOff>
    </xdr:to>
    <xdr:sp macro="" textlink="">
      <xdr:nvSpPr>
        <xdr:cNvPr id="605" name="円/楕円 604"/>
        <xdr:cNvSpPr/>
      </xdr:nvSpPr>
      <xdr:spPr>
        <a:xfrm>
          <a:off x="13652500" y="93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167525</xdr:rowOff>
    </xdr:from>
    <xdr:ext cx="534377" cy="259045"/>
    <xdr:sp macro="" textlink="">
      <xdr:nvSpPr>
        <xdr:cNvPr id="606" name="テキスト ボックス 605"/>
        <xdr:cNvSpPr txBox="1"/>
      </xdr:nvSpPr>
      <xdr:spPr>
        <a:xfrm>
          <a:off x="13436111" y="90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148565</xdr:rowOff>
    </xdr:from>
    <xdr:to>
      <xdr:col>18</xdr:col>
      <xdr:colOff>492125</xdr:colOff>
      <xdr:row>56</xdr:row>
      <xdr:rowOff>78715</xdr:rowOff>
    </xdr:to>
    <xdr:sp macro="" textlink="">
      <xdr:nvSpPr>
        <xdr:cNvPr id="607" name="円/楕円 606"/>
        <xdr:cNvSpPr/>
      </xdr:nvSpPr>
      <xdr:spPr>
        <a:xfrm>
          <a:off x="12763500" y="95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95242</xdr:rowOff>
    </xdr:from>
    <xdr:ext cx="534377" cy="259045"/>
    <xdr:sp macro="" textlink="">
      <xdr:nvSpPr>
        <xdr:cNvPr id="608" name="テキスト ボックス 607"/>
        <xdr:cNvSpPr txBox="1"/>
      </xdr:nvSpPr>
      <xdr:spPr>
        <a:xfrm>
          <a:off x="12547111" y="93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94078</xdr:rowOff>
    </xdr:from>
    <xdr:to>
      <xdr:col>23</xdr:col>
      <xdr:colOff>517525</xdr:colOff>
      <xdr:row>79</xdr:row>
      <xdr:rowOff>95548</xdr:rowOff>
    </xdr:to>
    <xdr:cxnSp macro="">
      <xdr:nvCxnSpPr>
        <xdr:cNvPr id="639" name="直線コネクタ 638"/>
        <xdr:cNvCxnSpPr/>
      </xdr:nvCxnSpPr>
      <xdr:spPr>
        <a:xfrm flipV="1">
          <a:off x="15481300" y="13638628"/>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95548</xdr:rowOff>
    </xdr:from>
    <xdr:to>
      <xdr:col>22</xdr:col>
      <xdr:colOff>365125</xdr:colOff>
      <xdr:row>79</xdr:row>
      <xdr:rowOff>98062</xdr:rowOff>
    </xdr:to>
    <xdr:cxnSp macro="">
      <xdr:nvCxnSpPr>
        <xdr:cNvPr id="642" name="直線コネクタ 641"/>
        <xdr:cNvCxnSpPr/>
      </xdr:nvCxnSpPr>
      <xdr:spPr>
        <a:xfrm flipV="1">
          <a:off x="14592300" y="1364009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71675</xdr:rowOff>
    </xdr:from>
    <xdr:to>
      <xdr:col>21</xdr:col>
      <xdr:colOff>161925</xdr:colOff>
      <xdr:row>79</xdr:row>
      <xdr:rowOff>98062</xdr:rowOff>
    </xdr:to>
    <xdr:cxnSp macro="">
      <xdr:nvCxnSpPr>
        <xdr:cNvPr id="645" name="直線コネクタ 644"/>
        <xdr:cNvCxnSpPr/>
      </xdr:nvCxnSpPr>
      <xdr:spPr>
        <a:xfrm>
          <a:off x="13703300" y="13616225"/>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35328</xdr:rowOff>
    </xdr:from>
    <xdr:to>
      <xdr:col>19</xdr:col>
      <xdr:colOff>644525</xdr:colOff>
      <xdr:row>79</xdr:row>
      <xdr:rowOff>71675</xdr:rowOff>
    </xdr:to>
    <xdr:cxnSp macro="">
      <xdr:nvCxnSpPr>
        <xdr:cNvPr id="648" name="直線コネクタ 647"/>
        <xdr:cNvCxnSpPr/>
      </xdr:nvCxnSpPr>
      <xdr:spPr>
        <a:xfrm>
          <a:off x="12814300" y="13579878"/>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95772</xdr:rowOff>
    </xdr:from>
    <xdr:ext cx="469744" cy="259045"/>
    <xdr:sp macro="" textlink="">
      <xdr:nvSpPr>
        <xdr:cNvPr id="652" name="テキスト ボックス 651"/>
        <xdr:cNvSpPr txBox="1"/>
      </xdr:nvSpPr>
      <xdr:spPr>
        <a:xfrm>
          <a:off x="12579427"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43278</xdr:rowOff>
    </xdr:from>
    <xdr:to>
      <xdr:col>23</xdr:col>
      <xdr:colOff>568325</xdr:colOff>
      <xdr:row>79</xdr:row>
      <xdr:rowOff>144878</xdr:rowOff>
    </xdr:to>
    <xdr:sp macro="" textlink="">
      <xdr:nvSpPr>
        <xdr:cNvPr id="658" name="円/楕円 657"/>
        <xdr:cNvSpPr/>
      </xdr:nvSpPr>
      <xdr:spPr>
        <a:xfrm>
          <a:off x="16268700" y="13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78565" cy="259045"/>
    <xdr:sp macro="" textlink="">
      <xdr:nvSpPr>
        <xdr:cNvPr id="659" name="災害復旧費該当値テキスト"/>
        <xdr:cNvSpPr txBox="1"/>
      </xdr:nvSpPr>
      <xdr:spPr>
        <a:xfrm>
          <a:off x="16370300" y="135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44748</xdr:rowOff>
    </xdr:from>
    <xdr:to>
      <xdr:col>22</xdr:col>
      <xdr:colOff>415925</xdr:colOff>
      <xdr:row>79</xdr:row>
      <xdr:rowOff>146348</xdr:rowOff>
    </xdr:to>
    <xdr:sp macro="" textlink="">
      <xdr:nvSpPr>
        <xdr:cNvPr id="660" name="円/楕円 659"/>
        <xdr:cNvSpPr/>
      </xdr:nvSpPr>
      <xdr:spPr>
        <a:xfrm>
          <a:off x="15430500" y="135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137475</xdr:rowOff>
    </xdr:from>
    <xdr:ext cx="378565" cy="259045"/>
    <xdr:sp macro="" textlink="">
      <xdr:nvSpPr>
        <xdr:cNvPr id="661" name="テキスト ボックス 660"/>
        <xdr:cNvSpPr txBox="1"/>
      </xdr:nvSpPr>
      <xdr:spPr>
        <a:xfrm>
          <a:off x="15292017" y="13682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47262</xdr:rowOff>
    </xdr:from>
    <xdr:to>
      <xdr:col>21</xdr:col>
      <xdr:colOff>212725</xdr:colOff>
      <xdr:row>79</xdr:row>
      <xdr:rowOff>148862</xdr:rowOff>
    </xdr:to>
    <xdr:sp macro="" textlink="">
      <xdr:nvSpPr>
        <xdr:cNvPr id="662" name="円/楕円 661"/>
        <xdr:cNvSpPr/>
      </xdr:nvSpPr>
      <xdr:spPr>
        <a:xfrm>
          <a:off x="145415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139989</xdr:rowOff>
    </xdr:from>
    <xdr:ext cx="313932" cy="259045"/>
    <xdr:sp macro="" textlink="">
      <xdr:nvSpPr>
        <xdr:cNvPr id="663" name="テキスト ボックス 662"/>
        <xdr:cNvSpPr txBox="1"/>
      </xdr:nvSpPr>
      <xdr:spPr>
        <a:xfrm>
          <a:off x="14435333" y="1368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20875</xdr:rowOff>
    </xdr:from>
    <xdr:to>
      <xdr:col>20</xdr:col>
      <xdr:colOff>9525</xdr:colOff>
      <xdr:row>79</xdr:row>
      <xdr:rowOff>122475</xdr:rowOff>
    </xdr:to>
    <xdr:sp macro="" textlink="">
      <xdr:nvSpPr>
        <xdr:cNvPr id="664" name="円/楕円 663"/>
        <xdr:cNvSpPr/>
      </xdr:nvSpPr>
      <xdr:spPr>
        <a:xfrm>
          <a:off x="13652500" y="135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113602</xdr:rowOff>
    </xdr:from>
    <xdr:ext cx="378565" cy="259045"/>
    <xdr:sp macro="" textlink="">
      <xdr:nvSpPr>
        <xdr:cNvPr id="665" name="テキスト ボックス 664"/>
        <xdr:cNvSpPr txBox="1"/>
      </xdr:nvSpPr>
      <xdr:spPr>
        <a:xfrm>
          <a:off x="13514017" y="1365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155978</xdr:rowOff>
    </xdr:from>
    <xdr:to>
      <xdr:col>18</xdr:col>
      <xdr:colOff>492125</xdr:colOff>
      <xdr:row>79</xdr:row>
      <xdr:rowOff>86128</xdr:rowOff>
    </xdr:to>
    <xdr:sp macro="" textlink="">
      <xdr:nvSpPr>
        <xdr:cNvPr id="666" name="円/楕円 665"/>
        <xdr:cNvSpPr/>
      </xdr:nvSpPr>
      <xdr:spPr>
        <a:xfrm>
          <a:off x="12763500" y="135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102655</xdr:rowOff>
    </xdr:from>
    <xdr:ext cx="469744" cy="259045"/>
    <xdr:sp macro="" textlink="">
      <xdr:nvSpPr>
        <xdr:cNvPr id="667" name="テキスト ボックス 666"/>
        <xdr:cNvSpPr txBox="1"/>
      </xdr:nvSpPr>
      <xdr:spPr>
        <a:xfrm>
          <a:off x="12579427" y="1330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76378</xdr:rowOff>
    </xdr:from>
    <xdr:to>
      <xdr:col>23</xdr:col>
      <xdr:colOff>517525</xdr:colOff>
      <xdr:row>93</xdr:row>
      <xdr:rowOff>147669</xdr:rowOff>
    </xdr:to>
    <xdr:cxnSp macro="">
      <xdr:nvCxnSpPr>
        <xdr:cNvPr id="699" name="直線コネクタ 698"/>
        <xdr:cNvCxnSpPr/>
      </xdr:nvCxnSpPr>
      <xdr:spPr>
        <a:xfrm flipV="1">
          <a:off x="15481300" y="16021228"/>
          <a:ext cx="8382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73341</xdr:rowOff>
    </xdr:from>
    <xdr:to>
      <xdr:col>22</xdr:col>
      <xdr:colOff>365125</xdr:colOff>
      <xdr:row>93</xdr:row>
      <xdr:rowOff>147669</xdr:rowOff>
    </xdr:to>
    <xdr:cxnSp macro="">
      <xdr:nvCxnSpPr>
        <xdr:cNvPr id="702" name="直線コネクタ 701"/>
        <xdr:cNvCxnSpPr/>
      </xdr:nvCxnSpPr>
      <xdr:spPr>
        <a:xfrm>
          <a:off x="14592300" y="16018191"/>
          <a:ext cx="8890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4" name="テキスト ボックス 703"/>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73341</xdr:rowOff>
    </xdr:from>
    <xdr:to>
      <xdr:col>21</xdr:col>
      <xdr:colOff>161925</xdr:colOff>
      <xdr:row>93</xdr:row>
      <xdr:rowOff>82060</xdr:rowOff>
    </xdr:to>
    <xdr:cxnSp macro="">
      <xdr:nvCxnSpPr>
        <xdr:cNvPr id="705" name="直線コネクタ 704"/>
        <xdr:cNvCxnSpPr/>
      </xdr:nvCxnSpPr>
      <xdr:spPr>
        <a:xfrm flipV="1">
          <a:off x="13703300" y="16018191"/>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7" name="テキスト ボックス 706"/>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82060</xdr:rowOff>
    </xdr:from>
    <xdr:to>
      <xdr:col>19</xdr:col>
      <xdr:colOff>644525</xdr:colOff>
      <xdr:row>93</xdr:row>
      <xdr:rowOff>120334</xdr:rowOff>
    </xdr:to>
    <xdr:cxnSp macro="">
      <xdr:nvCxnSpPr>
        <xdr:cNvPr id="708" name="直線コネクタ 707"/>
        <xdr:cNvCxnSpPr/>
      </xdr:nvCxnSpPr>
      <xdr:spPr>
        <a:xfrm flipV="1">
          <a:off x="12814300" y="16026910"/>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10" name="テキスト ボックス 709"/>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25578</xdr:rowOff>
    </xdr:from>
    <xdr:to>
      <xdr:col>23</xdr:col>
      <xdr:colOff>568325</xdr:colOff>
      <xdr:row>93</xdr:row>
      <xdr:rowOff>127178</xdr:rowOff>
    </xdr:to>
    <xdr:sp macro="" textlink="">
      <xdr:nvSpPr>
        <xdr:cNvPr id="718" name="円/楕円 717"/>
        <xdr:cNvSpPr/>
      </xdr:nvSpPr>
      <xdr:spPr>
        <a:xfrm>
          <a:off x="16268700" y="159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48455</xdr:rowOff>
    </xdr:from>
    <xdr:ext cx="534377" cy="259045"/>
    <xdr:sp macro="" textlink="">
      <xdr:nvSpPr>
        <xdr:cNvPr id="719" name="公債費該当値テキスト"/>
        <xdr:cNvSpPr txBox="1"/>
      </xdr:nvSpPr>
      <xdr:spPr>
        <a:xfrm>
          <a:off x="16370300" y="158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42,189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96869</xdr:rowOff>
    </xdr:from>
    <xdr:to>
      <xdr:col>22</xdr:col>
      <xdr:colOff>415925</xdr:colOff>
      <xdr:row>94</xdr:row>
      <xdr:rowOff>27019</xdr:rowOff>
    </xdr:to>
    <xdr:sp macro="" textlink="">
      <xdr:nvSpPr>
        <xdr:cNvPr id="720" name="円/楕円 719"/>
        <xdr:cNvSpPr/>
      </xdr:nvSpPr>
      <xdr:spPr>
        <a:xfrm>
          <a:off x="15430500" y="160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43546</xdr:rowOff>
    </xdr:from>
    <xdr:ext cx="534377" cy="259045"/>
    <xdr:sp macro="" textlink="">
      <xdr:nvSpPr>
        <xdr:cNvPr id="721" name="テキスト ボックス 720"/>
        <xdr:cNvSpPr txBox="1"/>
      </xdr:nvSpPr>
      <xdr:spPr>
        <a:xfrm>
          <a:off x="15214111" y="158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22541</xdr:rowOff>
    </xdr:from>
    <xdr:to>
      <xdr:col>21</xdr:col>
      <xdr:colOff>212725</xdr:colOff>
      <xdr:row>93</xdr:row>
      <xdr:rowOff>124141</xdr:rowOff>
    </xdr:to>
    <xdr:sp macro="" textlink="">
      <xdr:nvSpPr>
        <xdr:cNvPr id="722" name="円/楕円 721"/>
        <xdr:cNvSpPr/>
      </xdr:nvSpPr>
      <xdr:spPr>
        <a:xfrm>
          <a:off x="14541500" y="159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140668</xdr:rowOff>
    </xdr:from>
    <xdr:ext cx="534377" cy="259045"/>
    <xdr:sp macro="" textlink="">
      <xdr:nvSpPr>
        <xdr:cNvPr id="723" name="テキスト ボックス 722"/>
        <xdr:cNvSpPr txBox="1"/>
      </xdr:nvSpPr>
      <xdr:spPr>
        <a:xfrm>
          <a:off x="14325111" y="157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31260</xdr:rowOff>
    </xdr:from>
    <xdr:to>
      <xdr:col>20</xdr:col>
      <xdr:colOff>9525</xdr:colOff>
      <xdr:row>93</xdr:row>
      <xdr:rowOff>132860</xdr:rowOff>
    </xdr:to>
    <xdr:sp macro="" textlink="">
      <xdr:nvSpPr>
        <xdr:cNvPr id="724" name="円/楕円 723"/>
        <xdr:cNvSpPr/>
      </xdr:nvSpPr>
      <xdr:spPr>
        <a:xfrm>
          <a:off x="13652500" y="159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149387</xdr:rowOff>
    </xdr:from>
    <xdr:ext cx="534377" cy="259045"/>
    <xdr:sp macro="" textlink="">
      <xdr:nvSpPr>
        <xdr:cNvPr id="725" name="テキスト ボックス 724"/>
        <xdr:cNvSpPr txBox="1"/>
      </xdr:nvSpPr>
      <xdr:spPr>
        <a:xfrm>
          <a:off x="13436111" y="1575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69534</xdr:rowOff>
    </xdr:from>
    <xdr:to>
      <xdr:col>18</xdr:col>
      <xdr:colOff>492125</xdr:colOff>
      <xdr:row>93</xdr:row>
      <xdr:rowOff>171134</xdr:rowOff>
    </xdr:to>
    <xdr:sp macro="" textlink="">
      <xdr:nvSpPr>
        <xdr:cNvPr id="726" name="円/楕円 725"/>
        <xdr:cNvSpPr/>
      </xdr:nvSpPr>
      <xdr:spPr>
        <a:xfrm>
          <a:off x="12763500" y="160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162261</xdr:rowOff>
    </xdr:from>
    <xdr:ext cx="534377" cy="259045"/>
    <xdr:sp macro="" textlink="">
      <xdr:nvSpPr>
        <xdr:cNvPr id="727" name="テキスト ボックス 726"/>
        <xdr:cNvSpPr txBox="1"/>
      </xdr:nvSpPr>
      <xdr:spPr>
        <a:xfrm>
          <a:off x="12547111" y="1610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衛生費は、</a:t>
          </a:r>
          <a:r>
            <a:rPr lang="ja-JP" altLang="ja-JP" sz="1300" b="0" i="0" baseline="0">
              <a:solidFill>
                <a:schemeClr val="dk1"/>
              </a:solidFill>
              <a:effectLst/>
              <a:latin typeface="+mn-lt"/>
              <a:ea typeface="+mn-ea"/>
              <a:cs typeface="+mn-cs"/>
            </a:rPr>
            <a:t>住民一人当たり</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0,0</a:t>
          </a:r>
          <a:r>
            <a:rPr lang="en-US" altLang="ja-JP" sz="1300" b="0" i="0" baseline="0">
              <a:solidFill>
                <a:schemeClr val="dk1"/>
              </a:solidFill>
              <a:effectLst/>
              <a:latin typeface="+mn-lt"/>
              <a:ea typeface="+mn-ea"/>
              <a:cs typeface="+mn-cs"/>
            </a:rPr>
            <a:t>19</a:t>
          </a:r>
          <a:r>
            <a:rPr lang="ja-JP" altLang="ja-JP" sz="1300" b="0" i="0" baseline="0">
              <a:solidFill>
                <a:schemeClr val="dk1"/>
              </a:solidFill>
              <a:effectLst/>
              <a:latin typeface="+mn-lt"/>
              <a:ea typeface="+mn-ea"/>
              <a:cs typeface="+mn-cs"/>
            </a:rPr>
            <a:t>円となっており、</a:t>
          </a:r>
          <a:r>
            <a:rPr lang="ja-JP" altLang="en-US" sz="1300" b="0" i="0" baseline="0">
              <a:solidFill>
                <a:schemeClr val="dk1"/>
              </a:solidFill>
              <a:effectLst/>
              <a:latin typeface="+mn-lt"/>
              <a:ea typeface="+mn-ea"/>
              <a:cs typeface="+mn-cs"/>
            </a:rPr>
            <a:t>宮ノ陣クリーンセンターが整備された前年度と比較し、大幅に減少して類似団体平均を下回った。</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教育費</a:t>
          </a:r>
          <a:r>
            <a:rPr lang="ja-JP" altLang="en-US" sz="1300" b="0" i="0" baseline="0">
              <a:solidFill>
                <a:schemeClr val="dk1"/>
              </a:solidFill>
              <a:effectLst/>
              <a:latin typeface="+mn-lt"/>
              <a:ea typeface="+mn-ea"/>
              <a:cs typeface="+mn-cs"/>
            </a:rPr>
            <a:t>においても、</a:t>
          </a:r>
          <a:r>
            <a:rPr lang="ja-JP" altLang="ja-JP" sz="1300" b="0" i="0" baseline="0">
              <a:solidFill>
                <a:schemeClr val="dk1"/>
              </a:solidFill>
              <a:effectLst/>
              <a:latin typeface="+mn-lt"/>
              <a:ea typeface="+mn-ea"/>
              <a:cs typeface="+mn-cs"/>
            </a:rPr>
            <a:t>住民一人当たり</a:t>
          </a:r>
          <a:r>
            <a:rPr lang="en-US" altLang="ja-JP" sz="1300" b="0" i="0" baseline="0">
              <a:solidFill>
                <a:schemeClr val="dk1"/>
              </a:solidFill>
              <a:effectLst/>
              <a:latin typeface="+mn-lt"/>
              <a:ea typeface="+mn-ea"/>
              <a:cs typeface="+mn-cs"/>
            </a:rPr>
            <a:t>48</a:t>
          </a:r>
          <a:r>
            <a:rPr lang="ja-JP" altLang="ja-JP" sz="1300" b="0" i="0" baseline="0">
              <a:solidFill>
                <a:schemeClr val="dk1"/>
              </a:solidFill>
              <a:effectLst/>
              <a:latin typeface="+mn-lt"/>
              <a:ea typeface="+mn-ea"/>
              <a:cs typeface="+mn-cs"/>
            </a:rPr>
            <a:t>,0</a:t>
          </a:r>
          <a:r>
            <a:rPr lang="en-US" altLang="ja-JP" sz="1300" b="0" i="0" baseline="0">
              <a:solidFill>
                <a:schemeClr val="dk1"/>
              </a:solidFill>
              <a:effectLst/>
              <a:latin typeface="+mn-lt"/>
              <a:ea typeface="+mn-ea"/>
              <a:cs typeface="+mn-cs"/>
            </a:rPr>
            <a:t>94</a:t>
          </a:r>
          <a:r>
            <a:rPr lang="ja-JP" altLang="ja-JP" sz="1300" b="0" i="0" baseline="0">
              <a:solidFill>
                <a:schemeClr val="dk1"/>
              </a:solidFill>
              <a:effectLst/>
              <a:latin typeface="+mn-lt"/>
              <a:ea typeface="+mn-ea"/>
              <a:cs typeface="+mn-cs"/>
            </a:rPr>
            <a:t>円となっており、</a:t>
          </a:r>
          <a:r>
            <a:rPr lang="ja-JP" altLang="en-US" sz="1300" b="0" i="0" baseline="0">
              <a:solidFill>
                <a:schemeClr val="dk1"/>
              </a:solidFill>
              <a:effectLst/>
              <a:latin typeface="+mn-lt"/>
              <a:ea typeface="+mn-ea"/>
              <a:cs typeface="+mn-cs"/>
            </a:rPr>
            <a:t>久留米シティプラザの整備等が行われた前年度より減少している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en-US" sz="1300" b="0" i="0" baseline="0">
              <a:solidFill>
                <a:schemeClr val="dk1"/>
              </a:solidFill>
              <a:effectLst/>
              <a:latin typeface="+mn-lt"/>
              <a:ea typeface="+mn-ea"/>
              <a:cs typeface="+mn-cs"/>
            </a:rPr>
            <a:t>民生費について、</a:t>
          </a:r>
          <a:r>
            <a:rPr lang="ja-JP" altLang="ja-JP" sz="1300" b="0" i="0" baseline="0">
              <a:solidFill>
                <a:schemeClr val="dk1"/>
              </a:solidFill>
              <a:effectLst/>
              <a:latin typeface="+mn-lt"/>
              <a:ea typeface="+mn-ea"/>
              <a:cs typeface="+mn-cs"/>
            </a:rPr>
            <a:t>住民一人当たり</a:t>
          </a:r>
          <a:r>
            <a:rPr lang="en-US" altLang="ja-JP" sz="1300" b="0" i="0" baseline="0">
              <a:solidFill>
                <a:schemeClr val="dk1"/>
              </a:solidFill>
              <a:effectLst/>
              <a:latin typeface="+mn-lt"/>
              <a:ea typeface="+mn-ea"/>
              <a:cs typeface="+mn-cs"/>
            </a:rPr>
            <a:t>186</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988</a:t>
          </a:r>
          <a:r>
            <a:rPr lang="ja-JP" altLang="ja-JP" sz="1300" b="0" i="0" baseline="0">
              <a:solidFill>
                <a:schemeClr val="dk1"/>
              </a:solidFill>
              <a:effectLst/>
              <a:latin typeface="+mn-lt"/>
              <a:ea typeface="+mn-ea"/>
              <a:cs typeface="+mn-cs"/>
            </a:rPr>
            <a:t>円</a:t>
          </a:r>
          <a:r>
            <a:rPr lang="ja-JP" altLang="en-US" sz="1300" b="0" i="0" baseline="0">
              <a:solidFill>
                <a:schemeClr val="dk1"/>
              </a:solidFill>
              <a:effectLst/>
              <a:latin typeface="+mn-lt"/>
              <a:ea typeface="+mn-ea"/>
              <a:cs typeface="+mn-cs"/>
            </a:rPr>
            <a:t>となっているが、扶助費の伸びが増加の主な要因である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400" b="0" i="0" baseline="0">
              <a:solidFill>
                <a:schemeClr val="dk1"/>
              </a:solidFill>
              <a:effectLst/>
              <a:latin typeface="+mn-lt"/>
              <a:ea typeface="+mn-ea"/>
              <a:cs typeface="+mn-cs"/>
            </a:rPr>
            <a:t>実質単年度収支比率は前年度比より好転している。</a:t>
          </a:r>
          <a:endParaRPr kumimoji="0" lang="en-US" altLang="ja-JP" sz="1400" b="0" i="0" baseline="0">
            <a:solidFill>
              <a:schemeClr val="dk1"/>
            </a:solidFill>
            <a:effectLst/>
            <a:latin typeface="+mn-lt"/>
            <a:ea typeface="+mn-ea"/>
            <a:cs typeface="+mn-cs"/>
          </a:endParaRPr>
        </a:p>
        <a:p>
          <a:r>
            <a:rPr kumimoji="0" lang="en-US" altLang="ja-JP" sz="1400" b="0" i="0" baseline="0">
              <a:solidFill>
                <a:schemeClr val="dk1"/>
              </a:solidFill>
              <a:effectLst/>
              <a:latin typeface="+mj-ea"/>
              <a:ea typeface="+mj-ea"/>
              <a:cs typeface="+mn-cs"/>
            </a:rPr>
            <a:t>635</a:t>
          </a:r>
          <a:r>
            <a:rPr kumimoji="0" lang="ja-JP" altLang="en-US" sz="1400" b="0" i="0" baseline="0">
              <a:solidFill>
                <a:schemeClr val="dk1"/>
              </a:solidFill>
              <a:effectLst/>
              <a:latin typeface="+mj-ea"/>
              <a:ea typeface="+mj-ea"/>
              <a:cs typeface="+mn-cs"/>
            </a:rPr>
            <a:t>百万円</a:t>
          </a:r>
          <a:r>
            <a:rPr kumimoji="0" lang="ja-JP" altLang="en-US" sz="1400" b="0" i="0" baseline="0">
              <a:solidFill>
                <a:schemeClr val="dk1"/>
              </a:solidFill>
              <a:effectLst/>
              <a:latin typeface="+mn-lt"/>
              <a:ea typeface="+mn-ea"/>
              <a:cs typeface="+mn-cs"/>
            </a:rPr>
            <a:t>の繰上償還を行ったことが要因と考えられる。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年度は、連結実質赤字比率はない。</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国民健康保険事業特別会計においては、前年度の赤字から黒字に転じた。要因として、診療報酬の改定や高額薬価の引下げ等による保険給付費の減少、収納率向上対策及び医療費適正化対策に取り組んだことが挙げ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130219186</v>
      </c>
      <c r="BO4" s="411"/>
      <c r="BP4" s="411"/>
      <c r="BQ4" s="411"/>
      <c r="BR4" s="411"/>
      <c r="BS4" s="411"/>
      <c r="BT4" s="411"/>
      <c r="BU4" s="412"/>
      <c r="BV4" s="410">
        <v>144632027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1.5</v>
      </c>
      <c r="CU4" s="588"/>
      <c r="CV4" s="588"/>
      <c r="CW4" s="588"/>
      <c r="CX4" s="588"/>
      <c r="CY4" s="588"/>
      <c r="CZ4" s="588"/>
      <c r="DA4" s="589"/>
      <c r="DB4" s="587">
        <v>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128702097</v>
      </c>
      <c r="BO5" s="416"/>
      <c r="BP5" s="416"/>
      <c r="BQ5" s="416"/>
      <c r="BR5" s="416"/>
      <c r="BS5" s="416"/>
      <c r="BT5" s="416"/>
      <c r="BU5" s="417"/>
      <c r="BV5" s="415">
        <v>142879195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95.3</v>
      </c>
      <c r="CU5" s="386"/>
      <c r="CV5" s="386"/>
      <c r="CW5" s="386"/>
      <c r="CX5" s="386"/>
      <c r="CY5" s="386"/>
      <c r="CZ5" s="386"/>
      <c r="DA5" s="387"/>
      <c r="DB5" s="385">
        <v>93.2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1517089</v>
      </c>
      <c r="BO6" s="416"/>
      <c r="BP6" s="416"/>
      <c r="BQ6" s="416"/>
      <c r="BR6" s="416"/>
      <c r="BS6" s="416"/>
      <c r="BT6" s="416"/>
      <c r="BU6" s="417"/>
      <c r="BV6" s="415">
        <v>1752832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101.8</v>
      </c>
      <c r="CU6" s="562"/>
      <c r="CV6" s="562"/>
      <c r="CW6" s="562"/>
      <c r="CX6" s="562"/>
      <c r="CY6" s="562"/>
      <c r="CZ6" s="562"/>
      <c r="DA6" s="563"/>
      <c r="DB6" s="561">
        <v>100.1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512358</v>
      </c>
      <c r="BO7" s="416"/>
      <c r="BP7" s="416"/>
      <c r="BQ7" s="416"/>
      <c r="BR7" s="416"/>
      <c r="BS7" s="416"/>
      <c r="BT7" s="416"/>
      <c r="BU7" s="417"/>
      <c r="BV7" s="415">
        <v>605450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67989549</v>
      </c>
      <c r="CU7" s="416"/>
      <c r="CV7" s="416"/>
      <c r="CW7" s="416"/>
      <c r="CX7" s="416"/>
      <c r="CY7" s="416"/>
      <c r="CZ7" s="416"/>
      <c r="DA7" s="417"/>
      <c r="DB7" s="415">
        <v>67792454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1004731</v>
      </c>
      <c r="BO8" s="416"/>
      <c r="BP8" s="416"/>
      <c r="BQ8" s="416"/>
      <c r="BR8" s="416"/>
      <c r="BS8" s="416"/>
      <c r="BT8" s="416"/>
      <c r="BU8" s="417"/>
      <c r="BV8" s="415">
        <v>1147382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0.66</v>
      </c>
      <c r="CU8" s="525"/>
      <c r="CV8" s="525"/>
      <c r="CW8" s="525"/>
      <c r="CX8" s="525"/>
      <c r="CY8" s="525"/>
      <c r="CZ8" s="525"/>
      <c r="DA8" s="526"/>
      <c r="DB8" s="524">
        <v>0.65</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304552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-142651</v>
      </c>
      <c r="BO9" s="416"/>
      <c r="BP9" s="416"/>
      <c r="BQ9" s="416"/>
      <c r="BR9" s="416"/>
      <c r="BS9" s="416"/>
      <c r="BT9" s="416"/>
      <c r="BU9" s="417"/>
      <c r="BV9" s="415">
        <v>65147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16.600000000000001</v>
      </c>
      <c r="CU9" s="386"/>
      <c r="CV9" s="386"/>
      <c r="CW9" s="386"/>
      <c r="CX9" s="386"/>
      <c r="CY9" s="386"/>
      <c r="CZ9" s="386"/>
      <c r="DA9" s="387"/>
      <c r="DB9" s="385">
        <v>15.5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302402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47306</v>
      </c>
      <c r="BO10" s="416"/>
      <c r="BP10" s="416"/>
      <c r="BQ10" s="416"/>
      <c r="BR10" s="416"/>
      <c r="BS10" s="416"/>
      <c r="BT10" s="416"/>
      <c r="BU10" s="417"/>
      <c r="BV10" s="415">
        <v>56220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635460</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306800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303425</v>
      </c>
      <c r="S13" s="517"/>
      <c r="T13" s="517"/>
      <c r="U13" s="517"/>
      <c r="V13" s="518"/>
      <c r="W13" s="504" t="s">
        <v>125</v>
      </c>
      <c r="X13" s="428"/>
      <c r="Y13" s="428"/>
      <c r="Z13" s="428"/>
      <c r="AA13" s="428"/>
      <c r="AB13" s="429"/>
      <c r="AC13" s="391">
        <v>7769</v>
      </c>
      <c r="AD13" s="392"/>
      <c r="AE13" s="392"/>
      <c r="AF13" s="392"/>
      <c r="AG13" s="393"/>
      <c r="AH13" s="391">
        <v>7999</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540115</v>
      </c>
      <c r="BO13" s="416"/>
      <c r="BP13" s="416"/>
      <c r="BQ13" s="416"/>
      <c r="BR13" s="416"/>
      <c r="BS13" s="416"/>
      <c r="BT13" s="416"/>
      <c r="BU13" s="417"/>
      <c r="BV13" s="415">
        <v>121367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3.6</v>
      </c>
      <c r="CU13" s="386"/>
      <c r="CV13" s="386"/>
      <c r="CW13" s="386"/>
      <c r="CX13" s="386"/>
      <c r="CY13" s="386"/>
      <c r="CZ13" s="386"/>
      <c r="DA13" s="387"/>
      <c r="DB13" s="385">
        <v>3.7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306700</v>
      </c>
      <c r="S14" s="517"/>
      <c r="T14" s="517"/>
      <c r="U14" s="517"/>
      <c r="V14" s="518"/>
      <c r="W14" s="519"/>
      <c r="X14" s="431"/>
      <c r="Y14" s="431"/>
      <c r="Z14" s="431"/>
      <c r="AA14" s="431"/>
      <c r="AB14" s="432"/>
      <c r="AC14" s="509">
        <v>5.8</v>
      </c>
      <c r="AD14" s="510"/>
      <c r="AE14" s="510"/>
      <c r="AF14" s="510"/>
      <c r="AG14" s="511"/>
      <c r="AH14" s="509">
        <v>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20.399999999999999</v>
      </c>
      <c r="CU14" s="488"/>
      <c r="CV14" s="488"/>
      <c r="CW14" s="488"/>
      <c r="CX14" s="488"/>
      <c r="CY14" s="488"/>
      <c r="CZ14" s="488"/>
      <c r="DA14" s="489"/>
      <c r="DB14" s="520">
        <v>21.6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303622</v>
      </c>
      <c r="S15" s="517"/>
      <c r="T15" s="517"/>
      <c r="U15" s="517"/>
      <c r="V15" s="518"/>
      <c r="W15" s="504" t="s">
        <v>131</v>
      </c>
      <c r="X15" s="428"/>
      <c r="Y15" s="428"/>
      <c r="Z15" s="428"/>
      <c r="AA15" s="428"/>
      <c r="AB15" s="429"/>
      <c r="AC15" s="391">
        <v>27388</v>
      </c>
      <c r="AD15" s="392"/>
      <c r="AE15" s="392"/>
      <c r="AF15" s="392"/>
      <c r="AG15" s="393"/>
      <c r="AH15" s="391">
        <v>26392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34689967</v>
      </c>
      <c r="BO15" s="411"/>
      <c r="BP15" s="411"/>
      <c r="BQ15" s="411"/>
      <c r="BR15" s="411"/>
      <c r="BS15" s="411"/>
      <c r="BT15" s="411"/>
      <c r="BU15" s="412"/>
      <c r="BV15" s="410">
        <v>33651095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20.399999999999999</v>
      </c>
      <c r="AD16" s="510"/>
      <c r="AE16" s="510"/>
      <c r="AF16" s="510"/>
      <c r="AG16" s="511"/>
      <c r="AH16" s="509">
        <v>19.8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52073395</v>
      </c>
      <c r="BO16" s="416"/>
      <c r="BP16" s="416"/>
      <c r="BQ16" s="416"/>
      <c r="BR16" s="416"/>
      <c r="BS16" s="416"/>
      <c r="BT16" s="416"/>
      <c r="BU16" s="417"/>
      <c r="BV16" s="415">
        <v>50914658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98781</v>
      </c>
      <c r="AD17" s="392"/>
      <c r="AE17" s="392"/>
      <c r="AF17" s="392"/>
      <c r="AG17" s="393"/>
      <c r="AH17" s="391">
        <v>99026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44540360</v>
      </c>
      <c r="BO17" s="416"/>
      <c r="BP17" s="416"/>
      <c r="BQ17" s="416"/>
      <c r="BR17" s="416"/>
      <c r="BS17" s="416"/>
      <c r="BT17" s="416"/>
      <c r="BU17" s="417"/>
      <c r="BV17" s="415">
        <v>43188045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229.96</v>
      </c>
      <c r="M18" s="480"/>
      <c r="N18" s="480"/>
      <c r="O18" s="480"/>
      <c r="P18" s="480"/>
      <c r="Q18" s="480"/>
      <c r="R18" s="481"/>
      <c r="S18" s="481"/>
      <c r="T18" s="481"/>
      <c r="U18" s="481"/>
      <c r="V18" s="482"/>
      <c r="W18" s="496"/>
      <c r="X18" s="497"/>
      <c r="Y18" s="497"/>
      <c r="Z18" s="497"/>
      <c r="AA18" s="497"/>
      <c r="AB18" s="505"/>
      <c r="AC18" s="379">
        <v>73.8</v>
      </c>
      <c r="AD18" s="380"/>
      <c r="AE18" s="380"/>
      <c r="AF18" s="380"/>
      <c r="AG18" s="483"/>
      <c r="AH18" s="379">
        <v>74.2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65474061</v>
      </c>
      <c r="BO18" s="416"/>
      <c r="BP18" s="416"/>
      <c r="BQ18" s="416"/>
      <c r="BR18" s="416"/>
      <c r="BS18" s="416"/>
      <c r="BT18" s="416"/>
      <c r="BU18" s="417"/>
      <c r="BV18" s="415">
        <v>65292560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1324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75595315</v>
      </c>
      <c r="BO19" s="416"/>
      <c r="BP19" s="416"/>
      <c r="BQ19" s="416"/>
      <c r="BR19" s="416"/>
      <c r="BS19" s="416"/>
      <c r="BT19" s="416"/>
      <c r="BU19" s="417"/>
      <c r="BV19" s="415">
        <v>76610207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121913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143060112</v>
      </c>
      <c r="BO23" s="416"/>
      <c r="BP23" s="416"/>
      <c r="BQ23" s="416"/>
      <c r="BR23" s="416"/>
      <c r="BS23" s="416"/>
      <c r="BT23" s="416"/>
      <c r="BU23" s="417"/>
      <c r="BV23" s="415">
        <v>144592266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10970</v>
      </c>
      <c r="R24" s="392"/>
      <c r="S24" s="392"/>
      <c r="T24" s="392"/>
      <c r="U24" s="392"/>
      <c r="V24" s="393"/>
      <c r="W24" s="457"/>
      <c r="X24" s="448"/>
      <c r="Y24" s="449"/>
      <c r="Z24" s="388" t="s">
        <v>155</v>
      </c>
      <c r="AA24" s="389"/>
      <c r="AB24" s="389"/>
      <c r="AC24" s="389"/>
      <c r="AD24" s="389"/>
      <c r="AE24" s="389"/>
      <c r="AF24" s="389"/>
      <c r="AG24" s="390"/>
      <c r="AH24" s="391">
        <v>1530</v>
      </c>
      <c r="AI24" s="392"/>
      <c r="AJ24" s="392"/>
      <c r="AK24" s="392"/>
      <c r="AL24" s="393"/>
      <c r="AM24" s="391">
        <v>4935780</v>
      </c>
      <c r="AN24" s="392"/>
      <c r="AO24" s="392"/>
      <c r="AP24" s="392"/>
      <c r="AQ24" s="392"/>
      <c r="AR24" s="393"/>
      <c r="AS24" s="391">
        <v>3226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108263157</v>
      </c>
      <c r="BO24" s="416"/>
      <c r="BP24" s="416"/>
      <c r="BQ24" s="416"/>
      <c r="BR24" s="416"/>
      <c r="BS24" s="416"/>
      <c r="BT24" s="416"/>
      <c r="BU24" s="417"/>
      <c r="BV24" s="415">
        <v>107157352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8970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29442543</v>
      </c>
      <c r="BO25" s="411"/>
      <c r="BP25" s="411"/>
      <c r="BQ25" s="411"/>
      <c r="BR25" s="411"/>
      <c r="BS25" s="411"/>
      <c r="BT25" s="411"/>
      <c r="BU25" s="412"/>
      <c r="BV25" s="410">
        <v>29605672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6860</v>
      </c>
      <c r="R26" s="392"/>
      <c r="S26" s="392"/>
      <c r="T26" s="392"/>
      <c r="U26" s="392"/>
      <c r="V26" s="393"/>
      <c r="W26" s="457"/>
      <c r="X26" s="448"/>
      <c r="Y26" s="449"/>
      <c r="Z26" s="388" t="s">
        <v>161</v>
      </c>
      <c r="AA26" s="470"/>
      <c r="AB26" s="470"/>
      <c r="AC26" s="470"/>
      <c r="AD26" s="470"/>
      <c r="AE26" s="470"/>
      <c r="AF26" s="470"/>
      <c r="AG26" s="471"/>
      <c r="AH26" s="391">
        <v>8</v>
      </c>
      <c r="AI26" s="392"/>
      <c r="AJ26" s="392"/>
      <c r="AK26" s="392"/>
      <c r="AL26" s="393"/>
      <c r="AM26" s="391">
        <v>25560</v>
      </c>
      <c r="AN26" s="392"/>
      <c r="AO26" s="392"/>
      <c r="AP26" s="392"/>
      <c r="AQ26" s="392"/>
      <c r="AR26" s="393"/>
      <c r="AS26" s="391">
        <v>3195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120000</v>
      </c>
      <c r="BO26" s="416"/>
      <c r="BP26" s="416"/>
      <c r="BQ26" s="416"/>
      <c r="BR26" s="416"/>
      <c r="BS26" s="416"/>
      <c r="BT26" s="416"/>
      <c r="BU26" s="417"/>
      <c r="BV26" s="415">
        <v>200000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6830</v>
      </c>
      <c r="R27" s="392"/>
      <c r="S27" s="392"/>
      <c r="T27" s="392"/>
      <c r="U27" s="392"/>
      <c r="V27" s="393"/>
      <c r="W27" s="457"/>
      <c r="X27" s="448"/>
      <c r="Y27" s="449"/>
      <c r="Z27" s="388" t="s">
        <v>164</v>
      </c>
      <c r="AA27" s="389"/>
      <c r="AB27" s="389"/>
      <c r="AC27" s="389"/>
      <c r="AD27" s="389"/>
      <c r="AE27" s="389"/>
      <c r="AF27" s="389"/>
      <c r="AG27" s="390"/>
      <c r="AH27" s="391">
        <v>111</v>
      </c>
      <c r="AI27" s="392"/>
      <c r="AJ27" s="392"/>
      <c r="AK27" s="392"/>
      <c r="AL27" s="393"/>
      <c r="AM27" s="391">
        <v>434712</v>
      </c>
      <c r="AN27" s="392"/>
      <c r="AO27" s="392"/>
      <c r="AP27" s="392"/>
      <c r="AQ27" s="392"/>
      <c r="AR27" s="393"/>
      <c r="AS27" s="391">
        <v>3916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2909362</v>
      </c>
      <c r="BO27" s="419"/>
      <c r="BP27" s="419"/>
      <c r="BQ27" s="419"/>
      <c r="BR27" s="419"/>
      <c r="BS27" s="419"/>
      <c r="BT27" s="419"/>
      <c r="BU27" s="420"/>
      <c r="BV27" s="418">
        <v>2893531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6160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7565372</v>
      </c>
      <c r="BO28" s="411"/>
      <c r="BP28" s="411"/>
      <c r="BQ28" s="411"/>
      <c r="BR28" s="411"/>
      <c r="BS28" s="411"/>
      <c r="BT28" s="411"/>
      <c r="BU28" s="412"/>
      <c r="BV28" s="410">
        <v>7518066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36</v>
      </c>
      <c r="M29" s="392"/>
      <c r="N29" s="392"/>
      <c r="O29" s="392"/>
      <c r="P29" s="393"/>
      <c r="Q29" s="391">
        <v>5820</v>
      </c>
      <c r="R29" s="392"/>
      <c r="S29" s="392"/>
      <c r="T29" s="392"/>
      <c r="U29" s="392"/>
      <c r="V29" s="393"/>
      <c r="W29" s="458"/>
      <c r="X29" s="459"/>
      <c r="Y29" s="460"/>
      <c r="Z29" s="388" t="s">
        <v>171</v>
      </c>
      <c r="AA29" s="389"/>
      <c r="AB29" s="389"/>
      <c r="AC29" s="389"/>
      <c r="AD29" s="389"/>
      <c r="AE29" s="389"/>
      <c r="AF29" s="389"/>
      <c r="AG29" s="390"/>
      <c r="AH29" s="391">
        <v>1641</v>
      </c>
      <c r="AI29" s="392"/>
      <c r="AJ29" s="392"/>
      <c r="AK29" s="392"/>
      <c r="AL29" s="393"/>
      <c r="AM29" s="391">
        <v>5370492</v>
      </c>
      <c r="AN29" s="392"/>
      <c r="AO29" s="392"/>
      <c r="AP29" s="392"/>
      <c r="AQ29" s="392"/>
      <c r="AR29" s="393"/>
      <c r="AS29" s="391">
        <v>3273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1836256</v>
      </c>
      <c r="BO29" s="416"/>
      <c r="BP29" s="416"/>
      <c r="BQ29" s="416"/>
      <c r="BR29" s="416"/>
      <c r="BS29" s="416"/>
      <c r="BT29" s="416"/>
      <c r="BU29" s="417"/>
      <c r="BV29" s="415">
        <v>2320000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10787015</v>
      </c>
      <c r="BO30" s="419"/>
      <c r="BP30" s="419"/>
      <c r="BQ30" s="419"/>
      <c r="BR30" s="419"/>
      <c r="BS30" s="419"/>
      <c r="BT30" s="419"/>
      <c r="BU30" s="420"/>
      <c r="BV30" s="418">
        <v>11734796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簡易水道事業</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浮羽老人ホーム組合</v>
      </c>
      <c r="BZ34" s="374"/>
      <c r="CA34" s="374"/>
      <c r="CB34" s="374"/>
      <c r="CC34" s="374"/>
      <c r="CD34" s="374"/>
      <c r="CE34" s="374"/>
      <c r="CF34" s="374"/>
      <c r="CG34" s="374"/>
      <c r="CH34" s="374"/>
      <c r="CI34" s="374"/>
      <c r="CJ34" s="374"/>
      <c r="CK34" s="374"/>
      <c r="CL34" s="374"/>
      <c r="CM34" s="374"/>
      <c r="CN34" s="167"/>
      <c r="CO34" s="375" t="e">
        <f>IF(CQ34="","",MAX(C34:D43,U34:V43,AM34:AN43,BE34:BF43,BW34:BX43)+1)</f>
        <v>#REF!</v>
      </c>
      <c r="CP34" s="375"/>
      <c r="CQ34" s="374" t="str">
        <f>IF('各会計、関係団体の財政状況及び健全化判断比率'!BS7="","",'各会計、関係団体の財政状況及び健全化判断比率'!BS7)</f>
        <v>久留米市開発公社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下水道事業</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農業集落排水事業</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うきは久留米環境施設組合</v>
      </c>
      <c r="BZ35" s="374"/>
      <c r="CA35" s="374"/>
      <c r="CB35" s="374"/>
      <c r="CC35" s="374"/>
      <c r="CD35" s="374"/>
      <c r="CE35" s="374"/>
      <c r="CF35" s="374"/>
      <c r="CG35" s="374"/>
      <c r="CH35" s="374"/>
      <c r="CI35" s="374"/>
      <c r="CJ35" s="374"/>
      <c r="CK35" s="374"/>
      <c r="CL35" s="374"/>
      <c r="CM35" s="374"/>
      <c r="CN35" s="167"/>
      <c r="CO35" s="375" t="e">
        <f t="shared" ref="CO35:CO43" si="3">IF(CQ35="","",CO34+1)</f>
        <v>#REF!</v>
      </c>
      <c r="CP35" s="375"/>
      <c r="CQ35" s="374" t="str">
        <f>IF('各会計、関係団体の財政状況及び健全化判断比率'!BS8="","",'各会計、関係団体の財政状況及び健全化判断比率'!BS8)</f>
        <v>久留米市都市公園管理センター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母子父子寡婦福祉資金貸付事業特別会計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IF('各会計、関係団体の財政状況及び健全化判断比率'!B37="","",'各会計、関係団体の財政状況及び健全化判断比率'!B37)</f>
        <v>特定地域生活排水処理事業</v>
      </c>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両筑衛生施設組合</v>
      </c>
      <c r="BZ36" s="374"/>
      <c r="CA36" s="374"/>
      <c r="CB36" s="374"/>
      <c r="CC36" s="374"/>
      <c r="CD36" s="374"/>
      <c r="CE36" s="374"/>
      <c r="CF36" s="374"/>
      <c r="CG36" s="374"/>
      <c r="CH36" s="374"/>
      <c r="CI36" s="374"/>
      <c r="CJ36" s="374"/>
      <c r="CK36" s="374"/>
      <c r="CL36" s="374"/>
      <c r="CM36" s="374"/>
      <c r="CN36" s="167"/>
      <c r="CO36" s="375" t="e">
        <f t="shared" si="3"/>
        <v>#REF!</v>
      </c>
      <c r="CP36" s="375"/>
      <c r="CQ36" s="374" t="str">
        <f>IF('各会計、関係団体の財政状況及び健全化判断比率'!BS9="","",'各会計、関係団体の財政状況及び健全化判断比率'!BS9)</f>
        <v>久留米市みどりの里づくり推進機構</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市営駐車場事業特別会計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14</v>
      </c>
      <c r="BF37" s="375"/>
      <c r="BG37" s="374" t="str">
        <f>IF('各会計、関係団体の財政状況及び健全化判断比率'!B38="","",'各会計、関係団体の財政状況及び健全化判断比率'!B38)</f>
        <v>中央卸売市場事業</v>
      </c>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久留米市外三市町高等学校組合</v>
      </c>
      <c r="BZ37" s="374"/>
      <c r="CA37" s="374"/>
      <c r="CB37" s="374"/>
      <c r="CC37" s="374"/>
      <c r="CD37" s="374"/>
      <c r="CE37" s="374"/>
      <c r="CF37" s="374"/>
      <c r="CG37" s="374"/>
      <c r="CH37" s="374"/>
      <c r="CI37" s="374"/>
      <c r="CJ37" s="374"/>
      <c r="CK37" s="374"/>
      <c r="CL37" s="374"/>
      <c r="CM37" s="374"/>
      <c r="CN37" s="167"/>
      <c r="CO37" s="375" t="e">
        <f t="shared" si="3"/>
        <v>#REF!</v>
      </c>
      <c r="CP37" s="375"/>
      <c r="CQ37" s="374" t="str">
        <f>IF('各会計、関係団体の財政状況及び健全化判断比率'!BS10="","",'各会計、関係団体の財政状況及び健全化判断比率'!BS10)</f>
        <v>久留米地域地場産業振興センター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競輪事業特別会計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15</v>
      </c>
      <c r="BF38" s="375"/>
      <c r="BG38" s="374" t="str">
        <f>IF('各会計、関係団体の財政状況及び健全化判断比率'!B39="","",'各会計、関係団体の財政状況及び健全化判断比率'!B39)</f>
        <v>地方卸売市場事業</v>
      </c>
      <c r="BH38" s="374"/>
      <c r="BI38" s="374"/>
      <c r="BJ38" s="374"/>
      <c r="BK38" s="374"/>
      <c r="BL38" s="374"/>
      <c r="BM38" s="374"/>
      <c r="BN38" s="374"/>
      <c r="BO38" s="374"/>
      <c r="BP38" s="374"/>
      <c r="BQ38" s="374"/>
      <c r="BR38" s="374"/>
      <c r="BS38" s="374"/>
      <c r="BT38" s="374"/>
      <c r="BU38" s="374"/>
      <c r="BV38" s="167"/>
      <c r="BW38" s="375">
        <f t="shared" si="2"/>
        <v>20</v>
      </c>
      <c r="BX38" s="375"/>
      <c r="BY38" s="374" t="str">
        <f>IF('各会計、関係団体の財政状況及び健全化判断比率'!B72="","",'各会計、関係団体の財政状況及び健全化判断比率'!B72)</f>
        <v>久留米広域市町村圏事務組合（一般会計）</v>
      </c>
      <c r="BZ38" s="374"/>
      <c r="CA38" s="374"/>
      <c r="CB38" s="374"/>
      <c r="CC38" s="374"/>
      <c r="CD38" s="374"/>
      <c r="CE38" s="374"/>
      <c r="CF38" s="374"/>
      <c r="CG38" s="374"/>
      <c r="CH38" s="374"/>
      <c r="CI38" s="374"/>
      <c r="CJ38" s="374"/>
      <c r="CK38" s="374"/>
      <c r="CL38" s="374"/>
      <c r="CM38" s="374"/>
      <c r="CN38" s="167"/>
      <c r="CO38" s="375" t="e">
        <f t="shared" si="3"/>
        <v>#REF!</v>
      </c>
      <c r="CP38" s="375"/>
      <c r="CQ38" s="374" t="str">
        <f>IF('各会計、関係団体の財政状況及び健全化判断比率'!BS11="","",'各会計、関係団体の財政状況及び健全化判断比率'!BS11)</f>
        <v>久留米観光コンベンション国際交流協会</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21</v>
      </c>
      <c r="BX39" s="375"/>
      <c r="BY39" s="374" t="str">
        <f>IF('各会計、関係団体の財政状況及び健全化判断比率'!B73="","",'各会計、関係団体の財政状況及び健全化判断比率'!B73)</f>
        <v>久留米広域市町村圏事務組合（ふるさと振興事業特別会計）</v>
      </c>
      <c r="BZ39" s="374"/>
      <c r="CA39" s="374"/>
      <c r="CB39" s="374"/>
      <c r="CC39" s="374"/>
      <c r="CD39" s="374"/>
      <c r="CE39" s="374"/>
      <c r="CF39" s="374"/>
      <c r="CG39" s="374"/>
      <c r="CH39" s="374"/>
      <c r="CI39" s="374"/>
      <c r="CJ39" s="374"/>
      <c r="CK39" s="374"/>
      <c r="CL39" s="374"/>
      <c r="CM39" s="374"/>
      <c r="CN39" s="167"/>
      <c r="CO39" s="375" t="e">
        <f t="shared" si="3"/>
        <v>#REF!</v>
      </c>
      <c r="CP39" s="375"/>
      <c r="CQ39" s="374" t="str">
        <f>IF('各会計、関係団体の財政状況及び健全化判断比率'!BS12="","",'各会計、関係団体の財政状況及び健全化判断比率'!BS12)</f>
        <v>久留米市生きがい健康づくり財団</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22</v>
      </c>
      <c r="BX40" s="375"/>
      <c r="BY40" s="374" t="str">
        <f>IF('各会計、関係団体の財政状況及び健全化判断比率'!B74="","",'各会計、関係団体の財政状況及び健全化判断比率'!B74)</f>
        <v>久留米広域市町村圏事務組合（小児救急医療支援事業特別会計）</v>
      </c>
      <c r="BZ40" s="374"/>
      <c r="CA40" s="374"/>
      <c r="CB40" s="374"/>
      <c r="CC40" s="374"/>
      <c r="CD40" s="374"/>
      <c r="CE40" s="374"/>
      <c r="CF40" s="374"/>
      <c r="CG40" s="374"/>
      <c r="CH40" s="374"/>
      <c r="CI40" s="374"/>
      <c r="CJ40" s="374"/>
      <c r="CK40" s="374"/>
      <c r="CL40" s="374"/>
      <c r="CM40" s="374"/>
      <c r="CN40" s="167"/>
      <c r="CO40" s="375" t="e">
        <f t="shared" si="3"/>
        <v>#REF!</v>
      </c>
      <c r="CP40" s="375"/>
      <c r="CQ40" s="374" t="str">
        <f>IF('各会計、関係団体の財政状況及び健全化判断比率'!BS13="","",'各会計、関係団体の財政状況及び健全化判断比率'!BS13)</f>
        <v>久留米都市開発ビル</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23</v>
      </c>
      <c r="BX41" s="375"/>
      <c r="BY41" s="374" t="str">
        <f>IF('各会計、関係団体の財政状況及び健全化判断比率'!B75="","",'各会計、関係団体の財政状況及び健全化判断比率'!B75)</f>
        <v>久留米広域市町村圏事務組合（広域消防特別会計）</v>
      </c>
      <c r="BZ41" s="374"/>
      <c r="CA41" s="374"/>
      <c r="CB41" s="374"/>
      <c r="CC41" s="374"/>
      <c r="CD41" s="374"/>
      <c r="CE41" s="374"/>
      <c r="CF41" s="374"/>
      <c r="CG41" s="374"/>
      <c r="CH41" s="374"/>
      <c r="CI41" s="374"/>
      <c r="CJ41" s="374"/>
      <c r="CK41" s="374"/>
      <c r="CL41" s="374"/>
      <c r="CM41" s="374"/>
      <c r="CN41" s="167"/>
      <c r="CO41" s="375" t="e">
        <f t="shared" si="3"/>
        <v>#REF!</v>
      </c>
      <c r="CP41" s="375"/>
      <c r="CQ41" s="374" t="str">
        <f>IF('各会計、関係団体の財政状況及び健全化判断比率'!BS14="","",'各会計、関係団体の財政状況及び健全化判断比率'!BS14)</f>
        <v>久留米ビジネスプラザ</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e">
        <f t="shared" si="2"/>
        <v>#REF!</v>
      </c>
      <c r="BX42" s="375"/>
      <c r="BY42" s="374" t="e">
        <f>IF('各会計、関係団体の財政状況及び健全化判断比率'!#REF!="","",'各会計、関係団体の財政状況及び健全化判断比率'!#REF!)</f>
        <v>#REF!</v>
      </c>
      <c r="BZ42" s="374"/>
      <c r="CA42" s="374"/>
      <c r="CB42" s="374"/>
      <c r="CC42" s="374"/>
      <c r="CD42" s="374"/>
      <c r="CE42" s="374"/>
      <c r="CF42" s="374"/>
      <c r="CG42" s="374"/>
      <c r="CH42" s="374"/>
      <c r="CI42" s="374"/>
      <c r="CJ42" s="374"/>
      <c r="CK42" s="374"/>
      <c r="CL42" s="374"/>
      <c r="CM42" s="374"/>
      <c r="CN42" s="167"/>
      <c r="CO42" s="375" t="e">
        <f t="shared" si="3"/>
        <v>#REF!</v>
      </c>
      <c r="CP42" s="375"/>
      <c r="CQ42" s="374" t="str">
        <f>IF('各会計、関係団体の財政状況及び健全化判断比率'!BS15="","",'各会計、関係団体の財政状況及び健全化判断比率'!BS15)</f>
        <v>久留米リサーチ・パーク</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e">
        <f t="shared" si="2"/>
        <v>#REF!</v>
      </c>
      <c r="BX43" s="375"/>
      <c r="BY43" s="374" t="str">
        <f>IF('各会計、関係団体の財政状況及び健全化判断比率'!B76="","",'各会計、関係団体の財政状況及び健全化判断比率'!B76)</f>
        <v>甘木・朝倉・三井環境施設組合</v>
      </c>
      <c r="BZ43" s="374"/>
      <c r="CA43" s="374"/>
      <c r="CB43" s="374"/>
      <c r="CC43" s="374"/>
      <c r="CD43" s="374"/>
      <c r="CE43" s="374"/>
      <c r="CF43" s="374"/>
      <c r="CG43" s="374"/>
      <c r="CH43" s="374"/>
      <c r="CI43" s="374"/>
      <c r="CJ43" s="374"/>
      <c r="CK43" s="374"/>
      <c r="CL43" s="374"/>
      <c r="CM43" s="374"/>
      <c r="CN43" s="167"/>
      <c r="CO43" s="375" t="e">
        <f t="shared" si="3"/>
        <v>#REF!</v>
      </c>
      <c r="CP43" s="375"/>
      <c r="CQ43" s="374" t="str">
        <f>IF('各会計、関係団体の財政状況及び健全化判断比率'!BS16="","",'各会計、関係団体の財政状況及び健全化判断比率'!BS16)</f>
        <v>ハイマート久留米</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7" t="s">
        <v>533</v>
      </c>
      <c r="D34" s="1187"/>
      <c r="E34" s="1188"/>
      <c r="F34" s="32">
        <v>4.07</v>
      </c>
      <c r="G34" s="33">
        <v>4.6900000000000004</v>
      </c>
      <c r="H34" s="33">
        <v>5.57</v>
      </c>
      <c r="I34" s="33">
        <v>5.07</v>
      </c>
      <c r="J34" s="34">
        <v>5.74</v>
      </c>
      <c r="K34" s="22"/>
      <c r="L34" s="22"/>
      <c r="M34" s="22"/>
      <c r="N34" s="22"/>
      <c r="O34" s="22"/>
      <c r="P34" s="22"/>
    </row>
    <row r="35" spans="1:16" ht="39" customHeight="1" x14ac:dyDescent="0.15">
      <c r="A35" s="22"/>
      <c r="B35" s="35"/>
      <c r="C35" s="1181" t="s">
        <v>534</v>
      </c>
      <c r="D35" s="1182"/>
      <c r="E35" s="1183"/>
      <c r="F35" s="36">
        <v>0.11</v>
      </c>
      <c r="G35" s="37">
        <v>0.45</v>
      </c>
      <c r="H35" s="37">
        <v>1.72</v>
      </c>
      <c r="I35" s="37">
        <v>0.99</v>
      </c>
      <c r="J35" s="38">
        <v>1.79</v>
      </c>
      <c r="K35" s="22"/>
      <c r="L35" s="22"/>
      <c r="M35" s="22"/>
      <c r="N35" s="22"/>
      <c r="O35" s="22"/>
      <c r="P35" s="22"/>
    </row>
    <row r="36" spans="1:16" ht="39" customHeight="1" x14ac:dyDescent="0.15">
      <c r="A36" s="22"/>
      <c r="B36" s="35"/>
      <c r="C36" s="1181" t="s">
        <v>535</v>
      </c>
      <c r="D36" s="1182"/>
      <c r="E36" s="1183"/>
      <c r="F36" s="36">
        <v>1.56</v>
      </c>
      <c r="G36" s="37">
        <v>1.8</v>
      </c>
      <c r="H36" s="37">
        <v>1.31</v>
      </c>
      <c r="I36" s="37">
        <v>1.38</v>
      </c>
      <c r="J36" s="38">
        <v>1.25</v>
      </c>
      <c r="K36" s="22"/>
      <c r="L36" s="22"/>
      <c r="M36" s="22"/>
      <c r="N36" s="22"/>
      <c r="O36" s="22"/>
      <c r="P36" s="22"/>
    </row>
    <row r="37" spans="1:16" ht="39" customHeight="1" x14ac:dyDescent="0.15">
      <c r="A37" s="22"/>
      <c r="B37" s="35"/>
      <c r="C37" s="1181" t="s">
        <v>536</v>
      </c>
      <c r="D37" s="1182"/>
      <c r="E37" s="1183"/>
      <c r="F37" s="36">
        <v>0.87</v>
      </c>
      <c r="G37" s="37">
        <v>0.78</v>
      </c>
      <c r="H37" s="37">
        <v>0.76</v>
      </c>
      <c r="I37" s="37">
        <v>0.8</v>
      </c>
      <c r="J37" s="38">
        <v>0.81</v>
      </c>
      <c r="K37" s="22"/>
      <c r="L37" s="22"/>
      <c r="M37" s="22"/>
      <c r="N37" s="22"/>
      <c r="O37" s="22"/>
      <c r="P37" s="22"/>
    </row>
    <row r="38" spans="1:16" ht="39" customHeight="1" x14ac:dyDescent="0.15">
      <c r="A38" s="22"/>
      <c r="B38" s="35"/>
      <c r="C38" s="1181" t="s">
        <v>537</v>
      </c>
      <c r="D38" s="1182"/>
      <c r="E38" s="1183"/>
      <c r="F38" s="36">
        <v>0.32</v>
      </c>
      <c r="G38" s="37">
        <v>0.47</v>
      </c>
      <c r="H38" s="37">
        <v>0.59</v>
      </c>
      <c r="I38" s="37">
        <v>0.48</v>
      </c>
      <c r="J38" s="38">
        <v>0.68</v>
      </c>
      <c r="K38" s="22"/>
      <c r="L38" s="22"/>
      <c r="M38" s="22"/>
      <c r="N38" s="22"/>
      <c r="O38" s="22"/>
      <c r="P38" s="22"/>
    </row>
    <row r="39" spans="1:16" ht="39" customHeight="1" x14ac:dyDescent="0.15">
      <c r="A39" s="22"/>
      <c r="B39" s="35"/>
      <c r="C39" s="1181" t="s">
        <v>538</v>
      </c>
      <c r="D39" s="1182"/>
      <c r="E39" s="1183"/>
      <c r="F39" s="36">
        <v>0.08</v>
      </c>
      <c r="G39" s="37">
        <v>0.13</v>
      </c>
      <c r="H39" s="37">
        <v>0.15</v>
      </c>
      <c r="I39" s="37">
        <v>0.17</v>
      </c>
      <c r="J39" s="38">
        <v>0.2</v>
      </c>
      <c r="K39" s="22"/>
      <c r="L39" s="22"/>
      <c r="M39" s="22"/>
      <c r="N39" s="22"/>
      <c r="O39" s="22"/>
      <c r="P39" s="22"/>
    </row>
    <row r="40" spans="1:16" ht="39" customHeight="1" x14ac:dyDescent="0.15">
      <c r="A40" s="22"/>
      <c r="B40" s="35"/>
      <c r="C40" s="1181" t="s">
        <v>539</v>
      </c>
      <c r="D40" s="1182"/>
      <c r="E40" s="1183"/>
      <c r="F40" s="36">
        <v>0.16</v>
      </c>
      <c r="G40" s="37">
        <v>0.11</v>
      </c>
      <c r="H40" s="37">
        <v>0.14000000000000001</v>
      </c>
      <c r="I40" s="37">
        <v>0.14000000000000001</v>
      </c>
      <c r="J40" s="38">
        <v>0.14000000000000001</v>
      </c>
      <c r="K40" s="22"/>
      <c r="L40" s="22"/>
      <c r="M40" s="22"/>
      <c r="N40" s="22"/>
      <c r="O40" s="22"/>
      <c r="P40" s="22"/>
    </row>
    <row r="41" spans="1:16" ht="39" customHeight="1" x14ac:dyDescent="0.15">
      <c r="A41" s="22"/>
      <c r="B41" s="35"/>
      <c r="C41" s="1181" t="s">
        <v>540</v>
      </c>
      <c r="D41" s="1182"/>
      <c r="E41" s="1183"/>
      <c r="F41" s="36">
        <v>0.23</v>
      </c>
      <c r="G41" s="37">
        <v>0.02</v>
      </c>
      <c r="H41" s="37">
        <v>0.04</v>
      </c>
      <c r="I41" s="37" t="s">
        <v>541</v>
      </c>
      <c r="J41" s="38">
        <v>0.13</v>
      </c>
      <c r="K41" s="22"/>
      <c r="L41" s="22"/>
      <c r="M41" s="22"/>
      <c r="N41" s="22"/>
      <c r="O41" s="22"/>
      <c r="P41" s="22"/>
    </row>
    <row r="42" spans="1:16" ht="39" customHeight="1" x14ac:dyDescent="0.15">
      <c r="A42" s="22"/>
      <c r="B42" s="39"/>
      <c r="C42" s="1181" t="s">
        <v>542</v>
      </c>
      <c r="D42" s="1182"/>
      <c r="E42" s="1183"/>
      <c r="F42" s="36" t="s">
        <v>502</v>
      </c>
      <c r="G42" s="37" t="s">
        <v>502</v>
      </c>
      <c r="H42" s="37" t="s">
        <v>502</v>
      </c>
      <c r="I42" s="37" t="s">
        <v>502</v>
      </c>
      <c r="J42" s="38" t="s">
        <v>502</v>
      </c>
      <c r="K42" s="22"/>
      <c r="L42" s="22"/>
      <c r="M42" s="22"/>
      <c r="N42" s="22"/>
      <c r="O42" s="22"/>
      <c r="P42" s="22"/>
    </row>
    <row r="43" spans="1:16" ht="39" customHeight="1" thickBot="1" x14ac:dyDescent="0.2">
      <c r="A43" s="22"/>
      <c r="B43" s="40"/>
      <c r="C43" s="1184" t="s">
        <v>543</v>
      </c>
      <c r="D43" s="1185"/>
      <c r="E43" s="1186"/>
      <c r="F43" s="41">
        <v>0.2</v>
      </c>
      <c r="G43" s="42">
        <v>0.17</v>
      </c>
      <c r="H43" s="42">
        <v>0.2</v>
      </c>
      <c r="I43" s="42">
        <v>0.23</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12030</v>
      </c>
      <c r="L45" s="60">
        <v>12382</v>
      </c>
      <c r="M45" s="60">
        <v>12445</v>
      </c>
      <c r="N45" s="60">
        <v>12270</v>
      </c>
      <c r="O45" s="61">
        <v>12308</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502</v>
      </c>
      <c r="L46" s="64" t="s">
        <v>502</v>
      </c>
      <c r="M46" s="64" t="s">
        <v>502</v>
      </c>
      <c r="N46" s="64" t="s">
        <v>502</v>
      </c>
      <c r="O46" s="65" t="s">
        <v>502</v>
      </c>
      <c r="P46" s="48"/>
      <c r="Q46" s="48"/>
      <c r="R46" s="48"/>
      <c r="S46" s="48"/>
      <c r="T46" s="48"/>
      <c r="U46" s="48"/>
    </row>
    <row r="47" spans="1:21" ht="30.75" customHeight="1" x14ac:dyDescent="0.15">
      <c r="A47" s="48"/>
      <c r="B47" s="1199"/>
      <c r="C47" s="1200"/>
      <c r="D47" s="62"/>
      <c r="E47" s="1191" t="s">
        <v>14</v>
      </c>
      <c r="F47" s="1191"/>
      <c r="G47" s="1191"/>
      <c r="H47" s="1191"/>
      <c r="I47" s="1191"/>
      <c r="J47" s="1192"/>
      <c r="K47" s="63">
        <v>67</v>
      </c>
      <c r="L47" s="64">
        <v>67</v>
      </c>
      <c r="M47" s="64">
        <v>67</v>
      </c>
      <c r="N47" s="64">
        <v>67</v>
      </c>
      <c r="O47" s="65">
        <v>67</v>
      </c>
      <c r="P47" s="48"/>
      <c r="Q47" s="48"/>
      <c r="R47" s="48"/>
      <c r="S47" s="48"/>
      <c r="T47" s="48"/>
      <c r="U47" s="48"/>
    </row>
    <row r="48" spans="1:21" ht="30.75" customHeight="1" x14ac:dyDescent="0.15">
      <c r="A48" s="48"/>
      <c r="B48" s="1199"/>
      <c r="C48" s="1200"/>
      <c r="D48" s="62"/>
      <c r="E48" s="1191" t="s">
        <v>15</v>
      </c>
      <c r="F48" s="1191"/>
      <c r="G48" s="1191"/>
      <c r="H48" s="1191"/>
      <c r="I48" s="1191"/>
      <c r="J48" s="1192"/>
      <c r="K48" s="63">
        <v>1030</v>
      </c>
      <c r="L48" s="64">
        <v>1114</v>
      </c>
      <c r="M48" s="64">
        <v>1502</v>
      </c>
      <c r="N48" s="64">
        <v>1667</v>
      </c>
      <c r="O48" s="65">
        <v>1651</v>
      </c>
      <c r="P48" s="48"/>
      <c r="Q48" s="48"/>
      <c r="R48" s="48"/>
      <c r="S48" s="48"/>
      <c r="T48" s="48"/>
      <c r="U48" s="48"/>
    </row>
    <row r="49" spans="1:21" ht="30.75" customHeight="1" x14ac:dyDescent="0.15">
      <c r="A49" s="48"/>
      <c r="B49" s="1199"/>
      <c r="C49" s="1200"/>
      <c r="D49" s="62"/>
      <c r="E49" s="1191" t="s">
        <v>16</v>
      </c>
      <c r="F49" s="1191"/>
      <c r="G49" s="1191"/>
      <c r="H49" s="1191"/>
      <c r="I49" s="1191"/>
      <c r="J49" s="1192"/>
      <c r="K49" s="63">
        <v>379</v>
      </c>
      <c r="L49" s="64">
        <v>414</v>
      </c>
      <c r="M49" s="64">
        <v>325</v>
      </c>
      <c r="N49" s="64">
        <v>317</v>
      </c>
      <c r="O49" s="65">
        <v>360</v>
      </c>
      <c r="P49" s="48"/>
      <c r="Q49" s="48"/>
      <c r="R49" s="48"/>
      <c r="S49" s="48"/>
      <c r="T49" s="48"/>
      <c r="U49" s="48"/>
    </row>
    <row r="50" spans="1:21" ht="30.75" customHeight="1" x14ac:dyDescent="0.15">
      <c r="A50" s="48"/>
      <c r="B50" s="1199"/>
      <c r="C50" s="1200"/>
      <c r="D50" s="62"/>
      <c r="E50" s="1191" t="s">
        <v>17</v>
      </c>
      <c r="F50" s="1191"/>
      <c r="G50" s="1191"/>
      <c r="H50" s="1191"/>
      <c r="I50" s="1191"/>
      <c r="J50" s="1192"/>
      <c r="K50" s="63">
        <v>521</v>
      </c>
      <c r="L50" s="64">
        <v>586</v>
      </c>
      <c r="M50" s="64">
        <v>434</v>
      </c>
      <c r="N50" s="64">
        <v>374</v>
      </c>
      <c r="O50" s="65">
        <v>135</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502</v>
      </c>
      <c r="L51" s="64" t="s">
        <v>502</v>
      </c>
      <c r="M51" s="64">
        <v>0</v>
      </c>
      <c r="N51" s="64" t="s">
        <v>502</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12040</v>
      </c>
      <c r="L52" s="64">
        <v>12371</v>
      </c>
      <c r="M52" s="64">
        <v>12780</v>
      </c>
      <c r="N52" s="64">
        <v>12308</v>
      </c>
      <c r="O52" s="65">
        <v>12536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1987</v>
      </c>
      <c r="L53" s="69">
        <v>2192</v>
      </c>
      <c r="M53" s="69">
        <v>1993</v>
      </c>
      <c r="N53" s="69">
        <v>2387</v>
      </c>
      <c r="O53" s="70">
        <v>1985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7" t="s">
        <v>24</v>
      </c>
      <c r="C41" s="1218"/>
      <c r="D41" s="81"/>
      <c r="E41" s="1219" t="s">
        <v>25</v>
      </c>
      <c r="F41" s="1219"/>
      <c r="G41" s="1219"/>
      <c r="H41" s="1220"/>
      <c r="I41" s="82">
        <v>123359</v>
      </c>
      <c r="J41" s="83">
        <v>126984</v>
      </c>
      <c r="K41" s="83">
        <v>131845</v>
      </c>
      <c r="L41" s="83">
        <v>144592</v>
      </c>
      <c r="M41" s="84">
        <v>143060</v>
      </c>
    </row>
    <row r="42" spans="2:13" ht="27.75" customHeight="1" x14ac:dyDescent="0.15">
      <c r="B42" s="1207"/>
      <c r="C42" s="1208"/>
      <c r="D42" s="85"/>
      <c r="E42" s="1211" t="s">
        <v>26</v>
      </c>
      <c r="F42" s="1211"/>
      <c r="G42" s="1211"/>
      <c r="H42" s="1212"/>
      <c r="I42" s="86">
        <v>1840</v>
      </c>
      <c r="J42" s="87">
        <v>1958</v>
      </c>
      <c r="K42" s="87">
        <v>1873</v>
      </c>
      <c r="L42" s="87">
        <v>1627</v>
      </c>
      <c r="M42" s="88">
        <v>1405</v>
      </c>
    </row>
    <row r="43" spans="2:13" ht="27.75" customHeight="1" x14ac:dyDescent="0.15">
      <c r="B43" s="1207"/>
      <c r="C43" s="1208"/>
      <c r="D43" s="85"/>
      <c r="E43" s="1211" t="s">
        <v>27</v>
      </c>
      <c r="F43" s="1211"/>
      <c r="G43" s="1211"/>
      <c r="H43" s="1212"/>
      <c r="I43" s="86">
        <v>16388</v>
      </c>
      <c r="J43" s="87">
        <v>17242</v>
      </c>
      <c r="K43" s="87">
        <v>20102</v>
      </c>
      <c r="L43" s="87">
        <v>21977</v>
      </c>
      <c r="M43" s="88">
        <v>22253</v>
      </c>
    </row>
    <row r="44" spans="2:13" ht="27.75" customHeight="1" x14ac:dyDescent="0.15">
      <c r="B44" s="1207"/>
      <c r="C44" s="1208"/>
      <c r="D44" s="85"/>
      <c r="E44" s="1211" t="s">
        <v>28</v>
      </c>
      <c r="F44" s="1211"/>
      <c r="G44" s="1211"/>
      <c r="H44" s="1212"/>
      <c r="I44" s="86">
        <v>1289</v>
      </c>
      <c r="J44" s="87">
        <v>1265</v>
      </c>
      <c r="K44" s="87">
        <v>1468</v>
      </c>
      <c r="L44" s="87">
        <v>1665</v>
      </c>
      <c r="M44" s="88">
        <v>1899</v>
      </c>
    </row>
    <row r="45" spans="2:13" ht="27.75" customHeight="1" x14ac:dyDescent="0.15">
      <c r="B45" s="1207"/>
      <c r="C45" s="1208"/>
      <c r="D45" s="85"/>
      <c r="E45" s="1211" t="s">
        <v>29</v>
      </c>
      <c r="F45" s="1211"/>
      <c r="G45" s="1211"/>
      <c r="H45" s="1212"/>
      <c r="I45" s="86">
        <v>18394</v>
      </c>
      <c r="J45" s="87">
        <v>17341</v>
      </c>
      <c r="K45" s="87">
        <v>16056</v>
      </c>
      <c r="L45" s="87">
        <v>15240</v>
      </c>
      <c r="M45" s="88">
        <v>15244</v>
      </c>
    </row>
    <row r="46" spans="2:13" ht="27.75" customHeight="1" x14ac:dyDescent="0.15">
      <c r="B46" s="1207"/>
      <c r="C46" s="1208"/>
      <c r="D46" s="89"/>
      <c r="E46" s="1211" t="s">
        <v>30</v>
      </c>
      <c r="F46" s="1211"/>
      <c r="G46" s="1211"/>
      <c r="H46" s="1212"/>
      <c r="I46" s="86">
        <v>1034</v>
      </c>
      <c r="J46" s="87">
        <v>483</v>
      </c>
      <c r="K46" s="87">
        <v>393</v>
      </c>
      <c r="L46" s="87">
        <v>332</v>
      </c>
      <c r="M46" s="88">
        <v>261</v>
      </c>
    </row>
    <row r="47" spans="2:13" ht="27.75" customHeight="1" x14ac:dyDescent="0.15">
      <c r="B47" s="1207"/>
      <c r="C47" s="1208"/>
      <c r="D47" s="90"/>
      <c r="E47" s="1221" t="s">
        <v>31</v>
      </c>
      <c r="F47" s="1222"/>
      <c r="G47" s="1222"/>
      <c r="H47" s="1223"/>
      <c r="I47" s="86" t="s">
        <v>502</v>
      </c>
      <c r="J47" s="87" t="s">
        <v>502</v>
      </c>
      <c r="K47" s="87" t="s">
        <v>502</v>
      </c>
      <c r="L47" s="87" t="s">
        <v>502</v>
      </c>
      <c r="M47" s="88" t="s">
        <v>502</v>
      </c>
    </row>
    <row r="48" spans="2:13" ht="27.75" customHeight="1" x14ac:dyDescent="0.15">
      <c r="B48" s="1207"/>
      <c r="C48" s="1208"/>
      <c r="D48" s="85"/>
      <c r="E48" s="1211" t="s">
        <v>32</v>
      </c>
      <c r="F48" s="1211"/>
      <c r="G48" s="1211"/>
      <c r="H48" s="1212"/>
      <c r="I48" s="86" t="s">
        <v>502</v>
      </c>
      <c r="J48" s="87" t="s">
        <v>502</v>
      </c>
      <c r="K48" s="87" t="s">
        <v>502</v>
      </c>
      <c r="L48" s="87" t="s">
        <v>502</v>
      </c>
      <c r="M48" s="88" t="s">
        <v>502</v>
      </c>
    </row>
    <row r="49" spans="2:13" ht="27.75" customHeight="1" x14ac:dyDescent="0.15">
      <c r="B49" s="1209"/>
      <c r="C49" s="1210"/>
      <c r="D49" s="85"/>
      <c r="E49" s="1211" t="s">
        <v>33</v>
      </c>
      <c r="F49" s="1211"/>
      <c r="G49" s="1211"/>
      <c r="H49" s="1212"/>
      <c r="I49" s="86" t="s">
        <v>502</v>
      </c>
      <c r="J49" s="87" t="s">
        <v>502</v>
      </c>
      <c r="K49" s="87" t="s">
        <v>502</v>
      </c>
      <c r="L49" s="87" t="s">
        <v>502</v>
      </c>
      <c r="M49" s="88" t="s">
        <v>502</v>
      </c>
    </row>
    <row r="50" spans="2:13" ht="27.75" customHeight="1" x14ac:dyDescent="0.15">
      <c r="B50" s="1205" t="s">
        <v>34</v>
      </c>
      <c r="C50" s="1206"/>
      <c r="D50" s="91"/>
      <c r="E50" s="1211" t="s">
        <v>35</v>
      </c>
      <c r="F50" s="1211"/>
      <c r="G50" s="1211"/>
      <c r="H50" s="1212"/>
      <c r="I50" s="86">
        <v>19477</v>
      </c>
      <c r="J50" s="87">
        <v>20740</v>
      </c>
      <c r="K50" s="87">
        <v>19897</v>
      </c>
      <c r="L50" s="87">
        <v>20797</v>
      </c>
      <c r="M50" s="88">
        <v>20455</v>
      </c>
    </row>
    <row r="51" spans="2:13" ht="27.75" customHeight="1" x14ac:dyDescent="0.15">
      <c r="B51" s="1207"/>
      <c r="C51" s="1208"/>
      <c r="D51" s="85"/>
      <c r="E51" s="1211" t="s">
        <v>36</v>
      </c>
      <c r="F51" s="1211"/>
      <c r="G51" s="1211"/>
      <c r="H51" s="1212"/>
      <c r="I51" s="86">
        <v>23280</v>
      </c>
      <c r="J51" s="87">
        <v>24378</v>
      </c>
      <c r="K51" s="87">
        <v>27214</v>
      </c>
      <c r="L51" s="87">
        <v>25284</v>
      </c>
      <c r="M51" s="88">
        <v>24768</v>
      </c>
    </row>
    <row r="52" spans="2:13" ht="27.75" customHeight="1" x14ac:dyDescent="0.15">
      <c r="B52" s="1209"/>
      <c r="C52" s="1210"/>
      <c r="D52" s="85"/>
      <c r="E52" s="1211" t="s">
        <v>37</v>
      </c>
      <c r="F52" s="1211"/>
      <c r="G52" s="1211"/>
      <c r="H52" s="1212"/>
      <c r="I52" s="86">
        <v>114281</v>
      </c>
      <c r="J52" s="87">
        <v>117476</v>
      </c>
      <c r="K52" s="87">
        <v>120656</v>
      </c>
      <c r="L52" s="87">
        <v>126831</v>
      </c>
      <c r="M52" s="88">
        <v>126994</v>
      </c>
    </row>
    <row r="53" spans="2:13" ht="27.75" customHeight="1" thickBot="1" x14ac:dyDescent="0.2">
      <c r="B53" s="1213" t="s">
        <v>38</v>
      </c>
      <c r="C53" s="1214"/>
      <c r="D53" s="92"/>
      <c r="E53" s="1215" t="s">
        <v>39</v>
      </c>
      <c r="F53" s="1215"/>
      <c r="G53" s="1215"/>
      <c r="H53" s="1216"/>
      <c r="I53" s="93">
        <v>5265</v>
      </c>
      <c r="J53" s="94">
        <v>2679</v>
      </c>
      <c r="K53" s="94">
        <v>3972</v>
      </c>
      <c r="L53" s="94">
        <v>12522</v>
      </c>
      <c r="M53" s="95">
        <v>11904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588</v>
      </c>
      <c r="I42" s="354"/>
      <c r="J42" s="354"/>
      <c r="K42" s="354"/>
      <c r="L42" s="246"/>
      <c r="M42" s="246"/>
      <c r="N42" s="246"/>
      <c r="O42" s="246"/>
    </row>
    <row r="43" spans="2:17" x14ac:dyDescent="0.15">
      <c r="B43" s="250"/>
      <c r="C43" s="246"/>
      <c r="D43" s="246"/>
      <c r="E43" s="246"/>
      <c r="F43" s="246"/>
      <c r="G43" s="1238"/>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589</v>
      </c>
    </row>
    <row r="50" spans="1:17" x14ac:dyDescent="0.15">
      <c r="B50" s="250"/>
      <c r="C50" s="246"/>
      <c r="D50" s="246"/>
      <c r="E50" s="246"/>
      <c r="F50" s="246"/>
      <c r="G50" s="1247"/>
      <c r="H50" s="1248"/>
      <c r="I50" s="1248"/>
      <c r="J50" s="1249"/>
      <c r="K50" s="356" t="s">
        <v>527</v>
      </c>
      <c r="L50" s="356" t="s">
        <v>528</v>
      </c>
      <c r="M50" s="356" t="s">
        <v>529</v>
      </c>
      <c r="N50" s="356" t="s">
        <v>530</v>
      </c>
      <c r="O50" s="356" t="s">
        <v>531</v>
      </c>
    </row>
    <row r="51" spans="1:17" x14ac:dyDescent="0.15">
      <c r="B51" s="250"/>
      <c r="C51" s="246"/>
      <c r="D51" s="246"/>
      <c r="E51" s="246"/>
      <c r="F51" s="246"/>
      <c r="G51" s="1250" t="s">
        <v>590</v>
      </c>
      <c r="H51" s="1251"/>
      <c r="I51" s="1256" t="s">
        <v>591</v>
      </c>
      <c r="J51" s="1256"/>
      <c r="K51" s="1258"/>
      <c r="L51" s="1258"/>
      <c r="M51" s="1258"/>
      <c r="N51" s="1258"/>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592</v>
      </c>
      <c r="J53" s="1236"/>
      <c r="K53" s="1259"/>
      <c r="L53" s="1259"/>
      <c r="M53" s="1259"/>
      <c r="N53" s="1259"/>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593</v>
      </c>
      <c r="H55" s="1231"/>
      <c r="I55" s="1236" t="s">
        <v>591</v>
      </c>
      <c r="J55" s="1236"/>
      <c r="K55" s="1258"/>
      <c r="L55" s="1258"/>
      <c r="M55" s="1258"/>
      <c r="N55" s="1258"/>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594</v>
      </c>
      <c r="J57" s="1226"/>
      <c r="K57" s="1259"/>
      <c r="L57" s="1259"/>
      <c r="M57" s="1259"/>
      <c r="N57" s="1259"/>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595</v>
      </c>
      <c r="C63" s="246"/>
      <c r="D63" s="246"/>
      <c r="E63" s="246"/>
      <c r="F63" s="246"/>
      <c r="G63" s="246"/>
      <c r="H63" s="246"/>
      <c r="I63" s="246"/>
      <c r="J63" s="246"/>
      <c r="K63" s="246"/>
      <c r="L63" s="246"/>
      <c r="M63" s="246"/>
      <c r="N63" s="246"/>
      <c r="O63" s="246"/>
    </row>
    <row r="64" spans="1:17" x14ac:dyDescent="0.15">
      <c r="B64" s="250"/>
      <c r="C64" s="246"/>
      <c r="D64" s="246"/>
      <c r="E64" s="246"/>
      <c r="F64" s="246"/>
      <c r="G64" s="353" t="s">
        <v>588</v>
      </c>
      <c r="I64" s="354"/>
      <c r="J64" s="354"/>
      <c r="K64" s="354"/>
      <c r="L64" s="246"/>
      <c r="M64" s="246"/>
      <c r="N64" s="246"/>
      <c r="O64" s="246"/>
    </row>
    <row r="65" spans="2:30" x14ac:dyDescent="0.15">
      <c r="B65" s="250"/>
      <c r="C65" s="246"/>
      <c r="D65" s="246"/>
      <c r="E65" s="246"/>
      <c r="F65" s="246"/>
      <c r="G65" s="1238" t="s">
        <v>598</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596</v>
      </c>
      <c r="I71" s="370"/>
      <c r="J71" s="366"/>
      <c r="K71" s="366"/>
      <c r="L71" s="367"/>
      <c r="M71" s="366"/>
      <c r="N71" s="367"/>
      <c r="O71" s="368"/>
    </row>
    <row r="72" spans="2:30" x14ac:dyDescent="0.15">
      <c r="B72" s="250"/>
      <c r="C72" s="246"/>
      <c r="D72" s="246"/>
      <c r="E72" s="246"/>
      <c r="F72" s="246"/>
      <c r="G72" s="1247"/>
      <c r="H72" s="1248"/>
      <c r="I72" s="1248"/>
      <c r="J72" s="1249"/>
      <c r="K72" s="356" t="s">
        <v>527</v>
      </c>
      <c r="L72" s="356" t="s">
        <v>528</v>
      </c>
      <c r="M72" s="356" t="s">
        <v>529</v>
      </c>
      <c r="N72" s="356" t="s">
        <v>530</v>
      </c>
      <c r="O72" s="356" t="s">
        <v>531</v>
      </c>
    </row>
    <row r="73" spans="2:30" x14ac:dyDescent="0.15">
      <c r="B73" s="250"/>
      <c r="C73" s="246"/>
      <c r="D73" s="246"/>
      <c r="E73" s="246"/>
      <c r="F73" s="246"/>
      <c r="G73" s="1250" t="s">
        <v>590</v>
      </c>
      <c r="H73" s="1251"/>
      <c r="I73" s="1256" t="s">
        <v>591</v>
      </c>
      <c r="J73" s="1256"/>
      <c r="K73" s="1237">
        <v>9.1</v>
      </c>
      <c r="L73" s="1237">
        <v>4.5</v>
      </c>
      <c r="M73" s="1224">
        <v>6.7</v>
      </c>
      <c r="N73" s="1224">
        <v>21.6</v>
      </c>
      <c r="O73" s="1224">
        <v>20.399999999999999</v>
      </c>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597</v>
      </c>
      <c r="J75" s="1236"/>
      <c r="K75" s="1228">
        <v>3.9</v>
      </c>
      <c r="L75" s="1228">
        <v>3.7</v>
      </c>
      <c r="M75" s="1228">
        <v>3.5</v>
      </c>
      <c r="N75" s="1228">
        <v>3.7</v>
      </c>
      <c r="O75" s="1228">
        <v>3.6</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593</v>
      </c>
      <c r="H77" s="1231"/>
      <c r="I77" s="1236" t="s">
        <v>591</v>
      </c>
      <c r="J77" s="1236"/>
      <c r="K77" s="1237">
        <v>62.7</v>
      </c>
      <c r="L77" s="1237">
        <v>54.4</v>
      </c>
      <c r="M77" s="1224">
        <v>47</v>
      </c>
      <c r="N77" s="1224">
        <v>41.4</v>
      </c>
      <c r="O77" s="1224">
        <v>38.9</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597</v>
      </c>
      <c r="J79" s="1226"/>
      <c r="K79" s="1227">
        <v>8.6</v>
      </c>
      <c r="L79" s="1227">
        <v>8.1</v>
      </c>
      <c r="M79" s="1227">
        <v>7.3</v>
      </c>
      <c r="N79" s="1227">
        <v>6.7</v>
      </c>
      <c r="O79" s="1227">
        <v>6.4</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59391</v>
      </c>
      <c r="E3" s="118"/>
      <c r="F3" s="119">
        <v>41705</v>
      </c>
      <c r="G3" s="120"/>
      <c r="H3" s="121"/>
    </row>
    <row r="4" spans="1:8" x14ac:dyDescent="0.15">
      <c r="A4" s="122"/>
      <c r="B4" s="123"/>
      <c r="C4" s="124"/>
      <c r="D4" s="125">
        <v>27165</v>
      </c>
      <c r="E4" s="126"/>
      <c r="F4" s="127">
        <v>22742</v>
      </c>
      <c r="G4" s="128"/>
      <c r="H4" s="129"/>
    </row>
    <row r="5" spans="1:8" x14ac:dyDescent="0.15">
      <c r="A5" s="110" t="s">
        <v>521</v>
      </c>
      <c r="B5" s="115"/>
      <c r="C5" s="116"/>
      <c r="D5" s="117">
        <v>65938</v>
      </c>
      <c r="E5" s="118"/>
      <c r="F5" s="119">
        <v>47677</v>
      </c>
      <c r="G5" s="120"/>
      <c r="H5" s="121"/>
    </row>
    <row r="6" spans="1:8" x14ac:dyDescent="0.15">
      <c r="A6" s="122"/>
      <c r="B6" s="123"/>
      <c r="C6" s="124"/>
      <c r="D6" s="125">
        <v>24964</v>
      </c>
      <c r="E6" s="126"/>
      <c r="F6" s="127">
        <v>23360</v>
      </c>
      <c r="G6" s="128"/>
      <c r="H6" s="129"/>
    </row>
    <row r="7" spans="1:8" x14ac:dyDescent="0.15">
      <c r="A7" s="110" t="s">
        <v>522</v>
      </c>
      <c r="B7" s="115"/>
      <c r="C7" s="116"/>
      <c r="D7" s="117">
        <v>89671</v>
      </c>
      <c r="E7" s="118"/>
      <c r="F7" s="119">
        <v>51613</v>
      </c>
      <c r="G7" s="120"/>
      <c r="H7" s="121"/>
    </row>
    <row r="8" spans="1:8" x14ac:dyDescent="0.15">
      <c r="A8" s="122"/>
      <c r="B8" s="123"/>
      <c r="C8" s="124"/>
      <c r="D8" s="125">
        <v>40683</v>
      </c>
      <c r="E8" s="126"/>
      <c r="F8" s="127">
        <v>25872</v>
      </c>
      <c r="G8" s="128"/>
      <c r="H8" s="129"/>
    </row>
    <row r="9" spans="1:8" x14ac:dyDescent="0.15">
      <c r="A9" s="110" t="s">
        <v>523</v>
      </c>
      <c r="B9" s="115"/>
      <c r="C9" s="116"/>
      <c r="D9" s="117">
        <v>103010</v>
      </c>
      <c r="E9" s="118"/>
      <c r="F9" s="119">
        <v>50880</v>
      </c>
      <c r="G9" s="120"/>
      <c r="H9" s="121"/>
    </row>
    <row r="10" spans="1:8" x14ac:dyDescent="0.15">
      <c r="A10" s="122"/>
      <c r="B10" s="123"/>
      <c r="C10" s="124"/>
      <c r="D10" s="125">
        <v>49479</v>
      </c>
      <c r="E10" s="126"/>
      <c r="F10" s="127">
        <v>27819</v>
      </c>
      <c r="G10" s="128"/>
      <c r="H10" s="129"/>
    </row>
    <row r="11" spans="1:8" x14ac:dyDescent="0.15">
      <c r="A11" s="110" t="s">
        <v>524</v>
      </c>
      <c r="B11" s="115"/>
      <c r="C11" s="116"/>
      <c r="D11" s="117">
        <v>42534</v>
      </c>
      <c r="E11" s="118"/>
      <c r="F11" s="119">
        <v>46395</v>
      </c>
      <c r="G11" s="120"/>
      <c r="H11" s="121"/>
    </row>
    <row r="12" spans="1:8" x14ac:dyDescent="0.15">
      <c r="A12" s="122"/>
      <c r="B12" s="123"/>
      <c r="C12" s="130"/>
      <c r="D12" s="125">
        <v>17113</v>
      </c>
      <c r="E12" s="126"/>
      <c r="F12" s="127">
        <v>26304</v>
      </c>
      <c r="G12" s="128"/>
      <c r="H12" s="129"/>
    </row>
    <row r="13" spans="1:8" x14ac:dyDescent="0.15">
      <c r="A13" s="110"/>
      <c r="B13" s="115"/>
      <c r="C13" s="131"/>
      <c r="D13" s="132">
        <v>72109</v>
      </c>
      <c r="E13" s="133"/>
      <c r="F13" s="134">
        <v>47654</v>
      </c>
      <c r="G13" s="135"/>
      <c r="H13" s="121"/>
    </row>
    <row r="14" spans="1:8" x14ac:dyDescent="0.15">
      <c r="A14" s="122"/>
      <c r="B14" s="123"/>
      <c r="C14" s="124"/>
      <c r="D14" s="125">
        <v>31881</v>
      </c>
      <c r="E14" s="126"/>
      <c r="F14" s="127">
        <v>25219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1.74</v>
      </c>
      <c r="C19" s="136">
        <f>ROUND(VALUE(SUBSTITUTE(実質収支比率等に係る経年分析!G$48,"▲","-")),2)</f>
        <v>2.0099999999999998</v>
      </c>
      <c r="D19" s="136">
        <f>ROUND(VALUE(SUBSTITUTE(実質収支比率等に係る経年分析!H$48,"▲","-")),2)</f>
        <v>1.57</v>
      </c>
      <c r="E19" s="136">
        <f>ROUND(VALUE(SUBSTITUTE(実質収支比率等に係る経年分析!I$48,"▲","-")),2)</f>
        <v>1.69</v>
      </c>
      <c r="F19" s="136">
        <f>ROUND(VALUE(SUBSTITUTE(実質収支比率等に係る経年分析!J$48,"▲","-")),2)</f>
        <v>1.48</v>
      </c>
    </row>
    <row r="20" spans="1:11" x14ac:dyDescent="0.15">
      <c r="A20" s="136" t="s">
        <v>44</v>
      </c>
      <c r="B20" s="136">
        <f>ROUND(VALUE(SUBSTITUTE(実質収支比率等に係る経年分析!F$47,"▲","-")),2)</f>
        <v>9.26</v>
      </c>
      <c r="C20" s="136">
        <f>ROUND(VALUE(SUBSTITUTE(実質収支比率等に係る経年分析!G$47,"▲","-")),2)</f>
        <v>10.87</v>
      </c>
      <c r="D20" s="136">
        <f>ROUND(VALUE(SUBSTITUTE(実質収支比率等に係る経年分析!H$47,"▲","-")),2)</f>
        <v>10.84</v>
      </c>
      <c r="E20" s="136">
        <f>ROUND(VALUE(SUBSTITUTE(実質収支比率等に係る経年分析!I$47,"▲","-")),2)</f>
        <v>11.09</v>
      </c>
      <c r="F20" s="136">
        <f>ROUND(VALUE(SUBSTITUTE(実質収支比率等に係る経年分析!J$47,"▲","-")),2)</f>
        <v>11.13</v>
      </c>
    </row>
    <row r="21" spans="1:11" x14ac:dyDescent="0.15">
      <c r="A21" s="136" t="s">
        <v>45</v>
      </c>
      <c r="B21" s="136">
        <f>IF(ISNUMBER(VALUE(SUBSTITUTE(実質収支比率等に係る経年分析!F$49,"▲","-"))),ROUND(VALUE(SUBSTITUTE(実質収支比率等に係る経年分析!F$49,"▲","-")),2),NA())</f>
        <v>2.35</v>
      </c>
      <c r="C21" s="136">
        <f>IF(ISNUMBER(VALUE(SUBSTITUTE(実質収支比率等に係る経年分析!G$49,"▲","-"))),ROUND(VALUE(SUBSTITUTE(実質収支比率等に係る経年分析!G$49,"▲","-")),2),NA())</f>
        <v>2.1</v>
      </c>
      <c r="D21" s="136">
        <f>IF(ISNUMBER(VALUE(SUBSTITUTE(実質収支比率等に係る経年分析!H$49,"▲","-"))),ROUND(VALUE(SUBSTITUTE(実質収支比率等に係る経年分析!H$49,"▲","-")),2),NA())</f>
        <v>-0.39</v>
      </c>
      <c r="E21" s="136">
        <f>IF(ISNUMBER(VALUE(SUBSTITUTE(実質収支比率等に係る経年分析!I$49,"▲","-"))),ROUND(VALUE(SUBSTITUTE(実質収支比率等に係る経年分析!I$49,"▲","-")),2),NA())</f>
        <v>0.18</v>
      </c>
      <c r="F21" s="136">
        <f>IF(ISNUMBER(VALUE(SUBSTITUTE(実質収支比率等に係る経年分析!J$49,"▲","-"))),ROUND(VALUE(SUBSTITUTE(実質収支比率等に係る経年分析!J$49,"▲","-")),2),NA())</f>
        <v>0.79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f>IF(ROUND(VALUE(SUBSTITUTE(連結実質赤字比率に係る赤字・黒字の構成分析!I$41,"▲", "-")), 2) &lt; 0, ABS(ROUND(VALUE(SUBSTITUTE(連結実質赤字比率に係る赤字・黒字の構成分析!I$41,"▲", "-")), 2)), NA())</f>
        <v>0.43</v>
      </c>
      <c r="I29" s="137" t="e">
        <f>IF(ROUND(VALUE(SUBSTITUTE(連結実質赤字比率に係る赤字・黒字の構成分析!I$41,"▲", "-")), 2) &gt;= 0, ABS(ROUND(VALUE(SUBSTITUTE(連結実質赤字比率に係る赤字・黒字の構成分析!I$41,"▲", "-")), 2)), NA())</f>
        <v>#N/A</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0.13</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0.14000000000000001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x14ac:dyDescent="0.15">
      <c r="A31" s="137" t="str">
        <f>IF(連結実質赤字比率に係る赤字・黒字の構成分析!C$39="",NA(),連結実質赤字比率に係る赤字・黒字の構成分析!C$39)</f>
        <v>母子父子寡婦福祉資金貸付事業特別会計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0.68</v>
      </c>
    </row>
    <row r="33" spans="1:16" x14ac:dyDescent="0.15">
      <c r="A33" s="137" t="str">
        <f>IF(連結実質赤字比率に係る赤字・黒字の構成分析!C$37="",NA(),連結実質赤字比率に係る赤字・黒字の構成分析!C$37)</f>
        <v>競輪事業特別会計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1.25</v>
      </c>
    </row>
    <row r="35" spans="1:16" x14ac:dyDescent="0.15">
      <c r="A35" s="137" t="str">
        <f>IF(連結実質赤字比率に係る赤字・黒字の構成分析!C$35="",NA(),連結実質赤字比率に係る赤字・黒字の構成分析!C$35)</f>
        <v>下水道事業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1.79</v>
      </c>
    </row>
    <row r="36" spans="1:16" x14ac:dyDescent="0.15">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4.6900000000000004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12040</v>
      </c>
      <c r="E42" s="138"/>
      <c r="F42" s="138"/>
      <c r="G42" s="138">
        <f>'実質公債費比率（分子）の構造'!L$52</f>
        <v>12371</v>
      </c>
      <c r="H42" s="138"/>
      <c r="I42" s="138"/>
      <c r="J42" s="138">
        <f>'実質公債費比率（分子）の構造'!M$52</f>
        <v>12780</v>
      </c>
      <c r="K42" s="138"/>
      <c r="L42" s="138"/>
      <c r="M42" s="138">
        <f>'実質公債費比率（分子）の構造'!N$52</f>
        <v>12308</v>
      </c>
      <c r="N42" s="138"/>
      <c r="O42" s="138"/>
      <c r="P42" s="138">
        <f>'実質公債費比率（分子）の構造'!O$52</f>
        <v>12536</v>
      </c>
    </row>
    <row r="43" spans="1:16" x14ac:dyDescent="0.15">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54</v>
      </c>
      <c r="B44" s="138">
        <f>'実質公債費比率（分子）の構造'!K$50</f>
        <v>521</v>
      </c>
      <c r="C44" s="138"/>
      <c r="D44" s="138"/>
      <c r="E44" s="138">
        <f>'実質公債費比率（分子）の構造'!L$50</f>
        <v>586</v>
      </c>
      <c r="F44" s="138"/>
      <c r="G44" s="138"/>
      <c r="H44" s="138">
        <f>'実質公債費比率（分子）の構造'!M$50</f>
        <v>434</v>
      </c>
      <c r="I44" s="138"/>
      <c r="J44" s="138"/>
      <c r="K44" s="138">
        <f>'実質公債費比率（分子）の構造'!N$50</f>
        <v>374</v>
      </c>
      <c r="L44" s="138"/>
      <c r="M44" s="138"/>
      <c r="N44" s="138">
        <f>'実質公債費比率（分子）の構造'!O$50</f>
        <v>135</v>
      </c>
      <c r="O44" s="138"/>
      <c r="P44" s="138"/>
    </row>
    <row r="45" spans="1:16" x14ac:dyDescent="0.15">
      <c r="A45" s="138" t="s">
        <v>55</v>
      </c>
      <c r="B45" s="138">
        <f>'実質公債費比率（分子）の構造'!K$49</f>
        <v>379</v>
      </c>
      <c r="C45" s="138"/>
      <c r="D45" s="138"/>
      <c r="E45" s="138">
        <f>'実質公債費比率（分子）の構造'!L$49</f>
        <v>414</v>
      </c>
      <c r="F45" s="138"/>
      <c r="G45" s="138"/>
      <c r="H45" s="138">
        <f>'実質公債費比率（分子）の構造'!M$49</f>
        <v>325</v>
      </c>
      <c r="I45" s="138"/>
      <c r="J45" s="138"/>
      <c r="K45" s="138">
        <f>'実質公債費比率（分子）の構造'!N$49</f>
        <v>317</v>
      </c>
      <c r="L45" s="138"/>
      <c r="M45" s="138"/>
      <c r="N45" s="138">
        <f>'実質公債費比率（分子）の構造'!O$49</f>
        <v>360</v>
      </c>
      <c r="O45" s="138"/>
      <c r="P45" s="138"/>
    </row>
    <row r="46" spans="1:16" x14ac:dyDescent="0.15">
      <c r="A46" s="138" t="s">
        <v>56</v>
      </c>
      <c r="B46" s="138">
        <f>'実質公債費比率（分子）の構造'!K$48</f>
        <v>1030</v>
      </c>
      <c r="C46" s="138"/>
      <c r="D46" s="138"/>
      <c r="E46" s="138">
        <f>'実質公債費比率（分子）の構造'!L$48</f>
        <v>1114</v>
      </c>
      <c r="F46" s="138"/>
      <c r="G46" s="138"/>
      <c r="H46" s="138">
        <f>'実質公債費比率（分子）の構造'!M$48</f>
        <v>1502</v>
      </c>
      <c r="I46" s="138"/>
      <c r="J46" s="138"/>
      <c r="K46" s="138">
        <f>'実質公債費比率（分子）の構造'!N$48</f>
        <v>1667</v>
      </c>
      <c r="L46" s="138"/>
      <c r="M46" s="138"/>
      <c r="N46" s="138">
        <f>'実質公債費比率（分子）の構造'!O$48</f>
        <v>1651</v>
      </c>
      <c r="O46" s="138"/>
      <c r="P46" s="138"/>
    </row>
    <row r="47" spans="1:16" x14ac:dyDescent="0.15">
      <c r="A47" s="138" t="s">
        <v>57</v>
      </c>
      <c r="B47" s="138">
        <f>'実質公債費比率（分子）の構造'!K$47</f>
        <v>67</v>
      </c>
      <c r="C47" s="138"/>
      <c r="D47" s="138"/>
      <c r="E47" s="138">
        <f>'実質公債費比率（分子）の構造'!L$47</f>
        <v>67</v>
      </c>
      <c r="F47" s="138"/>
      <c r="G47" s="138"/>
      <c r="H47" s="138">
        <f>'実質公債費比率（分子）の構造'!M$47</f>
        <v>67</v>
      </c>
      <c r="I47" s="138"/>
      <c r="J47" s="138"/>
      <c r="K47" s="138">
        <f>'実質公債費比率（分子）の構造'!N$47</f>
        <v>67</v>
      </c>
      <c r="L47" s="138"/>
      <c r="M47" s="138"/>
      <c r="N47" s="138">
        <f>'実質公債費比率（分子）の構造'!O$47</f>
        <v>67</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12030</v>
      </c>
      <c r="C49" s="138"/>
      <c r="D49" s="138"/>
      <c r="E49" s="138">
        <f>'実質公債費比率（分子）の構造'!L$45</f>
        <v>12382</v>
      </c>
      <c r="F49" s="138"/>
      <c r="G49" s="138"/>
      <c r="H49" s="138">
        <f>'実質公債費比率（分子）の構造'!M$45</f>
        <v>12445</v>
      </c>
      <c r="I49" s="138"/>
      <c r="J49" s="138"/>
      <c r="K49" s="138">
        <f>'実質公債費比率（分子）の構造'!N$45</f>
        <v>12270</v>
      </c>
      <c r="L49" s="138"/>
      <c r="M49" s="138"/>
      <c r="N49" s="138">
        <f>'実質公債費比率（分子）の構造'!O$45</f>
        <v>12308</v>
      </c>
      <c r="O49" s="138"/>
      <c r="P49" s="138"/>
    </row>
    <row r="50" spans="1:16" x14ac:dyDescent="0.15">
      <c r="A50" s="138" t="s">
        <v>60</v>
      </c>
      <c r="B50" s="138" t="e">
        <f>NA()</f>
        <v>#N/A</v>
      </c>
      <c r="C50" s="138">
        <f>IF(ISNUMBER('実質公債費比率（分子）の構造'!K$53),'実質公債費比率（分子）の構造'!K$53,NA())</f>
        <v>1987</v>
      </c>
      <c r="D50" s="138" t="e">
        <f>NA()</f>
        <v>#N/A</v>
      </c>
      <c r="E50" s="138" t="e">
        <f>NA()</f>
        <v>#N/A</v>
      </c>
      <c r="F50" s="138">
        <f>IF(ISNUMBER('実質公債費比率（分子）の構造'!L$53),'実質公債費比率（分子）の構造'!L$53,NA())</f>
        <v>2192</v>
      </c>
      <c r="G50" s="138" t="e">
        <f>NA()</f>
        <v>#N/A</v>
      </c>
      <c r="H50" s="138" t="e">
        <f>NA()</f>
        <v>#N/A</v>
      </c>
      <c r="I50" s="138">
        <f>IF(ISNUMBER('実質公債費比率（分子）の構造'!M$53),'実質公債費比率（分子）の構造'!M$53,NA())</f>
        <v>1993</v>
      </c>
      <c r="J50" s="138" t="e">
        <f>NA()</f>
        <v>#N/A</v>
      </c>
      <c r="K50" s="138" t="e">
        <f>NA()</f>
        <v>#N/A</v>
      </c>
      <c r="L50" s="138">
        <f>IF(ISNUMBER('実質公債費比率（分子）の構造'!N$53),'実質公債費比率（分子）の構造'!N$53,NA())</f>
        <v>2387</v>
      </c>
      <c r="M50" s="138" t="e">
        <f>NA()</f>
        <v>#N/A</v>
      </c>
      <c r="N50" s="138" t="e">
        <f>NA()</f>
        <v>#N/A</v>
      </c>
      <c r="O50" s="138">
        <f>IF(ISNUMBER('実質公債費比率（分子）の構造'!O$53),'実質公債費比率（分子）の構造'!O$53,NA())</f>
        <v>1985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114281</v>
      </c>
      <c r="E56" s="137"/>
      <c r="F56" s="137"/>
      <c r="G56" s="137">
        <f>'将来負担比率（分子）の構造'!J$52</f>
        <v>117476</v>
      </c>
      <c r="H56" s="137"/>
      <c r="I56" s="137"/>
      <c r="J56" s="137">
        <f>'将来負担比率（分子）の構造'!K$52</f>
        <v>120656</v>
      </c>
      <c r="K56" s="137"/>
      <c r="L56" s="137"/>
      <c r="M56" s="137">
        <f>'将来負担比率（分子）の構造'!L$52</f>
        <v>126831</v>
      </c>
      <c r="N56" s="137"/>
      <c r="O56" s="137"/>
      <c r="P56" s="137">
        <f>'将来負担比率（分子）の構造'!M$52</f>
        <v>126994</v>
      </c>
    </row>
    <row r="57" spans="1:16" x14ac:dyDescent="0.15">
      <c r="A57" s="137" t="s">
        <v>36</v>
      </c>
      <c r="B57" s="137"/>
      <c r="C57" s="137"/>
      <c r="D57" s="137">
        <f>'将来負担比率（分子）の構造'!I$51</f>
        <v>23280</v>
      </c>
      <c r="E57" s="137"/>
      <c r="F57" s="137"/>
      <c r="G57" s="137">
        <f>'将来負担比率（分子）の構造'!J$51</f>
        <v>24378</v>
      </c>
      <c r="H57" s="137"/>
      <c r="I57" s="137"/>
      <c r="J57" s="137">
        <f>'将来負担比率（分子）の構造'!K$51</f>
        <v>27214</v>
      </c>
      <c r="K57" s="137"/>
      <c r="L57" s="137"/>
      <c r="M57" s="137">
        <f>'将来負担比率（分子）の構造'!L$51</f>
        <v>25284</v>
      </c>
      <c r="N57" s="137"/>
      <c r="O57" s="137"/>
      <c r="P57" s="137">
        <f>'将来負担比率（分子）の構造'!M$51</f>
        <v>24768</v>
      </c>
    </row>
    <row r="58" spans="1:16" x14ac:dyDescent="0.15">
      <c r="A58" s="137" t="s">
        <v>35</v>
      </c>
      <c r="B58" s="137"/>
      <c r="C58" s="137"/>
      <c r="D58" s="137">
        <f>'将来負担比率（分子）の構造'!I$50</f>
        <v>19477</v>
      </c>
      <c r="E58" s="137"/>
      <c r="F58" s="137"/>
      <c r="G58" s="137">
        <f>'将来負担比率（分子）の構造'!J$50</f>
        <v>20740</v>
      </c>
      <c r="H58" s="137"/>
      <c r="I58" s="137"/>
      <c r="J58" s="137">
        <f>'将来負担比率（分子）の構造'!K$50</f>
        <v>19897</v>
      </c>
      <c r="K58" s="137"/>
      <c r="L58" s="137"/>
      <c r="M58" s="137">
        <f>'将来負担比率（分子）の構造'!L$50</f>
        <v>20797</v>
      </c>
      <c r="N58" s="137"/>
      <c r="O58" s="137"/>
      <c r="P58" s="137">
        <f>'将来負担比率（分子）の構造'!M$50</f>
        <v>20455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1034</v>
      </c>
      <c r="C61" s="137"/>
      <c r="D61" s="137"/>
      <c r="E61" s="137">
        <f>'将来負担比率（分子）の構造'!J$46</f>
        <v>483</v>
      </c>
      <c r="F61" s="137"/>
      <c r="G61" s="137"/>
      <c r="H61" s="137">
        <f>'将来負担比率（分子）の構造'!K$46</f>
        <v>393</v>
      </c>
      <c r="I61" s="137"/>
      <c r="J61" s="137"/>
      <c r="K61" s="137">
        <f>'将来負担比率（分子）の構造'!L$46</f>
        <v>332</v>
      </c>
      <c r="L61" s="137"/>
      <c r="M61" s="137"/>
      <c r="N61" s="137">
        <f>'将来負担比率（分子）の構造'!M$46</f>
        <v>261</v>
      </c>
      <c r="O61" s="137"/>
      <c r="P61" s="137"/>
    </row>
    <row r="62" spans="1:16" x14ac:dyDescent="0.15">
      <c r="A62" s="137" t="s">
        <v>29</v>
      </c>
      <c r="B62" s="137">
        <f>'将来負担比率（分子）の構造'!I$45</f>
        <v>18394</v>
      </c>
      <c r="C62" s="137"/>
      <c r="D62" s="137"/>
      <c r="E62" s="137">
        <f>'将来負担比率（分子）の構造'!J$45</f>
        <v>17341</v>
      </c>
      <c r="F62" s="137"/>
      <c r="G62" s="137"/>
      <c r="H62" s="137">
        <f>'将来負担比率（分子）の構造'!K$45</f>
        <v>16056</v>
      </c>
      <c r="I62" s="137"/>
      <c r="J62" s="137"/>
      <c r="K62" s="137">
        <f>'将来負担比率（分子）の構造'!L$45</f>
        <v>15240</v>
      </c>
      <c r="L62" s="137"/>
      <c r="M62" s="137"/>
      <c r="N62" s="137">
        <f>'将来負担比率（分子）の構造'!M$45</f>
        <v>15244</v>
      </c>
      <c r="O62" s="137"/>
      <c r="P62" s="137"/>
    </row>
    <row r="63" spans="1:16" x14ac:dyDescent="0.15">
      <c r="A63" s="137" t="s">
        <v>28</v>
      </c>
      <c r="B63" s="137">
        <f>'将来負担比率（分子）の構造'!I$44</f>
        <v>1289</v>
      </c>
      <c r="C63" s="137"/>
      <c r="D63" s="137"/>
      <c r="E63" s="137">
        <f>'将来負担比率（分子）の構造'!J$44</f>
        <v>1265</v>
      </c>
      <c r="F63" s="137"/>
      <c r="G63" s="137"/>
      <c r="H63" s="137">
        <f>'将来負担比率（分子）の構造'!K$44</f>
        <v>1468</v>
      </c>
      <c r="I63" s="137"/>
      <c r="J63" s="137"/>
      <c r="K63" s="137">
        <f>'将来負担比率（分子）の構造'!L$44</f>
        <v>1665</v>
      </c>
      <c r="L63" s="137"/>
      <c r="M63" s="137"/>
      <c r="N63" s="137">
        <f>'将来負担比率（分子）の構造'!M$44</f>
        <v>1899</v>
      </c>
      <c r="O63" s="137"/>
      <c r="P63" s="137"/>
    </row>
    <row r="64" spans="1:16" x14ac:dyDescent="0.15">
      <c r="A64" s="137" t="s">
        <v>27</v>
      </c>
      <c r="B64" s="137">
        <f>'将来負担比率（分子）の構造'!I$43</f>
        <v>16388</v>
      </c>
      <c r="C64" s="137"/>
      <c r="D64" s="137"/>
      <c r="E64" s="137">
        <f>'将来負担比率（分子）の構造'!J$43</f>
        <v>17242</v>
      </c>
      <c r="F64" s="137"/>
      <c r="G64" s="137"/>
      <c r="H64" s="137">
        <f>'将来負担比率（分子）の構造'!K$43</f>
        <v>20102</v>
      </c>
      <c r="I64" s="137"/>
      <c r="J64" s="137"/>
      <c r="K64" s="137">
        <f>'将来負担比率（分子）の構造'!L$43</f>
        <v>21977</v>
      </c>
      <c r="L64" s="137"/>
      <c r="M64" s="137"/>
      <c r="N64" s="137">
        <f>'将来負担比率（分子）の構造'!M$43</f>
        <v>22253</v>
      </c>
      <c r="O64" s="137"/>
      <c r="P64" s="137"/>
    </row>
    <row r="65" spans="1:16" x14ac:dyDescent="0.15">
      <c r="A65" s="137" t="s">
        <v>26</v>
      </c>
      <c r="B65" s="137">
        <f>'将来負担比率（分子）の構造'!I$42</f>
        <v>1840</v>
      </c>
      <c r="C65" s="137"/>
      <c r="D65" s="137"/>
      <c r="E65" s="137">
        <f>'将来負担比率（分子）の構造'!J$42</f>
        <v>1958</v>
      </c>
      <c r="F65" s="137"/>
      <c r="G65" s="137"/>
      <c r="H65" s="137">
        <f>'将来負担比率（分子）の構造'!K$42</f>
        <v>1873</v>
      </c>
      <c r="I65" s="137"/>
      <c r="J65" s="137"/>
      <c r="K65" s="137">
        <f>'将来負担比率（分子）の構造'!L$42</f>
        <v>1627</v>
      </c>
      <c r="L65" s="137"/>
      <c r="M65" s="137"/>
      <c r="N65" s="137">
        <f>'将来負担比率（分子）の構造'!M$42</f>
        <v>1405</v>
      </c>
      <c r="O65" s="137"/>
      <c r="P65" s="137"/>
    </row>
    <row r="66" spans="1:16" x14ac:dyDescent="0.15">
      <c r="A66" s="137" t="s">
        <v>25</v>
      </c>
      <c r="B66" s="137">
        <f>'将来負担比率（分子）の構造'!I$41</f>
        <v>123359</v>
      </c>
      <c r="C66" s="137"/>
      <c r="D66" s="137"/>
      <c r="E66" s="137">
        <f>'将来負担比率（分子）の構造'!J$41</f>
        <v>126984</v>
      </c>
      <c r="F66" s="137"/>
      <c r="G66" s="137"/>
      <c r="H66" s="137">
        <f>'将来負担比率（分子）の構造'!K$41</f>
        <v>131845</v>
      </c>
      <c r="I66" s="137"/>
      <c r="J66" s="137"/>
      <c r="K66" s="137">
        <f>'将来負担比率（分子）の構造'!L$41</f>
        <v>144592</v>
      </c>
      <c r="L66" s="137"/>
      <c r="M66" s="137"/>
      <c r="N66" s="137">
        <f>'将来負担比率（分子）の構造'!M$41</f>
        <v>143060</v>
      </c>
      <c r="O66" s="137"/>
      <c r="P66" s="137"/>
    </row>
    <row r="67" spans="1:16" x14ac:dyDescent="0.15">
      <c r="A67" s="137" t="s">
        <v>64</v>
      </c>
      <c r="B67" s="137" t="e">
        <f>NA()</f>
        <v>#N/A</v>
      </c>
      <c r="C67" s="137">
        <f>IF(ISNUMBER('将来負担比率（分子）の構造'!I$53), IF('将来負担比率（分子）の構造'!I$53 &lt; 0, 0, '将来負担比率（分子）の構造'!I$53), NA())</f>
        <v>5265</v>
      </c>
      <c r="D67" s="137" t="e">
        <f>NA()</f>
        <v>#N/A</v>
      </c>
      <c r="E67" s="137" t="e">
        <f>NA()</f>
        <v>#N/A</v>
      </c>
      <c r="F67" s="137">
        <f>IF(ISNUMBER('将来負担比率（分子）の構造'!J$53), IF('将来負担比率（分子）の構造'!J$53 &lt; 0, 0, '将来負担比率（分子）の構造'!J$53), NA())</f>
        <v>2679</v>
      </c>
      <c r="G67" s="137" t="e">
        <f>NA()</f>
        <v>#N/A</v>
      </c>
      <c r="H67" s="137" t="e">
        <f>NA()</f>
        <v>#N/A</v>
      </c>
      <c r="I67" s="137">
        <f>IF(ISNUMBER('将来負担比率（分子）の構造'!K$53), IF('将来負担比率（分子）の構造'!K$53 &lt; 0, 0, '将来負担比率（分子）の構造'!K$53), NA())</f>
        <v>3972</v>
      </c>
      <c r="J67" s="137" t="e">
        <f>NA()</f>
        <v>#N/A</v>
      </c>
      <c r="K67" s="137" t="e">
        <f>NA()</f>
        <v>#N/A</v>
      </c>
      <c r="L67" s="137">
        <f>IF(ISNUMBER('将来負担比率（分子）の構造'!L$53), IF('将来負担比率（分子）の構造'!L$53 &lt; 0, 0, '将来負担比率（分子）の構造'!L$53), NA())</f>
        <v>12522</v>
      </c>
      <c r="M67" s="137" t="e">
        <f>NA()</f>
        <v>#N/A</v>
      </c>
      <c r="N67" s="137" t="e">
        <f>NA()</f>
        <v>#N/A</v>
      </c>
      <c r="O67" s="137">
        <f>IF(ISNUMBER('将来負担比率（分子）の構造'!M$53), IF('将来負担比率（分子）の構造'!M$53 &lt; 0, 0, '将来負担比率（分子）の構造'!M$53), NA())</f>
        <v>11904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40520968</v>
      </c>
      <c r="S5" s="671"/>
      <c r="T5" s="671"/>
      <c r="U5" s="671"/>
      <c r="V5" s="671"/>
      <c r="W5" s="671"/>
      <c r="X5" s="671"/>
      <c r="Y5" s="718"/>
      <c r="Z5" s="731">
        <v>31.1</v>
      </c>
      <c r="AA5" s="731"/>
      <c r="AB5" s="731"/>
      <c r="AC5" s="731"/>
      <c r="AD5" s="732">
        <v>38056686</v>
      </c>
      <c r="AE5" s="732"/>
      <c r="AF5" s="732"/>
      <c r="AG5" s="732"/>
      <c r="AH5" s="732"/>
      <c r="AI5" s="732"/>
      <c r="AJ5" s="732"/>
      <c r="AK5" s="732"/>
      <c r="AL5" s="719">
        <v>59.2</v>
      </c>
      <c r="AM5" s="688"/>
      <c r="AN5" s="688"/>
      <c r="AO5" s="720"/>
      <c r="AP5" s="707" t="s">
        <v>210</v>
      </c>
      <c r="AQ5" s="708"/>
      <c r="AR5" s="708"/>
      <c r="AS5" s="708"/>
      <c r="AT5" s="708"/>
      <c r="AU5" s="708"/>
      <c r="AV5" s="708"/>
      <c r="AW5" s="708"/>
      <c r="AX5" s="708"/>
      <c r="AY5" s="708"/>
      <c r="AZ5" s="708"/>
      <c r="BA5" s="708"/>
      <c r="BB5" s="708"/>
      <c r="BC5" s="708"/>
      <c r="BD5" s="708"/>
      <c r="BE5" s="708"/>
      <c r="BF5" s="709"/>
      <c r="BG5" s="620">
        <v>36888914</v>
      </c>
      <c r="BH5" s="621"/>
      <c r="BI5" s="621"/>
      <c r="BJ5" s="621"/>
      <c r="BK5" s="621"/>
      <c r="BL5" s="621"/>
      <c r="BM5" s="621"/>
      <c r="BN5" s="622"/>
      <c r="BO5" s="673">
        <v>91</v>
      </c>
      <c r="BP5" s="673"/>
      <c r="BQ5" s="673"/>
      <c r="BR5" s="673"/>
      <c r="BS5" s="674">
        <v>471141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826069</v>
      </c>
      <c r="S6" s="621"/>
      <c r="T6" s="621"/>
      <c r="U6" s="621"/>
      <c r="V6" s="621"/>
      <c r="W6" s="621"/>
      <c r="X6" s="621"/>
      <c r="Y6" s="622"/>
      <c r="Z6" s="673">
        <v>0.6</v>
      </c>
      <c r="AA6" s="673"/>
      <c r="AB6" s="673"/>
      <c r="AC6" s="673"/>
      <c r="AD6" s="674">
        <v>826069</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36888914</v>
      </c>
      <c r="BH6" s="621"/>
      <c r="BI6" s="621"/>
      <c r="BJ6" s="621"/>
      <c r="BK6" s="621"/>
      <c r="BL6" s="621"/>
      <c r="BM6" s="621"/>
      <c r="BN6" s="622"/>
      <c r="BO6" s="673">
        <v>91</v>
      </c>
      <c r="BP6" s="673"/>
      <c r="BQ6" s="673"/>
      <c r="BR6" s="673"/>
      <c r="BS6" s="674">
        <v>471141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659352</v>
      </c>
      <c r="CS6" s="621"/>
      <c r="CT6" s="621"/>
      <c r="CU6" s="621"/>
      <c r="CV6" s="621"/>
      <c r="CW6" s="621"/>
      <c r="CX6" s="621"/>
      <c r="CY6" s="622"/>
      <c r="CZ6" s="673">
        <v>0.5</v>
      </c>
      <c r="DA6" s="673"/>
      <c r="DB6" s="673"/>
      <c r="DC6" s="673"/>
      <c r="DD6" s="626" t="s">
        <v>217</v>
      </c>
      <c r="DE6" s="621"/>
      <c r="DF6" s="621"/>
      <c r="DG6" s="621"/>
      <c r="DH6" s="621"/>
      <c r="DI6" s="621"/>
      <c r="DJ6" s="621"/>
      <c r="DK6" s="621"/>
      <c r="DL6" s="621"/>
      <c r="DM6" s="621"/>
      <c r="DN6" s="621"/>
      <c r="DO6" s="621"/>
      <c r="DP6" s="622"/>
      <c r="DQ6" s="626">
        <v>659345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35597</v>
      </c>
      <c r="S7" s="621"/>
      <c r="T7" s="621"/>
      <c r="U7" s="621"/>
      <c r="V7" s="621"/>
      <c r="W7" s="621"/>
      <c r="X7" s="621"/>
      <c r="Y7" s="622"/>
      <c r="Z7" s="673">
        <v>0</v>
      </c>
      <c r="AA7" s="673"/>
      <c r="AB7" s="673"/>
      <c r="AC7" s="673"/>
      <c r="AD7" s="674">
        <v>35597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17905805</v>
      </c>
      <c r="BH7" s="621"/>
      <c r="BI7" s="621"/>
      <c r="BJ7" s="621"/>
      <c r="BK7" s="621"/>
      <c r="BL7" s="621"/>
      <c r="BM7" s="621"/>
      <c r="BN7" s="622"/>
      <c r="BO7" s="673">
        <v>44.2</v>
      </c>
      <c r="BP7" s="673"/>
      <c r="BQ7" s="673"/>
      <c r="BR7" s="673"/>
      <c r="BS7" s="674">
        <v>471141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12295944</v>
      </c>
      <c r="CS7" s="621"/>
      <c r="CT7" s="621"/>
      <c r="CU7" s="621"/>
      <c r="CV7" s="621"/>
      <c r="CW7" s="621"/>
      <c r="CX7" s="621"/>
      <c r="CY7" s="622"/>
      <c r="CZ7" s="673">
        <v>9.6</v>
      </c>
      <c r="DA7" s="673"/>
      <c r="DB7" s="673"/>
      <c r="DC7" s="673"/>
      <c r="DD7" s="626">
        <v>479107</v>
      </c>
      <c r="DE7" s="621"/>
      <c r="DF7" s="621"/>
      <c r="DG7" s="621"/>
      <c r="DH7" s="621"/>
      <c r="DI7" s="621"/>
      <c r="DJ7" s="621"/>
      <c r="DK7" s="621"/>
      <c r="DL7" s="621"/>
      <c r="DM7" s="621"/>
      <c r="DN7" s="621"/>
      <c r="DO7" s="621"/>
      <c r="DP7" s="622"/>
      <c r="DQ7" s="626">
        <v>8579344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116357</v>
      </c>
      <c r="S8" s="621"/>
      <c r="T8" s="621"/>
      <c r="U8" s="621"/>
      <c r="V8" s="621"/>
      <c r="W8" s="621"/>
      <c r="X8" s="621"/>
      <c r="Y8" s="622"/>
      <c r="Z8" s="673">
        <v>0.1</v>
      </c>
      <c r="AA8" s="673"/>
      <c r="AB8" s="673"/>
      <c r="AC8" s="673"/>
      <c r="AD8" s="674">
        <v>116357</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482005</v>
      </c>
      <c r="BH8" s="621"/>
      <c r="BI8" s="621"/>
      <c r="BJ8" s="621"/>
      <c r="BK8" s="621"/>
      <c r="BL8" s="621"/>
      <c r="BM8" s="621"/>
      <c r="BN8" s="622"/>
      <c r="BO8" s="673">
        <v>1.2</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57367839</v>
      </c>
      <c r="CS8" s="621"/>
      <c r="CT8" s="621"/>
      <c r="CU8" s="621"/>
      <c r="CV8" s="621"/>
      <c r="CW8" s="621"/>
      <c r="CX8" s="621"/>
      <c r="CY8" s="622"/>
      <c r="CZ8" s="673">
        <v>44.6</v>
      </c>
      <c r="DA8" s="673"/>
      <c r="DB8" s="673"/>
      <c r="DC8" s="673"/>
      <c r="DD8" s="626">
        <v>1335577</v>
      </c>
      <c r="DE8" s="621"/>
      <c r="DF8" s="621"/>
      <c r="DG8" s="621"/>
      <c r="DH8" s="621"/>
      <c r="DI8" s="621"/>
      <c r="DJ8" s="621"/>
      <c r="DK8" s="621"/>
      <c r="DL8" s="621"/>
      <c r="DM8" s="621"/>
      <c r="DN8" s="621"/>
      <c r="DO8" s="621"/>
      <c r="DP8" s="622"/>
      <c r="DQ8" s="626">
        <v>25079847</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77518</v>
      </c>
      <c r="S9" s="621"/>
      <c r="T9" s="621"/>
      <c r="U9" s="621"/>
      <c r="V9" s="621"/>
      <c r="W9" s="621"/>
      <c r="X9" s="621"/>
      <c r="Y9" s="622"/>
      <c r="Z9" s="673">
        <v>0.1</v>
      </c>
      <c r="AA9" s="673"/>
      <c r="AB9" s="673"/>
      <c r="AC9" s="673"/>
      <c r="AD9" s="674">
        <v>77518</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14240400</v>
      </c>
      <c r="BH9" s="621"/>
      <c r="BI9" s="621"/>
      <c r="BJ9" s="621"/>
      <c r="BK9" s="621"/>
      <c r="BL9" s="621"/>
      <c r="BM9" s="621"/>
      <c r="BN9" s="622"/>
      <c r="BO9" s="673">
        <v>35.1</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9209860</v>
      </c>
      <c r="CS9" s="621"/>
      <c r="CT9" s="621"/>
      <c r="CU9" s="621"/>
      <c r="CV9" s="621"/>
      <c r="CW9" s="621"/>
      <c r="CX9" s="621"/>
      <c r="CY9" s="622"/>
      <c r="CZ9" s="673">
        <v>7.2</v>
      </c>
      <c r="DA9" s="673"/>
      <c r="DB9" s="673"/>
      <c r="DC9" s="673"/>
      <c r="DD9" s="626">
        <v>971494</v>
      </c>
      <c r="DE9" s="621"/>
      <c r="DF9" s="621"/>
      <c r="DG9" s="621"/>
      <c r="DH9" s="621"/>
      <c r="DI9" s="621"/>
      <c r="DJ9" s="621"/>
      <c r="DK9" s="621"/>
      <c r="DL9" s="621"/>
      <c r="DM9" s="621"/>
      <c r="DN9" s="621"/>
      <c r="DO9" s="621"/>
      <c r="DP9" s="622"/>
      <c r="DQ9" s="626">
        <v>5599353</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5336370</v>
      </c>
      <c r="S10" s="621"/>
      <c r="T10" s="621"/>
      <c r="U10" s="621"/>
      <c r="V10" s="621"/>
      <c r="W10" s="621"/>
      <c r="X10" s="621"/>
      <c r="Y10" s="622"/>
      <c r="Z10" s="673">
        <v>4.0999999999999996</v>
      </c>
      <c r="AA10" s="673"/>
      <c r="AB10" s="673"/>
      <c r="AC10" s="673"/>
      <c r="AD10" s="674">
        <v>5336370</v>
      </c>
      <c r="AE10" s="674"/>
      <c r="AF10" s="674"/>
      <c r="AG10" s="674"/>
      <c r="AH10" s="674"/>
      <c r="AI10" s="674"/>
      <c r="AJ10" s="674"/>
      <c r="AK10" s="674"/>
      <c r="AL10" s="643">
        <v>8.3000000000000007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796056</v>
      </c>
      <c r="BH10" s="621"/>
      <c r="BI10" s="621"/>
      <c r="BJ10" s="621"/>
      <c r="BK10" s="621"/>
      <c r="BL10" s="621"/>
      <c r="BM10" s="621"/>
      <c r="BN10" s="622"/>
      <c r="BO10" s="673">
        <v>2</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339026</v>
      </c>
      <c r="CS10" s="621"/>
      <c r="CT10" s="621"/>
      <c r="CU10" s="621"/>
      <c r="CV10" s="621"/>
      <c r="CW10" s="621"/>
      <c r="CX10" s="621"/>
      <c r="CY10" s="622"/>
      <c r="CZ10" s="673">
        <v>0.3</v>
      </c>
      <c r="DA10" s="673"/>
      <c r="DB10" s="673"/>
      <c r="DC10" s="673"/>
      <c r="DD10" s="626">
        <v>25945</v>
      </c>
      <c r="DE10" s="621"/>
      <c r="DF10" s="621"/>
      <c r="DG10" s="621"/>
      <c r="DH10" s="621"/>
      <c r="DI10" s="621"/>
      <c r="DJ10" s="621"/>
      <c r="DK10" s="621"/>
      <c r="DL10" s="621"/>
      <c r="DM10" s="621"/>
      <c r="DN10" s="621"/>
      <c r="DO10" s="621"/>
      <c r="DP10" s="622"/>
      <c r="DQ10" s="626">
        <v>280281</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8275</v>
      </c>
      <c r="S11" s="621"/>
      <c r="T11" s="621"/>
      <c r="U11" s="621"/>
      <c r="V11" s="621"/>
      <c r="W11" s="621"/>
      <c r="X11" s="621"/>
      <c r="Y11" s="622"/>
      <c r="Z11" s="673">
        <v>0</v>
      </c>
      <c r="AA11" s="673"/>
      <c r="AB11" s="673"/>
      <c r="AC11" s="673"/>
      <c r="AD11" s="674">
        <v>8275</v>
      </c>
      <c r="AE11" s="674"/>
      <c r="AF11" s="674"/>
      <c r="AG11" s="674"/>
      <c r="AH11" s="674"/>
      <c r="AI11" s="674"/>
      <c r="AJ11" s="674"/>
      <c r="AK11" s="674"/>
      <c r="AL11" s="643">
        <v>0</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2387344</v>
      </c>
      <c r="BH11" s="621"/>
      <c r="BI11" s="621"/>
      <c r="BJ11" s="621"/>
      <c r="BK11" s="621"/>
      <c r="BL11" s="621"/>
      <c r="BM11" s="621"/>
      <c r="BN11" s="622"/>
      <c r="BO11" s="673">
        <v>5.9</v>
      </c>
      <c r="BP11" s="673"/>
      <c r="BQ11" s="673"/>
      <c r="BR11" s="673"/>
      <c r="BS11" s="626">
        <v>471141</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3124565</v>
      </c>
      <c r="CS11" s="621"/>
      <c r="CT11" s="621"/>
      <c r="CU11" s="621"/>
      <c r="CV11" s="621"/>
      <c r="CW11" s="621"/>
      <c r="CX11" s="621"/>
      <c r="CY11" s="622"/>
      <c r="CZ11" s="673">
        <v>2.4</v>
      </c>
      <c r="DA11" s="673"/>
      <c r="DB11" s="673"/>
      <c r="DC11" s="673"/>
      <c r="DD11" s="626">
        <v>1364243</v>
      </c>
      <c r="DE11" s="621"/>
      <c r="DF11" s="621"/>
      <c r="DG11" s="621"/>
      <c r="DH11" s="621"/>
      <c r="DI11" s="621"/>
      <c r="DJ11" s="621"/>
      <c r="DK11" s="621"/>
      <c r="DL11" s="621"/>
      <c r="DM11" s="621"/>
      <c r="DN11" s="621"/>
      <c r="DO11" s="621"/>
      <c r="DP11" s="622"/>
      <c r="DQ11" s="626">
        <v>1671055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16031327</v>
      </c>
      <c r="BH12" s="621"/>
      <c r="BI12" s="621"/>
      <c r="BJ12" s="621"/>
      <c r="BK12" s="621"/>
      <c r="BL12" s="621"/>
      <c r="BM12" s="621"/>
      <c r="BN12" s="622"/>
      <c r="BO12" s="673">
        <v>39.6</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4678632</v>
      </c>
      <c r="CS12" s="621"/>
      <c r="CT12" s="621"/>
      <c r="CU12" s="621"/>
      <c r="CV12" s="621"/>
      <c r="CW12" s="621"/>
      <c r="CX12" s="621"/>
      <c r="CY12" s="622"/>
      <c r="CZ12" s="673">
        <v>3.6</v>
      </c>
      <c r="DA12" s="673"/>
      <c r="DB12" s="673"/>
      <c r="DC12" s="673"/>
      <c r="DD12" s="626">
        <v>77808</v>
      </c>
      <c r="DE12" s="621"/>
      <c r="DF12" s="621"/>
      <c r="DG12" s="621"/>
      <c r="DH12" s="621"/>
      <c r="DI12" s="621"/>
      <c r="DJ12" s="621"/>
      <c r="DK12" s="621"/>
      <c r="DL12" s="621"/>
      <c r="DM12" s="621"/>
      <c r="DN12" s="621"/>
      <c r="DO12" s="621"/>
      <c r="DP12" s="622"/>
      <c r="DQ12" s="626">
        <v>1485233</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219896</v>
      </c>
      <c r="S13" s="621"/>
      <c r="T13" s="621"/>
      <c r="U13" s="621"/>
      <c r="V13" s="621"/>
      <c r="W13" s="621"/>
      <c r="X13" s="621"/>
      <c r="Y13" s="622"/>
      <c r="Z13" s="673">
        <v>0.2</v>
      </c>
      <c r="AA13" s="673"/>
      <c r="AB13" s="673"/>
      <c r="AC13" s="673"/>
      <c r="AD13" s="674">
        <v>219896</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15923266</v>
      </c>
      <c r="BH13" s="621"/>
      <c r="BI13" s="621"/>
      <c r="BJ13" s="621"/>
      <c r="BK13" s="621"/>
      <c r="BL13" s="621"/>
      <c r="BM13" s="621"/>
      <c r="BN13" s="622"/>
      <c r="BO13" s="673">
        <v>39.299999999999997</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9941636</v>
      </c>
      <c r="CS13" s="621"/>
      <c r="CT13" s="621"/>
      <c r="CU13" s="621"/>
      <c r="CV13" s="621"/>
      <c r="CW13" s="621"/>
      <c r="CX13" s="621"/>
      <c r="CY13" s="622"/>
      <c r="CZ13" s="673">
        <v>7.7</v>
      </c>
      <c r="DA13" s="673"/>
      <c r="DB13" s="673"/>
      <c r="DC13" s="673"/>
      <c r="DD13" s="626">
        <v>4390616</v>
      </c>
      <c r="DE13" s="621"/>
      <c r="DF13" s="621"/>
      <c r="DG13" s="621"/>
      <c r="DH13" s="621"/>
      <c r="DI13" s="621"/>
      <c r="DJ13" s="621"/>
      <c r="DK13" s="621"/>
      <c r="DL13" s="621"/>
      <c r="DM13" s="621"/>
      <c r="DN13" s="621"/>
      <c r="DO13" s="621"/>
      <c r="DP13" s="622"/>
      <c r="DQ13" s="626">
        <v>5590583</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723134</v>
      </c>
      <c r="BH14" s="621"/>
      <c r="BI14" s="621"/>
      <c r="BJ14" s="621"/>
      <c r="BK14" s="621"/>
      <c r="BL14" s="621"/>
      <c r="BM14" s="621"/>
      <c r="BN14" s="622"/>
      <c r="BO14" s="673">
        <v>1.8</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3341213</v>
      </c>
      <c r="CS14" s="621"/>
      <c r="CT14" s="621"/>
      <c r="CU14" s="621"/>
      <c r="CV14" s="621"/>
      <c r="CW14" s="621"/>
      <c r="CX14" s="621"/>
      <c r="CY14" s="622"/>
      <c r="CZ14" s="673">
        <v>2.6</v>
      </c>
      <c r="DA14" s="673"/>
      <c r="DB14" s="673"/>
      <c r="DC14" s="673"/>
      <c r="DD14" s="626">
        <v>303725</v>
      </c>
      <c r="DE14" s="621"/>
      <c r="DF14" s="621"/>
      <c r="DG14" s="621"/>
      <c r="DH14" s="621"/>
      <c r="DI14" s="621"/>
      <c r="DJ14" s="621"/>
      <c r="DK14" s="621"/>
      <c r="DL14" s="621"/>
      <c r="DM14" s="621"/>
      <c r="DN14" s="621"/>
      <c r="DO14" s="621"/>
      <c r="DP14" s="622"/>
      <c r="DQ14" s="626">
        <v>2917938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170744</v>
      </c>
      <c r="S15" s="621"/>
      <c r="T15" s="621"/>
      <c r="U15" s="621"/>
      <c r="V15" s="621"/>
      <c r="W15" s="621"/>
      <c r="X15" s="621"/>
      <c r="Y15" s="622"/>
      <c r="Z15" s="673">
        <v>0.1</v>
      </c>
      <c r="AA15" s="673"/>
      <c r="AB15" s="673"/>
      <c r="AC15" s="673"/>
      <c r="AD15" s="674">
        <v>170744</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2228648</v>
      </c>
      <c r="BH15" s="621"/>
      <c r="BI15" s="621"/>
      <c r="BJ15" s="621"/>
      <c r="BK15" s="621"/>
      <c r="BL15" s="621"/>
      <c r="BM15" s="621"/>
      <c r="BN15" s="622"/>
      <c r="BO15" s="673">
        <v>5.5</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14755148</v>
      </c>
      <c r="CS15" s="621"/>
      <c r="CT15" s="621"/>
      <c r="CU15" s="621"/>
      <c r="CV15" s="621"/>
      <c r="CW15" s="621"/>
      <c r="CX15" s="621"/>
      <c r="CY15" s="622"/>
      <c r="CZ15" s="673">
        <v>11.5</v>
      </c>
      <c r="DA15" s="673"/>
      <c r="DB15" s="673"/>
      <c r="DC15" s="673"/>
      <c r="DD15" s="626">
        <v>4100942</v>
      </c>
      <c r="DE15" s="621"/>
      <c r="DF15" s="621"/>
      <c r="DG15" s="621"/>
      <c r="DH15" s="621"/>
      <c r="DI15" s="621"/>
      <c r="DJ15" s="621"/>
      <c r="DK15" s="621"/>
      <c r="DL15" s="621"/>
      <c r="DM15" s="621"/>
      <c r="DN15" s="621"/>
      <c r="DO15" s="621"/>
      <c r="DP15" s="622"/>
      <c r="DQ15" s="626">
        <v>9672903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20310244</v>
      </c>
      <c r="S16" s="621"/>
      <c r="T16" s="621"/>
      <c r="U16" s="621"/>
      <c r="V16" s="621"/>
      <c r="W16" s="621"/>
      <c r="X16" s="621"/>
      <c r="Y16" s="622"/>
      <c r="Z16" s="673">
        <v>15.6</v>
      </c>
      <c r="AA16" s="673"/>
      <c r="AB16" s="673"/>
      <c r="AC16" s="673"/>
      <c r="AD16" s="674">
        <v>19098484</v>
      </c>
      <c r="AE16" s="674"/>
      <c r="AF16" s="674"/>
      <c r="AG16" s="674"/>
      <c r="AH16" s="674"/>
      <c r="AI16" s="674"/>
      <c r="AJ16" s="674"/>
      <c r="AK16" s="674"/>
      <c r="AL16" s="643">
        <v>29.7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45177</v>
      </c>
      <c r="CS16" s="621"/>
      <c r="CT16" s="621"/>
      <c r="CU16" s="621"/>
      <c r="CV16" s="621"/>
      <c r="CW16" s="621"/>
      <c r="CX16" s="621"/>
      <c r="CY16" s="622"/>
      <c r="CZ16" s="673">
        <v>0</v>
      </c>
      <c r="DA16" s="673"/>
      <c r="DB16" s="673"/>
      <c r="DC16" s="673"/>
      <c r="DD16" s="626" t="s">
        <v>223</v>
      </c>
      <c r="DE16" s="621"/>
      <c r="DF16" s="621"/>
      <c r="DG16" s="621"/>
      <c r="DH16" s="621"/>
      <c r="DI16" s="621"/>
      <c r="DJ16" s="621"/>
      <c r="DK16" s="621"/>
      <c r="DL16" s="621"/>
      <c r="DM16" s="621"/>
      <c r="DN16" s="621"/>
      <c r="DO16" s="621"/>
      <c r="DP16" s="622"/>
      <c r="DQ16" s="626">
        <v>7069</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19098484</v>
      </c>
      <c r="S17" s="621"/>
      <c r="T17" s="621"/>
      <c r="U17" s="621"/>
      <c r="V17" s="621"/>
      <c r="W17" s="621"/>
      <c r="X17" s="621"/>
      <c r="Y17" s="622"/>
      <c r="Z17" s="673">
        <v>14.7</v>
      </c>
      <c r="AA17" s="673"/>
      <c r="AB17" s="673"/>
      <c r="AC17" s="673"/>
      <c r="AD17" s="674">
        <v>19098484</v>
      </c>
      <c r="AE17" s="674"/>
      <c r="AF17" s="674"/>
      <c r="AG17" s="674"/>
      <c r="AH17" s="674"/>
      <c r="AI17" s="674"/>
      <c r="AJ17" s="674"/>
      <c r="AK17" s="674"/>
      <c r="AL17" s="643">
        <v>29.7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12943705</v>
      </c>
      <c r="CS17" s="621"/>
      <c r="CT17" s="621"/>
      <c r="CU17" s="621"/>
      <c r="CV17" s="621"/>
      <c r="CW17" s="621"/>
      <c r="CX17" s="621"/>
      <c r="CY17" s="622"/>
      <c r="CZ17" s="673">
        <v>10.1</v>
      </c>
      <c r="DA17" s="673"/>
      <c r="DB17" s="673"/>
      <c r="DC17" s="673"/>
      <c r="DD17" s="626" t="s">
        <v>223</v>
      </c>
      <c r="DE17" s="621"/>
      <c r="DF17" s="621"/>
      <c r="DG17" s="621"/>
      <c r="DH17" s="621"/>
      <c r="DI17" s="621"/>
      <c r="DJ17" s="621"/>
      <c r="DK17" s="621"/>
      <c r="DL17" s="621"/>
      <c r="DM17" s="621"/>
      <c r="DN17" s="621"/>
      <c r="DO17" s="621"/>
      <c r="DP17" s="622"/>
      <c r="DQ17" s="626">
        <v>12535275</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1211749</v>
      </c>
      <c r="S18" s="621"/>
      <c r="T18" s="621"/>
      <c r="U18" s="621"/>
      <c r="V18" s="621"/>
      <c r="W18" s="621"/>
      <c r="X18" s="621"/>
      <c r="Y18" s="622"/>
      <c r="Z18" s="673">
        <v>0.9</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11</v>
      </c>
      <c r="S19" s="621"/>
      <c r="T19" s="621"/>
      <c r="U19" s="621"/>
      <c r="V19" s="621"/>
      <c r="W19" s="621"/>
      <c r="X19" s="621"/>
      <c r="Y19" s="622"/>
      <c r="Z19" s="673">
        <v>0</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3632054</v>
      </c>
      <c r="BH19" s="621"/>
      <c r="BI19" s="621"/>
      <c r="BJ19" s="621"/>
      <c r="BK19" s="621"/>
      <c r="BL19" s="621"/>
      <c r="BM19" s="621"/>
      <c r="BN19" s="622"/>
      <c r="BO19" s="673">
        <v>9</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67622038</v>
      </c>
      <c r="S20" s="621"/>
      <c r="T20" s="621"/>
      <c r="U20" s="621"/>
      <c r="V20" s="621"/>
      <c r="W20" s="621"/>
      <c r="X20" s="621"/>
      <c r="Y20" s="622"/>
      <c r="Z20" s="673">
        <v>51.9</v>
      </c>
      <c r="AA20" s="673"/>
      <c r="AB20" s="673"/>
      <c r="AC20" s="673"/>
      <c r="AD20" s="674">
        <v>63945996</v>
      </c>
      <c r="AE20" s="674"/>
      <c r="AF20" s="674"/>
      <c r="AG20" s="674"/>
      <c r="AH20" s="674"/>
      <c r="AI20" s="674"/>
      <c r="AJ20" s="674"/>
      <c r="AK20" s="674"/>
      <c r="AL20" s="643">
        <v>99.4</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3632054</v>
      </c>
      <c r="BH20" s="621"/>
      <c r="BI20" s="621"/>
      <c r="BJ20" s="621"/>
      <c r="BK20" s="621"/>
      <c r="BL20" s="621"/>
      <c r="BM20" s="621"/>
      <c r="BN20" s="622"/>
      <c r="BO20" s="673">
        <v>9</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128702097</v>
      </c>
      <c r="CS20" s="621"/>
      <c r="CT20" s="621"/>
      <c r="CU20" s="621"/>
      <c r="CV20" s="621"/>
      <c r="CW20" s="621"/>
      <c r="CX20" s="621"/>
      <c r="CY20" s="622"/>
      <c r="CZ20" s="673">
        <v>100</v>
      </c>
      <c r="DA20" s="673"/>
      <c r="DB20" s="673"/>
      <c r="DC20" s="673"/>
      <c r="DD20" s="626">
        <v>13049457</v>
      </c>
      <c r="DE20" s="621"/>
      <c r="DF20" s="621"/>
      <c r="DG20" s="621"/>
      <c r="DH20" s="621"/>
      <c r="DI20" s="621"/>
      <c r="DJ20" s="621"/>
      <c r="DK20" s="621"/>
      <c r="DL20" s="621"/>
      <c r="DM20" s="621"/>
      <c r="DN20" s="621"/>
      <c r="DO20" s="621"/>
      <c r="DP20" s="622"/>
      <c r="DQ20" s="626">
        <v>74078226</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74297</v>
      </c>
      <c r="S21" s="621"/>
      <c r="T21" s="621"/>
      <c r="U21" s="621"/>
      <c r="V21" s="621"/>
      <c r="W21" s="621"/>
      <c r="X21" s="621"/>
      <c r="Y21" s="622"/>
      <c r="Z21" s="673">
        <v>0.1</v>
      </c>
      <c r="AA21" s="673"/>
      <c r="AB21" s="673"/>
      <c r="AC21" s="673"/>
      <c r="AD21" s="674">
        <v>74297</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2269</v>
      </c>
      <c r="BH21" s="621"/>
      <c r="BI21" s="621"/>
      <c r="BJ21" s="621"/>
      <c r="BK21" s="621"/>
      <c r="BL21" s="621"/>
      <c r="BM21" s="621"/>
      <c r="BN21" s="622"/>
      <c r="BO21" s="673">
        <v>0</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1497105</v>
      </c>
      <c r="S22" s="621"/>
      <c r="T22" s="621"/>
      <c r="U22" s="621"/>
      <c r="V22" s="621"/>
      <c r="W22" s="621"/>
      <c r="X22" s="621"/>
      <c r="Y22" s="622"/>
      <c r="Z22" s="673">
        <v>1.1000000000000001</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v>1165503</v>
      </c>
      <c r="BH22" s="621"/>
      <c r="BI22" s="621"/>
      <c r="BJ22" s="621"/>
      <c r="BK22" s="621"/>
      <c r="BL22" s="621"/>
      <c r="BM22" s="621"/>
      <c r="BN22" s="622"/>
      <c r="BO22" s="673">
        <v>2.9</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1478520</v>
      </c>
      <c r="S23" s="621"/>
      <c r="T23" s="621"/>
      <c r="U23" s="621"/>
      <c r="V23" s="621"/>
      <c r="W23" s="621"/>
      <c r="X23" s="621"/>
      <c r="Y23" s="622"/>
      <c r="Z23" s="673">
        <v>1.1000000000000001</v>
      </c>
      <c r="AA23" s="673"/>
      <c r="AB23" s="673"/>
      <c r="AC23" s="673"/>
      <c r="AD23" s="674">
        <v>145830</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2464282</v>
      </c>
      <c r="BH23" s="621"/>
      <c r="BI23" s="621"/>
      <c r="BJ23" s="621"/>
      <c r="BK23" s="621"/>
      <c r="BL23" s="621"/>
      <c r="BM23" s="621"/>
      <c r="BN23" s="622"/>
      <c r="BO23" s="673">
        <v>6.1</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1214904</v>
      </c>
      <c r="S24" s="621"/>
      <c r="T24" s="621"/>
      <c r="U24" s="621"/>
      <c r="V24" s="621"/>
      <c r="W24" s="621"/>
      <c r="X24" s="621"/>
      <c r="Y24" s="622"/>
      <c r="Z24" s="673">
        <v>0.9</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66478105</v>
      </c>
      <c r="CS24" s="671"/>
      <c r="CT24" s="671"/>
      <c r="CU24" s="671"/>
      <c r="CV24" s="671"/>
      <c r="CW24" s="671"/>
      <c r="CX24" s="671"/>
      <c r="CY24" s="718"/>
      <c r="CZ24" s="722">
        <v>51.7</v>
      </c>
      <c r="DA24" s="723"/>
      <c r="DB24" s="723"/>
      <c r="DC24" s="724"/>
      <c r="DD24" s="717">
        <v>37028385</v>
      </c>
      <c r="DE24" s="671"/>
      <c r="DF24" s="671"/>
      <c r="DG24" s="671"/>
      <c r="DH24" s="671"/>
      <c r="DI24" s="671"/>
      <c r="DJ24" s="671"/>
      <c r="DK24" s="718"/>
      <c r="DL24" s="717">
        <v>36169019</v>
      </c>
      <c r="DM24" s="671"/>
      <c r="DN24" s="671"/>
      <c r="DO24" s="671"/>
      <c r="DP24" s="671"/>
      <c r="DQ24" s="671"/>
      <c r="DR24" s="671"/>
      <c r="DS24" s="671"/>
      <c r="DT24" s="671"/>
      <c r="DU24" s="671"/>
      <c r="DV24" s="718"/>
      <c r="DW24" s="719">
        <v>52.7</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25344147</v>
      </c>
      <c r="S25" s="621"/>
      <c r="T25" s="621"/>
      <c r="U25" s="621"/>
      <c r="V25" s="621"/>
      <c r="W25" s="621"/>
      <c r="X25" s="621"/>
      <c r="Y25" s="622"/>
      <c r="Z25" s="673">
        <v>19.5</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14822781</v>
      </c>
      <c r="CS25" s="639"/>
      <c r="CT25" s="639"/>
      <c r="CU25" s="639"/>
      <c r="CV25" s="639"/>
      <c r="CW25" s="639"/>
      <c r="CX25" s="639"/>
      <c r="CY25" s="640"/>
      <c r="CZ25" s="623">
        <v>11.5</v>
      </c>
      <c r="DA25" s="641"/>
      <c r="DB25" s="641"/>
      <c r="DC25" s="642"/>
      <c r="DD25" s="626">
        <v>13500773</v>
      </c>
      <c r="DE25" s="639"/>
      <c r="DF25" s="639"/>
      <c r="DG25" s="639"/>
      <c r="DH25" s="639"/>
      <c r="DI25" s="639"/>
      <c r="DJ25" s="639"/>
      <c r="DK25" s="640"/>
      <c r="DL25" s="626">
        <v>13282753</v>
      </c>
      <c r="DM25" s="639"/>
      <c r="DN25" s="639"/>
      <c r="DO25" s="639"/>
      <c r="DP25" s="639"/>
      <c r="DQ25" s="639"/>
      <c r="DR25" s="639"/>
      <c r="DS25" s="639"/>
      <c r="DT25" s="639"/>
      <c r="DU25" s="639"/>
      <c r="DV25" s="640"/>
      <c r="DW25" s="643">
        <v>19.3</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v>111723</v>
      </c>
      <c r="S26" s="621"/>
      <c r="T26" s="621"/>
      <c r="U26" s="621"/>
      <c r="V26" s="621"/>
      <c r="W26" s="621"/>
      <c r="X26" s="621"/>
      <c r="Y26" s="622"/>
      <c r="Z26" s="673">
        <v>0.1</v>
      </c>
      <c r="AA26" s="673"/>
      <c r="AB26" s="673"/>
      <c r="AC26" s="673"/>
      <c r="AD26" s="674">
        <v>111723</v>
      </c>
      <c r="AE26" s="674"/>
      <c r="AF26" s="674"/>
      <c r="AG26" s="674"/>
      <c r="AH26" s="674"/>
      <c r="AI26" s="674"/>
      <c r="AJ26" s="674"/>
      <c r="AK26" s="674"/>
      <c r="AL26" s="643">
        <v>0.2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10229006</v>
      </c>
      <c r="CS26" s="621"/>
      <c r="CT26" s="621"/>
      <c r="CU26" s="621"/>
      <c r="CV26" s="621"/>
      <c r="CW26" s="621"/>
      <c r="CX26" s="621"/>
      <c r="CY26" s="622"/>
      <c r="CZ26" s="623">
        <v>7.9</v>
      </c>
      <c r="DA26" s="641"/>
      <c r="DB26" s="641"/>
      <c r="DC26" s="642"/>
      <c r="DD26" s="626">
        <v>9230700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10020152</v>
      </c>
      <c r="S27" s="621"/>
      <c r="T27" s="621"/>
      <c r="U27" s="621"/>
      <c r="V27" s="621"/>
      <c r="W27" s="621"/>
      <c r="X27" s="621"/>
      <c r="Y27" s="622"/>
      <c r="Z27" s="673">
        <v>7.7</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40520968</v>
      </c>
      <c r="BH27" s="621"/>
      <c r="BI27" s="621"/>
      <c r="BJ27" s="621"/>
      <c r="BK27" s="621"/>
      <c r="BL27" s="621"/>
      <c r="BM27" s="621"/>
      <c r="BN27" s="622"/>
      <c r="BO27" s="673">
        <v>100</v>
      </c>
      <c r="BP27" s="673"/>
      <c r="BQ27" s="673"/>
      <c r="BR27" s="673"/>
      <c r="BS27" s="626">
        <v>471141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38711619</v>
      </c>
      <c r="CS27" s="639"/>
      <c r="CT27" s="639"/>
      <c r="CU27" s="639"/>
      <c r="CV27" s="639"/>
      <c r="CW27" s="639"/>
      <c r="CX27" s="639"/>
      <c r="CY27" s="640"/>
      <c r="CZ27" s="623">
        <v>30.1</v>
      </c>
      <c r="DA27" s="641"/>
      <c r="DB27" s="641"/>
      <c r="DC27" s="642"/>
      <c r="DD27" s="626">
        <v>10992337</v>
      </c>
      <c r="DE27" s="639"/>
      <c r="DF27" s="639"/>
      <c r="DG27" s="639"/>
      <c r="DH27" s="639"/>
      <c r="DI27" s="639"/>
      <c r="DJ27" s="639"/>
      <c r="DK27" s="640"/>
      <c r="DL27" s="626">
        <v>10986451</v>
      </c>
      <c r="DM27" s="639"/>
      <c r="DN27" s="639"/>
      <c r="DO27" s="639"/>
      <c r="DP27" s="639"/>
      <c r="DQ27" s="639"/>
      <c r="DR27" s="639"/>
      <c r="DS27" s="639"/>
      <c r="DT27" s="639"/>
      <c r="DU27" s="639"/>
      <c r="DV27" s="640"/>
      <c r="DW27" s="643">
        <v>16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778201</v>
      </c>
      <c r="S28" s="621"/>
      <c r="T28" s="621"/>
      <c r="U28" s="621"/>
      <c r="V28" s="621"/>
      <c r="W28" s="621"/>
      <c r="X28" s="621"/>
      <c r="Y28" s="622"/>
      <c r="Z28" s="673">
        <v>0.6</v>
      </c>
      <c r="AA28" s="673"/>
      <c r="AB28" s="673"/>
      <c r="AC28" s="673"/>
      <c r="AD28" s="674">
        <v>37331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12943705</v>
      </c>
      <c r="CS28" s="621"/>
      <c r="CT28" s="621"/>
      <c r="CU28" s="621"/>
      <c r="CV28" s="621"/>
      <c r="CW28" s="621"/>
      <c r="CX28" s="621"/>
      <c r="CY28" s="622"/>
      <c r="CZ28" s="623">
        <v>10.1</v>
      </c>
      <c r="DA28" s="641"/>
      <c r="DB28" s="641"/>
      <c r="DC28" s="642"/>
      <c r="DD28" s="626">
        <v>12535275</v>
      </c>
      <c r="DE28" s="621"/>
      <c r="DF28" s="621"/>
      <c r="DG28" s="621"/>
      <c r="DH28" s="621"/>
      <c r="DI28" s="621"/>
      <c r="DJ28" s="621"/>
      <c r="DK28" s="622"/>
      <c r="DL28" s="626">
        <v>11899815</v>
      </c>
      <c r="DM28" s="621"/>
      <c r="DN28" s="621"/>
      <c r="DO28" s="621"/>
      <c r="DP28" s="621"/>
      <c r="DQ28" s="621"/>
      <c r="DR28" s="621"/>
      <c r="DS28" s="621"/>
      <c r="DT28" s="621"/>
      <c r="DU28" s="621"/>
      <c r="DV28" s="622"/>
      <c r="DW28" s="643">
        <v>17.3</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2148018</v>
      </c>
      <c r="S29" s="621"/>
      <c r="T29" s="621"/>
      <c r="U29" s="621"/>
      <c r="V29" s="621"/>
      <c r="W29" s="621"/>
      <c r="X29" s="621"/>
      <c r="Y29" s="622"/>
      <c r="Z29" s="673">
        <v>1.6</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12943530</v>
      </c>
      <c r="CS29" s="639"/>
      <c r="CT29" s="639"/>
      <c r="CU29" s="639"/>
      <c r="CV29" s="639"/>
      <c r="CW29" s="639"/>
      <c r="CX29" s="639"/>
      <c r="CY29" s="640"/>
      <c r="CZ29" s="623">
        <v>10.1</v>
      </c>
      <c r="DA29" s="641"/>
      <c r="DB29" s="641"/>
      <c r="DC29" s="642"/>
      <c r="DD29" s="626">
        <v>12535100</v>
      </c>
      <c r="DE29" s="639"/>
      <c r="DF29" s="639"/>
      <c r="DG29" s="639"/>
      <c r="DH29" s="639"/>
      <c r="DI29" s="639"/>
      <c r="DJ29" s="639"/>
      <c r="DK29" s="640"/>
      <c r="DL29" s="626">
        <v>11899640</v>
      </c>
      <c r="DM29" s="639"/>
      <c r="DN29" s="639"/>
      <c r="DO29" s="639"/>
      <c r="DP29" s="639"/>
      <c r="DQ29" s="639"/>
      <c r="DR29" s="639"/>
      <c r="DS29" s="639"/>
      <c r="DT29" s="639"/>
      <c r="DU29" s="639"/>
      <c r="DV29" s="640"/>
      <c r="DW29" s="643">
        <v>17.3</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3670411</v>
      </c>
      <c r="S30" s="621"/>
      <c r="T30" s="621"/>
      <c r="U30" s="621"/>
      <c r="V30" s="621"/>
      <c r="W30" s="621"/>
      <c r="X30" s="621"/>
      <c r="Y30" s="622"/>
      <c r="Z30" s="673">
        <v>2.8</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98.9</v>
      </c>
      <c r="BH30" s="687"/>
      <c r="BI30" s="687"/>
      <c r="BJ30" s="687"/>
      <c r="BK30" s="687"/>
      <c r="BL30" s="687"/>
      <c r="BM30" s="688">
        <v>96.4</v>
      </c>
      <c r="BN30" s="687"/>
      <c r="BO30" s="687"/>
      <c r="BP30" s="687"/>
      <c r="BQ30" s="689"/>
      <c r="BR30" s="686">
        <v>98.9</v>
      </c>
      <c r="BS30" s="687"/>
      <c r="BT30" s="687"/>
      <c r="BU30" s="687"/>
      <c r="BV30" s="687"/>
      <c r="BW30" s="687"/>
      <c r="BX30" s="688">
        <v>96</v>
      </c>
      <c r="BY30" s="687"/>
      <c r="BZ30" s="687"/>
      <c r="CA30" s="687"/>
      <c r="CB30" s="689"/>
      <c r="CD30" s="692"/>
      <c r="CE30" s="693"/>
      <c r="CF30" s="657" t="s">
        <v>294</v>
      </c>
      <c r="CG30" s="654"/>
      <c r="CH30" s="654"/>
      <c r="CI30" s="654"/>
      <c r="CJ30" s="654"/>
      <c r="CK30" s="654"/>
      <c r="CL30" s="654"/>
      <c r="CM30" s="654"/>
      <c r="CN30" s="654"/>
      <c r="CO30" s="654"/>
      <c r="CP30" s="654"/>
      <c r="CQ30" s="655"/>
      <c r="CR30" s="620">
        <v>11819859</v>
      </c>
      <c r="CS30" s="621"/>
      <c r="CT30" s="621"/>
      <c r="CU30" s="621"/>
      <c r="CV30" s="621"/>
      <c r="CW30" s="621"/>
      <c r="CX30" s="621"/>
      <c r="CY30" s="622"/>
      <c r="CZ30" s="623">
        <v>9.1999999999999993</v>
      </c>
      <c r="DA30" s="641"/>
      <c r="DB30" s="641"/>
      <c r="DC30" s="642"/>
      <c r="DD30" s="626">
        <v>11470137</v>
      </c>
      <c r="DE30" s="621"/>
      <c r="DF30" s="621"/>
      <c r="DG30" s="621"/>
      <c r="DH30" s="621"/>
      <c r="DI30" s="621"/>
      <c r="DJ30" s="621"/>
      <c r="DK30" s="622"/>
      <c r="DL30" s="626">
        <v>10834677</v>
      </c>
      <c r="DM30" s="621"/>
      <c r="DN30" s="621"/>
      <c r="DO30" s="621"/>
      <c r="DP30" s="621"/>
      <c r="DQ30" s="621"/>
      <c r="DR30" s="621"/>
      <c r="DS30" s="621"/>
      <c r="DT30" s="621"/>
      <c r="DU30" s="621"/>
      <c r="DV30" s="622"/>
      <c r="DW30" s="643">
        <v>15.8</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1752832</v>
      </c>
      <c r="S31" s="621"/>
      <c r="T31" s="621"/>
      <c r="U31" s="621"/>
      <c r="V31" s="621"/>
      <c r="W31" s="621"/>
      <c r="X31" s="621"/>
      <c r="Y31" s="622"/>
      <c r="Z31" s="673">
        <v>1.3</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96.7</v>
      </c>
      <c r="BN31" s="685"/>
      <c r="BO31" s="685"/>
      <c r="BP31" s="685"/>
      <c r="BQ31" s="649"/>
      <c r="BR31" s="684">
        <v>98.8</v>
      </c>
      <c r="BS31" s="639"/>
      <c r="BT31" s="639"/>
      <c r="BU31" s="639"/>
      <c r="BV31" s="639"/>
      <c r="BW31" s="639"/>
      <c r="BX31" s="675">
        <v>96.3</v>
      </c>
      <c r="BY31" s="685"/>
      <c r="BZ31" s="685"/>
      <c r="CA31" s="685"/>
      <c r="CB31" s="649"/>
      <c r="CD31" s="692"/>
      <c r="CE31" s="693"/>
      <c r="CF31" s="657" t="s">
        <v>298</v>
      </c>
      <c r="CG31" s="654"/>
      <c r="CH31" s="654"/>
      <c r="CI31" s="654"/>
      <c r="CJ31" s="654"/>
      <c r="CK31" s="654"/>
      <c r="CL31" s="654"/>
      <c r="CM31" s="654"/>
      <c r="CN31" s="654"/>
      <c r="CO31" s="654"/>
      <c r="CP31" s="654"/>
      <c r="CQ31" s="655"/>
      <c r="CR31" s="620">
        <v>1123671</v>
      </c>
      <c r="CS31" s="639"/>
      <c r="CT31" s="639"/>
      <c r="CU31" s="639"/>
      <c r="CV31" s="639"/>
      <c r="CW31" s="639"/>
      <c r="CX31" s="639"/>
      <c r="CY31" s="640"/>
      <c r="CZ31" s="623">
        <v>0.9</v>
      </c>
      <c r="DA31" s="641"/>
      <c r="DB31" s="641"/>
      <c r="DC31" s="642"/>
      <c r="DD31" s="626">
        <v>1064963</v>
      </c>
      <c r="DE31" s="639"/>
      <c r="DF31" s="639"/>
      <c r="DG31" s="639"/>
      <c r="DH31" s="639"/>
      <c r="DI31" s="639"/>
      <c r="DJ31" s="639"/>
      <c r="DK31" s="640"/>
      <c r="DL31" s="626">
        <v>1064963</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4219133</v>
      </c>
      <c r="S32" s="621"/>
      <c r="T32" s="621"/>
      <c r="U32" s="621"/>
      <c r="V32" s="621"/>
      <c r="W32" s="621"/>
      <c r="X32" s="621"/>
      <c r="Y32" s="622"/>
      <c r="Z32" s="673">
        <v>3.2</v>
      </c>
      <c r="AA32" s="673"/>
      <c r="AB32" s="673"/>
      <c r="AC32" s="673"/>
      <c r="AD32" s="674">
        <v>8815</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95.8</v>
      </c>
      <c r="BN32" s="605"/>
      <c r="BO32" s="605"/>
      <c r="BP32" s="605"/>
      <c r="BQ32" s="662"/>
      <c r="BR32" s="683">
        <v>98.8</v>
      </c>
      <c r="BS32" s="605"/>
      <c r="BT32" s="605"/>
      <c r="BU32" s="605"/>
      <c r="BV32" s="605"/>
      <c r="BW32" s="605"/>
      <c r="BX32" s="668">
        <v>95.2</v>
      </c>
      <c r="BY32" s="605"/>
      <c r="BZ32" s="605"/>
      <c r="CA32" s="605"/>
      <c r="CB32" s="662"/>
      <c r="CD32" s="694"/>
      <c r="CE32" s="695"/>
      <c r="CF32" s="657" t="s">
        <v>301</v>
      </c>
      <c r="CG32" s="654"/>
      <c r="CH32" s="654"/>
      <c r="CI32" s="654"/>
      <c r="CJ32" s="654"/>
      <c r="CK32" s="654"/>
      <c r="CL32" s="654"/>
      <c r="CM32" s="654"/>
      <c r="CN32" s="654"/>
      <c r="CO32" s="654"/>
      <c r="CP32" s="654"/>
      <c r="CQ32" s="655"/>
      <c r="CR32" s="620">
        <v>175</v>
      </c>
      <c r="CS32" s="621"/>
      <c r="CT32" s="621"/>
      <c r="CU32" s="621"/>
      <c r="CV32" s="621"/>
      <c r="CW32" s="621"/>
      <c r="CX32" s="621"/>
      <c r="CY32" s="622"/>
      <c r="CZ32" s="623">
        <v>0</v>
      </c>
      <c r="DA32" s="641"/>
      <c r="DB32" s="641"/>
      <c r="DC32" s="642"/>
      <c r="DD32" s="626">
        <v>175</v>
      </c>
      <c r="DE32" s="621"/>
      <c r="DF32" s="621"/>
      <c r="DG32" s="621"/>
      <c r="DH32" s="621"/>
      <c r="DI32" s="621"/>
      <c r="DJ32" s="621"/>
      <c r="DK32" s="622"/>
      <c r="DL32" s="626">
        <v>175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10287705</v>
      </c>
      <c r="S33" s="621"/>
      <c r="T33" s="621"/>
      <c r="U33" s="621"/>
      <c r="V33" s="621"/>
      <c r="W33" s="621"/>
      <c r="X33" s="621"/>
      <c r="Y33" s="622"/>
      <c r="Z33" s="673">
        <v>7.9</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49129358</v>
      </c>
      <c r="CS33" s="639"/>
      <c r="CT33" s="639"/>
      <c r="CU33" s="639"/>
      <c r="CV33" s="639"/>
      <c r="CW33" s="639"/>
      <c r="CX33" s="639"/>
      <c r="CY33" s="640"/>
      <c r="CZ33" s="623">
        <v>38.200000000000003</v>
      </c>
      <c r="DA33" s="641"/>
      <c r="DB33" s="641"/>
      <c r="DC33" s="642"/>
      <c r="DD33" s="626">
        <v>34953643</v>
      </c>
      <c r="DE33" s="639"/>
      <c r="DF33" s="639"/>
      <c r="DG33" s="639"/>
      <c r="DH33" s="639"/>
      <c r="DI33" s="639"/>
      <c r="DJ33" s="639"/>
      <c r="DK33" s="640"/>
      <c r="DL33" s="626">
        <v>29305042</v>
      </c>
      <c r="DM33" s="639"/>
      <c r="DN33" s="639"/>
      <c r="DO33" s="639"/>
      <c r="DP33" s="639"/>
      <c r="DQ33" s="639"/>
      <c r="DR33" s="639"/>
      <c r="DS33" s="639"/>
      <c r="DT33" s="639"/>
      <c r="DU33" s="639"/>
      <c r="DV33" s="640"/>
      <c r="DW33" s="643">
        <v>42.7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16782449</v>
      </c>
      <c r="CS34" s="621"/>
      <c r="CT34" s="621"/>
      <c r="CU34" s="621"/>
      <c r="CV34" s="621"/>
      <c r="CW34" s="621"/>
      <c r="CX34" s="621"/>
      <c r="CY34" s="622"/>
      <c r="CZ34" s="623">
        <v>13</v>
      </c>
      <c r="DA34" s="641"/>
      <c r="DB34" s="641"/>
      <c r="DC34" s="642"/>
      <c r="DD34" s="626">
        <v>12234232</v>
      </c>
      <c r="DE34" s="621"/>
      <c r="DF34" s="621"/>
      <c r="DG34" s="621"/>
      <c r="DH34" s="621"/>
      <c r="DI34" s="621"/>
      <c r="DJ34" s="621"/>
      <c r="DK34" s="622"/>
      <c r="DL34" s="626">
        <v>11086562</v>
      </c>
      <c r="DM34" s="621"/>
      <c r="DN34" s="621"/>
      <c r="DO34" s="621"/>
      <c r="DP34" s="621"/>
      <c r="DQ34" s="621"/>
      <c r="DR34" s="621"/>
      <c r="DS34" s="621"/>
      <c r="DT34" s="621"/>
      <c r="DU34" s="621"/>
      <c r="DV34" s="622"/>
      <c r="DW34" s="643">
        <v>16.100000000000001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4350705</v>
      </c>
      <c r="S35" s="621"/>
      <c r="T35" s="621"/>
      <c r="U35" s="621"/>
      <c r="V35" s="621"/>
      <c r="W35" s="621"/>
      <c r="X35" s="621"/>
      <c r="Y35" s="622"/>
      <c r="Z35" s="673">
        <v>3.3</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14367846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88792</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1410839</v>
      </c>
      <c r="CS35" s="639"/>
      <c r="CT35" s="639"/>
      <c r="CU35" s="639"/>
      <c r="CV35" s="639"/>
      <c r="CW35" s="639"/>
      <c r="CX35" s="639"/>
      <c r="CY35" s="640"/>
      <c r="CZ35" s="623">
        <v>1.1000000000000001</v>
      </c>
      <c r="DA35" s="641"/>
      <c r="DB35" s="641"/>
      <c r="DC35" s="642"/>
      <c r="DD35" s="626">
        <v>1128462</v>
      </c>
      <c r="DE35" s="639"/>
      <c r="DF35" s="639"/>
      <c r="DG35" s="639"/>
      <c r="DH35" s="639"/>
      <c r="DI35" s="639"/>
      <c r="DJ35" s="639"/>
      <c r="DK35" s="640"/>
      <c r="DL35" s="626">
        <v>1128462</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130219186</v>
      </c>
      <c r="S36" s="661"/>
      <c r="T36" s="661"/>
      <c r="U36" s="661"/>
      <c r="V36" s="661"/>
      <c r="W36" s="661"/>
      <c r="X36" s="661"/>
      <c r="Y36" s="664"/>
      <c r="Z36" s="665">
        <v>100</v>
      </c>
      <c r="AA36" s="665"/>
      <c r="AB36" s="665"/>
      <c r="AC36" s="665"/>
      <c r="AD36" s="666">
        <v>64323992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1760000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-1765885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12958984</v>
      </c>
      <c r="CS36" s="621"/>
      <c r="CT36" s="621"/>
      <c r="CU36" s="621"/>
      <c r="CV36" s="621"/>
      <c r="CW36" s="621"/>
      <c r="CX36" s="621"/>
      <c r="CY36" s="622"/>
      <c r="CZ36" s="623">
        <v>10.1</v>
      </c>
      <c r="DA36" s="641"/>
      <c r="DB36" s="641"/>
      <c r="DC36" s="642"/>
      <c r="DD36" s="626">
        <v>11196788</v>
      </c>
      <c r="DE36" s="621"/>
      <c r="DF36" s="621"/>
      <c r="DG36" s="621"/>
      <c r="DH36" s="621"/>
      <c r="DI36" s="621"/>
      <c r="DJ36" s="621"/>
      <c r="DK36" s="622"/>
      <c r="DL36" s="626">
        <v>8471986</v>
      </c>
      <c r="DM36" s="621"/>
      <c r="DN36" s="621"/>
      <c r="DO36" s="621"/>
      <c r="DP36" s="621"/>
      <c r="DQ36" s="621"/>
      <c r="DR36" s="621"/>
      <c r="DS36" s="621"/>
      <c r="DT36" s="621"/>
      <c r="DU36" s="621"/>
      <c r="DV36" s="622"/>
      <c r="DW36" s="643">
        <v>12.3</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266289</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42805</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3629139</v>
      </c>
      <c r="CS37" s="639"/>
      <c r="CT37" s="639"/>
      <c r="CU37" s="639"/>
      <c r="CV37" s="639"/>
      <c r="CW37" s="639"/>
      <c r="CX37" s="639"/>
      <c r="CY37" s="640"/>
      <c r="CZ37" s="623">
        <v>2.8</v>
      </c>
      <c r="DA37" s="641"/>
      <c r="DB37" s="641"/>
      <c r="DC37" s="642"/>
      <c r="DD37" s="626">
        <v>3498342</v>
      </c>
      <c r="DE37" s="639"/>
      <c r="DF37" s="639"/>
      <c r="DG37" s="639"/>
      <c r="DH37" s="639"/>
      <c r="DI37" s="639"/>
      <c r="DJ37" s="639"/>
      <c r="DK37" s="640"/>
      <c r="DL37" s="626">
        <v>3359632</v>
      </c>
      <c r="DM37" s="639"/>
      <c r="DN37" s="639"/>
      <c r="DO37" s="639"/>
      <c r="DP37" s="639"/>
      <c r="DQ37" s="639"/>
      <c r="DR37" s="639"/>
      <c r="DS37" s="639"/>
      <c r="DT37" s="639"/>
      <c r="DU37" s="639"/>
      <c r="DV37" s="640"/>
      <c r="DW37" s="643">
        <v>4.9000000000000004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88000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72385</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12534557</v>
      </c>
      <c r="CS38" s="621"/>
      <c r="CT38" s="621"/>
      <c r="CU38" s="621"/>
      <c r="CV38" s="621"/>
      <c r="CW38" s="621"/>
      <c r="CX38" s="621"/>
      <c r="CY38" s="622"/>
      <c r="CZ38" s="623">
        <v>9.6999999999999993</v>
      </c>
      <c r="DA38" s="641"/>
      <c r="DB38" s="641"/>
      <c r="DC38" s="642"/>
      <c r="DD38" s="626">
        <v>10320523</v>
      </c>
      <c r="DE38" s="621"/>
      <c r="DF38" s="621"/>
      <c r="DG38" s="621"/>
      <c r="DH38" s="621"/>
      <c r="DI38" s="621"/>
      <c r="DJ38" s="621"/>
      <c r="DK38" s="622"/>
      <c r="DL38" s="626">
        <v>8618032</v>
      </c>
      <c r="DM38" s="621"/>
      <c r="DN38" s="621"/>
      <c r="DO38" s="621"/>
      <c r="DP38" s="621"/>
      <c r="DQ38" s="621"/>
      <c r="DR38" s="621"/>
      <c r="DS38" s="621"/>
      <c r="DT38" s="621"/>
      <c r="DU38" s="621"/>
      <c r="DV38" s="622"/>
      <c r="DW38" s="643">
        <v>12.5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11537</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2211179</v>
      </c>
      <c r="CS39" s="639"/>
      <c r="CT39" s="639"/>
      <c r="CU39" s="639"/>
      <c r="CV39" s="639"/>
      <c r="CW39" s="639"/>
      <c r="CX39" s="639"/>
      <c r="CY39" s="640"/>
      <c r="CZ39" s="623">
        <v>1.7</v>
      </c>
      <c r="DA39" s="641"/>
      <c r="DB39" s="641"/>
      <c r="DC39" s="642"/>
      <c r="DD39" s="626" t="s">
        <v>326</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4281183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137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3231350</v>
      </c>
      <c r="CS40" s="621"/>
      <c r="CT40" s="621"/>
      <c r="CU40" s="621"/>
      <c r="CV40" s="621"/>
      <c r="CW40" s="621"/>
      <c r="CX40" s="621"/>
      <c r="CY40" s="622"/>
      <c r="CZ40" s="623">
        <v>2.5</v>
      </c>
      <c r="DA40" s="641"/>
      <c r="DB40" s="641"/>
      <c r="DC40" s="642"/>
      <c r="DD40" s="626">
        <v>73638</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7960837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13094634</v>
      </c>
      <c r="CS42" s="621"/>
      <c r="CT42" s="621"/>
      <c r="CU42" s="621"/>
      <c r="CV42" s="621"/>
      <c r="CW42" s="621"/>
      <c r="CX42" s="621"/>
      <c r="CY42" s="622"/>
      <c r="CZ42" s="623">
        <v>10.199999999999999</v>
      </c>
      <c r="DA42" s="624"/>
      <c r="DB42" s="624"/>
      <c r="DC42" s="625"/>
      <c r="DD42" s="626">
        <v>2096198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339259</v>
      </c>
      <c r="CS43" s="639"/>
      <c r="CT43" s="639"/>
      <c r="CU43" s="639"/>
      <c r="CV43" s="639"/>
      <c r="CW43" s="639"/>
      <c r="CX43" s="639"/>
      <c r="CY43" s="640"/>
      <c r="CZ43" s="623">
        <v>0.3</v>
      </c>
      <c r="DA43" s="641"/>
      <c r="DB43" s="641"/>
      <c r="DC43" s="642"/>
      <c r="DD43" s="626">
        <v>339259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13049457</v>
      </c>
      <c r="CS44" s="621"/>
      <c r="CT44" s="621"/>
      <c r="CU44" s="621"/>
      <c r="CV44" s="621"/>
      <c r="CW44" s="621"/>
      <c r="CX44" s="621"/>
      <c r="CY44" s="622"/>
      <c r="CZ44" s="623">
        <v>10.1</v>
      </c>
      <c r="DA44" s="624"/>
      <c r="DB44" s="624"/>
      <c r="DC44" s="625"/>
      <c r="DD44" s="626">
        <v>2089129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6451248</v>
      </c>
      <c r="CS45" s="639"/>
      <c r="CT45" s="639"/>
      <c r="CU45" s="639"/>
      <c r="CV45" s="639"/>
      <c r="CW45" s="639"/>
      <c r="CX45" s="639"/>
      <c r="CY45" s="640"/>
      <c r="CZ45" s="623">
        <v>5</v>
      </c>
      <c r="DA45" s="641"/>
      <c r="DB45" s="641"/>
      <c r="DC45" s="642"/>
      <c r="DD45" s="626">
        <v>558383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5250252</v>
      </c>
      <c r="CS46" s="621"/>
      <c r="CT46" s="621"/>
      <c r="CU46" s="621"/>
      <c r="CV46" s="621"/>
      <c r="CW46" s="621"/>
      <c r="CX46" s="621"/>
      <c r="CY46" s="622"/>
      <c r="CZ46" s="623">
        <v>4.0999999999999996</v>
      </c>
      <c r="DA46" s="624"/>
      <c r="DB46" s="624"/>
      <c r="DC46" s="625"/>
      <c r="DD46" s="626">
        <v>1383964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45177</v>
      </c>
      <c r="CS47" s="639"/>
      <c r="CT47" s="639"/>
      <c r="CU47" s="639"/>
      <c r="CV47" s="639"/>
      <c r="CW47" s="639"/>
      <c r="CX47" s="639"/>
      <c r="CY47" s="640"/>
      <c r="CZ47" s="623">
        <v>0</v>
      </c>
      <c r="DA47" s="641"/>
      <c r="DB47" s="641"/>
      <c r="DC47" s="642"/>
      <c r="DD47" s="626">
        <v>7069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128702097</v>
      </c>
      <c r="CS49" s="605"/>
      <c r="CT49" s="605"/>
      <c r="CU49" s="605"/>
      <c r="CV49" s="605"/>
      <c r="CW49" s="605"/>
      <c r="CX49" s="605"/>
      <c r="CY49" s="606"/>
      <c r="CZ49" s="607">
        <v>100</v>
      </c>
      <c r="DA49" s="608"/>
      <c r="DB49" s="608"/>
      <c r="DC49" s="609"/>
      <c r="DD49" s="610">
        <v>74078226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346</v>
      </c>
      <c r="DK2" s="1143"/>
      <c r="DL2" s="1143"/>
      <c r="DM2" s="1143"/>
      <c r="DN2" s="1143"/>
      <c r="DO2" s="1144"/>
      <c r="DP2" s="202"/>
      <c r="DQ2" s="1142" t="s">
        <v>347</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348</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350</v>
      </c>
      <c r="B5" s="1028"/>
      <c r="C5" s="1028"/>
      <c r="D5" s="1028"/>
      <c r="E5" s="1028"/>
      <c r="F5" s="1028"/>
      <c r="G5" s="1028"/>
      <c r="H5" s="1028"/>
      <c r="I5" s="1028"/>
      <c r="J5" s="1028"/>
      <c r="K5" s="1028"/>
      <c r="L5" s="1028"/>
      <c r="M5" s="1028"/>
      <c r="N5" s="1028"/>
      <c r="O5" s="1028"/>
      <c r="P5" s="1029"/>
      <c r="Q5" s="1033" t="s">
        <v>351</v>
      </c>
      <c r="R5" s="1034"/>
      <c r="S5" s="1034"/>
      <c r="T5" s="1034"/>
      <c r="U5" s="1035"/>
      <c r="V5" s="1033" t="s">
        <v>352</v>
      </c>
      <c r="W5" s="1034"/>
      <c r="X5" s="1034"/>
      <c r="Y5" s="1034"/>
      <c r="Z5" s="1035"/>
      <c r="AA5" s="1033" t="s">
        <v>353</v>
      </c>
      <c r="AB5" s="1034"/>
      <c r="AC5" s="1034"/>
      <c r="AD5" s="1034"/>
      <c r="AE5" s="1034"/>
      <c r="AF5" s="1145" t="s">
        <v>354</v>
      </c>
      <c r="AG5" s="1034"/>
      <c r="AH5" s="1034"/>
      <c r="AI5" s="1034"/>
      <c r="AJ5" s="1049"/>
      <c r="AK5" s="1034" t="s">
        <v>355</v>
      </c>
      <c r="AL5" s="1034"/>
      <c r="AM5" s="1034"/>
      <c r="AN5" s="1034"/>
      <c r="AO5" s="1035"/>
      <c r="AP5" s="1033" t="s">
        <v>356</v>
      </c>
      <c r="AQ5" s="1034"/>
      <c r="AR5" s="1034"/>
      <c r="AS5" s="1034"/>
      <c r="AT5" s="1035"/>
      <c r="AU5" s="1033" t="s">
        <v>357</v>
      </c>
      <c r="AV5" s="1034"/>
      <c r="AW5" s="1034"/>
      <c r="AX5" s="1034"/>
      <c r="AY5" s="1049"/>
      <c r="AZ5" s="209"/>
      <c r="BA5" s="209"/>
      <c r="BB5" s="209"/>
      <c r="BC5" s="209"/>
      <c r="BD5" s="209"/>
      <c r="BE5" s="210"/>
      <c r="BF5" s="210"/>
      <c r="BG5" s="210"/>
      <c r="BH5" s="210"/>
      <c r="BI5" s="210"/>
      <c r="BJ5" s="210"/>
      <c r="BK5" s="210"/>
      <c r="BL5" s="210"/>
      <c r="BM5" s="210"/>
      <c r="BN5" s="210"/>
      <c r="BO5" s="210"/>
      <c r="BP5" s="210"/>
      <c r="BQ5" s="1027" t="s">
        <v>358</v>
      </c>
      <c r="BR5" s="1028"/>
      <c r="BS5" s="1028"/>
      <c r="BT5" s="1028"/>
      <c r="BU5" s="1028"/>
      <c r="BV5" s="1028"/>
      <c r="BW5" s="1028"/>
      <c r="BX5" s="1028"/>
      <c r="BY5" s="1028"/>
      <c r="BZ5" s="1028"/>
      <c r="CA5" s="1028"/>
      <c r="CB5" s="1028"/>
      <c r="CC5" s="1028"/>
      <c r="CD5" s="1028"/>
      <c r="CE5" s="1028"/>
      <c r="CF5" s="1028"/>
      <c r="CG5" s="1029"/>
      <c r="CH5" s="1033" t="s">
        <v>359</v>
      </c>
      <c r="CI5" s="1034"/>
      <c r="CJ5" s="1034"/>
      <c r="CK5" s="1034"/>
      <c r="CL5" s="1035"/>
      <c r="CM5" s="1033" t="s">
        <v>360</v>
      </c>
      <c r="CN5" s="1034"/>
      <c r="CO5" s="1034"/>
      <c r="CP5" s="1034"/>
      <c r="CQ5" s="1035"/>
      <c r="CR5" s="1033" t="s">
        <v>361</v>
      </c>
      <c r="CS5" s="1034"/>
      <c r="CT5" s="1034"/>
      <c r="CU5" s="1034"/>
      <c r="CV5" s="1035"/>
      <c r="CW5" s="1033" t="s">
        <v>362</v>
      </c>
      <c r="CX5" s="1034"/>
      <c r="CY5" s="1034"/>
      <c r="CZ5" s="1034"/>
      <c r="DA5" s="1035"/>
      <c r="DB5" s="1033" t="s">
        <v>363</v>
      </c>
      <c r="DC5" s="1034"/>
      <c r="DD5" s="1034"/>
      <c r="DE5" s="1034"/>
      <c r="DF5" s="1035"/>
      <c r="DG5" s="1130" t="s">
        <v>364</v>
      </c>
      <c r="DH5" s="1131"/>
      <c r="DI5" s="1131"/>
      <c r="DJ5" s="1131"/>
      <c r="DK5" s="1132"/>
      <c r="DL5" s="1130" t="s">
        <v>365</v>
      </c>
      <c r="DM5" s="1131"/>
      <c r="DN5" s="1131"/>
      <c r="DO5" s="1131"/>
      <c r="DP5" s="1132"/>
      <c r="DQ5" s="1033" t="s">
        <v>366</v>
      </c>
      <c r="DR5" s="1034"/>
      <c r="DS5" s="1034"/>
      <c r="DT5" s="1034"/>
      <c r="DU5" s="1035"/>
      <c r="DV5" s="1033" t="s">
        <v>357</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x14ac:dyDescent="0.15">
      <c r="A7" s="211">
        <v>1</v>
      </c>
      <c r="B7" s="1082" t="s">
        <v>367</v>
      </c>
      <c r="C7" s="1083"/>
      <c r="D7" s="1083"/>
      <c r="E7" s="1083"/>
      <c r="F7" s="1083"/>
      <c r="G7" s="1083"/>
      <c r="H7" s="1083"/>
      <c r="I7" s="1083"/>
      <c r="J7" s="1083"/>
      <c r="K7" s="1083"/>
      <c r="L7" s="1083"/>
      <c r="M7" s="1083"/>
      <c r="N7" s="1083"/>
      <c r="O7" s="1083"/>
      <c r="P7" s="1084"/>
      <c r="Q7" s="1136">
        <v>129984</v>
      </c>
      <c r="R7" s="1137"/>
      <c r="S7" s="1137"/>
      <c r="T7" s="1137"/>
      <c r="U7" s="1137"/>
      <c r="V7" s="1137">
        <v>128619</v>
      </c>
      <c r="W7" s="1137"/>
      <c r="X7" s="1137"/>
      <c r="Y7" s="1137"/>
      <c r="Z7" s="1137"/>
      <c r="AA7" s="1137">
        <v>1365</v>
      </c>
      <c r="AB7" s="1137"/>
      <c r="AC7" s="1137"/>
      <c r="AD7" s="1137"/>
      <c r="AE7" s="1138"/>
      <c r="AF7" s="1139">
        <v>852</v>
      </c>
      <c r="AG7" s="1140"/>
      <c r="AH7" s="1140"/>
      <c r="AI7" s="1140"/>
      <c r="AJ7" s="1141"/>
      <c r="AK7" s="1123">
        <v>3750</v>
      </c>
      <c r="AL7" s="1124"/>
      <c r="AM7" s="1124"/>
      <c r="AN7" s="1124"/>
      <c r="AO7" s="1124"/>
      <c r="AP7" s="1124">
        <v>142510</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t="s">
        <v>583</v>
      </c>
      <c r="BS7" s="1127" t="s">
        <v>544</v>
      </c>
      <c r="BT7" s="1128"/>
      <c r="BU7" s="1128"/>
      <c r="BV7" s="1128"/>
      <c r="BW7" s="1128"/>
      <c r="BX7" s="1128"/>
      <c r="BY7" s="1128"/>
      <c r="BZ7" s="1128"/>
      <c r="CA7" s="1128"/>
      <c r="CB7" s="1128"/>
      <c r="CC7" s="1128"/>
      <c r="CD7" s="1128"/>
      <c r="CE7" s="1128"/>
      <c r="CF7" s="1128"/>
      <c r="CG7" s="1129"/>
      <c r="CH7" s="1120">
        <v>102</v>
      </c>
      <c r="CI7" s="1121"/>
      <c r="CJ7" s="1121"/>
      <c r="CK7" s="1121"/>
      <c r="CL7" s="1122"/>
      <c r="CM7" s="1120">
        <v>2858</v>
      </c>
      <c r="CN7" s="1121"/>
      <c r="CO7" s="1121"/>
      <c r="CP7" s="1121"/>
      <c r="CQ7" s="1122"/>
      <c r="CR7" s="1120">
        <v>2</v>
      </c>
      <c r="CS7" s="1121"/>
      <c r="CT7" s="1121"/>
      <c r="CU7" s="1121"/>
      <c r="CV7" s="1122"/>
      <c r="CW7" s="1120" t="s">
        <v>113</v>
      </c>
      <c r="CX7" s="1121"/>
      <c r="CY7" s="1121"/>
      <c r="CZ7" s="1121"/>
      <c r="DA7" s="1122"/>
      <c r="DB7" s="1120" t="s">
        <v>113</v>
      </c>
      <c r="DC7" s="1121"/>
      <c r="DD7" s="1121"/>
      <c r="DE7" s="1121"/>
      <c r="DF7" s="1122"/>
      <c r="DG7" s="1120" t="s">
        <v>113</v>
      </c>
      <c r="DH7" s="1121"/>
      <c r="DI7" s="1121"/>
      <c r="DJ7" s="1121"/>
      <c r="DK7" s="1122"/>
      <c r="DL7" s="1120">
        <v>2461</v>
      </c>
      <c r="DM7" s="1121"/>
      <c r="DN7" s="1121"/>
      <c r="DO7" s="1121"/>
      <c r="DP7" s="1122"/>
      <c r="DQ7" s="1120">
        <v>246</v>
      </c>
      <c r="DR7" s="1121"/>
      <c r="DS7" s="1121"/>
      <c r="DT7" s="1121"/>
      <c r="DU7" s="1122"/>
      <c r="DV7" s="1147"/>
      <c r="DW7" s="1148"/>
      <c r="DX7" s="1148"/>
      <c r="DY7" s="1148"/>
      <c r="DZ7" s="1149"/>
      <c r="EA7" s="207"/>
    </row>
    <row r="8" spans="1:131" s="208" customFormat="1" ht="26.25" customHeight="1" x14ac:dyDescent="0.15">
      <c r="A8" s="214">
        <v>2</v>
      </c>
      <c r="B8" s="1069" t="s">
        <v>368</v>
      </c>
      <c r="C8" s="1070"/>
      <c r="D8" s="1070"/>
      <c r="E8" s="1070"/>
      <c r="F8" s="1070"/>
      <c r="G8" s="1070"/>
      <c r="H8" s="1070"/>
      <c r="I8" s="1070"/>
      <c r="J8" s="1070"/>
      <c r="K8" s="1070"/>
      <c r="L8" s="1070"/>
      <c r="M8" s="1070"/>
      <c r="N8" s="1070"/>
      <c r="O8" s="1070"/>
      <c r="P8" s="1071"/>
      <c r="Q8" s="1075">
        <v>99</v>
      </c>
      <c r="R8" s="1076"/>
      <c r="S8" s="1076"/>
      <c r="T8" s="1076"/>
      <c r="U8" s="1076"/>
      <c r="V8" s="1076">
        <v>84</v>
      </c>
      <c r="W8" s="1076"/>
      <c r="X8" s="1076"/>
      <c r="Y8" s="1076"/>
      <c r="Z8" s="1076"/>
      <c r="AA8" s="1076">
        <v>16</v>
      </c>
      <c r="AB8" s="1076"/>
      <c r="AC8" s="1076"/>
      <c r="AD8" s="1076"/>
      <c r="AE8" s="1077"/>
      <c r="AF8" s="1051">
        <v>16</v>
      </c>
      <c r="AG8" s="1052"/>
      <c r="AH8" s="1052"/>
      <c r="AI8" s="1052"/>
      <c r="AJ8" s="1053"/>
      <c r="AK8" s="1118" t="s">
        <v>557</v>
      </c>
      <c r="AL8" s="1119"/>
      <c r="AM8" s="1119"/>
      <c r="AN8" s="1119"/>
      <c r="AO8" s="1119"/>
      <c r="AP8" s="1119">
        <v>8</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t="s">
        <v>585</v>
      </c>
      <c r="BT8" s="1047"/>
      <c r="BU8" s="1047"/>
      <c r="BV8" s="1047"/>
      <c r="BW8" s="1047"/>
      <c r="BX8" s="1047"/>
      <c r="BY8" s="1047"/>
      <c r="BZ8" s="1047"/>
      <c r="CA8" s="1047"/>
      <c r="CB8" s="1047"/>
      <c r="CC8" s="1047"/>
      <c r="CD8" s="1047"/>
      <c r="CE8" s="1047"/>
      <c r="CF8" s="1047"/>
      <c r="CG8" s="1048"/>
      <c r="CH8" s="1021">
        <v>-19</v>
      </c>
      <c r="CI8" s="1022"/>
      <c r="CJ8" s="1022"/>
      <c r="CK8" s="1022"/>
      <c r="CL8" s="1023"/>
      <c r="CM8" s="1021">
        <v>616</v>
      </c>
      <c r="CN8" s="1022"/>
      <c r="CO8" s="1022"/>
      <c r="CP8" s="1022"/>
      <c r="CQ8" s="1023"/>
      <c r="CR8" s="1021">
        <v>3</v>
      </c>
      <c r="CS8" s="1022"/>
      <c r="CT8" s="1022"/>
      <c r="CU8" s="1022"/>
      <c r="CV8" s="1023"/>
      <c r="CW8" s="1021">
        <v>55</v>
      </c>
      <c r="CX8" s="1022"/>
      <c r="CY8" s="1022"/>
      <c r="CZ8" s="1022"/>
      <c r="DA8" s="1023"/>
      <c r="DB8" s="1021" t="s">
        <v>113</v>
      </c>
      <c r="DC8" s="1022"/>
      <c r="DD8" s="1022"/>
      <c r="DE8" s="1022"/>
      <c r="DF8" s="1023"/>
      <c r="DG8" s="1021" t="s">
        <v>113</v>
      </c>
      <c r="DH8" s="1022"/>
      <c r="DI8" s="1022"/>
      <c r="DJ8" s="1022"/>
      <c r="DK8" s="1023"/>
      <c r="DL8" s="1021" t="s">
        <v>113</v>
      </c>
      <c r="DM8" s="1022"/>
      <c r="DN8" s="1022"/>
      <c r="DO8" s="1022"/>
      <c r="DP8" s="1023"/>
      <c r="DQ8" s="1021" t="s">
        <v>113</v>
      </c>
      <c r="DR8" s="1022"/>
      <c r="DS8" s="1022"/>
      <c r="DT8" s="1022"/>
      <c r="DU8" s="1023"/>
      <c r="DV8" s="1024"/>
      <c r="DW8" s="1025"/>
      <c r="DX8" s="1025"/>
      <c r="DY8" s="1025"/>
      <c r="DZ8" s="1026"/>
      <c r="EA8" s="207"/>
    </row>
    <row r="9" spans="1:131" s="208" customFormat="1" ht="26.25" customHeight="1" x14ac:dyDescent="0.15">
      <c r="A9" s="214">
        <v>3</v>
      </c>
      <c r="B9" s="1069" t="s">
        <v>369</v>
      </c>
      <c r="C9" s="1070"/>
      <c r="D9" s="1070"/>
      <c r="E9" s="1070"/>
      <c r="F9" s="1070"/>
      <c r="G9" s="1070"/>
      <c r="H9" s="1070"/>
      <c r="I9" s="1070"/>
      <c r="J9" s="1070"/>
      <c r="K9" s="1070"/>
      <c r="L9" s="1070"/>
      <c r="M9" s="1070"/>
      <c r="N9" s="1070"/>
      <c r="O9" s="1070"/>
      <c r="P9" s="1071"/>
      <c r="Q9" s="1075">
        <v>216</v>
      </c>
      <c r="R9" s="1076"/>
      <c r="S9" s="1076"/>
      <c r="T9" s="1076"/>
      <c r="U9" s="1076"/>
      <c r="V9" s="1076">
        <v>79</v>
      </c>
      <c r="W9" s="1076"/>
      <c r="X9" s="1076"/>
      <c r="Y9" s="1076"/>
      <c r="Z9" s="1076"/>
      <c r="AA9" s="1076">
        <v>137</v>
      </c>
      <c r="AB9" s="1076"/>
      <c r="AC9" s="1076"/>
      <c r="AD9" s="1076"/>
      <c r="AE9" s="1077"/>
      <c r="AF9" s="1051">
        <v>137</v>
      </c>
      <c r="AG9" s="1052"/>
      <c r="AH9" s="1052"/>
      <c r="AI9" s="1052"/>
      <c r="AJ9" s="1053"/>
      <c r="AK9" s="1118" t="s">
        <v>557</v>
      </c>
      <c r="AL9" s="1119"/>
      <c r="AM9" s="1119"/>
      <c r="AN9" s="1119"/>
      <c r="AO9" s="1119"/>
      <c r="AP9" s="1119">
        <v>542</v>
      </c>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6" t="s">
        <v>545</v>
      </c>
      <c r="BT9" s="1047"/>
      <c r="BU9" s="1047"/>
      <c r="BV9" s="1047"/>
      <c r="BW9" s="1047"/>
      <c r="BX9" s="1047"/>
      <c r="BY9" s="1047"/>
      <c r="BZ9" s="1047"/>
      <c r="CA9" s="1047"/>
      <c r="CB9" s="1047"/>
      <c r="CC9" s="1047"/>
      <c r="CD9" s="1047"/>
      <c r="CE9" s="1047"/>
      <c r="CF9" s="1047"/>
      <c r="CG9" s="1048"/>
      <c r="CH9" s="1021">
        <v>9</v>
      </c>
      <c r="CI9" s="1022"/>
      <c r="CJ9" s="1022"/>
      <c r="CK9" s="1022"/>
      <c r="CL9" s="1023"/>
      <c r="CM9" s="1021">
        <v>114</v>
      </c>
      <c r="CN9" s="1022"/>
      <c r="CO9" s="1022"/>
      <c r="CP9" s="1022"/>
      <c r="CQ9" s="1023"/>
      <c r="CR9" s="1021">
        <v>20</v>
      </c>
      <c r="CS9" s="1022"/>
      <c r="CT9" s="1022"/>
      <c r="CU9" s="1022"/>
      <c r="CV9" s="1023"/>
      <c r="CW9" s="1021">
        <v>32</v>
      </c>
      <c r="CX9" s="1022"/>
      <c r="CY9" s="1022"/>
      <c r="CZ9" s="1022"/>
      <c r="DA9" s="1023"/>
      <c r="DB9" s="1021" t="s">
        <v>113</v>
      </c>
      <c r="DC9" s="1022"/>
      <c r="DD9" s="1022"/>
      <c r="DE9" s="1022"/>
      <c r="DF9" s="1023"/>
      <c r="DG9" s="1021" t="s">
        <v>113</v>
      </c>
      <c r="DH9" s="1022"/>
      <c r="DI9" s="1022"/>
      <c r="DJ9" s="1022"/>
      <c r="DK9" s="1023"/>
      <c r="DL9" s="1021" t="s">
        <v>113</v>
      </c>
      <c r="DM9" s="1022"/>
      <c r="DN9" s="1022"/>
      <c r="DO9" s="1022"/>
      <c r="DP9" s="1023"/>
      <c r="DQ9" s="1021" t="s">
        <v>113</v>
      </c>
      <c r="DR9" s="1022"/>
      <c r="DS9" s="1022"/>
      <c r="DT9" s="1022"/>
      <c r="DU9" s="1023"/>
      <c r="DV9" s="1024"/>
      <c r="DW9" s="1025"/>
      <c r="DX9" s="1025"/>
      <c r="DY9" s="1025"/>
      <c r="DZ9" s="1026"/>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6" t="s">
        <v>546</v>
      </c>
      <c r="BT10" s="1047"/>
      <c r="BU10" s="1047"/>
      <c r="BV10" s="1047"/>
      <c r="BW10" s="1047"/>
      <c r="BX10" s="1047"/>
      <c r="BY10" s="1047"/>
      <c r="BZ10" s="1047"/>
      <c r="CA10" s="1047"/>
      <c r="CB10" s="1047"/>
      <c r="CC10" s="1047"/>
      <c r="CD10" s="1047"/>
      <c r="CE10" s="1047"/>
      <c r="CF10" s="1047"/>
      <c r="CG10" s="1048"/>
      <c r="CH10" s="1021">
        <v>-1</v>
      </c>
      <c r="CI10" s="1022"/>
      <c r="CJ10" s="1022"/>
      <c r="CK10" s="1022"/>
      <c r="CL10" s="1023"/>
      <c r="CM10" s="1021">
        <v>619</v>
      </c>
      <c r="CN10" s="1022"/>
      <c r="CO10" s="1022"/>
      <c r="CP10" s="1022"/>
      <c r="CQ10" s="1023"/>
      <c r="CR10" s="1021">
        <v>5</v>
      </c>
      <c r="CS10" s="1022"/>
      <c r="CT10" s="1022"/>
      <c r="CU10" s="1022"/>
      <c r="CV10" s="1023"/>
      <c r="CW10" s="1021">
        <v>28</v>
      </c>
      <c r="CX10" s="1022"/>
      <c r="CY10" s="1022"/>
      <c r="CZ10" s="1022"/>
      <c r="DA10" s="1023"/>
      <c r="DB10" s="1021" t="s">
        <v>113</v>
      </c>
      <c r="DC10" s="1022"/>
      <c r="DD10" s="1022"/>
      <c r="DE10" s="1022"/>
      <c r="DF10" s="1023"/>
      <c r="DG10" s="1021" t="s">
        <v>113</v>
      </c>
      <c r="DH10" s="1022"/>
      <c r="DI10" s="1022"/>
      <c r="DJ10" s="1022"/>
      <c r="DK10" s="1023"/>
      <c r="DL10" s="1021" t="s">
        <v>113</v>
      </c>
      <c r="DM10" s="1022"/>
      <c r="DN10" s="1022"/>
      <c r="DO10" s="1022"/>
      <c r="DP10" s="1023"/>
      <c r="DQ10" s="1021" t="s">
        <v>113</v>
      </c>
      <c r="DR10" s="1022"/>
      <c r="DS10" s="1022"/>
      <c r="DT10" s="1022"/>
      <c r="DU10" s="1023"/>
      <c r="DV10" s="1024"/>
      <c r="DW10" s="1025"/>
      <c r="DX10" s="1025"/>
      <c r="DY10" s="1025"/>
      <c r="DZ10" s="1026"/>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t="s">
        <v>547</v>
      </c>
      <c r="BT11" s="1047"/>
      <c r="BU11" s="1047"/>
      <c r="BV11" s="1047"/>
      <c r="BW11" s="1047"/>
      <c r="BX11" s="1047"/>
      <c r="BY11" s="1047"/>
      <c r="BZ11" s="1047"/>
      <c r="CA11" s="1047"/>
      <c r="CB11" s="1047"/>
      <c r="CC11" s="1047"/>
      <c r="CD11" s="1047"/>
      <c r="CE11" s="1047"/>
      <c r="CF11" s="1047"/>
      <c r="CG11" s="1048"/>
      <c r="CH11" s="1021">
        <v>-18</v>
      </c>
      <c r="CI11" s="1022"/>
      <c r="CJ11" s="1022"/>
      <c r="CK11" s="1022"/>
      <c r="CL11" s="1023"/>
      <c r="CM11" s="1021">
        <v>740</v>
      </c>
      <c r="CN11" s="1022"/>
      <c r="CO11" s="1022"/>
      <c r="CP11" s="1022"/>
      <c r="CQ11" s="1023"/>
      <c r="CR11" s="1021">
        <v>48</v>
      </c>
      <c r="CS11" s="1022"/>
      <c r="CT11" s="1022"/>
      <c r="CU11" s="1022"/>
      <c r="CV11" s="1023"/>
      <c r="CW11" s="1021">
        <v>217</v>
      </c>
      <c r="CX11" s="1022"/>
      <c r="CY11" s="1022"/>
      <c r="CZ11" s="1022"/>
      <c r="DA11" s="1023"/>
      <c r="DB11" s="1021" t="s">
        <v>113</v>
      </c>
      <c r="DC11" s="1022"/>
      <c r="DD11" s="1022"/>
      <c r="DE11" s="1022"/>
      <c r="DF11" s="1023"/>
      <c r="DG11" s="1021" t="s">
        <v>113</v>
      </c>
      <c r="DH11" s="1022"/>
      <c r="DI11" s="1022"/>
      <c r="DJ11" s="1022"/>
      <c r="DK11" s="1023"/>
      <c r="DL11" s="1021" t="s">
        <v>113</v>
      </c>
      <c r="DM11" s="1022"/>
      <c r="DN11" s="1022"/>
      <c r="DO11" s="1022"/>
      <c r="DP11" s="1023"/>
      <c r="DQ11" s="1021" t="s">
        <v>113</v>
      </c>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t="s">
        <v>548</v>
      </c>
      <c r="BT12" s="1047"/>
      <c r="BU12" s="1047"/>
      <c r="BV12" s="1047"/>
      <c r="BW12" s="1047"/>
      <c r="BX12" s="1047"/>
      <c r="BY12" s="1047"/>
      <c r="BZ12" s="1047"/>
      <c r="CA12" s="1047"/>
      <c r="CB12" s="1047"/>
      <c r="CC12" s="1047"/>
      <c r="CD12" s="1047"/>
      <c r="CE12" s="1047"/>
      <c r="CF12" s="1047"/>
      <c r="CG12" s="1048"/>
      <c r="CH12" s="1021">
        <v>-5</v>
      </c>
      <c r="CI12" s="1022"/>
      <c r="CJ12" s="1022"/>
      <c r="CK12" s="1022"/>
      <c r="CL12" s="1023"/>
      <c r="CM12" s="1021">
        <v>171</v>
      </c>
      <c r="CN12" s="1022"/>
      <c r="CO12" s="1022"/>
      <c r="CP12" s="1022"/>
      <c r="CQ12" s="1023"/>
      <c r="CR12" s="1021">
        <v>15</v>
      </c>
      <c r="CS12" s="1022"/>
      <c r="CT12" s="1022"/>
      <c r="CU12" s="1022"/>
      <c r="CV12" s="1023"/>
      <c r="CW12" s="1021">
        <v>47</v>
      </c>
      <c r="CX12" s="1022"/>
      <c r="CY12" s="1022"/>
      <c r="CZ12" s="1022"/>
      <c r="DA12" s="1023"/>
      <c r="DB12" s="1021" t="s">
        <v>113</v>
      </c>
      <c r="DC12" s="1022"/>
      <c r="DD12" s="1022"/>
      <c r="DE12" s="1022"/>
      <c r="DF12" s="1023"/>
      <c r="DG12" s="1021" t="s">
        <v>113</v>
      </c>
      <c r="DH12" s="1022"/>
      <c r="DI12" s="1022"/>
      <c r="DJ12" s="1022"/>
      <c r="DK12" s="1023"/>
      <c r="DL12" s="1021" t="s">
        <v>113</v>
      </c>
      <c r="DM12" s="1022"/>
      <c r="DN12" s="1022"/>
      <c r="DO12" s="1022"/>
      <c r="DP12" s="1023"/>
      <c r="DQ12" s="1021" t="s">
        <v>113</v>
      </c>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t="s">
        <v>549</v>
      </c>
      <c r="BT13" s="1047"/>
      <c r="BU13" s="1047"/>
      <c r="BV13" s="1047"/>
      <c r="BW13" s="1047"/>
      <c r="BX13" s="1047"/>
      <c r="BY13" s="1047"/>
      <c r="BZ13" s="1047"/>
      <c r="CA13" s="1047"/>
      <c r="CB13" s="1047"/>
      <c r="CC13" s="1047"/>
      <c r="CD13" s="1047"/>
      <c r="CE13" s="1047"/>
      <c r="CF13" s="1047"/>
      <c r="CG13" s="1048"/>
      <c r="CH13" s="1021">
        <v>1</v>
      </c>
      <c r="CI13" s="1022"/>
      <c r="CJ13" s="1022"/>
      <c r="CK13" s="1022"/>
      <c r="CL13" s="1023"/>
      <c r="CM13" s="1021">
        <v>125</v>
      </c>
      <c r="CN13" s="1022"/>
      <c r="CO13" s="1022"/>
      <c r="CP13" s="1022"/>
      <c r="CQ13" s="1023"/>
      <c r="CR13" s="1021">
        <v>20</v>
      </c>
      <c r="CS13" s="1022"/>
      <c r="CT13" s="1022"/>
      <c r="CU13" s="1022"/>
      <c r="CV13" s="1023"/>
      <c r="CW13" s="1021" t="s">
        <v>113</v>
      </c>
      <c r="CX13" s="1022"/>
      <c r="CY13" s="1022"/>
      <c r="CZ13" s="1022"/>
      <c r="DA13" s="1023"/>
      <c r="DB13" s="1021">
        <v>2119</v>
      </c>
      <c r="DC13" s="1022"/>
      <c r="DD13" s="1022"/>
      <c r="DE13" s="1022"/>
      <c r="DF13" s="1023"/>
      <c r="DG13" s="1021" t="s">
        <v>113</v>
      </c>
      <c r="DH13" s="1022"/>
      <c r="DI13" s="1022"/>
      <c r="DJ13" s="1022"/>
      <c r="DK13" s="1023"/>
      <c r="DL13" s="1021" t="s">
        <v>113</v>
      </c>
      <c r="DM13" s="1022"/>
      <c r="DN13" s="1022"/>
      <c r="DO13" s="1022"/>
      <c r="DP13" s="1023"/>
      <c r="DQ13" s="1021" t="s">
        <v>113</v>
      </c>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t="s">
        <v>550</v>
      </c>
      <c r="BT14" s="1047"/>
      <c r="BU14" s="1047"/>
      <c r="BV14" s="1047"/>
      <c r="BW14" s="1047"/>
      <c r="BX14" s="1047"/>
      <c r="BY14" s="1047"/>
      <c r="BZ14" s="1047"/>
      <c r="CA14" s="1047"/>
      <c r="CB14" s="1047"/>
      <c r="CC14" s="1047"/>
      <c r="CD14" s="1047"/>
      <c r="CE14" s="1047"/>
      <c r="CF14" s="1047"/>
      <c r="CG14" s="1048"/>
      <c r="CH14" s="1021">
        <v>18</v>
      </c>
      <c r="CI14" s="1022"/>
      <c r="CJ14" s="1022"/>
      <c r="CK14" s="1022"/>
      <c r="CL14" s="1023"/>
      <c r="CM14" s="1021">
        <v>1893</v>
      </c>
      <c r="CN14" s="1022"/>
      <c r="CO14" s="1022"/>
      <c r="CP14" s="1022"/>
      <c r="CQ14" s="1023"/>
      <c r="CR14" s="1021">
        <v>301</v>
      </c>
      <c r="CS14" s="1022"/>
      <c r="CT14" s="1022"/>
      <c r="CU14" s="1022"/>
      <c r="CV14" s="1023"/>
      <c r="CW14" s="1021">
        <v>22</v>
      </c>
      <c r="CX14" s="1022"/>
      <c r="CY14" s="1022"/>
      <c r="CZ14" s="1022"/>
      <c r="DA14" s="1023"/>
      <c r="DB14" s="1021" t="s">
        <v>113</v>
      </c>
      <c r="DC14" s="1022"/>
      <c r="DD14" s="1022"/>
      <c r="DE14" s="1022"/>
      <c r="DF14" s="1023"/>
      <c r="DG14" s="1021" t="s">
        <v>113</v>
      </c>
      <c r="DH14" s="1022"/>
      <c r="DI14" s="1022"/>
      <c r="DJ14" s="1022"/>
      <c r="DK14" s="1023"/>
      <c r="DL14" s="1021" t="s">
        <v>113</v>
      </c>
      <c r="DM14" s="1022"/>
      <c r="DN14" s="1022"/>
      <c r="DO14" s="1022"/>
      <c r="DP14" s="1023"/>
      <c r="DQ14" s="1021" t="s">
        <v>113</v>
      </c>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t="s">
        <v>551</v>
      </c>
      <c r="BT15" s="1047"/>
      <c r="BU15" s="1047"/>
      <c r="BV15" s="1047"/>
      <c r="BW15" s="1047"/>
      <c r="BX15" s="1047"/>
      <c r="BY15" s="1047"/>
      <c r="BZ15" s="1047"/>
      <c r="CA15" s="1047"/>
      <c r="CB15" s="1047"/>
      <c r="CC15" s="1047"/>
      <c r="CD15" s="1047"/>
      <c r="CE15" s="1047"/>
      <c r="CF15" s="1047"/>
      <c r="CG15" s="1048"/>
      <c r="CH15" s="1021">
        <v>41</v>
      </c>
      <c r="CI15" s="1022"/>
      <c r="CJ15" s="1022"/>
      <c r="CK15" s="1022"/>
      <c r="CL15" s="1023"/>
      <c r="CM15" s="1021">
        <v>1950</v>
      </c>
      <c r="CN15" s="1022"/>
      <c r="CO15" s="1022"/>
      <c r="CP15" s="1022"/>
      <c r="CQ15" s="1023"/>
      <c r="CR15" s="1021">
        <v>467</v>
      </c>
      <c r="CS15" s="1022"/>
      <c r="CT15" s="1022"/>
      <c r="CU15" s="1022"/>
      <c r="CV15" s="1023"/>
      <c r="CW15" s="1021">
        <v>91</v>
      </c>
      <c r="CX15" s="1022"/>
      <c r="CY15" s="1022"/>
      <c r="CZ15" s="1022"/>
      <c r="DA15" s="1023"/>
      <c r="DB15" s="1021" t="s">
        <v>113</v>
      </c>
      <c r="DC15" s="1022"/>
      <c r="DD15" s="1022"/>
      <c r="DE15" s="1022"/>
      <c r="DF15" s="1023"/>
      <c r="DG15" s="1021" t="s">
        <v>113</v>
      </c>
      <c r="DH15" s="1022"/>
      <c r="DI15" s="1022"/>
      <c r="DJ15" s="1022"/>
      <c r="DK15" s="1023"/>
      <c r="DL15" s="1021" t="s">
        <v>113</v>
      </c>
      <c r="DM15" s="1022"/>
      <c r="DN15" s="1022"/>
      <c r="DO15" s="1022"/>
      <c r="DP15" s="1023"/>
      <c r="DQ15" s="1021" t="s">
        <v>113</v>
      </c>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t="s">
        <v>552</v>
      </c>
      <c r="BT16" s="1047"/>
      <c r="BU16" s="1047"/>
      <c r="BV16" s="1047"/>
      <c r="BW16" s="1047"/>
      <c r="BX16" s="1047"/>
      <c r="BY16" s="1047"/>
      <c r="BZ16" s="1047"/>
      <c r="CA16" s="1047"/>
      <c r="CB16" s="1047"/>
      <c r="CC16" s="1047"/>
      <c r="CD16" s="1047"/>
      <c r="CE16" s="1047"/>
      <c r="CF16" s="1047"/>
      <c r="CG16" s="1048"/>
      <c r="CH16" s="1021">
        <v>7</v>
      </c>
      <c r="CI16" s="1022"/>
      <c r="CJ16" s="1022"/>
      <c r="CK16" s="1022"/>
      <c r="CL16" s="1023"/>
      <c r="CM16" s="1021">
        <v>653</v>
      </c>
      <c r="CN16" s="1022"/>
      <c r="CO16" s="1022"/>
      <c r="CP16" s="1022"/>
      <c r="CQ16" s="1023"/>
      <c r="CR16" s="1021">
        <v>253</v>
      </c>
      <c r="CS16" s="1022"/>
      <c r="CT16" s="1022"/>
      <c r="CU16" s="1022"/>
      <c r="CV16" s="1023"/>
      <c r="CW16" s="1021">
        <v>18</v>
      </c>
      <c r="CX16" s="1022"/>
      <c r="CY16" s="1022"/>
      <c r="CZ16" s="1022"/>
      <c r="DA16" s="1023"/>
      <c r="DB16" s="1021" t="s">
        <v>113</v>
      </c>
      <c r="DC16" s="1022"/>
      <c r="DD16" s="1022"/>
      <c r="DE16" s="1022"/>
      <c r="DF16" s="1023"/>
      <c r="DG16" s="1021" t="s">
        <v>113</v>
      </c>
      <c r="DH16" s="1022"/>
      <c r="DI16" s="1022"/>
      <c r="DJ16" s="1022"/>
      <c r="DK16" s="1023"/>
      <c r="DL16" s="1021" t="s">
        <v>113</v>
      </c>
      <c r="DM16" s="1022"/>
      <c r="DN16" s="1022"/>
      <c r="DO16" s="1022"/>
      <c r="DP16" s="1023"/>
      <c r="DQ16" s="1021" t="s">
        <v>113</v>
      </c>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t="s">
        <v>553</v>
      </c>
      <c r="BT17" s="1047"/>
      <c r="BU17" s="1047"/>
      <c r="BV17" s="1047"/>
      <c r="BW17" s="1047"/>
      <c r="BX17" s="1047"/>
      <c r="BY17" s="1047"/>
      <c r="BZ17" s="1047"/>
      <c r="CA17" s="1047"/>
      <c r="CB17" s="1047"/>
      <c r="CC17" s="1047"/>
      <c r="CD17" s="1047"/>
      <c r="CE17" s="1047"/>
      <c r="CF17" s="1047"/>
      <c r="CG17" s="1048"/>
      <c r="CH17" s="1021" t="s">
        <v>113</v>
      </c>
      <c r="CI17" s="1022"/>
      <c r="CJ17" s="1022"/>
      <c r="CK17" s="1022"/>
      <c r="CL17" s="1023"/>
      <c r="CM17" s="1021" t="s">
        <v>113</v>
      </c>
      <c r="CN17" s="1022"/>
      <c r="CO17" s="1022"/>
      <c r="CP17" s="1022"/>
      <c r="CQ17" s="1023"/>
      <c r="CR17" s="1021">
        <v>6</v>
      </c>
      <c r="CS17" s="1022"/>
      <c r="CT17" s="1022"/>
      <c r="CU17" s="1022"/>
      <c r="CV17" s="1023"/>
      <c r="CW17" s="1021" t="s">
        <v>113</v>
      </c>
      <c r="CX17" s="1022"/>
      <c r="CY17" s="1022"/>
      <c r="CZ17" s="1022"/>
      <c r="DA17" s="1023"/>
      <c r="DB17" s="1021" t="s">
        <v>113</v>
      </c>
      <c r="DC17" s="1022"/>
      <c r="DD17" s="1022"/>
      <c r="DE17" s="1022"/>
      <c r="DF17" s="1023"/>
      <c r="DG17" s="1021" t="s">
        <v>113</v>
      </c>
      <c r="DH17" s="1022"/>
      <c r="DI17" s="1022"/>
      <c r="DJ17" s="1022"/>
      <c r="DK17" s="1023"/>
      <c r="DL17" s="1021" t="s">
        <v>113</v>
      </c>
      <c r="DM17" s="1022"/>
      <c r="DN17" s="1022"/>
      <c r="DO17" s="1022"/>
      <c r="DP17" s="1023"/>
      <c r="DQ17" s="1021" t="s">
        <v>113</v>
      </c>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t="s">
        <v>554</v>
      </c>
      <c r="BT18" s="1047"/>
      <c r="BU18" s="1047"/>
      <c r="BV18" s="1047"/>
      <c r="BW18" s="1047"/>
      <c r="BX18" s="1047"/>
      <c r="BY18" s="1047"/>
      <c r="BZ18" s="1047"/>
      <c r="CA18" s="1047"/>
      <c r="CB18" s="1047"/>
      <c r="CC18" s="1047"/>
      <c r="CD18" s="1047"/>
      <c r="CE18" s="1047"/>
      <c r="CF18" s="1047"/>
      <c r="CG18" s="1048"/>
      <c r="CH18" s="1021" t="s">
        <v>113</v>
      </c>
      <c r="CI18" s="1022"/>
      <c r="CJ18" s="1022"/>
      <c r="CK18" s="1022"/>
      <c r="CL18" s="1023"/>
      <c r="CM18" s="1021" t="s">
        <v>113</v>
      </c>
      <c r="CN18" s="1022"/>
      <c r="CO18" s="1022"/>
      <c r="CP18" s="1022"/>
      <c r="CQ18" s="1023"/>
      <c r="CR18" s="1021">
        <v>13</v>
      </c>
      <c r="CS18" s="1022"/>
      <c r="CT18" s="1022"/>
      <c r="CU18" s="1022"/>
      <c r="CV18" s="1023"/>
      <c r="CW18" s="1021" t="s">
        <v>113</v>
      </c>
      <c r="CX18" s="1022"/>
      <c r="CY18" s="1022"/>
      <c r="CZ18" s="1022"/>
      <c r="DA18" s="1023"/>
      <c r="DB18" s="1021" t="s">
        <v>113</v>
      </c>
      <c r="DC18" s="1022"/>
      <c r="DD18" s="1022"/>
      <c r="DE18" s="1022"/>
      <c r="DF18" s="1023"/>
      <c r="DG18" s="1021" t="s">
        <v>113</v>
      </c>
      <c r="DH18" s="1022"/>
      <c r="DI18" s="1022"/>
      <c r="DJ18" s="1022"/>
      <c r="DK18" s="1023"/>
      <c r="DL18" s="1021" t="s">
        <v>113</v>
      </c>
      <c r="DM18" s="1022"/>
      <c r="DN18" s="1022"/>
      <c r="DO18" s="1022"/>
      <c r="DP18" s="1023"/>
      <c r="DQ18" s="1021" t="s">
        <v>113</v>
      </c>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t="s">
        <v>555</v>
      </c>
      <c r="BT19" s="1047"/>
      <c r="BU19" s="1047"/>
      <c r="BV19" s="1047"/>
      <c r="BW19" s="1047"/>
      <c r="BX19" s="1047"/>
      <c r="BY19" s="1047"/>
      <c r="BZ19" s="1047"/>
      <c r="CA19" s="1047"/>
      <c r="CB19" s="1047"/>
      <c r="CC19" s="1047"/>
      <c r="CD19" s="1047"/>
      <c r="CE19" s="1047"/>
      <c r="CF19" s="1047"/>
      <c r="CG19" s="1048"/>
      <c r="CH19" s="1021" t="s">
        <v>113</v>
      </c>
      <c r="CI19" s="1022"/>
      <c r="CJ19" s="1022"/>
      <c r="CK19" s="1022"/>
      <c r="CL19" s="1023"/>
      <c r="CM19" s="1021" t="s">
        <v>113</v>
      </c>
      <c r="CN19" s="1022"/>
      <c r="CO19" s="1022"/>
      <c r="CP19" s="1022"/>
      <c r="CQ19" s="1023"/>
      <c r="CR19" s="1021">
        <v>21</v>
      </c>
      <c r="CS19" s="1022"/>
      <c r="CT19" s="1022"/>
      <c r="CU19" s="1022"/>
      <c r="CV19" s="1023"/>
      <c r="CW19" s="1021" t="s">
        <v>113</v>
      </c>
      <c r="CX19" s="1022"/>
      <c r="CY19" s="1022"/>
      <c r="CZ19" s="1022"/>
      <c r="DA19" s="1023"/>
      <c r="DB19" s="1021" t="s">
        <v>113</v>
      </c>
      <c r="DC19" s="1022"/>
      <c r="DD19" s="1022"/>
      <c r="DE19" s="1022"/>
      <c r="DF19" s="1023"/>
      <c r="DG19" s="1021" t="s">
        <v>113</v>
      </c>
      <c r="DH19" s="1022"/>
      <c r="DI19" s="1022"/>
      <c r="DJ19" s="1022"/>
      <c r="DK19" s="1023"/>
      <c r="DL19" s="1021" t="s">
        <v>113</v>
      </c>
      <c r="DM19" s="1022"/>
      <c r="DN19" s="1022"/>
      <c r="DO19" s="1022"/>
      <c r="DP19" s="1023"/>
      <c r="DQ19" s="1021" t="s">
        <v>113</v>
      </c>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t="s">
        <v>584</v>
      </c>
      <c r="BS20" s="1046" t="s">
        <v>556</v>
      </c>
      <c r="BT20" s="1047"/>
      <c r="BU20" s="1047"/>
      <c r="BV20" s="1047"/>
      <c r="BW20" s="1047"/>
      <c r="BX20" s="1047"/>
      <c r="BY20" s="1047"/>
      <c r="BZ20" s="1047"/>
      <c r="CA20" s="1047"/>
      <c r="CB20" s="1047"/>
      <c r="CC20" s="1047"/>
      <c r="CD20" s="1047"/>
      <c r="CE20" s="1047"/>
      <c r="CF20" s="1047"/>
      <c r="CG20" s="1048"/>
      <c r="CH20" s="1021">
        <v>32</v>
      </c>
      <c r="CI20" s="1022"/>
      <c r="CJ20" s="1022"/>
      <c r="CK20" s="1022"/>
      <c r="CL20" s="1023"/>
      <c r="CM20" s="1021">
        <v>215</v>
      </c>
      <c r="CN20" s="1022"/>
      <c r="CO20" s="1022"/>
      <c r="CP20" s="1022"/>
      <c r="CQ20" s="1023"/>
      <c r="CR20" s="1021">
        <v>7</v>
      </c>
      <c r="CS20" s="1022"/>
      <c r="CT20" s="1022"/>
      <c r="CU20" s="1022"/>
      <c r="CV20" s="1023"/>
      <c r="CW20" s="1021">
        <v>72</v>
      </c>
      <c r="CX20" s="1022"/>
      <c r="CY20" s="1022"/>
      <c r="CZ20" s="1022"/>
      <c r="DA20" s="1023"/>
      <c r="DB20" s="1021" t="s">
        <v>113</v>
      </c>
      <c r="DC20" s="1022"/>
      <c r="DD20" s="1022"/>
      <c r="DE20" s="1022"/>
      <c r="DF20" s="1023"/>
      <c r="DG20" s="1021">
        <v>1775</v>
      </c>
      <c r="DH20" s="1022"/>
      <c r="DI20" s="1022"/>
      <c r="DJ20" s="1022"/>
      <c r="DK20" s="1023"/>
      <c r="DL20" s="1021" t="s">
        <v>113</v>
      </c>
      <c r="DM20" s="1022"/>
      <c r="DN20" s="1022"/>
      <c r="DO20" s="1022"/>
      <c r="DP20" s="1023"/>
      <c r="DQ20" s="1021" t="s">
        <v>113</v>
      </c>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370</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100">
        <v>130219</v>
      </c>
      <c r="R23" s="1101"/>
      <c r="S23" s="1101"/>
      <c r="T23" s="1101"/>
      <c r="U23" s="1101"/>
      <c r="V23" s="1101">
        <v>128702</v>
      </c>
      <c r="W23" s="1101"/>
      <c r="X23" s="1101"/>
      <c r="Y23" s="1101"/>
      <c r="Z23" s="1101"/>
      <c r="AA23" s="1101">
        <v>1517</v>
      </c>
      <c r="AB23" s="1101"/>
      <c r="AC23" s="1101"/>
      <c r="AD23" s="1101"/>
      <c r="AE23" s="1102"/>
      <c r="AF23" s="1103">
        <v>1005</v>
      </c>
      <c r="AG23" s="1101"/>
      <c r="AH23" s="1101"/>
      <c r="AI23" s="1101"/>
      <c r="AJ23" s="1104"/>
      <c r="AK23" s="1105"/>
      <c r="AL23" s="1106"/>
      <c r="AM23" s="1106"/>
      <c r="AN23" s="1106"/>
      <c r="AO23" s="1106"/>
      <c r="AP23" s="1101">
        <v>143060</v>
      </c>
      <c r="AQ23" s="1101"/>
      <c r="AR23" s="1101"/>
      <c r="AS23" s="1101"/>
      <c r="AT23" s="1101"/>
      <c r="AU23" s="1107"/>
      <c r="AV23" s="1107"/>
      <c r="AW23" s="1107"/>
      <c r="AX23" s="1107"/>
      <c r="AY23" s="1108"/>
      <c r="AZ23" s="1097" t="s">
        <v>223</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6" t="s">
        <v>373</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5" t="s">
        <v>374</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350</v>
      </c>
      <c r="B26" s="1028"/>
      <c r="C26" s="1028"/>
      <c r="D26" s="1028"/>
      <c r="E26" s="1028"/>
      <c r="F26" s="1028"/>
      <c r="G26" s="1028"/>
      <c r="H26" s="1028"/>
      <c r="I26" s="1028"/>
      <c r="J26" s="1028"/>
      <c r="K26" s="1028"/>
      <c r="L26" s="1028"/>
      <c r="M26" s="1028"/>
      <c r="N26" s="1028"/>
      <c r="O26" s="1028"/>
      <c r="P26" s="1029"/>
      <c r="Q26" s="1033" t="s">
        <v>375</v>
      </c>
      <c r="R26" s="1034"/>
      <c r="S26" s="1034"/>
      <c r="T26" s="1034"/>
      <c r="U26" s="1035"/>
      <c r="V26" s="1033" t="s">
        <v>376</v>
      </c>
      <c r="W26" s="1034"/>
      <c r="X26" s="1034"/>
      <c r="Y26" s="1034"/>
      <c r="Z26" s="1035"/>
      <c r="AA26" s="1033" t="s">
        <v>377</v>
      </c>
      <c r="AB26" s="1034"/>
      <c r="AC26" s="1034"/>
      <c r="AD26" s="1034"/>
      <c r="AE26" s="1034"/>
      <c r="AF26" s="1091" t="s">
        <v>378</v>
      </c>
      <c r="AG26" s="1040"/>
      <c r="AH26" s="1040"/>
      <c r="AI26" s="1040"/>
      <c r="AJ26" s="1092"/>
      <c r="AK26" s="1034" t="s">
        <v>379</v>
      </c>
      <c r="AL26" s="1034"/>
      <c r="AM26" s="1034"/>
      <c r="AN26" s="1034"/>
      <c r="AO26" s="1035"/>
      <c r="AP26" s="1033" t="s">
        <v>380</v>
      </c>
      <c r="AQ26" s="1034"/>
      <c r="AR26" s="1034"/>
      <c r="AS26" s="1034"/>
      <c r="AT26" s="1035"/>
      <c r="AU26" s="1033" t="s">
        <v>381</v>
      </c>
      <c r="AV26" s="1034"/>
      <c r="AW26" s="1034"/>
      <c r="AX26" s="1034"/>
      <c r="AY26" s="1035"/>
      <c r="AZ26" s="1033" t="s">
        <v>382</v>
      </c>
      <c r="BA26" s="1034"/>
      <c r="BB26" s="1034"/>
      <c r="BC26" s="1034"/>
      <c r="BD26" s="1035"/>
      <c r="BE26" s="1033" t="s">
        <v>357</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2" t="s">
        <v>383</v>
      </c>
      <c r="C28" s="1083"/>
      <c r="D28" s="1083"/>
      <c r="E28" s="1083"/>
      <c r="F28" s="1083"/>
      <c r="G28" s="1083"/>
      <c r="H28" s="1083"/>
      <c r="I28" s="1083"/>
      <c r="J28" s="1083"/>
      <c r="K28" s="1083"/>
      <c r="L28" s="1083"/>
      <c r="M28" s="1083"/>
      <c r="N28" s="1083"/>
      <c r="O28" s="1083"/>
      <c r="P28" s="1084"/>
      <c r="Q28" s="1085">
        <v>41061</v>
      </c>
      <c r="R28" s="1086"/>
      <c r="S28" s="1086"/>
      <c r="T28" s="1086"/>
      <c r="U28" s="1086"/>
      <c r="V28" s="1086">
        <v>40972</v>
      </c>
      <c r="W28" s="1086"/>
      <c r="X28" s="1086"/>
      <c r="Y28" s="1086"/>
      <c r="Z28" s="1086"/>
      <c r="AA28" s="1086">
        <v>89</v>
      </c>
      <c r="AB28" s="1086"/>
      <c r="AC28" s="1086"/>
      <c r="AD28" s="1086"/>
      <c r="AE28" s="1087"/>
      <c r="AF28" s="1088">
        <v>89</v>
      </c>
      <c r="AG28" s="1086"/>
      <c r="AH28" s="1086"/>
      <c r="AI28" s="1086"/>
      <c r="AJ28" s="1089"/>
      <c r="AK28" s="1090">
        <v>4281</v>
      </c>
      <c r="AL28" s="1078"/>
      <c r="AM28" s="1078"/>
      <c r="AN28" s="1078"/>
      <c r="AO28" s="1078"/>
      <c r="AP28" s="1078" t="s">
        <v>557</v>
      </c>
      <c r="AQ28" s="1078"/>
      <c r="AR28" s="1078"/>
      <c r="AS28" s="1078"/>
      <c r="AT28" s="1078"/>
      <c r="AU28" s="1078" t="s">
        <v>579</v>
      </c>
      <c r="AV28" s="1078"/>
      <c r="AW28" s="1078"/>
      <c r="AX28" s="1078"/>
      <c r="AY28" s="1078"/>
      <c r="AZ28" s="1079" t="s">
        <v>575</v>
      </c>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384</v>
      </c>
      <c r="C29" s="1070"/>
      <c r="D29" s="1070"/>
      <c r="E29" s="1070"/>
      <c r="F29" s="1070"/>
      <c r="G29" s="1070"/>
      <c r="H29" s="1070"/>
      <c r="I29" s="1070"/>
      <c r="J29" s="1070"/>
      <c r="K29" s="1070"/>
      <c r="L29" s="1070"/>
      <c r="M29" s="1070"/>
      <c r="N29" s="1070"/>
      <c r="O29" s="1070"/>
      <c r="P29" s="1071"/>
      <c r="Q29" s="1075">
        <v>24265</v>
      </c>
      <c r="R29" s="1076"/>
      <c r="S29" s="1076"/>
      <c r="T29" s="1076"/>
      <c r="U29" s="1076"/>
      <c r="V29" s="1076">
        <v>23796</v>
      </c>
      <c r="W29" s="1076"/>
      <c r="X29" s="1076"/>
      <c r="Y29" s="1076"/>
      <c r="Z29" s="1076"/>
      <c r="AA29" s="1076">
        <v>469</v>
      </c>
      <c r="AB29" s="1076"/>
      <c r="AC29" s="1076"/>
      <c r="AD29" s="1076"/>
      <c r="AE29" s="1077"/>
      <c r="AF29" s="1051">
        <v>469</v>
      </c>
      <c r="AG29" s="1052"/>
      <c r="AH29" s="1052"/>
      <c r="AI29" s="1052"/>
      <c r="AJ29" s="1053"/>
      <c r="AK29" s="1009">
        <v>3567</v>
      </c>
      <c r="AL29" s="1000"/>
      <c r="AM29" s="1000"/>
      <c r="AN29" s="1000"/>
      <c r="AO29" s="1000"/>
      <c r="AP29" s="1000" t="s">
        <v>557</v>
      </c>
      <c r="AQ29" s="1000"/>
      <c r="AR29" s="1000"/>
      <c r="AS29" s="1000"/>
      <c r="AT29" s="1000"/>
      <c r="AU29" s="1000" t="s">
        <v>579</v>
      </c>
      <c r="AV29" s="1000"/>
      <c r="AW29" s="1000"/>
      <c r="AX29" s="1000"/>
      <c r="AY29" s="1000"/>
      <c r="AZ29" s="1074" t="s">
        <v>113</v>
      </c>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385</v>
      </c>
      <c r="C30" s="1070"/>
      <c r="D30" s="1070"/>
      <c r="E30" s="1070"/>
      <c r="F30" s="1070"/>
      <c r="G30" s="1070"/>
      <c r="H30" s="1070"/>
      <c r="I30" s="1070"/>
      <c r="J30" s="1070"/>
      <c r="K30" s="1070"/>
      <c r="L30" s="1070"/>
      <c r="M30" s="1070"/>
      <c r="N30" s="1070"/>
      <c r="O30" s="1070"/>
      <c r="P30" s="1071"/>
      <c r="Q30" s="1075">
        <v>3953</v>
      </c>
      <c r="R30" s="1076"/>
      <c r="S30" s="1076"/>
      <c r="T30" s="1076"/>
      <c r="U30" s="1076"/>
      <c r="V30" s="1076">
        <v>3855</v>
      </c>
      <c r="W30" s="1076"/>
      <c r="X30" s="1076"/>
      <c r="Y30" s="1076"/>
      <c r="Z30" s="1076"/>
      <c r="AA30" s="1076">
        <v>98</v>
      </c>
      <c r="AB30" s="1076"/>
      <c r="AC30" s="1076"/>
      <c r="AD30" s="1076"/>
      <c r="AE30" s="1077"/>
      <c r="AF30" s="1051">
        <v>98</v>
      </c>
      <c r="AG30" s="1052"/>
      <c r="AH30" s="1052"/>
      <c r="AI30" s="1052"/>
      <c r="AJ30" s="1053"/>
      <c r="AK30" s="1009">
        <v>1018</v>
      </c>
      <c r="AL30" s="1000"/>
      <c r="AM30" s="1000"/>
      <c r="AN30" s="1000"/>
      <c r="AO30" s="1000"/>
      <c r="AP30" s="1000" t="s">
        <v>557</v>
      </c>
      <c r="AQ30" s="1000"/>
      <c r="AR30" s="1000"/>
      <c r="AS30" s="1000"/>
      <c r="AT30" s="1000"/>
      <c r="AU30" s="1000" t="s">
        <v>580</v>
      </c>
      <c r="AV30" s="1000"/>
      <c r="AW30" s="1000"/>
      <c r="AX30" s="1000"/>
      <c r="AY30" s="1000"/>
      <c r="AZ30" s="1074" t="s">
        <v>113</v>
      </c>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t="s">
        <v>386</v>
      </c>
      <c r="C31" s="1070"/>
      <c r="D31" s="1070"/>
      <c r="E31" s="1070"/>
      <c r="F31" s="1070"/>
      <c r="G31" s="1070"/>
      <c r="H31" s="1070"/>
      <c r="I31" s="1070"/>
      <c r="J31" s="1070"/>
      <c r="K31" s="1070"/>
      <c r="L31" s="1070"/>
      <c r="M31" s="1070"/>
      <c r="N31" s="1070"/>
      <c r="O31" s="1070"/>
      <c r="P31" s="1071"/>
      <c r="Q31" s="1075">
        <v>86</v>
      </c>
      <c r="R31" s="1076"/>
      <c r="S31" s="1076"/>
      <c r="T31" s="1076"/>
      <c r="U31" s="1076"/>
      <c r="V31" s="1076">
        <v>78</v>
      </c>
      <c r="W31" s="1076"/>
      <c r="X31" s="1076"/>
      <c r="Y31" s="1076"/>
      <c r="Z31" s="1076"/>
      <c r="AA31" s="1076">
        <v>8</v>
      </c>
      <c r="AB31" s="1076"/>
      <c r="AC31" s="1076"/>
      <c r="AD31" s="1076"/>
      <c r="AE31" s="1077"/>
      <c r="AF31" s="1051">
        <v>8</v>
      </c>
      <c r="AG31" s="1052"/>
      <c r="AH31" s="1052"/>
      <c r="AI31" s="1052"/>
      <c r="AJ31" s="1053"/>
      <c r="AK31" s="1009">
        <v>27</v>
      </c>
      <c r="AL31" s="1000"/>
      <c r="AM31" s="1000"/>
      <c r="AN31" s="1000"/>
      <c r="AO31" s="1000"/>
      <c r="AP31" s="1000">
        <v>219</v>
      </c>
      <c r="AQ31" s="1000"/>
      <c r="AR31" s="1000"/>
      <c r="AS31" s="1000"/>
      <c r="AT31" s="1000"/>
      <c r="AU31" s="1000" t="s">
        <v>576</v>
      </c>
      <c r="AV31" s="1000"/>
      <c r="AW31" s="1000"/>
      <c r="AX31" s="1000"/>
      <c r="AY31" s="1000"/>
      <c r="AZ31" s="1074" t="s">
        <v>113</v>
      </c>
      <c r="BA31" s="1074"/>
      <c r="BB31" s="1074"/>
      <c r="BC31" s="1074"/>
      <c r="BD31" s="1074"/>
      <c r="BE31" s="1064"/>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t="s">
        <v>387</v>
      </c>
      <c r="C32" s="1070"/>
      <c r="D32" s="1070"/>
      <c r="E32" s="1070"/>
      <c r="F32" s="1070"/>
      <c r="G32" s="1070"/>
      <c r="H32" s="1070"/>
      <c r="I32" s="1070"/>
      <c r="J32" s="1070"/>
      <c r="K32" s="1070"/>
      <c r="L32" s="1070"/>
      <c r="M32" s="1070"/>
      <c r="N32" s="1070"/>
      <c r="O32" s="1070"/>
      <c r="P32" s="1071"/>
      <c r="Q32" s="1075">
        <v>14257</v>
      </c>
      <c r="R32" s="1076"/>
      <c r="S32" s="1076"/>
      <c r="T32" s="1076"/>
      <c r="U32" s="1076"/>
      <c r="V32" s="1076">
        <v>13703</v>
      </c>
      <c r="W32" s="1076"/>
      <c r="X32" s="1076"/>
      <c r="Y32" s="1076"/>
      <c r="Z32" s="1076"/>
      <c r="AA32" s="1076">
        <v>553</v>
      </c>
      <c r="AB32" s="1076"/>
      <c r="AC32" s="1076"/>
      <c r="AD32" s="1076"/>
      <c r="AE32" s="1077"/>
      <c r="AF32" s="1051">
        <v>553</v>
      </c>
      <c r="AG32" s="1052"/>
      <c r="AH32" s="1052"/>
      <c r="AI32" s="1052"/>
      <c r="AJ32" s="1053"/>
      <c r="AK32" s="1009" t="s">
        <v>578</v>
      </c>
      <c r="AL32" s="1000"/>
      <c r="AM32" s="1000"/>
      <c r="AN32" s="1000"/>
      <c r="AO32" s="1000"/>
      <c r="AP32" s="1000" t="s">
        <v>577</v>
      </c>
      <c r="AQ32" s="1000"/>
      <c r="AR32" s="1000"/>
      <c r="AS32" s="1000"/>
      <c r="AT32" s="1000"/>
      <c r="AU32" s="1000" t="s">
        <v>579</v>
      </c>
      <c r="AV32" s="1000"/>
      <c r="AW32" s="1000"/>
      <c r="AX32" s="1000"/>
      <c r="AY32" s="1000"/>
      <c r="AZ32" s="1074" t="s">
        <v>113</v>
      </c>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t="s">
        <v>388</v>
      </c>
      <c r="C33" s="1070"/>
      <c r="D33" s="1070"/>
      <c r="E33" s="1070"/>
      <c r="F33" s="1070"/>
      <c r="G33" s="1070"/>
      <c r="H33" s="1070"/>
      <c r="I33" s="1070"/>
      <c r="J33" s="1070"/>
      <c r="K33" s="1070"/>
      <c r="L33" s="1070"/>
      <c r="M33" s="1070"/>
      <c r="N33" s="1070"/>
      <c r="O33" s="1070"/>
      <c r="P33" s="1071"/>
      <c r="Q33" s="1075">
        <v>4590</v>
      </c>
      <c r="R33" s="1076"/>
      <c r="S33" s="1076"/>
      <c r="T33" s="1076"/>
      <c r="U33" s="1076"/>
      <c r="V33" s="1076">
        <v>3811</v>
      </c>
      <c r="W33" s="1076"/>
      <c r="X33" s="1076"/>
      <c r="Y33" s="1076"/>
      <c r="Z33" s="1076"/>
      <c r="AA33" s="1076">
        <v>779</v>
      </c>
      <c r="AB33" s="1076"/>
      <c r="AC33" s="1076"/>
      <c r="AD33" s="1076"/>
      <c r="AE33" s="1077"/>
      <c r="AF33" s="1051">
        <v>3908</v>
      </c>
      <c r="AG33" s="1052"/>
      <c r="AH33" s="1052"/>
      <c r="AI33" s="1052"/>
      <c r="AJ33" s="1053"/>
      <c r="AK33" s="1009">
        <v>36</v>
      </c>
      <c r="AL33" s="1000"/>
      <c r="AM33" s="1000"/>
      <c r="AN33" s="1000"/>
      <c r="AO33" s="1000"/>
      <c r="AP33" s="1000">
        <v>8454</v>
      </c>
      <c r="AQ33" s="1000"/>
      <c r="AR33" s="1000"/>
      <c r="AS33" s="1000"/>
      <c r="AT33" s="1000"/>
      <c r="AU33" s="1000">
        <v>25</v>
      </c>
      <c r="AV33" s="1000"/>
      <c r="AW33" s="1000"/>
      <c r="AX33" s="1000"/>
      <c r="AY33" s="1000"/>
      <c r="AZ33" s="1074" t="s">
        <v>113</v>
      </c>
      <c r="BA33" s="1074"/>
      <c r="BB33" s="1074"/>
      <c r="BC33" s="1074"/>
      <c r="BD33" s="1074"/>
      <c r="BE33" s="1064" t="s">
        <v>389</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t="s">
        <v>390</v>
      </c>
      <c r="C34" s="1070"/>
      <c r="D34" s="1070"/>
      <c r="E34" s="1070"/>
      <c r="F34" s="1070"/>
      <c r="G34" s="1070"/>
      <c r="H34" s="1070"/>
      <c r="I34" s="1070"/>
      <c r="J34" s="1070"/>
      <c r="K34" s="1070"/>
      <c r="L34" s="1070"/>
      <c r="M34" s="1070"/>
      <c r="N34" s="1070"/>
      <c r="O34" s="1070"/>
      <c r="P34" s="1071"/>
      <c r="Q34" s="1075">
        <v>6537</v>
      </c>
      <c r="R34" s="1076"/>
      <c r="S34" s="1076"/>
      <c r="T34" s="1076"/>
      <c r="U34" s="1076"/>
      <c r="V34" s="1076">
        <v>6199</v>
      </c>
      <c r="W34" s="1076"/>
      <c r="X34" s="1076"/>
      <c r="Y34" s="1076"/>
      <c r="Z34" s="1076"/>
      <c r="AA34" s="1076">
        <v>339</v>
      </c>
      <c r="AB34" s="1076"/>
      <c r="AC34" s="1076"/>
      <c r="AD34" s="1076"/>
      <c r="AE34" s="1077"/>
      <c r="AF34" s="1051">
        <v>1220</v>
      </c>
      <c r="AG34" s="1052"/>
      <c r="AH34" s="1052"/>
      <c r="AI34" s="1052"/>
      <c r="AJ34" s="1053"/>
      <c r="AK34" s="1009">
        <v>1567</v>
      </c>
      <c r="AL34" s="1000"/>
      <c r="AM34" s="1000"/>
      <c r="AN34" s="1000"/>
      <c r="AO34" s="1000"/>
      <c r="AP34" s="1000">
        <v>61127</v>
      </c>
      <c r="AQ34" s="1000"/>
      <c r="AR34" s="1000"/>
      <c r="AS34" s="1000"/>
      <c r="AT34" s="1000"/>
      <c r="AU34" s="1000">
        <v>20193</v>
      </c>
      <c r="AV34" s="1000"/>
      <c r="AW34" s="1000"/>
      <c r="AX34" s="1000"/>
      <c r="AY34" s="1000"/>
      <c r="AZ34" s="1074" t="s">
        <v>113</v>
      </c>
      <c r="BA34" s="1074"/>
      <c r="BB34" s="1074"/>
      <c r="BC34" s="1074"/>
      <c r="BD34" s="1074"/>
      <c r="BE34" s="1064" t="s">
        <v>389</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t="s">
        <v>391</v>
      </c>
      <c r="C35" s="1070"/>
      <c r="D35" s="1070"/>
      <c r="E35" s="1070"/>
      <c r="F35" s="1070"/>
      <c r="G35" s="1070"/>
      <c r="H35" s="1070"/>
      <c r="I35" s="1070"/>
      <c r="J35" s="1070"/>
      <c r="K35" s="1070"/>
      <c r="L35" s="1070"/>
      <c r="M35" s="1070"/>
      <c r="N35" s="1070"/>
      <c r="O35" s="1070"/>
      <c r="P35" s="1071"/>
      <c r="Q35" s="1075">
        <v>13</v>
      </c>
      <c r="R35" s="1076"/>
      <c r="S35" s="1076"/>
      <c r="T35" s="1076"/>
      <c r="U35" s="1076"/>
      <c r="V35" s="1076">
        <v>13</v>
      </c>
      <c r="W35" s="1076"/>
      <c r="X35" s="1076"/>
      <c r="Y35" s="1076"/>
      <c r="Z35" s="1076"/>
      <c r="AA35" s="1076" t="s">
        <v>576</v>
      </c>
      <c r="AB35" s="1076"/>
      <c r="AC35" s="1076"/>
      <c r="AD35" s="1076"/>
      <c r="AE35" s="1077"/>
      <c r="AF35" s="1051" t="s">
        <v>223</v>
      </c>
      <c r="AG35" s="1052"/>
      <c r="AH35" s="1052"/>
      <c r="AI35" s="1052"/>
      <c r="AJ35" s="1053"/>
      <c r="AK35" s="1009">
        <v>12</v>
      </c>
      <c r="AL35" s="1000"/>
      <c r="AM35" s="1000"/>
      <c r="AN35" s="1000"/>
      <c r="AO35" s="1000"/>
      <c r="AP35" s="1000" t="s">
        <v>557</v>
      </c>
      <c r="AQ35" s="1000"/>
      <c r="AR35" s="1000"/>
      <c r="AS35" s="1000"/>
      <c r="AT35" s="1000"/>
      <c r="AU35" s="1000" t="s">
        <v>578</v>
      </c>
      <c r="AV35" s="1000"/>
      <c r="AW35" s="1000"/>
      <c r="AX35" s="1000"/>
      <c r="AY35" s="1000"/>
      <c r="AZ35" s="1074" t="s">
        <v>113</v>
      </c>
      <c r="BA35" s="1074"/>
      <c r="BB35" s="1074"/>
      <c r="BC35" s="1074"/>
      <c r="BD35" s="1074"/>
      <c r="BE35" s="1064" t="s">
        <v>392</v>
      </c>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t="s">
        <v>393</v>
      </c>
      <c r="C36" s="1070"/>
      <c r="D36" s="1070"/>
      <c r="E36" s="1070"/>
      <c r="F36" s="1070"/>
      <c r="G36" s="1070"/>
      <c r="H36" s="1070"/>
      <c r="I36" s="1070"/>
      <c r="J36" s="1070"/>
      <c r="K36" s="1070"/>
      <c r="L36" s="1070"/>
      <c r="M36" s="1070"/>
      <c r="N36" s="1070"/>
      <c r="O36" s="1070"/>
      <c r="P36" s="1071"/>
      <c r="Q36" s="1075">
        <v>237</v>
      </c>
      <c r="R36" s="1076"/>
      <c r="S36" s="1076"/>
      <c r="T36" s="1076"/>
      <c r="U36" s="1076"/>
      <c r="V36" s="1076">
        <v>218</v>
      </c>
      <c r="W36" s="1076"/>
      <c r="X36" s="1076"/>
      <c r="Y36" s="1076"/>
      <c r="Z36" s="1076"/>
      <c r="AA36" s="1076">
        <v>19</v>
      </c>
      <c r="AB36" s="1076"/>
      <c r="AC36" s="1076"/>
      <c r="AD36" s="1076"/>
      <c r="AE36" s="1077"/>
      <c r="AF36" s="1051">
        <v>19</v>
      </c>
      <c r="AG36" s="1052"/>
      <c r="AH36" s="1052"/>
      <c r="AI36" s="1052"/>
      <c r="AJ36" s="1053"/>
      <c r="AK36" s="1009">
        <v>125</v>
      </c>
      <c r="AL36" s="1000"/>
      <c r="AM36" s="1000"/>
      <c r="AN36" s="1000"/>
      <c r="AO36" s="1000"/>
      <c r="AP36" s="1000">
        <v>1905</v>
      </c>
      <c r="AQ36" s="1000"/>
      <c r="AR36" s="1000"/>
      <c r="AS36" s="1000"/>
      <c r="AT36" s="1000"/>
      <c r="AU36" s="1000">
        <v>1282</v>
      </c>
      <c r="AV36" s="1000"/>
      <c r="AW36" s="1000"/>
      <c r="AX36" s="1000"/>
      <c r="AY36" s="1000"/>
      <c r="AZ36" s="1074" t="s">
        <v>113</v>
      </c>
      <c r="BA36" s="1074"/>
      <c r="BB36" s="1074"/>
      <c r="BC36" s="1074"/>
      <c r="BD36" s="1074"/>
      <c r="BE36" s="1064" t="s">
        <v>392</v>
      </c>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t="s">
        <v>394</v>
      </c>
      <c r="C37" s="1070"/>
      <c r="D37" s="1070"/>
      <c r="E37" s="1070"/>
      <c r="F37" s="1070"/>
      <c r="G37" s="1070"/>
      <c r="H37" s="1070"/>
      <c r="I37" s="1070"/>
      <c r="J37" s="1070"/>
      <c r="K37" s="1070"/>
      <c r="L37" s="1070"/>
      <c r="M37" s="1070"/>
      <c r="N37" s="1070"/>
      <c r="O37" s="1070"/>
      <c r="P37" s="1071"/>
      <c r="Q37" s="1075">
        <v>206</v>
      </c>
      <c r="R37" s="1076"/>
      <c r="S37" s="1076"/>
      <c r="T37" s="1076"/>
      <c r="U37" s="1076"/>
      <c r="V37" s="1076">
        <v>194</v>
      </c>
      <c r="W37" s="1076"/>
      <c r="X37" s="1076"/>
      <c r="Y37" s="1076"/>
      <c r="Z37" s="1076"/>
      <c r="AA37" s="1076">
        <v>12</v>
      </c>
      <c r="AB37" s="1076"/>
      <c r="AC37" s="1076"/>
      <c r="AD37" s="1076"/>
      <c r="AE37" s="1077"/>
      <c r="AF37" s="1051">
        <v>12</v>
      </c>
      <c r="AG37" s="1052"/>
      <c r="AH37" s="1052"/>
      <c r="AI37" s="1052"/>
      <c r="AJ37" s="1053"/>
      <c r="AK37" s="1009">
        <v>68</v>
      </c>
      <c r="AL37" s="1000"/>
      <c r="AM37" s="1000"/>
      <c r="AN37" s="1000"/>
      <c r="AO37" s="1000"/>
      <c r="AP37" s="1000">
        <v>619</v>
      </c>
      <c r="AQ37" s="1000"/>
      <c r="AR37" s="1000"/>
      <c r="AS37" s="1000"/>
      <c r="AT37" s="1000"/>
      <c r="AU37" s="1000">
        <v>362</v>
      </c>
      <c r="AV37" s="1000"/>
      <c r="AW37" s="1000"/>
      <c r="AX37" s="1000"/>
      <c r="AY37" s="1000"/>
      <c r="AZ37" s="1074" t="s">
        <v>113</v>
      </c>
      <c r="BA37" s="1074"/>
      <c r="BB37" s="1074"/>
      <c r="BC37" s="1074"/>
      <c r="BD37" s="1074"/>
      <c r="BE37" s="1064" t="s">
        <v>392</v>
      </c>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t="s">
        <v>395</v>
      </c>
      <c r="C38" s="1070"/>
      <c r="D38" s="1070"/>
      <c r="E38" s="1070"/>
      <c r="F38" s="1070"/>
      <c r="G38" s="1070"/>
      <c r="H38" s="1070"/>
      <c r="I38" s="1070"/>
      <c r="J38" s="1070"/>
      <c r="K38" s="1070"/>
      <c r="L38" s="1070"/>
      <c r="M38" s="1070"/>
      <c r="N38" s="1070"/>
      <c r="O38" s="1070"/>
      <c r="P38" s="1071"/>
      <c r="Q38" s="1075">
        <v>315</v>
      </c>
      <c r="R38" s="1076"/>
      <c r="S38" s="1076"/>
      <c r="T38" s="1076"/>
      <c r="U38" s="1076"/>
      <c r="V38" s="1076">
        <v>304</v>
      </c>
      <c r="W38" s="1076"/>
      <c r="X38" s="1076"/>
      <c r="Y38" s="1076"/>
      <c r="Z38" s="1076"/>
      <c r="AA38" s="1076">
        <v>11</v>
      </c>
      <c r="AB38" s="1076"/>
      <c r="AC38" s="1076"/>
      <c r="AD38" s="1076"/>
      <c r="AE38" s="1077"/>
      <c r="AF38" s="1051">
        <v>11</v>
      </c>
      <c r="AG38" s="1052"/>
      <c r="AH38" s="1052"/>
      <c r="AI38" s="1052"/>
      <c r="AJ38" s="1053"/>
      <c r="AK38" s="1009">
        <v>86</v>
      </c>
      <c r="AL38" s="1000"/>
      <c r="AM38" s="1000"/>
      <c r="AN38" s="1000"/>
      <c r="AO38" s="1000"/>
      <c r="AP38" s="1000">
        <v>887</v>
      </c>
      <c r="AQ38" s="1000"/>
      <c r="AR38" s="1000"/>
      <c r="AS38" s="1000"/>
      <c r="AT38" s="1000"/>
      <c r="AU38" s="1000">
        <v>390</v>
      </c>
      <c r="AV38" s="1000"/>
      <c r="AW38" s="1000"/>
      <c r="AX38" s="1000"/>
      <c r="AY38" s="1000"/>
      <c r="AZ38" s="1074" t="s">
        <v>113</v>
      </c>
      <c r="BA38" s="1074"/>
      <c r="BB38" s="1074"/>
      <c r="BC38" s="1074"/>
      <c r="BD38" s="1074"/>
      <c r="BE38" s="1064" t="s">
        <v>392</v>
      </c>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t="s">
        <v>396</v>
      </c>
      <c r="C39" s="1070"/>
      <c r="D39" s="1070"/>
      <c r="E39" s="1070"/>
      <c r="F39" s="1070"/>
      <c r="G39" s="1070"/>
      <c r="H39" s="1070"/>
      <c r="I39" s="1070"/>
      <c r="J39" s="1070"/>
      <c r="K39" s="1070"/>
      <c r="L39" s="1070"/>
      <c r="M39" s="1070"/>
      <c r="N39" s="1070"/>
      <c r="O39" s="1070"/>
      <c r="P39" s="1071"/>
      <c r="Q39" s="1075">
        <v>21</v>
      </c>
      <c r="R39" s="1076"/>
      <c r="S39" s="1076"/>
      <c r="T39" s="1076"/>
      <c r="U39" s="1076"/>
      <c r="V39" s="1076">
        <v>19</v>
      </c>
      <c r="W39" s="1076"/>
      <c r="X39" s="1076"/>
      <c r="Y39" s="1076"/>
      <c r="Z39" s="1076"/>
      <c r="AA39" s="1076">
        <v>2</v>
      </c>
      <c r="AB39" s="1076"/>
      <c r="AC39" s="1076"/>
      <c r="AD39" s="1076"/>
      <c r="AE39" s="1077"/>
      <c r="AF39" s="1051">
        <v>2</v>
      </c>
      <c r="AG39" s="1052"/>
      <c r="AH39" s="1052"/>
      <c r="AI39" s="1052"/>
      <c r="AJ39" s="1053"/>
      <c r="AK39" s="1009">
        <v>2</v>
      </c>
      <c r="AL39" s="1000"/>
      <c r="AM39" s="1000"/>
      <c r="AN39" s="1000"/>
      <c r="AO39" s="1000"/>
      <c r="AP39" s="1000" t="s">
        <v>557</v>
      </c>
      <c r="AQ39" s="1000"/>
      <c r="AR39" s="1000"/>
      <c r="AS39" s="1000"/>
      <c r="AT39" s="1000"/>
      <c r="AU39" s="1000" t="s">
        <v>579</v>
      </c>
      <c r="AV39" s="1000"/>
      <c r="AW39" s="1000"/>
      <c r="AX39" s="1000"/>
      <c r="AY39" s="1000"/>
      <c r="AZ39" s="1074" t="s">
        <v>113</v>
      </c>
      <c r="BA39" s="1074"/>
      <c r="BB39" s="1074"/>
      <c r="BC39" s="1074"/>
      <c r="BD39" s="1074"/>
      <c r="BE39" s="1064" t="s">
        <v>392</v>
      </c>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397</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371</v>
      </c>
      <c r="B63" s="973" t="s">
        <v>398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6389</v>
      </c>
      <c r="AG63" s="988"/>
      <c r="AH63" s="988"/>
      <c r="AI63" s="988"/>
      <c r="AJ63" s="1062"/>
      <c r="AK63" s="1063"/>
      <c r="AL63" s="992"/>
      <c r="AM63" s="992"/>
      <c r="AN63" s="992"/>
      <c r="AO63" s="992"/>
      <c r="AP63" s="988">
        <v>73211</v>
      </c>
      <c r="AQ63" s="988"/>
      <c r="AR63" s="988"/>
      <c r="AS63" s="988"/>
      <c r="AT63" s="988"/>
      <c r="AU63" s="988">
        <v>22252</v>
      </c>
      <c r="AV63" s="988"/>
      <c r="AW63" s="988"/>
      <c r="AX63" s="988"/>
      <c r="AY63" s="988"/>
      <c r="AZ63" s="1057"/>
      <c r="BA63" s="1057"/>
      <c r="BB63" s="1057"/>
      <c r="BC63" s="1057"/>
      <c r="BD63" s="1057"/>
      <c r="BE63" s="989"/>
      <c r="BF63" s="989"/>
      <c r="BG63" s="989"/>
      <c r="BH63" s="989"/>
      <c r="BI63" s="990"/>
      <c r="BJ63" s="1058" t="s">
        <v>223</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400</v>
      </c>
      <c r="B66" s="1028"/>
      <c r="C66" s="1028"/>
      <c r="D66" s="1028"/>
      <c r="E66" s="1028"/>
      <c r="F66" s="1028"/>
      <c r="G66" s="1028"/>
      <c r="H66" s="1028"/>
      <c r="I66" s="1028"/>
      <c r="J66" s="1028"/>
      <c r="K66" s="1028"/>
      <c r="L66" s="1028"/>
      <c r="M66" s="1028"/>
      <c r="N66" s="1028"/>
      <c r="O66" s="1028"/>
      <c r="P66" s="1029"/>
      <c r="Q66" s="1033" t="s">
        <v>375</v>
      </c>
      <c r="R66" s="1034"/>
      <c r="S66" s="1034"/>
      <c r="T66" s="1034"/>
      <c r="U66" s="1035"/>
      <c r="V66" s="1033" t="s">
        <v>376</v>
      </c>
      <c r="W66" s="1034"/>
      <c r="X66" s="1034"/>
      <c r="Y66" s="1034"/>
      <c r="Z66" s="1035"/>
      <c r="AA66" s="1033" t="s">
        <v>377</v>
      </c>
      <c r="AB66" s="1034"/>
      <c r="AC66" s="1034"/>
      <c r="AD66" s="1034"/>
      <c r="AE66" s="1035"/>
      <c r="AF66" s="1039" t="s">
        <v>378</v>
      </c>
      <c r="AG66" s="1040"/>
      <c r="AH66" s="1040"/>
      <c r="AI66" s="1040"/>
      <c r="AJ66" s="1041"/>
      <c r="AK66" s="1033" t="s">
        <v>379</v>
      </c>
      <c r="AL66" s="1028"/>
      <c r="AM66" s="1028"/>
      <c r="AN66" s="1028"/>
      <c r="AO66" s="1029"/>
      <c r="AP66" s="1033" t="s">
        <v>380</v>
      </c>
      <c r="AQ66" s="1034"/>
      <c r="AR66" s="1034"/>
      <c r="AS66" s="1034"/>
      <c r="AT66" s="1035"/>
      <c r="AU66" s="1033" t="s">
        <v>401</v>
      </c>
      <c r="AV66" s="1034"/>
      <c r="AW66" s="1034"/>
      <c r="AX66" s="1034"/>
      <c r="AY66" s="1035"/>
      <c r="AZ66" s="1033" t="s">
        <v>357</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558</v>
      </c>
      <c r="C68" s="1018"/>
      <c r="D68" s="1018"/>
      <c r="E68" s="1018"/>
      <c r="F68" s="1018"/>
      <c r="G68" s="1018"/>
      <c r="H68" s="1018"/>
      <c r="I68" s="1018"/>
      <c r="J68" s="1018"/>
      <c r="K68" s="1018"/>
      <c r="L68" s="1018"/>
      <c r="M68" s="1018"/>
      <c r="N68" s="1018"/>
      <c r="O68" s="1018"/>
      <c r="P68" s="1019"/>
      <c r="Q68" s="1020">
        <v>149</v>
      </c>
      <c r="R68" s="1014"/>
      <c r="S68" s="1014"/>
      <c r="T68" s="1014"/>
      <c r="U68" s="1014"/>
      <c r="V68" s="1014">
        <v>115</v>
      </c>
      <c r="W68" s="1014"/>
      <c r="X68" s="1014"/>
      <c r="Y68" s="1014"/>
      <c r="Z68" s="1014"/>
      <c r="AA68" s="1014">
        <v>33</v>
      </c>
      <c r="AB68" s="1014"/>
      <c r="AC68" s="1014"/>
      <c r="AD68" s="1014"/>
      <c r="AE68" s="1014"/>
      <c r="AF68" s="1014">
        <v>33</v>
      </c>
      <c r="AG68" s="1014"/>
      <c r="AH68" s="1014"/>
      <c r="AI68" s="1014"/>
      <c r="AJ68" s="1014"/>
      <c r="AK68" s="1014" t="s">
        <v>576</v>
      </c>
      <c r="AL68" s="1014"/>
      <c r="AM68" s="1014"/>
      <c r="AN68" s="1014"/>
      <c r="AO68" s="1014"/>
      <c r="AP68" s="1014" t="s">
        <v>113</v>
      </c>
      <c r="AQ68" s="1014"/>
      <c r="AR68" s="1014"/>
      <c r="AS68" s="1014"/>
      <c r="AT68" s="1014"/>
      <c r="AU68" s="1014" t="s">
        <v>113</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559</v>
      </c>
      <c r="C69" s="1004"/>
      <c r="D69" s="1004"/>
      <c r="E69" s="1004"/>
      <c r="F69" s="1004"/>
      <c r="G69" s="1004"/>
      <c r="H69" s="1004"/>
      <c r="I69" s="1004"/>
      <c r="J69" s="1004"/>
      <c r="K69" s="1004"/>
      <c r="L69" s="1004"/>
      <c r="M69" s="1004"/>
      <c r="N69" s="1004"/>
      <c r="O69" s="1004"/>
      <c r="P69" s="1005"/>
      <c r="Q69" s="1006">
        <v>1271</v>
      </c>
      <c r="R69" s="1000"/>
      <c r="S69" s="1000"/>
      <c r="T69" s="1000"/>
      <c r="U69" s="1000"/>
      <c r="V69" s="1000">
        <v>1131</v>
      </c>
      <c r="W69" s="1000"/>
      <c r="X69" s="1000"/>
      <c r="Y69" s="1000"/>
      <c r="Z69" s="1000"/>
      <c r="AA69" s="1000">
        <v>140</v>
      </c>
      <c r="AB69" s="1000"/>
      <c r="AC69" s="1000"/>
      <c r="AD69" s="1000"/>
      <c r="AE69" s="1000"/>
      <c r="AF69" s="1000">
        <v>140</v>
      </c>
      <c r="AG69" s="1000"/>
      <c r="AH69" s="1000"/>
      <c r="AI69" s="1000"/>
      <c r="AJ69" s="1000"/>
      <c r="AK69" s="1007" t="s">
        <v>576</v>
      </c>
      <c r="AL69" s="1008"/>
      <c r="AM69" s="1008"/>
      <c r="AN69" s="1008"/>
      <c r="AO69" s="1009"/>
      <c r="AP69" s="1000">
        <v>572</v>
      </c>
      <c r="AQ69" s="1000"/>
      <c r="AR69" s="1000"/>
      <c r="AS69" s="1000"/>
      <c r="AT69" s="1000"/>
      <c r="AU69" s="1000">
        <v>214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560</v>
      </c>
      <c r="C70" s="1004"/>
      <c r="D70" s="1004"/>
      <c r="E70" s="1004"/>
      <c r="F70" s="1004"/>
      <c r="G70" s="1004"/>
      <c r="H70" s="1004"/>
      <c r="I70" s="1004"/>
      <c r="J70" s="1004"/>
      <c r="K70" s="1004"/>
      <c r="L70" s="1004"/>
      <c r="M70" s="1004"/>
      <c r="N70" s="1004"/>
      <c r="O70" s="1004"/>
      <c r="P70" s="1005"/>
      <c r="Q70" s="1006">
        <v>240</v>
      </c>
      <c r="R70" s="1000"/>
      <c r="S70" s="1000"/>
      <c r="T70" s="1000"/>
      <c r="U70" s="1000"/>
      <c r="V70" s="1000">
        <v>156</v>
      </c>
      <c r="W70" s="1000"/>
      <c r="X70" s="1000"/>
      <c r="Y70" s="1000"/>
      <c r="Z70" s="1000"/>
      <c r="AA70" s="1000">
        <v>84</v>
      </c>
      <c r="AB70" s="1000"/>
      <c r="AC70" s="1000"/>
      <c r="AD70" s="1000"/>
      <c r="AE70" s="1000"/>
      <c r="AF70" s="1000">
        <v>84</v>
      </c>
      <c r="AG70" s="1000"/>
      <c r="AH70" s="1000"/>
      <c r="AI70" s="1000"/>
      <c r="AJ70" s="1000"/>
      <c r="AK70" s="1007" t="s">
        <v>576</v>
      </c>
      <c r="AL70" s="1008"/>
      <c r="AM70" s="1008"/>
      <c r="AN70" s="1008"/>
      <c r="AO70" s="1009"/>
      <c r="AP70" s="1000" t="s">
        <v>113</v>
      </c>
      <c r="AQ70" s="1000"/>
      <c r="AR70" s="1000"/>
      <c r="AS70" s="1000"/>
      <c r="AT70" s="1000"/>
      <c r="AU70" s="1000" t="s">
        <v>113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561</v>
      </c>
      <c r="C71" s="1004"/>
      <c r="D71" s="1004"/>
      <c r="E71" s="1004"/>
      <c r="F71" s="1004"/>
      <c r="G71" s="1004"/>
      <c r="H71" s="1004"/>
      <c r="I71" s="1004"/>
      <c r="J71" s="1004"/>
      <c r="K71" s="1004"/>
      <c r="L71" s="1004"/>
      <c r="M71" s="1004"/>
      <c r="N71" s="1004"/>
      <c r="O71" s="1004"/>
      <c r="P71" s="1005"/>
      <c r="Q71" s="1006">
        <v>386</v>
      </c>
      <c r="R71" s="1000"/>
      <c r="S71" s="1000"/>
      <c r="T71" s="1000"/>
      <c r="U71" s="1000"/>
      <c r="V71" s="1000">
        <v>335</v>
      </c>
      <c r="W71" s="1000"/>
      <c r="X71" s="1000"/>
      <c r="Y71" s="1000"/>
      <c r="Z71" s="1000"/>
      <c r="AA71" s="1000">
        <v>51</v>
      </c>
      <c r="AB71" s="1000"/>
      <c r="AC71" s="1000"/>
      <c r="AD71" s="1000"/>
      <c r="AE71" s="1000"/>
      <c r="AF71" s="1000">
        <v>51</v>
      </c>
      <c r="AG71" s="1000"/>
      <c r="AH71" s="1000"/>
      <c r="AI71" s="1000"/>
      <c r="AJ71" s="1000"/>
      <c r="AK71" s="1007" t="s">
        <v>576</v>
      </c>
      <c r="AL71" s="1008"/>
      <c r="AM71" s="1008"/>
      <c r="AN71" s="1008"/>
      <c r="AO71" s="1009"/>
      <c r="AP71" s="1000" t="s">
        <v>113</v>
      </c>
      <c r="AQ71" s="1000"/>
      <c r="AR71" s="1000"/>
      <c r="AS71" s="1000"/>
      <c r="AT71" s="1000"/>
      <c r="AU71" s="1000" t="s">
        <v>113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562</v>
      </c>
      <c r="C72" s="1004"/>
      <c r="D72" s="1004"/>
      <c r="E72" s="1004"/>
      <c r="F72" s="1004"/>
      <c r="G72" s="1004"/>
      <c r="H72" s="1004"/>
      <c r="I72" s="1004"/>
      <c r="J72" s="1004"/>
      <c r="K72" s="1004"/>
      <c r="L72" s="1004"/>
      <c r="M72" s="1004"/>
      <c r="N72" s="1004"/>
      <c r="O72" s="1004"/>
      <c r="P72" s="1005"/>
      <c r="Q72" s="1006">
        <v>34</v>
      </c>
      <c r="R72" s="1000"/>
      <c r="S72" s="1000"/>
      <c r="T72" s="1000"/>
      <c r="U72" s="1000"/>
      <c r="V72" s="1000">
        <v>31</v>
      </c>
      <c r="W72" s="1000"/>
      <c r="X72" s="1000"/>
      <c r="Y72" s="1000"/>
      <c r="Z72" s="1000"/>
      <c r="AA72" s="1000">
        <v>3</v>
      </c>
      <c r="AB72" s="1000"/>
      <c r="AC72" s="1000"/>
      <c r="AD72" s="1000"/>
      <c r="AE72" s="1000"/>
      <c r="AF72" s="1000">
        <v>3</v>
      </c>
      <c r="AG72" s="1000"/>
      <c r="AH72" s="1000"/>
      <c r="AI72" s="1000"/>
      <c r="AJ72" s="1000"/>
      <c r="AK72" s="1007" t="s">
        <v>581</v>
      </c>
      <c r="AL72" s="1008"/>
      <c r="AM72" s="1008"/>
      <c r="AN72" s="1008"/>
      <c r="AO72" s="1009"/>
      <c r="AP72" s="1000" t="s">
        <v>113</v>
      </c>
      <c r="AQ72" s="1000"/>
      <c r="AR72" s="1000"/>
      <c r="AS72" s="1000"/>
      <c r="AT72" s="1000"/>
      <c r="AU72" s="1000" t="s">
        <v>113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563</v>
      </c>
      <c r="C73" s="1004"/>
      <c r="D73" s="1004"/>
      <c r="E73" s="1004"/>
      <c r="F73" s="1004"/>
      <c r="G73" s="1004"/>
      <c r="H73" s="1004"/>
      <c r="I73" s="1004"/>
      <c r="J73" s="1004"/>
      <c r="K73" s="1004"/>
      <c r="L73" s="1004"/>
      <c r="M73" s="1004"/>
      <c r="N73" s="1004"/>
      <c r="O73" s="1004"/>
      <c r="P73" s="1005"/>
      <c r="Q73" s="1006">
        <v>62</v>
      </c>
      <c r="R73" s="1000"/>
      <c r="S73" s="1000"/>
      <c r="T73" s="1000"/>
      <c r="U73" s="1000"/>
      <c r="V73" s="1000">
        <v>49</v>
      </c>
      <c r="W73" s="1000"/>
      <c r="X73" s="1000"/>
      <c r="Y73" s="1000"/>
      <c r="Z73" s="1000"/>
      <c r="AA73" s="1000">
        <v>13</v>
      </c>
      <c r="AB73" s="1000"/>
      <c r="AC73" s="1000"/>
      <c r="AD73" s="1000"/>
      <c r="AE73" s="1000"/>
      <c r="AF73" s="1000">
        <v>13</v>
      </c>
      <c r="AG73" s="1000"/>
      <c r="AH73" s="1000"/>
      <c r="AI73" s="1000"/>
      <c r="AJ73" s="1000"/>
      <c r="AK73" s="1007" t="s">
        <v>582</v>
      </c>
      <c r="AL73" s="1008"/>
      <c r="AM73" s="1008"/>
      <c r="AN73" s="1008"/>
      <c r="AO73" s="1009"/>
      <c r="AP73" s="1000" t="s">
        <v>113</v>
      </c>
      <c r="AQ73" s="1000"/>
      <c r="AR73" s="1000"/>
      <c r="AS73" s="1000"/>
      <c r="AT73" s="1000"/>
      <c r="AU73" s="1000" t="s">
        <v>113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564</v>
      </c>
      <c r="C74" s="1004"/>
      <c r="D74" s="1004"/>
      <c r="E74" s="1004"/>
      <c r="F74" s="1004"/>
      <c r="G74" s="1004"/>
      <c r="H74" s="1004"/>
      <c r="I74" s="1004"/>
      <c r="J74" s="1004"/>
      <c r="K74" s="1004"/>
      <c r="L74" s="1004"/>
      <c r="M74" s="1004"/>
      <c r="N74" s="1004"/>
      <c r="O74" s="1004"/>
      <c r="P74" s="1005"/>
      <c r="Q74" s="1006">
        <v>35</v>
      </c>
      <c r="R74" s="1000"/>
      <c r="S74" s="1000"/>
      <c r="T74" s="1000"/>
      <c r="U74" s="1000"/>
      <c r="V74" s="1000">
        <v>34</v>
      </c>
      <c r="W74" s="1000"/>
      <c r="X74" s="1000"/>
      <c r="Y74" s="1000"/>
      <c r="Z74" s="1000"/>
      <c r="AA74" s="1000">
        <v>2</v>
      </c>
      <c r="AB74" s="1000"/>
      <c r="AC74" s="1000"/>
      <c r="AD74" s="1000"/>
      <c r="AE74" s="1000"/>
      <c r="AF74" s="1000">
        <v>2</v>
      </c>
      <c r="AG74" s="1000"/>
      <c r="AH74" s="1000"/>
      <c r="AI74" s="1000"/>
      <c r="AJ74" s="1000"/>
      <c r="AK74" s="1000">
        <v>10</v>
      </c>
      <c r="AL74" s="1000"/>
      <c r="AM74" s="1000"/>
      <c r="AN74" s="1000"/>
      <c r="AO74" s="1000"/>
      <c r="AP74" s="1000" t="s">
        <v>113</v>
      </c>
      <c r="AQ74" s="1000"/>
      <c r="AR74" s="1000"/>
      <c r="AS74" s="1000"/>
      <c r="AT74" s="1000"/>
      <c r="AU74" s="1000" t="s">
        <v>113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565</v>
      </c>
      <c r="C75" s="1004"/>
      <c r="D75" s="1004"/>
      <c r="E75" s="1004"/>
      <c r="F75" s="1004"/>
      <c r="G75" s="1004"/>
      <c r="H75" s="1004"/>
      <c r="I75" s="1004"/>
      <c r="J75" s="1004"/>
      <c r="K75" s="1004"/>
      <c r="L75" s="1004"/>
      <c r="M75" s="1004"/>
      <c r="N75" s="1004"/>
      <c r="O75" s="1004"/>
      <c r="P75" s="1005"/>
      <c r="Q75" s="1010">
        <v>4641</v>
      </c>
      <c r="R75" s="1008"/>
      <c r="S75" s="1008"/>
      <c r="T75" s="1008"/>
      <c r="U75" s="1009"/>
      <c r="V75" s="1007">
        <v>4397</v>
      </c>
      <c r="W75" s="1008"/>
      <c r="X75" s="1008"/>
      <c r="Y75" s="1008"/>
      <c r="Z75" s="1009"/>
      <c r="AA75" s="1007">
        <v>243</v>
      </c>
      <c r="AB75" s="1008"/>
      <c r="AC75" s="1008"/>
      <c r="AD75" s="1008"/>
      <c r="AE75" s="1009"/>
      <c r="AF75" s="1007">
        <v>204</v>
      </c>
      <c r="AG75" s="1008"/>
      <c r="AH75" s="1008"/>
      <c r="AI75" s="1008"/>
      <c r="AJ75" s="1009"/>
      <c r="AK75" s="1007" t="s">
        <v>581</v>
      </c>
      <c r="AL75" s="1008"/>
      <c r="AM75" s="1008"/>
      <c r="AN75" s="1008"/>
      <c r="AO75" s="1009"/>
      <c r="AP75" s="1007">
        <v>2200</v>
      </c>
      <c r="AQ75" s="1008"/>
      <c r="AR75" s="1008"/>
      <c r="AS75" s="1008"/>
      <c r="AT75" s="1009"/>
      <c r="AU75" s="1007">
        <v>1628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566</v>
      </c>
      <c r="C76" s="1004"/>
      <c r="D76" s="1004"/>
      <c r="E76" s="1004"/>
      <c r="F76" s="1004"/>
      <c r="G76" s="1004"/>
      <c r="H76" s="1004"/>
      <c r="I76" s="1004"/>
      <c r="J76" s="1004"/>
      <c r="K76" s="1004"/>
      <c r="L76" s="1004"/>
      <c r="M76" s="1004"/>
      <c r="N76" s="1004"/>
      <c r="O76" s="1004"/>
      <c r="P76" s="1005"/>
      <c r="Q76" s="1010">
        <v>2022</v>
      </c>
      <c r="R76" s="1008"/>
      <c r="S76" s="1008"/>
      <c r="T76" s="1008"/>
      <c r="U76" s="1009"/>
      <c r="V76" s="1007">
        <v>1818</v>
      </c>
      <c r="W76" s="1008"/>
      <c r="X76" s="1008"/>
      <c r="Y76" s="1008"/>
      <c r="Z76" s="1009"/>
      <c r="AA76" s="1007">
        <v>204</v>
      </c>
      <c r="AB76" s="1008"/>
      <c r="AC76" s="1008"/>
      <c r="AD76" s="1008"/>
      <c r="AE76" s="1009"/>
      <c r="AF76" s="1007">
        <v>204</v>
      </c>
      <c r="AG76" s="1008"/>
      <c r="AH76" s="1008"/>
      <c r="AI76" s="1008"/>
      <c r="AJ76" s="1009"/>
      <c r="AK76" s="1007" t="s">
        <v>576</v>
      </c>
      <c r="AL76" s="1008"/>
      <c r="AM76" s="1008"/>
      <c r="AN76" s="1008"/>
      <c r="AO76" s="1009"/>
      <c r="AP76" s="1007">
        <v>375</v>
      </c>
      <c r="AQ76" s="1008"/>
      <c r="AR76" s="1008"/>
      <c r="AS76" s="1008"/>
      <c r="AT76" s="1009"/>
      <c r="AU76" s="1007">
        <v>53</v>
      </c>
      <c r="AV76" s="1008"/>
      <c r="AW76" s="1008"/>
      <c r="AX76" s="1008"/>
      <c r="AY76" s="1009"/>
      <c r="AZ76" s="1011"/>
      <c r="BA76" s="1012"/>
      <c r="BB76" s="1012"/>
      <c r="BC76" s="1012"/>
      <c r="BD76" s="1013"/>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567</v>
      </c>
      <c r="C77" s="1004"/>
      <c r="D77" s="1004"/>
      <c r="E77" s="1004"/>
      <c r="F77" s="1004"/>
      <c r="G77" s="1004"/>
      <c r="H77" s="1004"/>
      <c r="I77" s="1004"/>
      <c r="J77" s="1004"/>
      <c r="K77" s="1004"/>
      <c r="L77" s="1004"/>
      <c r="M77" s="1004"/>
      <c r="N77" s="1004"/>
      <c r="O77" s="1004"/>
      <c r="P77" s="1005"/>
      <c r="Q77" s="1010">
        <v>202</v>
      </c>
      <c r="R77" s="1008"/>
      <c r="S77" s="1008"/>
      <c r="T77" s="1008"/>
      <c r="U77" s="1009"/>
      <c r="V77" s="1007">
        <v>197</v>
      </c>
      <c r="W77" s="1008"/>
      <c r="X77" s="1008"/>
      <c r="Y77" s="1008"/>
      <c r="Z77" s="1009"/>
      <c r="AA77" s="1007">
        <v>5</v>
      </c>
      <c r="AB77" s="1008"/>
      <c r="AC77" s="1008"/>
      <c r="AD77" s="1008"/>
      <c r="AE77" s="1009"/>
      <c r="AF77" s="1007">
        <v>5</v>
      </c>
      <c r="AG77" s="1008"/>
      <c r="AH77" s="1008"/>
      <c r="AI77" s="1008"/>
      <c r="AJ77" s="1009"/>
      <c r="AK77" s="1007">
        <v>17</v>
      </c>
      <c r="AL77" s="1008"/>
      <c r="AM77" s="1008"/>
      <c r="AN77" s="1008"/>
      <c r="AO77" s="1009"/>
      <c r="AP77" s="1007" t="s">
        <v>113</v>
      </c>
      <c r="AQ77" s="1008"/>
      <c r="AR77" s="1008"/>
      <c r="AS77" s="1008"/>
      <c r="AT77" s="1009"/>
      <c r="AU77" s="1007" t="s">
        <v>113</v>
      </c>
      <c r="AV77" s="1008"/>
      <c r="AW77" s="1008"/>
      <c r="AX77" s="1008"/>
      <c r="AY77" s="1009"/>
      <c r="AZ77" s="1011"/>
      <c r="BA77" s="1012"/>
      <c r="BB77" s="1012"/>
      <c r="BC77" s="1012"/>
      <c r="BD77" s="1013"/>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568</v>
      </c>
      <c r="C78" s="1004"/>
      <c r="D78" s="1004"/>
      <c r="E78" s="1004"/>
      <c r="F78" s="1004"/>
      <c r="G78" s="1004"/>
      <c r="H78" s="1004"/>
      <c r="I78" s="1004"/>
      <c r="J78" s="1004"/>
      <c r="K78" s="1004"/>
      <c r="L78" s="1004"/>
      <c r="M78" s="1004"/>
      <c r="N78" s="1004"/>
      <c r="O78" s="1004"/>
      <c r="P78" s="1005"/>
      <c r="Q78" s="1010">
        <v>64</v>
      </c>
      <c r="R78" s="1008"/>
      <c r="S78" s="1008"/>
      <c r="T78" s="1008"/>
      <c r="U78" s="1009"/>
      <c r="V78" s="1007">
        <v>64</v>
      </c>
      <c r="W78" s="1008"/>
      <c r="X78" s="1008"/>
      <c r="Y78" s="1008"/>
      <c r="Z78" s="1009"/>
      <c r="AA78" s="1007" t="s">
        <v>576</v>
      </c>
      <c r="AB78" s="1008"/>
      <c r="AC78" s="1008"/>
      <c r="AD78" s="1008"/>
      <c r="AE78" s="1009"/>
      <c r="AF78" s="1007" t="s">
        <v>576</v>
      </c>
      <c r="AG78" s="1008"/>
      <c r="AH78" s="1008"/>
      <c r="AI78" s="1008"/>
      <c r="AJ78" s="1009"/>
      <c r="AK78" s="1007" t="s">
        <v>576</v>
      </c>
      <c r="AL78" s="1008"/>
      <c r="AM78" s="1008"/>
      <c r="AN78" s="1008"/>
      <c r="AO78" s="1009"/>
      <c r="AP78" s="1007" t="s">
        <v>113</v>
      </c>
      <c r="AQ78" s="1008"/>
      <c r="AR78" s="1008"/>
      <c r="AS78" s="1008"/>
      <c r="AT78" s="1009"/>
      <c r="AU78" s="1007" t="s">
        <v>113</v>
      </c>
      <c r="AV78" s="1008"/>
      <c r="AW78" s="1008"/>
      <c r="AX78" s="1008"/>
      <c r="AY78" s="1009"/>
      <c r="AZ78" s="1011"/>
      <c r="BA78" s="1012"/>
      <c r="BB78" s="1012"/>
      <c r="BC78" s="1012"/>
      <c r="BD78" s="1013"/>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569</v>
      </c>
      <c r="C79" s="1004"/>
      <c r="D79" s="1004"/>
      <c r="E79" s="1004"/>
      <c r="F79" s="1004"/>
      <c r="G79" s="1004"/>
      <c r="H79" s="1004"/>
      <c r="I79" s="1004"/>
      <c r="J79" s="1004"/>
      <c r="K79" s="1004"/>
      <c r="L79" s="1004"/>
      <c r="M79" s="1004"/>
      <c r="N79" s="1004"/>
      <c r="O79" s="1004"/>
      <c r="P79" s="1005"/>
      <c r="Q79" s="1010">
        <v>489</v>
      </c>
      <c r="R79" s="1008"/>
      <c r="S79" s="1008"/>
      <c r="T79" s="1008"/>
      <c r="U79" s="1009"/>
      <c r="V79" s="1007">
        <v>416</v>
      </c>
      <c r="W79" s="1008"/>
      <c r="X79" s="1008"/>
      <c r="Y79" s="1008"/>
      <c r="Z79" s="1009"/>
      <c r="AA79" s="1007">
        <v>72</v>
      </c>
      <c r="AB79" s="1008"/>
      <c r="AC79" s="1008"/>
      <c r="AD79" s="1008"/>
      <c r="AE79" s="1009"/>
      <c r="AF79" s="1007">
        <v>72</v>
      </c>
      <c r="AG79" s="1008"/>
      <c r="AH79" s="1008"/>
      <c r="AI79" s="1008"/>
      <c r="AJ79" s="1009"/>
      <c r="AK79" s="1007">
        <v>61</v>
      </c>
      <c r="AL79" s="1008"/>
      <c r="AM79" s="1008"/>
      <c r="AN79" s="1008"/>
      <c r="AO79" s="1009"/>
      <c r="AP79" s="1007" t="s">
        <v>113</v>
      </c>
      <c r="AQ79" s="1008"/>
      <c r="AR79" s="1008"/>
      <c r="AS79" s="1008"/>
      <c r="AT79" s="1009"/>
      <c r="AU79" s="1007" t="s">
        <v>113</v>
      </c>
      <c r="AV79" s="1008"/>
      <c r="AW79" s="1008"/>
      <c r="AX79" s="1008"/>
      <c r="AY79" s="1009"/>
      <c r="AZ79" s="1011"/>
      <c r="BA79" s="1012"/>
      <c r="BB79" s="1012"/>
      <c r="BC79" s="1012"/>
      <c r="BD79" s="1013"/>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570</v>
      </c>
      <c r="C80" s="1004"/>
      <c r="D80" s="1004"/>
      <c r="E80" s="1004"/>
      <c r="F80" s="1004"/>
      <c r="G80" s="1004"/>
      <c r="H80" s="1004"/>
      <c r="I80" s="1004"/>
      <c r="J80" s="1004"/>
      <c r="K80" s="1004"/>
      <c r="L80" s="1004"/>
      <c r="M80" s="1004"/>
      <c r="N80" s="1004"/>
      <c r="O80" s="1004"/>
      <c r="P80" s="1005"/>
      <c r="Q80" s="1010">
        <v>744266</v>
      </c>
      <c r="R80" s="1008"/>
      <c r="S80" s="1008"/>
      <c r="T80" s="1008"/>
      <c r="U80" s="1009"/>
      <c r="V80" s="1007">
        <v>712499</v>
      </c>
      <c r="W80" s="1008"/>
      <c r="X80" s="1008"/>
      <c r="Y80" s="1008"/>
      <c r="Z80" s="1009"/>
      <c r="AA80" s="1007">
        <v>31767</v>
      </c>
      <c r="AB80" s="1008"/>
      <c r="AC80" s="1008"/>
      <c r="AD80" s="1008"/>
      <c r="AE80" s="1009"/>
      <c r="AF80" s="1007">
        <v>31767</v>
      </c>
      <c r="AG80" s="1008"/>
      <c r="AH80" s="1008"/>
      <c r="AI80" s="1008"/>
      <c r="AJ80" s="1009"/>
      <c r="AK80" s="1007" t="s">
        <v>576</v>
      </c>
      <c r="AL80" s="1008"/>
      <c r="AM80" s="1008"/>
      <c r="AN80" s="1008"/>
      <c r="AO80" s="1009"/>
      <c r="AP80" s="1007" t="s">
        <v>113</v>
      </c>
      <c r="AQ80" s="1008"/>
      <c r="AR80" s="1008"/>
      <c r="AS80" s="1008"/>
      <c r="AT80" s="1009"/>
      <c r="AU80" s="1007" t="s">
        <v>113</v>
      </c>
      <c r="AV80" s="1008"/>
      <c r="AW80" s="1008"/>
      <c r="AX80" s="1008"/>
      <c r="AY80" s="1009"/>
      <c r="AZ80" s="1011"/>
      <c r="BA80" s="1012"/>
      <c r="BB80" s="1012"/>
      <c r="BC80" s="1012"/>
      <c r="BD80" s="1013"/>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571</v>
      </c>
      <c r="C81" s="1004"/>
      <c r="D81" s="1004"/>
      <c r="E81" s="1004"/>
      <c r="F81" s="1004"/>
      <c r="G81" s="1004"/>
      <c r="H81" s="1004"/>
      <c r="I81" s="1004"/>
      <c r="J81" s="1004"/>
      <c r="K81" s="1004"/>
      <c r="L81" s="1004"/>
      <c r="M81" s="1004"/>
      <c r="N81" s="1004"/>
      <c r="O81" s="1004"/>
      <c r="P81" s="1005"/>
      <c r="Q81" s="1010">
        <v>3996</v>
      </c>
      <c r="R81" s="1008"/>
      <c r="S81" s="1008"/>
      <c r="T81" s="1008"/>
      <c r="U81" s="1009"/>
      <c r="V81" s="1007">
        <v>3358</v>
      </c>
      <c r="W81" s="1008"/>
      <c r="X81" s="1008"/>
      <c r="Y81" s="1008"/>
      <c r="Z81" s="1009"/>
      <c r="AA81" s="1007">
        <v>638</v>
      </c>
      <c r="AB81" s="1008"/>
      <c r="AC81" s="1008"/>
      <c r="AD81" s="1008"/>
      <c r="AE81" s="1009"/>
      <c r="AF81" s="1007">
        <v>2308</v>
      </c>
      <c r="AG81" s="1008"/>
      <c r="AH81" s="1008"/>
      <c r="AI81" s="1008"/>
      <c r="AJ81" s="1009"/>
      <c r="AK81" s="1007" t="s">
        <v>576</v>
      </c>
      <c r="AL81" s="1008"/>
      <c r="AM81" s="1008"/>
      <c r="AN81" s="1008"/>
      <c r="AO81" s="1009"/>
      <c r="AP81" s="1007">
        <v>9318</v>
      </c>
      <c r="AQ81" s="1008"/>
      <c r="AR81" s="1008"/>
      <c r="AS81" s="1008"/>
      <c r="AT81" s="1009"/>
      <c r="AU81" s="1007">
        <v>4</v>
      </c>
      <c r="AV81" s="1008"/>
      <c r="AW81" s="1008"/>
      <c r="AX81" s="1008"/>
      <c r="AY81" s="1009"/>
      <c r="AZ81" s="1011" t="s">
        <v>572</v>
      </c>
      <c r="BA81" s="1012"/>
      <c r="BB81" s="1012"/>
      <c r="BC81" s="1012"/>
      <c r="BD81" s="1013"/>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573</v>
      </c>
      <c r="C82" s="1004"/>
      <c r="D82" s="1004"/>
      <c r="E82" s="1004"/>
      <c r="F82" s="1004"/>
      <c r="G82" s="1004"/>
      <c r="H82" s="1004"/>
      <c r="I82" s="1004"/>
      <c r="J82" s="1004"/>
      <c r="K82" s="1004"/>
      <c r="L82" s="1004"/>
      <c r="M82" s="1004"/>
      <c r="N82" s="1004"/>
      <c r="O82" s="1004"/>
      <c r="P82" s="1005"/>
      <c r="Q82" s="1010">
        <v>1481</v>
      </c>
      <c r="R82" s="1008"/>
      <c r="S82" s="1008"/>
      <c r="T82" s="1008"/>
      <c r="U82" s="1009"/>
      <c r="V82" s="1007">
        <v>1392</v>
      </c>
      <c r="W82" s="1008"/>
      <c r="X82" s="1008"/>
      <c r="Y82" s="1008"/>
      <c r="Z82" s="1009"/>
      <c r="AA82" s="1007">
        <v>88</v>
      </c>
      <c r="AB82" s="1008"/>
      <c r="AC82" s="1008"/>
      <c r="AD82" s="1008"/>
      <c r="AE82" s="1009"/>
      <c r="AF82" s="1007">
        <v>1971</v>
      </c>
      <c r="AG82" s="1008"/>
      <c r="AH82" s="1008"/>
      <c r="AI82" s="1008"/>
      <c r="AJ82" s="1009"/>
      <c r="AK82" s="1007" t="s">
        <v>576</v>
      </c>
      <c r="AL82" s="1008"/>
      <c r="AM82" s="1008"/>
      <c r="AN82" s="1008"/>
      <c r="AO82" s="1009"/>
      <c r="AP82" s="1007">
        <v>781</v>
      </c>
      <c r="AQ82" s="1008"/>
      <c r="AR82" s="1008"/>
      <c r="AS82" s="1008"/>
      <c r="AT82" s="1009"/>
      <c r="AU82" s="1007" t="s">
        <v>113</v>
      </c>
      <c r="AV82" s="1008"/>
      <c r="AW82" s="1008"/>
      <c r="AX82" s="1008"/>
      <c r="AY82" s="1009"/>
      <c r="AZ82" s="1011" t="s">
        <v>572</v>
      </c>
      <c r="BA82" s="1012"/>
      <c r="BB82" s="1012"/>
      <c r="BC82" s="1012"/>
      <c r="BD82" s="1013"/>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574</v>
      </c>
      <c r="C83" s="1004"/>
      <c r="D83" s="1004"/>
      <c r="E83" s="1004"/>
      <c r="F83" s="1004"/>
      <c r="G83" s="1004"/>
      <c r="H83" s="1004"/>
      <c r="I83" s="1004"/>
      <c r="J83" s="1004"/>
      <c r="K83" s="1004"/>
      <c r="L83" s="1004"/>
      <c r="M83" s="1004"/>
      <c r="N83" s="1004"/>
      <c r="O83" s="1004"/>
      <c r="P83" s="1005"/>
      <c r="Q83" s="1006">
        <v>540</v>
      </c>
      <c r="R83" s="1000"/>
      <c r="S83" s="1000"/>
      <c r="T83" s="1000"/>
      <c r="U83" s="1000"/>
      <c r="V83" s="1000">
        <v>486</v>
      </c>
      <c r="W83" s="1000"/>
      <c r="X83" s="1000"/>
      <c r="Y83" s="1000"/>
      <c r="Z83" s="1000"/>
      <c r="AA83" s="1000">
        <v>54</v>
      </c>
      <c r="AB83" s="1000"/>
      <c r="AC83" s="1000"/>
      <c r="AD83" s="1000"/>
      <c r="AE83" s="1000"/>
      <c r="AF83" s="1000">
        <v>1352</v>
      </c>
      <c r="AG83" s="1000"/>
      <c r="AH83" s="1000"/>
      <c r="AI83" s="1000"/>
      <c r="AJ83" s="1000"/>
      <c r="AK83" s="1007" t="s">
        <v>581</v>
      </c>
      <c r="AL83" s="1008"/>
      <c r="AM83" s="1008"/>
      <c r="AN83" s="1008"/>
      <c r="AO83" s="1009"/>
      <c r="AP83" s="1000">
        <v>2420</v>
      </c>
      <c r="AQ83" s="1000"/>
      <c r="AR83" s="1000"/>
      <c r="AS83" s="1000"/>
      <c r="AT83" s="1000"/>
      <c r="AU83" s="1000" t="s">
        <v>113</v>
      </c>
      <c r="AV83" s="1000"/>
      <c r="AW83" s="1000"/>
      <c r="AX83" s="1000"/>
      <c r="AY83" s="1000"/>
      <c r="AZ83" s="1001" t="s">
        <v>572</v>
      </c>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7"/>
      <c r="AL84" s="1008"/>
      <c r="AM84" s="1008"/>
      <c r="AN84" s="1008"/>
      <c r="AO84" s="1009"/>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38209</v>
      </c>
      <c r="AG88" s="988"/>
      <c r="AH88" s="988"/>
      <c r="AI88" s="988"/>
      <c r="AJ88" s="988"/>
      <c r="AK88" s="992"/>
      <c r="AL88" s="992"/>
      <c r="AM88" s="992"/>
      <c r="AN88" s="992"/>
      <c r="AO88" s="992"/>
      <c r="AP88" s="988">
        <v>15666</v>
      </c>
      <c r="AQ88" s="988"/>
      <c r="AR88" s="988"/>
      <c r="AS88" s="988"/>
      <c r="AT88" s="988"/>
      <c r="AU88" s="988">
        <v>1899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1181</v>
      </c>
      <c r="CS102" s="980"/>
      <c r="CT102" s="980"/>
      <c r="CU102" s="980"/>
      <c r="CV102" s="981"/>
      <c r="CW102" s="979">
        <v>582</v>
      </c>
      <c r="CX102" s="980"/>
      <c r="CY102" s="980"/>
      <c r="CZ102" s="980"/>
      <c r="DA102" s="981"/>
      <c r="DB102" s="979">
        <v>2119</v>
      </c>
      <c r="DC102" s="980"/>
      <c r="DD102" s="980"/>
      <c r="DE102" s="980"/>
      <c r="DF102" s="981"/>
      <c r="DG102" s="979">
        <v>1775</v>
      </c>
      <c r="DH102" s="980"/>
      <c r="DI102" s="980"/>
      <c r="DJ102" s="980"/>
      <c r="DK102" s="981"/>
      <c r="DL102" s="979">
        <v>2461</v>
      </c>
      <c r="DM102" s="980"/>
      <c r="DN102" s="980"/>
      <c r="DO102" s="980"/>
      <c r="DP102" s="981"/>
      <c r="DQ102" s="979">
        <v>246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289</v>
      </c>
      <c r="AG109" s="923"/>
      <c r="AH109" s="923"/>
      <c r="AI109" s="923"/>
      <c r="AJ109" s="924"/>
      <c r="AK109" s="925" t="s">
        <v>288</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289</v>
      </c>
      <c r="BW109" s="923"/>
      <c r="BX109" s="923"/>
      <c r="BY109" s="923"/>
      <c r="BZ109" s="924"/>
      <c r="CA109" s="925" t="s">
        <v>288</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289</v>
      </c>
      <c r="DM109" s="923"/>
      <c r="DN109" s="923"/>
      <c r="DO109" s="923"/>
      <c r="DP109" s="924"/>
      <c r="DQ109" s="925" t="s">
        <v>288</v>
      </c>
      <c r="DR109" s="923"/>
      <c r="DS109" s="923"/>
      <c r="DT109" s="923"/>
      <c r="DU109" s="924"/>
      <c r="DV109" s="925" t="s">
        <v>412</v>
      </c>
      <c r="DW109" s="923"/>
      <c r="DX109" s="923"/>
      <c r="DY109" s="923"/>
      <c r="DZ109" s="954"/>
    </row>
    <row r="110" spans="1:131" s="199" customFormat="1" ht="26.25" customHeight="1" x14ac:dyDescent="0.15">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12445187</v>
      </c>
      <c r="AB110" s="916"/>
      <c r="AC110" s="916"/>
      <c r="AD110" s="916"/>
      <c r="AE110" s="917"/>
      <c r="AF110" s="918">
        <v>12269580</v>
      </c>
      <c r="AG110" s="916"/>
      <c r="AH110" s="916"/>
      <c r="AI110" s="916"/>
      <c r="AJ110" s="917"/>
      <c r="AK110" s="918">
        <v>12308070</v>
      </c>
      <c r="AL110" s="916"/>
      <c r="AM110" s="916"/>
      <c r="AN110" s="916"/>
      <c r="AO110" s="917"/>
      <c r="AP110" s="919">
        <v>21.2</v>
      </c>
      <c r="AQ110" s="920"/>
      <c r="AR110" s="920"/>
      <c r="AS110" s="920"/>
      <c r="AT110" s="921"/>
      <c r="AU110" s="955" t="s">
        <v>62</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131845040</v>
      </c>
      <c r="BR110" s="863"/>
      <c r="BS110" s="863"/>
      <c r="BT110" s="863"/>
      <c r="BU110" s="863"/>
      <c r="BV110" s="863">
        <v>144592266</v>
      </c>
      <c r="BW110" s="863"/>
      <c r="BX110" s="863"/>
      <c r="BY110" s="863"/>
      <c r="BZ110" s="863"/>
      <c r="CA110" s="863">
        <v>143060112</v>
      </c>
      <c r="CB110" s="863"/>
      <c r="CC110" s="863"/>
      <c r="CD110" s="863"/>
      <c r="CE110" s="863"/>
      <c r="CF110" s="887">
        <v>246</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253306</v>
      </c>
      <c r="DH110" s="863"/>
      <c r="DI110" s="863"/>
      <c r="DJ110" s="863"/>
      <c r="DK110" s="863"/>
      <c r="DL110" s="863">
        <v>230534</v>
      </c>
      <c r="DM110" s="863"/>
      <c r="DN110" s="863"/>
      <c r="DO110" s="863"/>
      <c r="DP110" s="863"/>
      <c r="DQ110" s="863">
        <v>207217</v>
      </c>
      <c r="DR110" s="863"/>
      <c r="DS110" s="863"/>
      <c r="DT110" s="863"/>
      <c r="DU110" s="863"/>
      <c r="DV110" s="864">
        <v>0.4</v>
      </c>
      <c r="DW110" s="864"/>
      <c r="DX110" s="864"/>
      <c r="DY110" s="864"/>
      <c r="DZ110" s="865"/>
    </row>
    <row r="111" spans="1:131" s="199" customFormat="1" ht="26.25" customHeight="1" x14ac:dyDescent="0.15">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1873156</v>
      </c>
      <c r="BR111" s="835"/>
      <c r="BS111" s="835"/>
      <c r="BT111" s="835"/>
      <c r="BU111" s="835"/>
      <c r="BV111" s="835">
        <v>1626793</v>
      </c>
      <c r="BW111" s="835"/>
      <c r="BX111" s="835"/>
      <c r="BY111" s="835"/>
      <c r="BZ111" s="835"/>
      <c r="CA111" s="835">
        <v>1404941</v>
      </c>
      <c r="CB111" s="835"/>
      <c r="CC111" s="835"/>
      <c r="CD111" s="835"/>
      <c r="CE111" s="835"/>
      <c r="CF111" s="896">
        <v>2.4</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66667</v>
      </c>
      <c r="AB112" s="798"/>
      <c r="AC112" s="798"/>
      <c r="AD112" s="798"/>
      <c r="AE112" s="799"/>
      <c r="AF112" s="800">
        <v>66667</v>
      </c>
      <c r="AG112" s="798"/>
      <c r="AH112" s="798"/>
      <c r="AI112" s="798"/>
      <c r="AJ112" s="799"/>
      <c r="AK112" s="800">
        <v>66667</v>
      </c>
      <c r="AL112" s="798"/>
      <c r="AM112" s="798"/>
      <c r="AN112" s="798"/>
      <c r="AO112" s="799"/>
      <c r="AP112" s="845">
        <v>0.1</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20102226</v>
      </c>
      <c r="BR112" s="835"/>
      <c r="BS112" s="835"/>
      <c r="BT112" s="835"/>
      <c r="BU112" s="835"/>
      <c r="BV112" s="835">
        <v>21977369</v>
      </c>
      <c r="BW112" s="835"/>
      <c r="BX112" s="835"/>
      <c r="BY112" s="835"/>
      <c r="BZ112" s="835"/>
      <c r="CA112" s="835">
        <v>22253263</v>
      </c>
      <c r="CB112" s="835"/>
      <c r="CC112" s="835"/>
      <c r="CD112" s="835"/>
      <c r="CE112" s="835"/>
      <c r="CF112" s="896">
        <v>38.299999999999997</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268279</v>
      </c>
      <c r="DH112" s="835"/>
      <c r="DI112" s="835"/>
      <c r="DJ112" s="835"/>
      <c r="DK112" s="835"/>
      <c r="DL112" s="835">
        <v>110501</v>
      </c>
      <c r="DM112" s="835"/>
      <c r="DN112" s="835"/>
      <c r="DO112" s="835"/>
      <c r="DP112" s="835"/>
      <c r="DQ112" s="835">
        <v>73667</v>
      </c>
      <c r="DR112" s="835"/>
      <c r="DS112" s="835"/>
      <c r="DT112" s="835"/>
      <c r="DU112" s="835"/>
      <c r="DV112" s="812">
        <v>0.1</v>
      </c>
      <c r="DW112" s="812"/>
      <c r="DX112" s="812"/>
      <c r="DY112" s="812"/>
      <c r="DZ112" s="813"/>
    </row>
    <row r="113" spans="1:130" s="199" customFormat="1" ht="26.25" customHeight="1" x14ac:dyDescent="0.15">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1501856</v>
      </c>
      <c r="AB113" s="944"/>
      <c r="AC113" s="944"/>
      <c r="AD113" s="944"/>
      <c r="AE113" s="945"/>
      <c r="AF113" s="946">
        <v>1666992</v>
      </c>
      <c r="AG113" s="944"/>
      <c r="AH113" s="944"/>
      <c r="AI113" s="944"/>
      <c r="AJ113" s="945"/>
      <c r="AK113" s="946">
        <v>1650510</v>
      </c>
      <c r="AL113" s="944"/>
      <c r="AM113" s="944"/>
      <c r="AN113" s="944"/>
      <c r="AO113" s="945"/>
      <c r="AP113" s="947">
        <v>2.8</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v>1468220</v>
      </c>
      <c r="BR113" s="835"/>
      <c r="BS113" s="835"/>
      <c r="BT113" s="835"/>
      <c r="BU113" s="835"/>
      <c r="BV113" s="835">
        <v>1665078</v>
      </c>
      <c r="BW113" s="835"/>
      <c r="BX113" s="835"/>
      <c r="BY113" s="835"/>
      <c r="BZ113" s="835"/>
      <c r="CA113" s="835">
        <v>1898689</v>
      </c>
      <c r="CB113" s="835"/>
      <c r="CC113" s="835"/>
      <c r="CD113" s="835"/>
      <c r="CE113" s="835"/>
      <c r="CF113" s="896">
        <v>3.3</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324557</v>
      </c>
      <c r="AB114" s="798"/>
      <c r="AC114" s="798"/>
      <c r="AD114" s="798"/>
      <c r="AE114" s="799"/>
      <c r="AF114" s="800">
        <v>316976</v>
      </c>
      <c r="AG114" s="798"/>
      <c r="AH114" s="798"/>
      <c r="AI114" s="798"/>
      <c r="AJ114" s="799"/>
      <c r="AK114" s="800">
        <v>360208</v>
      </c>
      <c r="AL114" s="798"/>
      <c r="AM114" s="798"/>
      <c r="AN114" s="798"/>
      <c r="AO114" s="799"/>
      <c r="AP114" s="845">
        <v>0.6</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16056311</v>
      </c>
      <c r="BR114" s="835"/>
      <c r="BS114" s="835"/>
      <c r="BT114" s="835"/>
      <c r="BU114" s="835"/>
      <c r="BV114" s="835">
        <v>15240084</v>
      </c>
      <c r="BW114" s="835"/>
      <c r="BX114" s="835"/>
      <c r="BY114" s="835"/>
      <c r="BZ114" s="835"/>
      <c r="CA114" s="835">
        <v>15244303</v>
      </c>
      <c r="CB114" s="835"/>
      <c r="CC114" s="835"/>
      <c r="CD114" s="835"/>
      <c r="CE114" s="835"/>
      <c r="CF114" s="896">
        <v>26.2</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434175</v>
      </c>
      <c r="AB115" s="944"/>
      <c r="AC115" s="944"/>
      <c r="AD115" s="944"/>
      <c r="AE115" s="945"/>
      <c r="AF115" s="946">
        <v>373623</v>
      </c>
      <c r="AG115" s="944"/>
      <c r="AH115" s="944"/>
      <c r="AI115" s="944"/>
      <c r="AJ115" s="945"/>
      <c r="AK115" s="946">
        <v>134914</v>
      </c>
      <c r="AL115" s="944"/>
      <c r="AM115" s="944"/>
      <c r="AN115" s="944"/>
      <c r="AO115" s="945"/>
      <c r="AP115" s="947">
        <v>0.2</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v>392939</v>
      </c>
      <c r="BR115" s="835"/>
      <c r="BS115" s="835"/>
      <c r="BT115" s="835"/>
      <c r="BU115" s="835"/>
      <c r="BV115" s="835">
        <v>332328</v>
      </c>
      <c r="BW115" s="835"/>
      <c r="BX115" s="835"/>
      <c r="BY115" s="835"/>
      <c r="BZ115" s="835"/>
      <c r="CA115" s="835">
        <v>260578</v>
      </c>
      <c r="CB115" s="835"/>
      <c r="CC115" s="835"/>
      <c r="CD115" s="835"/>
      <c r="CE115" s="835"/>
      <c r="CF115" s="896">
        <v>0.4</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1027823</v>
      </c>
      <c r="DH115" s="798"/>
      <c r="DI115" s="798"/>
      <c r="DJ115" s="798"/>
      <c r="DK115" s="799"/>
      <c r="DL115" s="800">
        <v>1029206</v>
      </c>
      <c r="DM115" s="798"/>
      <c r="DN115" s="798"/>
      <c r="DO115" s="798"/>
      <c r="DP115" s="799"/>
      <c r="DQ115" s="800">
        <v>929661</v>
      </c>
      <c r="DR115" s="798"/>
      <c r="DS115" s="798"/>
      <c r="DT115" s="798"/>
      <c r="DU115" s="799"/>
      <c r="DV115" s="845">
        <v>1.6</v>
      </c>
      <c r="DW115" s="846"/>
      <c r="DX115" s="846"/>
      <c r="DY115" s="846"/>
      <c r="DZ115" s="847"/>
    </row>
    <row r="116" spans="1:130" s="199" customFormat="1" ht="26.25" customHeight="1" x14ac:dyDescent="0.15">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v>
      </c>
      <c r="AB116" s="798"/>
      <c r="AC116" s="798"/>
      <c r="AD116" s="798"/>
      <c r="AE116" s="799"/>
      <c r="AF116" s="800" t="s">
        <v>223</v>
      </c>
      <c r="AG116" s="798"/>
      <c r="AH116" s="798"/>
      <c r="AI116" s="798"/>
      <c r="AJ116" s="799"/>
      <c r="AK116" s="800">
        <v>27</v>
      </c>
      <c r="AL116" s="798"/>
      <c r="AM116" s="798"/>
      <c r="AN116" s="798"/>
      <c r="AO116" s="799"/>
      <c r="AP116" s="845">
        <v>0</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15300</v>
      </c>
      <c r="DH116" s="798"/>
      <c r="DI116" s="798"/>
      <c r="DJ116" s="798"/>
      <c r="DK116" s="799"/>
      <c r="DL116" s="800">
        <v>12750</v>
      </c>
      <c r="DM116" s="798"/>
      <c r="DN116" s="798"/>
      <c r="DO116" s="798"/>
      <c r="DP116" s="799"/>
      <c r="DQ116" s="800">
        <v>10200</v>
      </c>
      <c r="DR116" s="798"/>
      <c r="DS116" s="798"/>
      <c r="DT116" s="798"/>
      <c r="DU116" s="799"/>
      <c r="DV116" s="845">
        <v>0</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14772449</v>
      </c>
      <c r="AB117" s="930"/>
      <c r="AC117" s="930"/>
      <c r="AD117" s="930"/>
      <c r="AE117" s="931"/>
      <c r="AF117" s="932">
        <v>14693838</v>
      </c>
      <c r="AG117" s="930"/>
      <c r="AH117" s="930"/>
      <c r="AI117" s="930"/>
      <c r="AJ117" s="931"/>
      <c r="AK117" s="932">
        <v>14520396</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289</v>
      </c>
      <c r="AG118" s="923"/>
      <c r="AH118" s="923"/>
      <c r="AI118" s="923"/>
      <c r="AJ118" s="924"/>
      <c r="AK118" s="925" t="s">
        <v>288</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29562</v>
      </c>
      <c r="AB119" s="916"/>
      <c r="AC119" s="916"/>
      <c r="AD119" s="916"/>
      <c r="AE119" s="917"/>
      <c r="AF119" s="918">
        <v>29588</v>
      </c>
      <c r="AG119" s="916"/>
      <c r="AH119" s="916"/>
      <c r="AI119" s="916"/>
      <c r="AJ119" s="917"/>
      <c r="AK119" s="918">
        <v>29615</v>
      </c>
      <c r="AL119" s="916"/>
      <c r="AM119" s="916"/>
      <c r="AN119" s="916"/>
      <c r="AO119" s="917"/>
      <c r="AP119" s="919">
        <v>0.1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442</v>
      </c>
      <c r="BP119" s="899"/>
      <c r="BQ119" s="903">
        <v>171737892</v>
      </c>
      <c r="BR119" s="866"/>
      <c r="BS119" s="866"/>
      <c r="BT119" s="866"/>
      <c r="BU119" s="866"/>
      <c r="BV119" s="866">
        <v>185433918</v>
      </c>
      <c r="BW119" s="866"/>
      <c r="BX119" s="866"/>
      <c r="BY119" s="866"/>
      <c r="BZ119" s="866"/>
      <c r="CA119" s="866">
        <v>184121886</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308448</v>
      </c>
      <c r="DH119" s="781"/>
      <c r="DI119" s="781"/>
      <c r="DJ119" s="781"/>
      <c r="DK119" s="782"/>
      <c r="DL119" s="783">
        <v>243802</v>
      </c>
      <c r="DM119" s="781"/>
      <c r="DN119" s="781"/>
      <c r="DO119" s="781"/>
      <c r="DP119" s="782"/>
      <c r="DQ119" s="783">
        <v>184196</v>
      </c>
      <c r="DR119" s="781"/>
      <c r="DS119" s="781"/>
      <c r="DT119" s="781"/>
      <c r="DU119" s="782"/>
      <c r="DV119" s="869">
        <v>0.3</v>
      </c>
      <c r="DW119" s="870"/>
      <c r="DX119" s="870"/>
      <c r="DY119" s="870"/>
      <c r="DZ119" s="871"/>
    </row>
    <row r="120" spans="1:130" s="199" customFormat="1" ht="26.25" customHeight="1" x14ac:dyDescent="0.15">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19896778</v>
      </c>
      <c r="BR120" s="863"/>
      <c r="BS120" s="863"/>
      <c r="BT120" s="863"/>
      <c r="BU120" s="863"/>
      <c r="BV120" s="863">
        <v>20796794</v>
      </c>
      <c r="BW120" s="863"/>
      <c r="BX120" s="863"/>
      <c r="BY120" s="863"/>
      <c r="BZ120" s="863"/>
      <c r="CA120" s="863">
        <v>20455068</v>
      </c>
      <c r="CB120" s="863"/>
      <c r="CC120" s="863"/>
      <c r="CD120" s="863"/>
      <c r="CE120" s="863"/>
      <c r="CF120" s="887">
        <v>35.200000000000003</v>
      </c>
      <c r="CG120" s="888"/>
      <c r="CH120" s="888"/>
      <c r="CI120" s="888"/>
      <c r="CJ120" s="888"/>
      <c r="CK120" s="889" t="s">
        <v>446</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17871918</v>
      </c>
      <c r="DH120" s="863"/>
      <c r="DI120" s="863"/>
      <c r="DJ120" s="863"/>
      <c r="DK120" s="863"/>
      <c r="DL120" s="863">
        <v>19905854</v>
      </c>
      <c r="DM120" s="863"/>
      <c r="DN120" s="863"/>
      <c r="DO120" s="863"/>
      <c r="DP120" s="863"/>
      <c r="DQ120" s="863">
        <v>20193372</v>
      </c>
      <c r="DR120" s="863"/>
      <c r="DS120" s="863"/>
      <c r="DT120" s="863"/>
      <c r="DU120" s="863"/>
      <c r="DV120" s="864">
        <v>34.700000000000003</v>
      </c>
      <c r="DW120" s="864"/>
      <c r="DX120" s="864"/>
      <c r="DY120" s="864"/>
      <c r="DZ120" s="865"/>
    </row>
    <row r="121" spans="1:130" s="199" customFormat="1" ht="26.25" customHeight="1" x14ac:dyDescent="0.15">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273980</v>
      </c>
      <c r="AB121" s="798"/>
      <c r="AC121" s="798"/>
      <c r="AD121" s="798"/>
      <c r="AE121" s="799"/>
      <c r="AF121" s="800">
        <v>267853</v>
      </c>
      <c r="AG121" s="798"/>
      <c r="AH121" s="798"/>
      <c r="AI121" s="798"/>
      <c r="AJ121" s="799"/>
      <c r="AK121" s="800">
        <v>50821</v>
      </c>
      <c r="AL121" s="798"/>
      <c r="AM121" s="798"/>
      <c r="AN121" s="798"/>
      <c r="AO121" s="799"/>
      <c r="AP121" s="845">
        <v>0.1</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27213681</v>
      </c>
      <c r="BR121" s="835"/>
      <c r="BS121" s="835"/>
      <c r="BT121" s="835"/>
      <c r="BU121" s="835"/>
      <c r="BV121" s="835">
        <v>25284163</v>
      </c>
      <c r="BW121" s="835"/>
      <c r="BX121" s="835"/>
      <c r="BY121" s="835"/>
      <c r="BZ121" s="835"/>
      <c r="CA121" s="835">
        <v>24768399</v>
      </c>
      <c r="CB121" s="835"/>
      <c r="CC121" s="835"/>
      <c r="CD121" s="835"/>
      <c r="CE121" s="835"/>
      <c r="CF121" s="896">
        <v>42.6</v>
      </c>
      <c r="CG121" s="897"/>
      <c r="CH121" s="897"/>
      <c r="CI121" s="897"/>
      <c r="CJ121" s="897"/>
      <c r="CK121" s="890"/>
      <c r="CL121" s="876"/>
      <c r="CM121" s="876"/>
      <c r="CN121" s="876"/>
      <c r="CO121" s="877"/>
      <c r="CP121" s="856" t="s">
        <v>393</v>
      </c>
      <c r="CQ121" s="857"/>
      <c r="CR121" s="857"/>
      <c r="CS121" s="857"/>
      <c r="CT121" s="857"/>
      <c r="CU121" s="857"/>
      <c r="CV121" s="857"/>
      <c r="CW121" s="857"/>
      <c r="CX121" s="857"/>
      <c r="CY121" s="857"/>
      <c r="CZ121" s="857"/>
      <c r="DA121" s="857"/>
      <c r="DB121" s="857"/>
      <c r="DC121" s="857"/>
      <c r="DD121" s="857"/>
      <c r="DE121" s="857"/>
      <c r="DF121" s="858"/>
      <c r="DG121" s="834">
        <v>1470002</v>
      </c>
      <c r="DH121" s="835"/>
      <c r="DI121" s="835"/>
      <c r="DJ121" s="835"/>
      <c r="DK121" s="835"/>
      <c r="DL121" s="835">
        <v>1328863</v>
      </c>
      <c r="DM121" s="835"/>
      <c r="DN121" s="835"/>
      <c r="DO121" s="835"/>
      <c r="DP121" s="835"/>
      <c r="DQ121" s="835">
        <v>1282077</v>
      </c>
      <c r="DR121" s="835"/>
      <c r="DS121" s="835"/>
      <c r="DT121" s="835"/>
      <c r="DU121" s="835"/>
      <c r="DV121" s="812">
        <v>2.2000000000000002</v>
      </c>
      <c r="DW121" s="812"/>
      <c r="DX121" s="812"/>
      <c r="DY121" s="812"/>
      <c r="DZ121" s="813"/>
    </row>
    <row r="122" spans="1:130" s="199" customFormat="1" ht="26.25" customHeight="1" x14ac:dyDescent="0.15">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120655592</v>
      </c>
      <c r="BR122" s="866"/>
      <c r="BS122" s="866"/>
      <c r="BT122" s="866"/>
      <c r="BU122" s="866"/>
      <c r="BV122" s="866">
        <v>126830585</v>
      </c>
      <c r="BW122" s="866"/>
      <c r="BX122" s="866"/>
      <c r="BY122" s="866"/>
      <c r="BZ122" s="866"/>
      <c r="CA122" s="866">
        <v>126994309</v>
      </c>
      <c r="CB122" s="866"/>
      <c r="CC122" s="866"/>
      <c r="CD122" s="866"/>
      <c r="CE122" s="866"/>
      <c r="CF122" s="867">
        <v>218.4</v>
      </c>
      <c r="CG122" s="868"/>
      <c r="CH122" s="868"/>
      <c r="CI122" s="868"/>
      <c r="CJ122" s="868"/>
      <c r="CK122" s="890"/>
      <c r="CL122" s="876"/>
      <c r="CM122" s="876"/>
      <c r="CN122" s="876"/>
      <c r="CO122" s="877"/>
      <c r="CP122" s="856" t="s">
        <v>395</v>
      </c>
      <c r="CQ122" s="857"/>
      <c r="CR122" s="857"/>
      <c r="CS122" s="857"/>
      <c r="CT122" s="857"/>
      <c r="CU122" s="857"/>
      <c r="CV122" s="857"/>
      <c r="CW122" s="857"/>
      <c r="CX122" s="857"/>
      <c r="CY122" s="857"/>
      <c r="CZ122" s="857"/>
      <c r="DA122" s="857"/>
      <c r="DB122" s="857"/>
      <c r="DC122" s="857"/>
      <c r="DD122" s="857"/>
      <c r="DE122" s="857"/>
      <c r="DF122" s="858"/>
      <c r="DG122" s="834">
        <v>427227</v>
      </c>
      <c r="DH122" s="835"/>
      <c r="DI122" s="835"/>
      <c r="DJ122" s="835"/>
      <c r="DK122" s="835"/>
      <c r="DL122" s="835">
        <v>400176</v>
      </c>
      <c r="DM122" s="835"/>
      <c r="DN122" s="835"/>
      <c r="DO122" s="835"/>
      <c r="DP122" s="835"/>
      <c r="DQ122" s="835">
        <v>390427</v>
      </c>
      <c r="DR122" s="835"/>
      <c r="DS122" s="835"/>
      <c r="DT122" s="835"/>
      <c r="DU122" s="835"/>
      <c r="DV122" s="812">
        <v>0.7</v>
      </c>
      <c r="DW122" s="812"/>
      <c r="DX122" s="812"/>
      <c r="DY122" s="812"/>
      <c r="DZ122" s="813"/>
    </row>
    <row r="123" spans="1:130" s="199" customFormat="1" ht="26.25" customHeight="1" x14ac:dyDescent="0.15">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2907</v>
      </c>
      <c r="AB123" s="798"/>
      <c r="AC123" s="798"/>
      <c r="AD123" s="798"/>
      <c r="AE123" s="799"/>
      <c r="AF123" s="800">
        <v>2856</v>
      </c>
      <c r="AG123" s="798"/>
      <c r="AH123" s="798"/>
      <c r="AI123" s="798"/>
      <c r="AJ123" s="799"/>
      <c r="AK123" s="800">
        <v>2805</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450</v>
      </c>
      <c r="BP123" s="899"/>
      <c r="BQ123" s="853">
        <v>167766051</v>
      </c>
      <c r="BR123" s="854"/>
      <c r="BS123" s="854"/>
      <c r="BT123" s="854"/>
      <c r="BU123" s="854"/>
      <c r="BV123" s="854">
        <v>172911542</v>
      </c>
      <c r="BW123" s="854"/>
      <c r="BX123" s="854"/>
      <c r="BY123" s="854"/>
      <c r="BZ123" s="854"/>
      <c r="CA123" s="854">
        <v>172217776</v>
      </c>
      <c r="CB123" s="854"/>
      <c r="CC123" s="854"/>
      <c r="CD123" s="854"/>
      <c r="CE123" s="854"/>
      <c r="CF123" s="764"/>
      <c r="CG123" s="765"/>
      <c r="CH123" s="765"/>
      <c r="CI123" s="765"/>
      <c r="CJ123" s="855"/>
      <c r="CK123" s="890"/>
      <c r="CL123" s="876"/>
      <c r="CM123" s="876"/>
      <c r="CN123" s="876"/>
      <c r="CO123" s="877"/>
      <c r="CP123" s="856" t="s">
        <v>394</v>
      </c>
      <c r="CQ123" s="857"/>
      <c r="CR123" s="857"/>
      <c r="CS123" s="857"/>
      <c r="CT123" s="857"/>
      <c r="CU123" s="857"/>
      <c r="CV123" s="857"/>
      <c r="CW123" s="857"/>
      <c r="CX123" s="857"/>
      <c r="CY123" s="857"/>
      <c r="CZ123" s="857"/>
      <c r="DA123" s="857"/>
      <c r="DB123" s="857"/>
      <c r="DC123" s="857"/>
      <c r="DD123" s="857"/>
      <c r="DE123" s="857"/>
      <c r="DF123" s="858"/>
      <c r="DG123" s="797">
        <v>314546</v>
      </c>
      <c r="DH123" s="798"/>
      <c r="DI123" s="798"/>
      <c r="DJ123" s="798"/>
      <c r="DK123" s="799"/>
      <c r="DL123" s="800">
        <v>326211</v>
      </c>
      <c r="DM123" s="798"/>
      <c r="DN123" s="798"/>
      <c r="DO123" s="798"/>
      <c r="DP123" s="799"/>
      <c r="DQ123" s="800">
        <v>362024</v>
      </c>
      <c r="DR123" s="798"/>
      <c r="DS123" s="798"/>
      <c r="DT123" s="798"/>
      <c r="DU123" s="799"/>
      <c r="DV123" s="845">
        <v>0.6</v>
      </c>
      <c r="DW123" s="846"/>
      <c r="DX123" s="846"/>
      <c r="DY123" s="846"/>
      <c r="DZ123" s="847"/>
    </row>
    <row r="124" spans="1:130" s="199" customFormat="1" ht="26.25" customHeight="1" thickBot="1" x14ac:dyDescent="0.2">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6.7</v>
      </c>
      <c r="BR124" s="852"/>
      <c r="BS124" s="852"/>
      <c r="BT124" s="852"/>
      <c r="BU124" s="852"/>
      <c r="BV124" s="852">
        <v>21.6</v>
      </c>
      <c r="BW124" s="852"/>
      <c r="BX124" s="852"/>
      <c r="BY124" s="852"/>
      <c r="BZ124" s="852"/>
      <c r="CA124" s="852">
        <v>20.399999999999999</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v>18533</v>
      </c>
      <c r="DH124" s="781"/>
      <c r="DI124" s="781"/>
      <c r="DJ124" s="781"/>
      <c r="DK124" s="782"/>
      <c r="DL124" s="783">
        <v>16265</v>
      </c>
      <c r="DM124" s="781"/>
      <c r="DN124" s="781"/>
      <c r="DO124" s="781"/>
      <c r="DP124" s="782"/>
      <c r="DQ124" s="783">
        <v>25363</v>
      </c>
      <c r="DR124" s="781"/>
      <c r="DS124" s="781"/>
      <c r="DT124" s="781"/>
      <c r="DU124" s="782"/>
      <c r="DV124" s="869">
        <v>0</v>
      </c>
      <c r="DW124" s="870"/>
      <c r="DX124" s="870"/>
      <c r="DY124" s="870"/>
      <c r="DZ124" s="871"/>
    </row>
    <row r="125" spans="1:130" s="199" customFormat="1" ht="26.25" customHeight="1" x14ac:dyDescent="0.15">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122032</v>
      </c>
      <c r="AB126" s="798"/>
      <c r="AC126" s="798"/>
      <c r="AD126" s="798"/>
      <c r="AE126" s="799"/>
      <c r="AF126" s="800">
        <v>66212</v>
      </c>
      <c r="AG126" s="798"/>
      <c r="AH126" s="798"/>
      <c r="AI126" s="798"/>
      <c r="AJ126" s="799"/>
      <c r="AK126" s="800">
        <v>45775</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5694</v>
      </c>
      <c r="AB127" s="798"/>
      <c r="AC127" s="798"/>
      <c r="AD127" s="798"/>
      <c r="AE127" s="799"/>
      <c r="AF127" s="800">
        <v>7114</v>
      </c>
      <c r="AG127" s="798"/>
      <c r="AH127" s="798"/>
      <c r="AI127" s="798"/>
      <c r="AJ127" s="799"/>
      <c r="AK127" s="800">
        <v>5898</v>
      </c>
      <c r="AL127" s="798"/>
      <c r="AM127" s="798"/>
      <c r="AN127" s="798"/>
      <c r="AO127" s="799"/>
      <c r="AP127" s="845">
        <v>0</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2609082</v>
      </c>
      <c r="AB128" s="819"/>
      <c r="AC128" s="819"/>
      <c r="AD128" s="819"/>
      <c r="AE128" s="820"/>
      <c r="AF128" s="821">
        <v>2471593</v>
      </c>
      <c r="AG128" s="819"/>
      <c r="AH128" s="819"/>
      <c r="AI128" s="819"/>
      <c r="AJ128" s="820"/>
      <c r="AK128" s="821">
        <v>2689841</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223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v>392939</v>
      </c>
      <c r="DH128" s="809"/>
      <c r="DI128" s="809"/>
      <c r="DJ128" s="809"/>
      <c r="DK128" s="809"/>
      <c r="DL128" s="809">
        <v>332328</v>
      </c>
      <c r="DM128" s="809"/>
      <c r="DN128" s="809"/>
      <c r="DO128" s="809"/>
      <c r="DP128" s="809"/>
      <c r="DQ128" s="809">
        <v>260578</v>
      </c>
      <c r="DR128" s="809"/>
      <c r="DS128" s="809"/>
      <c r="DT128" s="809"/>
      <c r="DU128" s="809"/>
      <c r="DV128" s="810">
        <v>0.4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68808951</v>
      </c>
      <c r="AB129" s="798"/>
      <c r="AC129" s="798"/>
      <c r="AD129" s="798"/>
      <c r="AE129" s="799"/>
      <c r="AF129" s="800">
        <v>67792454</v>
      </c>
      <c r="AG129" s="798"/>
      <c r="AH129" s="798"/>
      <c r="AI129" s="798"/>
      <c r="AJ129" s="799"/>
      <c r="AK129" s="800">
        <v>67989549</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223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10170049</v>
      </c>
      <c r="AB130" s="798"/>
      <c r="AC130" s="798"/>
      <c r="AD130" s="798"/>
      <c r="AE130" s="799"/>
      <c r="AF130" s="800">
        <v>9836227</v>
      </c>
      <c r="AG130" s="798"/>
      <c r="AH130" s="798"/>
      <c r="AI130" s="798"/>
      <c r="AJ130" s="799"/>
      <c r="AK130" s="800">
        <v>9845704</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3.6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58638902</v>
      </c>
      <c r="AB131" s="781"/>
      <c r="AC131" s="781"/>
      <c r="AD131" s="781"/>
      <c r="AE131" s="782"/>
      <c r="AF131" s="783">
        <v>57956227</v>
      </c>
      <c r="AG131" s="781"/>
      <c r="AH131" s="781"/>
      <c r="AI131" s="781"/>
      <c r="AJ131" s="782"/>
      <c r="AK131" s="783">
        <v>58143845</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20.399999999999999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3.3993098979999998</v>
      </c>
      <c r="AB132" s="761"/>
      <c r="AC132" s="761"/>
      <c r="AD132" s="761"/>
      <c r="AE132" s="762"/>
      <c r="AF132" s="763">
        <v>4.1169312140000001</v>
      </c>
      <c r="AG132" s="761"/>
      <c r="AH132" s="761"/>
      <c r="AI132" s="761"/>
      <c r="AJ132" s="762"/>
      <c r="AK132" s="763">
        <v>3.4136906489999999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3.5</v>
      </c>
      <c r="AB133" s="740"/>
      <c r="AC133" s="740"/>
      <c r="AD133" s="740"/>
      <c r="AE133" s="741"/>
      <c r="AF133" s="739">
        <v>3.7</v>
      </c>
      <c r="AG133" s="740"/>
      <c r="AH133" s="740"/>
      <c r="AI133" s="740"/>
      <c r="AJ133" s="741"/>
      <c r="AK133" s="739">
        <v>3.6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CW77:DA77"/>
    <mergeCell ref="DB77:DF77"/>
    <mergeCell ref="DV76:DZ76"/>
    <mergeCell ref="B76:P76"/>
    <mergeCell ref="Q76:U76"/>
    <mergeCell ref="V76:Z76"/>
    <mergeCell ref="AA76:AE76"/>
    <mergeCell ref="AF76:AJ76"/>
    <mergeCell ref="AK76:AO76"/>
    <mergeCell ref="AP76:AT76"/>
    <mergeCell ref="AU76:AY76"/>
    <mergeCell ref="AZ76:BD76"/>
    <mergeCell ref="CR76:CV76"/>
    <mergeCell ref="CW76:DA76"/>
    <mergeCell ref="DB76:DF76"/>
    <mergeCell ref="DG76:DK76"/>
    <mergeCell ref="DL76:DP76"/>
    <mergeCell ref="DQ76:DU76"/>
    <mergeCell ref="BS76:CG76"/>
    <mergeCell ref="CH76:CL76"/>
    <mergeCell ref="CM76:CQ76"/>
    <mergeCell ref="DV78:DZ78"/>
    <mergeCell ref="B78:P78"/>
    <mergeCell ref="Q78:U78"/>
    <mergeCell ref="V78:Z78"/>
    <mergeCell ref="AA78:AE78"/>
    <mergeCell ref="AF78:AJ78"/>
    <mergeCell ref="AK78:AO78"/>
    <mergeCell ref="AP78:AT78"/>
    <mergeCell ref="AU78:AY78"/>
    <mergeCell ref="AZ78:BD78"/>
    <mergeCell ref="CR78:CV78"/>
    <mergeCell ref="CW78:DA78"/>
    <mergeCell ref="DB78:DF78"/>
    <mergeCell ref="DG78:DK78"/>
    <mergeCell ref="DL78:DP78"/>
    <mergeCell ref="DQ78:DU78"/>
    <mergeCell ref="AP77:AT77"/>
    <mergeCell ref="AU77:AY77"/>
    <mergeCell ref="AZ77:BD77"/>
    <mergeCell ref="BS78:CG78"/>
    <mergeCell ref="CH78:CL78"/>
    <mergeCell ref="CM78:CQ78"/>
    <mergeCell ref="B77:P77"/>
    <mergeCell ref="Q77:U77"/>
    <mergeCell ref="V77:Z77"/>
    <mergeCell ref="AA77:AE77"/>
    <mergeCell ref="AF77:AJ77"/>
    <mergeCell ref="AK77:AO77"/>
    <mergeCell ref="BS77:CG77"/>
    <mergeCell ref="CH77:CL77"/>
    <mergeCell ref="CM77:CQ77"/>
    <mergeCell ref="CR77:CV77"/>
    <mergeCell ref="AP79:AT79"/>
    <mergeCell ref="AU79:AY79"/>
    <mergeCell ref="AZ79:BD79"/>
    <mergeCell ref="BS80:CG80"/>
    <mergeCell ref="CH80:CL80"/>
    <mergeCell ref="CM80:CQ80"/>
    <mergeCell ref="DG79:DK79"/>
    <mergeCell ref="DL79:DP79"/>
    <mergeCell ref="DQ79:DU79"/>
    <mergeCell ref="DV79:DZ79"/>
    <mergeCell ref="B79:P79"/>
    <mergeCell ref="Q79:U79"/>
    <mergeCell ref="V79:Z79"/>
    <mergeCell ref="AA79:AE79"/>
    <mergeCell ref="AF79:AJ79"/>
    <mergeCell ref="AK79:AO79"/>
    <mergeCell ref="BS79:CG79"/>
    <mergeCell ref="CH79:CL79"/>
    <mergeCell ref="CM79:CQ79"/>
    <mergeCell ref="CR79:CV79"/>
    <mergeCell ref="CW79:DA79"/>
    <mergeCell ref="DB79:DF79"/>
    <mergeCell ref="BS81:CG81"/>
    <mergeCell ref="CH81:CL81"/>
    <mergeCell ref="CM81:CQ81"/>
    <mergeCell ref="CR81:CV81"/>
    <mergeCell ref="CW81:DA81"/>
    <mergeCell ref="DB81:DF81"/>
    <mergeCell ref="DV80:DZ80"/>
    <mergeCell ref="B80:P80"/>
    <mergeCell ref="Q80:U80"/>
    <mergeCell ref="V80:Z80"/>
    <mergeCell ref="AA80:AE80"/>
    <mergeCell ref="AF80:AJ80"/>
    <mergeCell ref="AK80:AO80"/>
    <mergeCell ref="AP80:AT80"/>
    <mergeCell ref="AU80:AY80"/>
    <mergeCell ref="AZ80:BD80"/>
    <mergeCell ref="CR80:CV80"/>
    <mergeCell ref="CW80:DA80"/>
    <mergeCell ref="DB80:DF80"/>
    <mergeCell ref="DG80:DK80"/>
    <mergeCell ref="DL80:DP80"/>
    <mergeCell ref="DQ80:DU80"/>
    <mergeCell ref="DV82:DZ82"/>
    <mergeCell ref="B82:P82"/>
    <mergeCell ref="Q82:U82"/>
    <mergeCell ref="V82:Z82"/>
    <mergeCell ref="AA82:AE82"/>
    <mergeCell ref="AF82:AJ82"/>
    <mergeCell ref="AK82:AO82"/>
    <mergeCell ref="AP82:AT82"/>
    <mergeCell ref="AU82:AY82"/>
    <mergeCell ref="AZ82:BD82"/>
    <mergeCell ref="CR82:CV82"/>
    <mergeCell ref="CW82:DA82"/>
    <mergeCell ref="DB82:DF82"/>
    <mergeCell ref="DG82:DK82"/>
    <mergeCell ref="DL82:DP82"/>
    <mergeCell ref="DQ82:DU82"/>
    <mergeCell ref="AP81:AT81"/>
    <mergeCell ref="AU81:AY81"/>
    <mergeCell ref="AZ81:BD81"/>
    <mergeCell ref="BS82:CG82"/>
    <mergeCell ref="CH82:CL82"/>
    <mergeCell ref="CM82:CQ82"/>
    <mergeCell ref="DG81:DK81"/>
    <mergeCell ref="DL81:DP81"/>
    <mergeCell ref="DQ81:DU81"/>
    <mergeCell ref="DV81:DZ81"/>
    <mergeCell ref="B81:P81"/>
    <mergeCell ref="Q81:U81"/>
    <mergeCell ref="V81:Z81"/>
    <mergeCell ref="AA81:AE81"/>
    <mergeCell ref="AF81:AJ81"/>
    <mergeCell ref="AK81:AO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5" t="s">
        <v>478</v>
      </c>
      <c r="L7" s="256"/>
      <c r="M7" s="257" t="s">
        <v>479</v>
      </c>
      <c r="N7" s="258"/>
    </row>
    <row r="8" spans="1:16" x14ac:dyDescent="0.15">
      <c r="A8" s="250"/>
      <c r="B8" s="246"/>
      <c r="C8" s="246"/>
      <c r="D8" s="246"/>
      <c r="E8" s="246"/>
      <c r="F8" s="246"/>
      <c r="G8" s="259"/>
      <c r="H8" s="260"/>
      <c r="I8" s="260"/>
      <c r="J8" s="261"/>
      <c r="K8" s="1156"/>
      <c r="L8" s="262" t="s">
        <v>480</v>
      </c>
      <c r="M8" s="263" t="s">
        <v>481</v>
      </c>
      <c r="N8" s="264" t="s">
        <v>482</v>
      </c>
    </row>
    <row r="9" spans="1:16" x14ac:dyDescent="0.15">
      <c r="A9" s="250"/>
      <c r="B9" s="246"/>
      <c r="C9" s="246"/>
      <c r="D9" s="246"/>
      <c r="E9" s="246"/>
      <c r="F9" s="246"/>
      <c r="G9" s="1169" t="s">
        <v>483</v>
      </c>
      <c r="H9" s="1170"/>
      <c r="I9" s="1170"/>
      <c r="J9" s="1171"/>
      <c r="K9" s="265">
        <v>14822781</v>
      </c>
      <c r="L9" s="266">
        <v>48314</v>
      </c>
      <c r="M9" s="267">
        <v>57606</v>
      </c>
      <c r="N9" s="268">
        <v>-16.100000000000001</v>
      </c>
    </row>
    <row r="10" spans="1:16" x14ac:dyDescent="0.15">
      <c r="A10" s="250"/>
      <c r="B10" s="246"/>
      <c r="C10" s="246"/>
      <c r="D10" s="246"/>
      <c r="E10" s="246"/>
      <c r="F10" s="246"/>
      <c r="G10" s="1169" t="s">
        <v>484</v>
      </c>
      <c r="H10" s="1170"/>
      <c r="I10" s="1170"/>
      <c r="J10" s="1171"/>
      <c r="K10" s="269">
        <v>1938045</v>
      </c>
      <c r="L10" s="270">
        <v>6317</v>
      </c>
      <c r="M10" s="271">
        <v>2562</v>
      </c>
      <c r="N10" s="272">
        <v>146.6</v>
      </c>
    </row>
    <row r="11" spans="1:16" ht="13.5" customHeight="1" x14ac:dyDescent="0.15">
      <c r="A11" s="250"/>
      <c r="B11" s="246"/>
      <c r="C11" s="246"/>
      <c r="D11" s="246"/>
      <c r="E11" s="246"/>
      <c r="F11" s="246"/>
      <c r="G11" s="1169" t="s">
        <v>485</v>
      </c>
      <c r="H11" s="1170"/>
      <c r="I11" s="1170"/>
      <c r="J11" s="1171"/>
      <c r="K11" s="269">
        <v>2368641</v>
      </c>
      <c r="L11" s="270">
        <v>7720</v>
      </c>
      <c r="M11" s="271">
        <v>1597</v>
      </c>
      <c r="N11" s="272">
        <v>383.4</v>
      </c>
    </row>
    <row r="12" spans="1:16" ht="13.5" customHeight="1" x14ac:dyDescent="0.15">
      <c r="A12" s="250"/>
      <c r="B12" s="246"/>
      <c r="C12" s="246"/>
      <c r="D12" s="246"/>
      <c r="E12" s="246"/>
      <c r="F12" s="246"/>
      <c r="G12" s="1169" t="s">
        <v>486</v>
      </c>
      <c r="H12" s="1170"/>
      <c r="I12" s="1170"/>
      <c r="J12" s="1171"/>
      <c r="K12" s="269">
        <v>10068</v>
      </c>
      <c r="L12" s="270">
        <v>33</v>
      </c>
      <c r="M12" s="271">
        <v>583</v>
      </c>
      <c r="N12" s="272">
        <v>-94.3</v>
      </c>
    </row>
    <row r="13" spans="1:16" ht="13.5" customHeight="1" x14ac:dyDescent="0.15">
      <c r="A13" s="250"/>
      <c r="B13" s="246"/>
      <c r="C13" s="246"/>
      <c r="D13" s="246"/>
      <c r="E13" s="246"/>
      <c r="F13" s="246"/>
      <c r="G13" s="1169" t="s">
        <v>487</v>
      </c>
      <c r="H13" s="1170"/>
      <c r="I13" s="1170"/>
      <c r="J13" s="1171"/>
      <c r="K13" s="269">
        <v>1893</v>
      </c>
      <c r="L13" s="270">
        <v>6</v>
      </c>
      <c r="M13" s="271">
        <v>23</v>
      </c>
      <c r="N13" s="272">
        <v>-73.900000000000006</v>
      </c>
    </row>
    <row r="14" spans="1:16" ht="13.5" customHeight="1" x14ac:dyDescent="0.15">
      <c r="A14" s="250"/>
      <c r="B14" s="246"/>
      <c r="C14" s="246"/>
      <c r="D14" s="246"/>
      <c r="E14" s="246"/>
      <c r="F14" s="246"/>
      <c r="G14" s="1169" t="s">
        <v>488</v>
      </c>
      <c r="H14" s="1170"/>
      <c r="I14" s="1170"/>
      <c r="J14" s="1171"/>
      <c r="K14" s="269">
        <v>744468</v>
      </c>
      <c r="L14" s="270">
        <v>2427</v>
      </c>
      <c r="M14" s="271">
        <v>1821</v>
      </c>
      <c r="N14" s="272">
        <v>33.299999999999997</v>
      </c>
    </row>
    <row r="15" spans="1:16" ht="13.5" customHeight="1" x14ac:dyDescent="0.15">
      <c r="A15" s="250"/>
      <c r="B15" s="246"/>
      <c r="C15" s="246"/>
      <c r="D15" s="246"/>
      <c r="E15" s="246"/>
      <c r="F15" s="246"/>
      <c r="G15" s="1169" t="s">
        <v>489</v>
      </c>
      <c r="H15" s="1170"/>
      <c r="I15" s="1170"/>
      <c r="J15" s="1171"/>
      <c r="K15" s="269">
        <v>339259</v>
      </c>
      <c r="L15" s="270">
        <v>1106</v>
      </c>
      <c r="M15" s="271">
        <v>1288</v>
      </c>
      <c r="N15" s="272">
        <v>-14.1</v>
      </c>
    </row>
    <row r="16" spans="1:16" x14ac:dyDescent="0.15">
      <c r="A16" s="250"/>
      <c r="B16" s="246"/>
      <c r="C16" s="246"/>
      <c r="D16" s="246"/>
      <c r="E16" s="246"/>
      <c r="F16" s="246"/>
      <c r="G16" s="1172" t="s">
        <v>490</v>
      </c>
      <c r="H16" s="1173"/>
      <c r="I16" s="1173"/>
      <c r="J16" s="1174"/>
      <c r="K16" s="270">
        <v>-1477876</v>
      </c>
      <c r="L16" s="270">
        <v>-4817</v>
      </c>
      <c r="M16" s="271">
        <v>-4777</v>
      </c>
      <c r="N16" s="272">
        <v>0.8</v>
      </c>
    </row>
    <row r="17" spans="1:16" x14ac:dyDescent="0.15">
      <c r="A17" s="250"/>
      <c r="B17" s="246"/>
      <c r="C17" s="246"/>
      <c r="D17" s="246"/>
      <c r="E17" s="246"/>
      <c r="F17" s="246"/>
      <c r="G17" s="1172" t="s">
        <v>171</v>
      </c>
      <c r="H17" s="1173"/>
      <c r="I17" s="1173"/>
      <c r="J17" s="1174"/>
      <c r="K17" s="270">
        <v>18747279</v>
      </c>
      <c r="L17" s="270">
        <v>61106</v>
      </c>
      <c r="M17" s="271">
        <v>60704</v>
      </c>
      <c r="N17" s="272">
        <v>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6" t="s">
        <v>495</v>
      </c>
      <c r="H21" s="1167"/>
      <c r="I21" s="1167"/>
      <c r="J21" s="1168"/>
      <c r="K21" s="282">
        <v>5.35</v>
      </c>
      <c r="L21" s="283">
        <v>6.19</v>
      </c>
      <c r="M21" s="284">
        <v>-0.84</v>
      </c>
      <c r="N21" s="251"/>
      <c r="O21" s="285"/>
      <c r="P21" s="281"/>
    </row>
    <row r="22" spans="1:16" s="286" customFormat="1" x14ac:dyDescent="0.15">
      <c r="A22" s="281"/>
      <c r="B22" s="251"/>
      <c r="C22" s="251"/>
      <c r="D22" s="251"/>
      <c r="E22" s="251"/>
      <c r="F22" s="251"/>
      <c r="G22" s="1166" t="s">
        <v>496</v>
      </c>
      <c r="H22" s="1167"/>
      <c r="I22" s="1167"/>
      <c r="J22" s="1168"/>
      <c r="K22" s="287">
        <v>100.1</v>
      </c>
      <c r="L22" s="288">
        <v>100.2</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5" t="s">
        <v>478</v>
      </c>
      <c r="L30" s="256"/>
      <c r="M30" s="257" t="s">
        <v>479</v>
      </c>
      <c r="N30" s="258"/>
    </row>
    <row r="31" spans="1:16" x14ac:dyDescent="0.15">
      <c r="A31" s="250"/>
      <c r="B31" s="246"/>
      <c r="C31" s="246"/>
      <c r="D31" s="246"/>
      <c r="E31" s="246"/>
      <c r="F31" s="246"/>
      <c r="G31" s="259"/>
      <c r="H31" s="260"/>
      <c r="I31" s="260"/>
      <c r="J31" s="261"/>
      <c r="K31" s="1156"/>
      <c r="L31" s="262" t="s">
        <v>480</v>
      </c>
      <c r="M31" s="263" t="s">
        <v>481</v>
      </c>
      <c r="N31" s="264" t="s">
        <v>482</v>
      </c>
    </row>
    <row r="32" spans="1:16" ht="27" customHeight="1" x14ac:dyDescent="0.15">
      <c r="A32" s="250"/>
      <c r="B32" s="246"/>
      <c r="C32" s="246"/>
      <c r="D32" s="246"/>
      <c r="E32" s="246"/>
      <c r="F32" s="246"/>
      <c r="G32" s="1157" t="s">
        <v>500</v>
      </c>
      <c r="H32" s="1158"/>
      <c r="I32" s="1158"/>
      <c r="J32" s="1159"/>
      <c r="K32" s="296">
        <v>12308070</v>
      </c>
      <c r="L32" s="296">
        <v>40118</v>
      </c>
      <c r="M32" s="297">
        <v>38230</v>
      </c>
      <c r="N32" s="298">
        <v>4.9000000000000004</v>
      </c>
    </row>
    <row r="33" spans="1:16" ht="13.5" customHeight="1" x14ac:dyDescent="0.15">
      <c r="A33" s="250"/>
      <c r="B33" s="246"/>
      <c r="C33" s="246"/>
      <c r="D33" s="246"/>
      <c r="E33" s="246"/>
      <c r="F33" s="246"/>
      <c r="G33" s="1157" t="s">
        <v>501</v>
      </c>
      <c r="H33" s="1158"/>
      <c r="I33" s="1158"/>
      <c r="J33" s="1159"/>
      <c r="K33" s="296" t="s">
        <v>502</v>
      </c>
      <c r="L33" s="296" t="s">
        <v>502</v>
      </c>
      <c r="M33" s="297" t="s">
        <v>502</v>
      </c>
      <c r="N33" s="298" t="s">
        <v>502</v>
      </c>
    </row>
    <row r="34" spans="1:16" ht="27" customHeight="1" x14ac:dyDescent="0.15">
      <c r="A34" s="250"/>
      <c r="B34" s="246"/>
      <c r="C34" s="246"/>
      <c r="D34" s="246"/>
      <c r="E34" s="246"/>
      <c r="F34" s="246"/>
      <c r="G34" s="1157" t="s">
        <v>503</v>
      </c>
      <c r="H34" s="1158"/>
      <c r="I34" s="1158"/>
      <c r="J34" s="1159"/>
      <c r="K34" s="296">
        <v>66667</v>
      </c>
      <c r="L34" s="296">
        <v>217</v>
      </c>
      <c r="M34" s="297">
        <v>109</v>
      </c>
      <c r="N34" s="298">
        <v>99.1</v>
      </c>
    </row>
    <row r="35" spans="1:16" ht="27" customHeight="1" x14ac:dyDescent="0.15">
      <c r="A35" s="250"/>
      <c r="B35" s="246"/>
      <c r="C35" s="246"/>
      <c r="D35" s="246"/>
      <c r="E35" s="246"/>
      <c r="F35" s="246"/>
      <c r="G35" s="1157" t="s">
        <v>504</v>
      </c>
      <c r="H35" s="1158"/>
      <c r="I35" s="1158"/>
      <c r="J35" s="1159"/>
      <c r="K35" s="296">
        <v>1650510</v>
      </c>
      <c r="L35" s="296">
        <v>5380</v>
      </c>
      <c r="M35" s="297">
        <v>9521</v>
      </c>
      <c r="N35" s="298">
        <v>-43.5</v>
      </c>
    </row>
    <row r="36" spans="1:16" ht="27" customHeight="1" x14ac:dyDescent="0.15">
      <c r="A36" s="250"/>
      <c r="B36" s="246"/>
      <c r="C36" s="246"/>
      <c r="D36" s="246"/>
      <c r="E36" s="246"/>
      <c r="F36" s="246"/>
      <c r="G36" s="1157" t="s">
        <v>505</v>
      </c>
      <c r="H36" s="1158"/>
      <c r="I36" s="1158"/>
      <c r="J36" s="1159"/>
      <c r="K36" s="296">
        <v>360208</v>
      </c>
      <c r="L36" s="296">
        <v>1174</v>
      </c>
      <c r="M36" s="297">
        <v>386</v>
      </c>
      <c r="N36" s="298">
        <v>204.1</v>
      </c>
    </row>
    <row r="37" spans="1:16" ht="13.5" customHeight="1" x14ac:dyDescent="0.15">
      <c r="A37" s="250"/>
      <c r="B37" s="246"/>
      <c r="C37" s="246"/>
      <c r="D37" s="246"/>
      <c r="E37" s="246"/>
      <c r="F37" s="246"/>
      <c r="G37" s="1157" t="s">
        <v>506</v>
      </c>
      <c r="H37" s="1158"/>
      <c r="I37" s="1158"/>
      <c r="J37" s="1159"/>
      <c r="K37" s="296">
        <v>134914</v>
      </c>
      <c r="L37" s="296">
        <v>440</v>
      </c>
      <c r="M37" s="297">
        <v>876</v>
      </c>
      <c r="N37" s="298">
        <v>-49.8</v>
      </c>
    </row>
    <row r="38" spans="1:16" ht="27" customHeight="1" x14ac:dyDescent="0.15">
      <c r="A38" s="250"/>
      <c r="B38" s="246"/>
      <c r="C38" s="246"/>
      <c r="D38" s="246"/>
      <c r="E38" s="246"/>
      <c r="F38" s="246"/>
      <c r="G38" s="1160" t="s">
        <v>507</v>
      </c>
      <c r="H38" s="1161"/>
      <c r="I38" s="1161"/>
      <c r="J38" s="1162"/>
      <c r="K38" s="299">
        <v>27</v>
      </c>
      <c r="L38" s="299">
        <v>0</v>
      </c>
      <c r="M38" s="300">
        <v>2</v>
      </c>
      <c r="N38" s="301">
        <v>-100</v>
      </c>
      <c r="O38" s="295"/>
    </row>
    <row r="39" spans="1:16" x14ac:dyDescent="0.15">
      <c r="A39" s="250"/>
      <c r="B39" s="246"/>
      <c r="C39" s="246"/>
      <c r="D39" s="246"/>
      <c r="E39" s="246"/>
      <c r="F39" s="246"/>
      <c r="G39" s="1160" t="s">
        <v>508</v>
      </c>
      <c r="H39" s="1161"/>
      <c r="I39" s="1161"/>
      <c r="J39" s="1162"/>
      <c r="K39" s="302">
        <v>-2689841</v>
      </c>
      <c r="L39" s="302">
        <v>-8767</v>
      </c>
      <c r="M39" s="303">
        <v>-8387</v>
      </c>
      <c r="N39" s="304">
        <v>4.5</v>
      </c>
      <c r="O39" s="295"/>
    </row>
    <row r="40" spans="1:16" ht="27" customHeight="1" x14ac:dyDescent="0.15">
      <c r="A40" s="250"/>
      <c r="B40" s="246"/>
      <c r="C40" s="246"/>
      <c r="D40" s="246"/>
      <c r="E40" s="246"/>
      <c r="F40" s="246"/>
      <c r="G40" s="1157" t="s">
        <v>509</v>
      </c>
      <c r="H40" s="1158"/>
      <c r="I40" s="1158"/>
      <c r="J40" s="1159"/>
      <c r="K40" s="302">
        <v>-9845704</v>
      </c>
      <c r="L40" s="302">
        <v>-32092</v>
      </c>
      <c r="M40" s="303">
        <v>-29253</v>
      </c>
      <c r="N40" s="304">
        <v>9.6999999999999993</v>
      </c>
      <c r="O40" s="295"/>
    </row>
    <row r="41" spans="1:16" x14ac:dyDescent="0.15">
      <c r="A41" s="250"/>
      <c r="B41" s="246"/>
      <c r="C41" s="246"/>
      <c r="D41" s="246"/>
      <c r="E41" s="246"/>
      <c r="F41" s="246"/>
      <c r="G41" s="1163" t="s">
        <v>283</v>
      </c>
      <c r="H41" s="1164"/>
      <c r="I41" s="1164"/>
      <c r="J41" s="1165"/>
      <c r="K41" s="296">
        <v>1984851</v>
      </c>
      <c r="L41" s="302">
        <v>6470</v>
      </c>
      <c r="M41" s="303">
        <v>11483</v>
      </c>
      <c r="N41" s="304">
        <v>-43.7</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50" t="s">
        <v>478</v>
      </c>
      <c r="J49" s="1152" t="s">
        <v>513</v>
      </c>
      <c r="K49" s="1153"/>
      <c r="L49" s="1153"/>
      <c r="M49" s="1153"/>
      <c r="N49" s="1154"/>
    </row>
    <row r="50" spans="1:14" x14ac:dyDescent="0.15">
      <c r="A50" s="250"/>
      <c r="B50" s="246"/>
      <c r="C50" s="246"/>
      <c r="D50" s="246"/>
      <c r="E50" s="246"/>
      <c r="F50" s="246"/>
      <c r="G50" s="314"/>
      <c r="H50" s="315"/>
      <c r="I50" s="1151"/>
      <c r="J50" s="316" t="s">
        <v>514</v>
      </c>
      <c r="K50" s="317" t="s">
        <v>515</v>
      </c>
      <c r="L50" s="318" t="s">
        <v>516</v>
      </c>
      <c r="M50" s="319" t="s">
        <v>517</v>
      </c>
      <c r="N50" s="320" t="s">
        <v>518</v>
      </c>
    </row>
    <row r="51" spans="1:14" x14ac:dyDescent="0.15">
      <c r="A51" s="250"/>
      <c r="B51" s="246"/>
      <c r="C51" s="246"/>
      <c r="D51" s="246"/>
      <c r="E51" s="246"/>
      <c r="F51" s="246"/>
      <c r="G51" s="312" t="s">
        <v>519</v>
      </c>
      <c r="H51" s="313"/>
      <c r="I51" s="321">
        <v>18104097</v>
      </c>
      <c r="J51" s="322">
        <v>59391</v>
      </c>
      <c r="K51" s="323">
        <v>29.8</v>
      </c>
      <c r="L51" s="324">
        <v>41705</v>
      </c>
      <c r="M51" s="325">
        <v>-4.9000000000000004</v>
      </c>
      <c r="N51" s="326">
        <v>34.700000000000003</v>
      </c>
    </row>
    <row r="52" spans="1:14" x14ac:dyDescent="0.15">
      <c r="A52" s="250"/>
      <c r="B52" s="246"/>
      <c r="C52" s="246"/>
      <c r="D52" s="246"/>
      <c r="E52" s="246"/>
      <c r="F52" s="246"/>
      <c r="G52" s="327"/>
      <c r="H52" s="328" t="s">
        <v>520</v>
      </c>
      <c r="I52" s="329">
        <v>8280803</v>
      </c>
      <c r="J52" s="330">
        <v>27165</v>
      </c>
      <c r="K52" s="331">
        <v>27.1</v>
      </c>
      <c r="L52" s="332">
        <v>22742</v>
      </c>
      <c r="M52" s="333">
        <v>-4.0999999999999996</v>
      </c>
      <c r="N52" s="334">
        <v>31.2</v>
      </c>
    </row>
    <row r="53" spans="1:14" x14ac:dyDescent="0.15">
      <c r="A53" s="250"/>
      <c r="B53" s="246"/>
      <c r="C53" s="246"/>
      <c r="D53" s="246"/>
      <c r="E53" s="246"/>
      <c r="F53" s="246"/>
      <c r="G53" s="312" t="s">
        <v>521</v>
      </c>
      <c r="H53" s="313"/>
      <c r="I53" s="321">
        <v>20154286</v>
      </c>
      <c r="J53" s="322">
        <v>65938</v>
      </c>
      <c r="K53" s="323">
        <v>11</v>
      </c>
      <c r="L53" s="324">
        <v>47677</v>
      </c>
      <c r="M53" s="325">
        <v>14.3</v>
      </c>
      <c r="N53" s="326">
        <v>-3.3</v>
      </c>
    </row>
    <row r="54" spans="1:14" x14ac:dyDescent="0.15">
      <c r="A54" s="250"/>
      <c r="B54" s="246"/>
      <c r="C54" s="246"/>
      <c r="D54" s="246"/>
      <c r="E54" s="246"/>
      <c r="F54" s="246"/>
      <c r="G54" s="327"/>
      <c r="H54" s="328" t="s">
        <v>520</v>
      </c>
      <c r="I54" s="329">
        <v>7630535</v>
      </c>
      <c r="J54" s="330">
        <v>24964</v>
      </c>
      <c r="K54" s="331">
        <v>-8.1</v>
      </c>
      <c r="L54" s="332">
        <v>23360</v>
      </c>
      <c r="M54" s="333">
        <v>2.7</v>
      </c>
      <c r="N54" s="334">
        <v>-10.8</v>
      </c>
    </row>
    <row r="55" spans="1:14" x14ac:dyDescent="0.15">
      <c r="A55" s="250"/>
      <c r="B55" s="246"/>
      <c r="C55" s="246"/>
      <c r="D55" s="246"/>
      <c r="E55" s="246"/>
      <c r="F55" s="246"/>
      <c r="G55" s="312" t="s">
        <v>522</v>
      </c>
      <c r="H55" s="313"/>
      <c r="I55" s="321">
        <v>27454983</v>
      </c>
      <c r="J55" s="322">
        <v>89671</v>
      </c>
      <c r="K55" s="323">
        <v>36</v>
      </c>
      <c r="L55" s="324">
        <v>51613</v>
      </c>
      <c r="M55" s="325">
        <v>8.3000000000000007</v>
      </c>
      <c r="N55" s="326">
        <v>27.7</v>
      </c>
    </row>
    <row r="56" spans="1:14" x14ac:dyDescent="0.15">
      <c r="A56" s="250"/>
      <c r="B56" s="246"/>
      <c r="C56" s="246"/>
      <c r="D56" s="246"/>
      <c r="E56" s="246"/>
      <c r="F56" s="246"/>
      <c r="G56" s="327"/>
      <c r="H56" s="328" t="s">
        <v>520</v>
      </c>
      <c r="I56" s="329">
        <v>12456151</v>
      </c>
      <c r="J56" s="330">
        <v>40683</v>
      </c>
      <c r="K56" s="331">
        <v>63</v>
      </c>
      <c r="L56" s="332">
        <v>25872</v>
      </c>
      <c r="M56" s="333">
        <v>10.8</v>
      </c>
      <c r="N56" s="334">
        <v>52.2</v>
      </c>
    </row>
    <row r="57" spans="1:14" x14ac:dyDescent="0.15">
      <c r="A57" s="250"/>
      <c r="B57" s="246"/>
      <c r="C57" s="246"/>
      <c r="D57" s="246"/>
      <c r="E57" s="246"/>
      <c r="F57" s="246"/>
      <c r="G57" s="312" t="s">
        <v>523</v>
      </c>
      <c r="H57" s="313"/>
      <c r="I57" s="321">
        <v>31593111</v>
      </c>
      <c r="J57" s="322">
        <v>103010</v>
      </c>
      <c r="K57" s="323">
        <v>14.9</v>
      </c>
      <c r="L57" s="324">
        <v>50880</v>
      </c>
      <c r="M57" s="325">
        <v>-1.4</v>
      </c>
      <c r="N57" s="326">
        <v>16.3</v>
      </c>
    </row>
    <row r="58" spans="1:14" x14ac:dyDescent="0.15">
      <c r="A58" s="250"/>
      <c r="B58" s="246"/>
      <c r="C58" s="246"/>
      <c r="D58" s="246"/>
      <c r="E58" s="246"/>
      <c r="F58" s="246"/>
      <c r="G58" s="327"/>
      <c r="H58" s="328" t="s">
        <v>520</v>
      </c>
      <c r="I58" s="329">
        <v>15175272</v>
      </c>
      <c r="J58" s="330">
        <v>49479</v>
      </c>
      <c r="K58" s="331">
        <v>21.6</v>
      </c>
      <c r="L58" s="332">
        <v>27819</v>
      </c>
      <c r="M58" s="333">
        <v>7.5</v>
      </c>
      <c r="N58" s="334">
        <v>14.1</v>
      </c>
    </row>
    <row r="59" spans="1:14" x14ac:dyDescent="0.15">
      <c r="A59" s="250"/>
      <c r="B59" s="246"/>
      <c r="C59" s="246"/>
      <c r="D59" s="246"/>
      <c r="E59" s="246"/>
      <c r="F59" s="246"/>
      <c r="G59" s="312" t="s">
        <v>524</v>
      </c>
      <c r="H59" s="313"/>
      <c r="I59" s="321">
        <v>13049457</v>
      </c>
      <c r="J59" s="322">
        <v>42534</v>
      </c>
      <c r="K59" s="323">
        <v>-58.7</v>
      </c>
      <c r="L59" s="324">
        <v>46395</v>
      </c>
      <c r="M59" s="325">
        <v>-8.8000000000000007</v>
      </c>
      <c r="N59" s="326">
        <v>-49.9</v>
      </c>
    </row>
    <row r="60" spans="1:14" x14ac:dyDescent="0.15">
      <c r="A60" s="250"/>
      <c r="B60" s="246"/>
      <c r="C60" s="246"/>
      <c r="D60" s="246"/>
      <c r="E60" s="246"/>
      <c r="F60" s="246"/>
      <c r="G60" s="327"/>
      <c r="H60" s="328" t="s">
        <v>520</v>
      </c>
      <c r="I60" s="335">
        <v>5250252</v>
      </c>
      <c r="J60" s="330">
        <v>17113</v>
      </c>
      <c r="K60" s="331">
        <v>-65.400000000000006</v>
      </c>
      <c r="L60" s="332">
        <v>26304</v>
      </c>
      <c r="M60" s="333">
        <v>-5.4</v>
      </c>
      <c r="N60" s="334">
        <v>-60</v>
      </c>
    </row>
    <row r="61" spans="1:14" x14ac:dyDescent="0.15">
      <c r="A61" s="250"/>
      <c r="B61" s="246"/>
      <c r="C61" s="246"/>
      <c r="D61" s="246"/>
      <c r="E61" s="246"/>
      <c r="F61" s="246"/>
      <c r="G61" s="312" t="s">
        <v>525</v>
      </c>
      <c r="H61" s="336"/>
      <c r="I61" s="337">
        <v>22071187</v>
      </c>
      <c r="J61" s="338">
        <v>72109</v>
      </c>
      <c r="K61" s="339">
        <v>6.6</v>
      </c>
      <c r="L61" s="340">
        <v>47654</v>
      </c>
      <c r="M61" s="341">
        <v>1.5</v>
      </c>
      <c r="N61" s="326">
        <v>5.0999999999999996</v>
      </c>
    </row>
    <row r="62" spans="1:14" x14ac:dyDescent="0.15">
      <c r="A62" s="250"/>
      <c r="B62" s="246"/>
      <c r="C62" s="246"/>
      <c r="D62" s="246"/>
      <c r="E62" s="246"/>
      <c r="F62" s="246"/>
      <c r="G62" s="327"/>
      <c r="H62" s="328" t="s">
        <v>520</v>
      </c>
      <c r="I62" s="329">
        <v>9758603</v>
      </c>
      <c r="J62" s="330">
        <v>31881</v>
      </c>
      <c r="K62" s="331">
        <v>7.6</v>
      </c>
      <c r="L62" s="332">
        <v>25219</v>
      </c>
      <c r="M62" s="333">
        <v>2.2999999999999998</v>
      </c>
      <c r="N62" s="334">
        <v>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5" t="s">
        <v>3</v>
      </c>
      <c r="D47" s="1175"/>
      <c r="E47" s="1176"/>
      <c r="F47" s="11">
        <v>9.26</v>
      </c>
      <c r="G47" s="12">
        <v>10.87</v>
      </c>
      <c r="H47" s="12">
        <v>10.84</v>
      </c>
      <c r="I47" s="12">
        <v>11.09</v>
      </c>
      <c r="J47" s="13">
        <v>11.13</v>
      </c>
    </row>
    <row r="48" spans="2:10" ht="57.75" customHeight="1" x14ac:dyDescent="0.15">
      <c r="B48" s="14"/>
      <c r="C48" s="1177" t="s">
        <v>4</v>
      </c>
      <c r="D48" s="1177"/>
      <c r="E48" s="1178"/>
      <c r="F48" s="15">
        <v>1.74</v>
      </c>
      <c r="G48" s="16">
        <v>2.0099999999999998</v>
      </c>
      <c r="H48" s="16">
        <v>1.57</v>
      </c>
      <c r="I48" s="16">
        <v>1.69</v>
      </c>
      <c r="J48" s="17">
        <v>1.48</v>
      </c>
    </row>
    <row r="49" spans="2:10" ht="57.75" customHeight="1" thickBot="1" x14ac:dyDescent="0.2">
      <c r="B49" s="18"/>
      <c r="C49" s="1179" t="s">
        <v>5</v>
      </c>
      <c r="D49" s="1179"/>
      <c r="E49" s="1180"/>
      <c r="F49" s="19">
        <v>2.35</v>
      </c>
      <c r="G49" s="20">
        <v>2.1</v>
      </c>
      <c r="H49" s="20" t="s">
        <v>532</v>
      </c>
      <c r="I49" s="20">
        <v>0.18</v>
      </c>
      <c r="J49" s="21">
        <v>0.79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2018-03-02T03:32:28Z</cp:lastPrinted>
  <dcterms:created xsi:type="dcterms:W3CDTF">2018-01-24T06:15:14Z</dcterms:created>
  <dcterms:modified xsi:type="dcterms:W3CDTF">2018-11-28T00:38:36Z</dcterms:modified>
  <cp:category/>
</cp:coreProperties>
</file>