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AO35" i="9"/>
  <c r="AO34"/>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CO37"/>
  <c r="BE37"/>
  <c r="AM37"/>
  <c r="U37"/>
  <c r="C37"/>
  <c r="CO36"/>
  <c r="BE36"/>
  <c r="AM36"/>
  <c r="U36"/>
  <c r="C36"/>
  <c r="BE35"/>
  <c r="BE34"/>
  <c r="C34"/>
  <c r="C35" s="1"/>
  <c r="U34" s="1"/>
  <c r="U35" s="1"/>
  <c r="AM34" l="1"/>
  <c r="AM35"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BW34" i="9" l="1"/>
  <c r="BW35" s="1"/>
  <c r="BW36" s="1"/>
  <c r="BW37" s="1"/>
  <c r="BW38" s="1"/>
  <c r="BW39" s="1"/>
  <c r="BW40" s="1"/>
  <c r="BW41" s="1"/>
  <c r="BW42" s="1"/>
  <c r="BW43" s="1"/>
  <c r="CO34" l="1"/>
  <c r="CO35" s="1"/>
</calcChain>
</file>

<file path=xl/sharedStrings.xml><?xml version="1.0" encoding="utf-8"?>
<sst xmlns="http://schemas.openxmlformats.org/spreadsheetml/2006/main" count="1082" uniqueCount="576">
  <si>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</si>
  <si>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</si>
  <si>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</si>
  <si>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</si>
  <si>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</si>
  <si>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</si>
  <si>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</si>
  <si>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</si>
  <si>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</si>
  <si>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</si>
  <si>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</si>
  <si>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</si>
  <si>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</si>
  <si>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</si>
  <si>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</si>
  <si>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</si>
  <si>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</si>
  <si>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</si>
  <si>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</si>
  <si>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</si>
  <si>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</si>
  <si>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</si>
  <si>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</si>
  <si>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</si>
  <si>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</si>
  <si>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</si>
  <si>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</si>
  <si>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</si>
  <si>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</si>
  <si>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</si>
  <si>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</si>
  <si>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</si>
  <si>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</si>
  <si>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</si>
  <si>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</si>
  <si>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</si>
  <si>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</si>
  <si>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</si>
  <si>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</si>
  <si>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</si>
  <si>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</si>
  <si>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</si>
  <si>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</si>
  <si>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</si>
  <si>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</si>
  <si>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</si>
  <si>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</si>
  <si>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</si>
  <si>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</si>
  <si>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</si>
  <si>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</si>
  <si>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</si>
  <si>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</si>
  <si>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</si>
  <si>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</si>
  <si>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</si>
  <si>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</si>
  <si>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</si>
  <si>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</si>
  <si>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</si>
  <si>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</si>
  <si>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</si>
  <si>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</si>
  <si>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</si>
  <si>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</si>
  <si>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</si>
  <si>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</si>
  <si>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</si>
  <si>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</si>
  <si>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</si>
  <si>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</si>
  <si>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</si>
  <si>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</si>
  <si>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</si>
  <si>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</si>
  <si>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</si>
  <si>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</si>
  <si>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</si>
  <si>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</si>
  <si>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</si>
  <si>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</si>
  <si>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</si>
  <si>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岡垣町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</si>
  <si>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</si>
  <si>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</si>
  <si>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</si>
  <si>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</si>
  <si>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</si>
  <si>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</si>
  <si>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</si>
  <si>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</si>
  <si>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</si>
  <si>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</si>
  <si>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</si>
  <si>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</si>
  <si>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</si>
  <si>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</si>
  <si>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</si>
  <si>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</si>
  <si>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</si>
  <si>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</si>
  <si>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</si>
  <si>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</si>
  <si>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</si>
  <si>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</si>
  <si>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</si>
  <si>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</si>
  <si>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</si>
  <si>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</si>
  <si>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</si>
  <si>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</si>
  <si>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</si>
  <si>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</si>
  <si>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</si>
  <si>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</si>
  <si>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</si>
  <si>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</si>
  <si>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</si>
  <si>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</si>
  <si>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</si>
  <si>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</si>
  <si>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</si>
  <si>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</si>
  <si>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</si>
  <si>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</si>
  <si>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</si>
  <si>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</si>
  <si>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</si>
  <si>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</si>
  <si>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</si>
  <si>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</si>
  <si>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</si>
  <si>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</si>
  <si>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</si>
  <si>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</si>
  <si>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</si>
  <si>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</si>
  <si>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</si>
  <si>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</si>
  <si>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</si>
  <si>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</si>
  <si>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</si>
  <si>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</si>
  <si>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</si>
  <si>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</si>
  <si>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</si>
  <si>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</si>
  <si>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</si>
  <si>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</si>
  <si>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</si>
  <si>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</si>
  <si>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</si>
  <si>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</si>
  <si>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</si>
  <si>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</si>
  <si>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</si>
  <si>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</si>
  <si>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</si>
  <si>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</si>
  <si>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</si>
  <si>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</si>
  <si>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</si>
  <si>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</si>
  <si>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</si>
  <si>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</si>
  <si>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</si>
  <si>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</si>
  <si>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</si>
  <si>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</si>
  <si>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</si>
  <si>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</si>
  <si>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</si>
  <si>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</si>
  <si>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</si>
  <si>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</si>
  <si>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</si>
  <si>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</si>
  <si>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</si>
  <si>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</si>
  <si>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</si>
  <si>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</si>
  <si>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</si>
  <si>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</si>
  <si>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</si>
  <si>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</si>
  <si>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</si>
  <si>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</si>
  <si>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</si>
  <si>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</si>
  <si>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</si>
  <si>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</si>
  <si>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</si>
  <si>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</si>
  <si>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福岡県岡垣町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</si>
  <si>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</si>
  <si>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</si>
  <si>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</si>
  <si>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</si>
  <si>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</si>
  <si>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</si>
  <si>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</si>
  <si>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</si>
  <si>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</si>
  <si>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</si>
  <si>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</si>
  <si>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</si>
  <si>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</si>
  <si>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</si>
  <si>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</si>
  <si>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</si>
  <si>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</si>
  <si>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</si>
  <si>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</si>
  <si>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</si>
  <si>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</si>
  <si>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</si>
  <si>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</si>
  <si>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</si>
  <si>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</si>
  <si>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</si>
  <si>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</si>
  <si>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</si>
  <si>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</si>
  <si>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</si>
  <si>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</si>
  <si>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</si>
  <si>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</si>
  <si>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</si>
  <si>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</si>
  <si>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</si>
  <si>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</si>
  <si>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</si>
  <si>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</si>
  <si>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</si>
  <si>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</si>
  <si>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</si>
  <si>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</si>
  <si>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</si>
  <si>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</si>
  <si>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</si>
  <si>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</si>
  <si>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</si>
  <si>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</si>
  <si>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</si>
  <si>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</si>
  <si>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</si>
  <si>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</si>
  <si>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</si>
  <si>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</si>
  <si>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</si>
  <si>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</si>
  <si>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</si>
  <si>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</si>
  <si>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</si>
  <si>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</si>
  <si>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</si>
  <si>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</si>
  <si>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</si>
  <si>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</si>
  <si>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</si>
  <si>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</si>
  <si>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</si>
  <si>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</si>
  <si>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</si>
  <si>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</si>
  <si>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</si>
  <si>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</si>
  <si>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</si>
  <si>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</si>
  <si>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</si>
  <si>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</si>
  <si>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</si>
  <si>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</si>
  <si>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</si>
  <si>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</si>
  <si>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</si>
  <si>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</si>
  <si>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</si>
  <si>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</si>
  <si>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</si>
  <si>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</si>
  <si>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</si>
  <si>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</si>
  <si>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</si>
  <si>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</si>
  <si>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</si>
  <si>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</si>
  <si>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</si>
  <si>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</si>
  <si>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</si>
  <si>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</si>
  <si>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</si>
  <si>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</si>
  <si>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</si>
  <si>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</si>
  <si>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</si>
  <si>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</si>
  <si>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</si>
  <si>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</si>
  <si>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</si>
  <si>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</si>
  <si>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</si>
  <si>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</si>
  <si>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</si>
  <si>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</si>
  <si>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</si>
  <si>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</si>
  <si>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</si>
  <si>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</si>
  <si>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</si>
  <si>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</si>
  <si>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</si>
  <si>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</si>
  <si>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</si>
  <si>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</si>
  <si>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</si>
  <si>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</si>
  <si>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</si>
  <si>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</si>
  <si>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</si>
  <si>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</si>
  <si>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</si>
  <si>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</si>
  <si>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</si>
  <si>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</si>
  <si>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</si>
  <si>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</si>
  <si>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</si>
  <si>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</si>
  <si>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</si>
  <si>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</si>
  <si>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</si>
  <si>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</si>
  <si>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</si>
  <si>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</si>
  <si>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</si>
  <si>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</si>
  <si>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</si>
  <si>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</si>
  <si>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</si>
  <si>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</si>
  <si>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福岡県岡垣町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</si>
  <si>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</si>
  <si>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</si>
  <si>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</si>
  <si>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</si>
  <si>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</si>
  <si>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</si>
  <si>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</si>
  <si>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</si>
  <si>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</si>
  <si>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</si>
  <si>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</si>
  <si>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</si>
  <si>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</si>
  <si>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</si>
  <si>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</si>
  <si>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</si>
  <si>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</si>
  <si>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</si>
  <si>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</si>
  <si>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</si>
  <si>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</si>
  <si>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</si>
  <si>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</si>
  <si>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</si>
  <si>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</si>
  <si>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</si>
  <si>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</si>
  <si>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</si>
  <si>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</si>
  <si>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</si>
  <si>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</si>
  <si>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</si>
  <si>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</si>
  <si>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</si>
  <si>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</si>
  <si>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</si>
  <si>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</si>
  <si>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</si>
  <si>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</si>
  <si>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</si>
  <si>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</si>
  <si>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</si>
  <si>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</si>
  <si>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</si>
  <si>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</si>
  <si>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</si>
  <si>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</si>
  <si>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</si>
  <si>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</si>
  <si>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</si>
  <si>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</si>
  <si>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</si>
  <si>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</si>
  <si>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</si>
  <si>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</si>
  <si>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</si>
  <si>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</si>
  <si>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</si>
  <si>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</si>
  <si>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</si>
  <si>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</si>
  <si>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</si>
  <si>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</si>
  <si>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</si>
  <si>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</si>
  <si>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</si>
  <si>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</si>
  <si>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</si>
  <si>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</si>
  <si>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</si>
  <si>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</si>
  <si>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</si>
  <si>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</si>
  <si>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</si>
  <si>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</si>
  <si>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</si>
  <si>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</si>
  <si>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</si>
  <si>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</si>
  <si>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</si>
  <si>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</si>
  <si>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</si>
  <si>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</si>
  <si>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</si>
  <si>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</si>
  <si>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</si>
  <si>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</si>
  <si>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</si>
  <si>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</si>
  <si>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</si>
  <si>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</si>
  <si>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</si>
  <si>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</si>
  <si>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</si>
  <si>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</si>
  <si>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</si>
  <si>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</si>
  <si>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</si>
  <si>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</si>
  <si>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</si>
  <si>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</si>
  <si>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</si>
  <si>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</si>
  <si>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</si>
  <si>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</si>
  <si>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</si>
  <si>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</si>
  <si>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</si>
  <si>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</si>
  <si>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</si>
  <si>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</si>
  <si>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</si>
  <si>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</si>
  <si>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</si>
  <si>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</si>
  <si>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</si>
  <si>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</si>
  <si>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</si>
  <si>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</si>
  <si>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</si>
  <si>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</si>
  <si>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</si>
  <si>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</si>
  <si>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</si>
  <si>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</si>
  <si>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</si>
  <si>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</si>
  <si>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</si>
  <si>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</si>
  <si>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</si>
  <si>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</si>
  <si>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</si>
  <si>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</si>
  <si>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</si>
  <si>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</si>
  <si>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</si>
  <si>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</si>
  <si>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</si>
  <si>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</si>
  <si>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</si>
  <si>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</si>
  <si>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</si>
  <si>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</si>
  <si>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</si>
  <si>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</si>
  <si>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</si>
  <si>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</si>
  <si>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</si>
  <si>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</si>
  <si>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</si>
  <si>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</si>
  <si>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</si>
  <si>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</si>
  <si>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</si>
  <si>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</si>
  <si>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</si>
  <si>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</si>
  <si>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</si>
  <si>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</si>
  <si>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</si>
  <si>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</si>
  <si>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</si>
  <si>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</si>
  <si>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</si>
  <si>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</si>
  <si>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</si>
  <si>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</si>
  <si>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</si>
  <si>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</si>
  <si>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</si>
  <si>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</si>
  <si>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</si>
  <si>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</si>
  <si>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</si>
  <si>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</si>
  <si>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</si>
  <si>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</si>
  <si>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</si>
  <si>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</si>
  <si>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</si>
  <si>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</si>
  <si>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</si>
  <si>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</si>
  <si>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</si>
  <si>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</si>
  <si>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</si>
  <si>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1.22</t>
  </si>
  <si>
    <t>▲ 0.96</t>
  </si>
  <si>
    <t>▲ 4.42</t>
  </si>
  <si>
    <t>国民健康保険事業特別会計</t>
  </si>
  <si>
    <t>▲ 0.45</t>
  </si>
  <si>
    <t>▲ 0.43</t>
  </si>
  <si>
    <t>▲ 0.72</t>
  </si>
  <si>
    <t>水道事業会計</t>
  </si>
  <si>
    <t>一般会計</t>
  </si>
  <si>
    <t>下水道事業会計</t>
  </si>
  <si>
    <t>後期高齢者医療特別会計</t>
  </si>
  <si>
    <t>住宅新築資金等貸付事業特別会計</t>
  </si>
  <si>
    <t>その他会計（赤字）</t>
  </si>
  <si>
    <t>その他会計（黒字）</t>
  </si>
  <si>
    <t>-</t>
    <phoneticPr fontId="2"/>
  </si>
  <si>
    <t>-</t>
    <phoneticPr fontId="2"/>
  </si>
  <si>
    <t>-</t>
    <phoneticPr fontId="2"/>
  </si>
  <si>
    <t>-</t>
    <phoneticPr fontId="2"/>
  </si>
  <si>
    <t>-</t>
    <phoneticPr fontId="2"/>
  </si>
  <si>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2"/>
  </si>
  <si>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</si>
  <si>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</si>
  <si>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</si>
  <si>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</si>
  <si>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福岡県自治会館管理組合（一般会計）</t>
    <rPh sb="0" eb="3">
      <t>フクオカケン</t>
    </rPh>
    <rPh sb="3" eb="5">
      <t>ジチ</t>
    </rPh>
    <rPh sb="5" eb="7">
      <t>カイカン</t>
    </rPh>
    <rPh sb="7" eb="9">
      <t>カンリ</t>
    </rPh>
    <rPh sb="9" eb="11">
      <t>クミアイ</t>
    </rPh>
    <rPh sb="12" eb="14">
      <t>イッパン</t>
    </rPh>
    <rPh sb="14" eb="16">
      <t>カイケイ</t>
    </rPh>
    <phoneticPr fontId="2"/>
  </si>
  <si>
    <t>岡垣町土地開発公社</t>
    <rPh sb="0" eb="3">
      <t>オカガキマチ</t>
    </rPh>
    <rPh sb="3" eb="5">
      <t>トチ</t>
    </rPh>
    <rPh sb="5" eb="7">
      <t>カイハツ</t>
    </rPh>
    <rPh sb="7" eb="9">
      <t>コウシャ</t>
    </rPh>
    <phoneticPr fontId="2"/>
  </si>
  <si>
    <t>岡垣サンリーアイ文化スポーツ振興財団</t>
    <rPh sb="0" eb="2">
      <t>オカガキ</t>
    </rPh>
    <rPh sb="8" eb="10">
      <t>ブンカ</t>
    </rPh>
    <rPh sb="14" eb="16">
      <t>シンコウ</t>
    </rPh>
    <rPh sb="16" eb="18">
      <t>ザイダン</t>
    </rPh>
    <phoneticPr fontId="2"/>
  </si>
  <si>
    <t>-</t>
    <phoneticPr fontId="2"/>
  </si>
  <si>
    <t>-</t>
    <phoneticPr fontId="2"/>
  </si>
  <si>
    <t>遠賀・中間地域広域行政事務組合（一般会計）</t>
    <rPh sb="0" eb="2">
      <t>オンガ</t>
    </rPh>
    <rPh sb="3" eb="5">
      <t>ナカマ</t>
    </rPh>
    <rPh sb="5" eb="7">
      <t>チイキ</t>
    </rPh>
    <rPh sb="7" eb="9">
      <t>コウイキ</t>
    </rPh>
    <rPh sb="9" eb="11">
      <t>ギョウセイ</t>
    </rPh>
    <rPh sb="11" eb="13">
      <t>ジム</t>
    </rPh>
    <rPh sb="13" eb="15">
      <t>クミアイ</t>
    </rPh>
    <rPh sb="16" eb="18">
      <t>イッパン</t>
    </rPh>
    <rPh sb="18" eb="20">
      <t>カイケイ</t>
    </rPh>
    <phoneticPr fontId="2"/>
  </si>
  <si>
    <t>遠賀・中間地域広域行政事務組合（公共用地先行取得事業特別会計）</t>
    <rPh sb="0" eb="2">
      <t>オンガ</t>
    </rPh>
    <rPh sb="3" eb="5">
      <t>ナカマ</t>
    </rPh>
    <rPh sb="5" eb="7">
      <t>チイキ</t>
    </rPh>
    <rPh sb="7" eb="9">
      <t>コウイキ</t>
    </rPh>
    <rPh sb="9" eb="11">
      <t>ギョウセイ</t>
    </rPh>
    <rPh sb="11" eb="13">
      <t>ジム</t>
    </rPh>
    <rPh sb="13" eb="15">
      <t>クミアイ</t>
    </rPh>
    <rPh sb="16" eb="18">
      <t>コウキョウ</t>
    </rPh>
    <rPh sb="18" eb="20">
      <t>ヨウチ</t>
    </rPh>
    <rPh sb="20" eb="22">
      <t>センコウ</t>
    </rPh>
    <rPh sb="22" eb="24">
      <t>シュトク</t>
    </rPh>
    <rPh sb="24" eb="26">
      <t>ジギョウ</t>
    </rPh>
    <rPh sb="26" eb="28">
      <t>トクベツ</t>
    </rPh>
    <rPh sb="28" eb="30">
      <t>カイケイ</t>
    </rPh>
    <phoneticPr fontId="2"/>
  </si>
  <si>
    <t>福岡県自治振興組合（公文書館事業特別会計）</t>
    <rPh sb="0" eb="3">
      <t>フクオカケン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2"/>
  </si>
  <si>
    <t>福岡県市町村消防団員等公務災害補償組合（一般会計）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rPh sb="20" eb="24">
      <t>イッパンカイケイ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</si>
  <si>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</si>
  <si>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</si>
  <si>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</si>
  <si>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</si>
  <si>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</si>
  <si>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</si>
  <si>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</si>
  <si>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</si>
  <si>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</si>
  <si>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</si>
  <si>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</si>
  <si>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</si>
  <si>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●将来負担比率は、「－％」（数値なし）となっており、健全な財政運営を行っている。
　　これは、財政基盤の弱い本町は、地方交付税等の依存財源に左右されやすい状況にあるため、将来の財源不足に備え、過去から一定の基金残高を保有している。また、地方債についても交付税措置のあるものを優先的に借り入れている。これらのことから、充当可能財源等が将来負担額よりも多いため「－％（数値なし）」となっている。
●実質公債費比率は、「4.2％」と類似団体平均値と比較しても良好な数値となている。
　　これは、過去から起債による財源確保を可能な限り抑制してきたことが主な要因である。</t>
    <rPh sb="2" eb="4">
      <t>ショウライ</t>
    </rPh>
    <rPh sb="4" eb="6">
      <t>フタン</t>
    </rPh>
    <rPh sb="6" eb="8">
      <t>ヒリツ</t>
    </rPh>
    <rPh sb="15" eb="17">
      <t>スウチ</t>
    </rPh>
    <rPh sb="27" eb="29">
      <t>ケンゼン</t>
    </rPh>
    <rPh sb="30" eb="32">
      <t>ザイセイ</t>
    </rPh>
    <rPh sb="32" eb="34">
      <t>ウンエイ</t>
    </rPh>
    <rPh sb="35" eb="36">
      <t>オコナ</t>
    </rPh>
    <rPh sb="48" eb="50">
      <t>ザイセイ</t>
    </rPh>
    <rPh sb="50" eb="52">
      <t>キバン</t>
    </rPh>
    <rPh sb="53" eb="54">
      <t>ヨワ</t>
    </rPh>
    <rPh sb="55" eb="57">
      <t>ホンチョウ</t>
    </rPh>
    <rPh sb="198" eb="200">
      <t>ジッシツ</t>
    </rPh>
    <rPh sb="200" eb="203">
      <t>コウサイヒ</t>
    </rPh>
    <rPh sb="203" eb="205">
      <t>ヒリツ</t>
    </rPh>
    <rPh sb="214" eb="216">
      <t>ルイジ</t>
    </rPh>
    <rPh sb="216" eb="218">
      <t>ダンタイ</t>
    </rPh>
    <rPh sb="218" eb="221">
      <t>ヘイキンチ</t>
    </rPh>
    <rPh sb="222" eb="224">
      <t>ヒカク</t>
    </rPh>
    <rPh sb="227" eb="229">
      <t>リョウコウ</t>
    </rPh>
    <rPh sb="230" eb="232">
      <t>スウチ</t>
    </rPh>
    <rPh sb="245" eb="247">
      <t>カコ</t>
    </rPh>
    <rPh sb="249" eb="251">
      <t>キサイ</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</si>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</sst>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42"/>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extLst xmlns:c16r2="http://schemas.microsoft.com/office/drawing/2015/06/chart">
            <c:ext xmlns:c16="http://schemas.microsoft.com/office/drawing/2014/chart" uri="{C3380CC4-5D6E-409C-BE32-E72D297353CC}">
              <c16:uniqueId val="{00000000-180D-4F1E-8315-565A3E5CCF7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25006</c:v>
                </c:pt>
                <c:pt idx="1">
                  <c:v>29466</c:v>
                </c:pt>
                <c:pt idx="2">
                  <c:v>45451</c:v>
                </c:pt>
                <c:pt idx="3">
                  <c:v>40949</c:v>
                </c:pt>
                <c:pt idx="4">
                  <c:v>45468</c:v>
                </c:pt>
              </c:numCache>
            </c:numRef>
          </c:val>
          <c:extLst xmlns:c16r2="http://schemas.microsoft.com/office/drawing/2015/06/chart">
            <c:ext xmlns:c16="http://schemas.microsoft.com/office/drawing/2014/chart" uri="{C3380CC4-5D6E-409C-BE32-E72D297353CC}">
              <c16:uniqueId val="{00000001-180D-4F1E-8315-565A3E5CCF70}"/>
            </c:ext>
          </c:extLst>
        </c:ser>
        <c:dLbls/>
        <c:marker val="1"/>
        <c:axId val="110358912"/>
        <c:axId val="110360448"/>
      </c:lineChart>
      <c:catAx>
        <c:axId val="110358912"/>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360448"/>
        <c:crosses val="autoZero"/>
        <c:auto val="1"/>
        <c:lblAlgn val="ctr"/>
        <c:lblOffset val="100"/>
        <c:tickLblSkip val="1"/>
        <c:tickMarkSkip val="1"/>
      </c:catAx>
      <c:valAx>
        <c:axId val="110360448"/>
        <c:scaling>
          <c:orientation val="minMax"/>
          <c:max val="7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358912"/>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776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6.66</c:v>
                </c:pt>
                <c:pt idx="1">
                  <c:v>5.74</c:v>
                </c:pt>
                <c:pt idx="2">
                  <c:v>4.84</c:v>
                </c:pt>
                <c:pt idx="3">
                  <c:v>4.5199999999999996</c:v>
                </c:pt>
                <c:pt idx="4">
                  <c:v>6.88</c:v>
                </c:pt>
              </c:numCache>
            </c:numRef>
          </c:val>
          <c:extLst xmlns:c16r2="http://schemas.microsoft.com/office/drawing/2015/06/chart">
            <c:ext xmlns:c16="http://schemas.microsoft.com/office/drawing/2014/chart" uri="{C3380CC4-5D6E-409C-BE32-E72D297353CC}">
              <c16:uniqueId val="{00000000-01CA-423D-820F-2DDFF5A1FFE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39.369999999999997</c:v>
                </c:pt>
                <c:pt idx="1">
                  <c:v>41.32</c:v>
                </c:pt>
                <c:pt idx="2">
                  <c:v>42.58</c:v>
                </c:pt>
                <c:pt idx="3">
                  <c:v>39.17</c:v>
                </c:pt>
                <c:pt idx="4">
                  <c:v>37.840000000000003</c:v>
                </c:pt>
              </c:numCache>
            </c:numRef>
          </c:val>
          <c:extLst xmlns:c16r2="http://schemas.microsoft.com/office/drawing/2015/06/chart">
            <c:ext xmlns:c16="http://schemas.microsoft.com/office/drawing/2014/chart" uri="{C3380CC4-5D6E-409C-BE32-E72D297353CC}">
              <c16:uniqueId val="{00000001-01CA-423D-820F-2DDFF5A1FFED}"/>
            </c:ext>
          </c:extLst>
        </c:ser>
        <c:dLbls/>
        <c:gapWidth val="250"/>
        <c:overlap val="100"/>
        <c:axId val="120830592"/>
        <c:axId val="120983936"/>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0.68</c:v>
                </c:pt>
                <c:pt idx="1">
                  <c:v>-1.22</c:v>
                </c:pt>
                <c:pt idx="2">
                  <c:v>-0.96</c:v>
                </c:pt>
                <c:pt idx="3">
                  <c:v>-4.42</c:v>
                </c:pt>
                <c:pt idx="4">
                  <c:v>1.38</c:v>
                </c:pt>
              </c:numCache>
            </c:numRef>
          </c:val>
          <c:extLst xmlns:c16r2="http://schemas.microsoft.com/office/drawing/2015/06/chart">
            <c:ext xmlns:c16="http://schemas.microsoft.com/office/drawing/2014/chart" uri="{C3380CC4-5D6E-409C-BE32-E72D297353CC}">
              <c16:uniqueId val="{00000002-01CA-423D-820F-2DDFF5A1FFED}"/>
            </c:ext>
          </c:extLst>
        </c:ser>
        <c:dLbls/>
        <c:marker val="1"/>
        <c:axId val="120830592"/>
        <c:axId val="120983936"/>
      </c:lineChart>
      <c:catAx>
        <c:axId val="120830592"/>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983936"/>
        <c:crosses val="autoZero"/>
        <c:auto val="1"/>
        <c:lblAlgn val="ctr"/>
        <c:lblOffset val="100"/>
        <c:tickLblSkip val="1"/>
        <c:tickMarkSkip val="1"/>
      </c:catAx>
      <c:valAx>
        <c:axId val="12098393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83059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4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C1D-4393-AC77-E0F98443170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C1D-4393-AC77-E0F984431705}"/>
            </c:ext>
          </c:extLst>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BC1D-4393-AC77-E0F984431705}"/>
            </c:ext>
          </c:extLst>
        </c:ser>
        <c:ser>
          <c:idx val="3"/>
          <c:order val="3"/>
          <c:tx>
            <c:strRef>
              <c:f>データシート!$A$30</c:f>
              <c:strCache>
                <c:ptCount val="1"/>
                <c:pt idx="0">
                  <c:v>#N/A</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BC1D-4393-AC77-E0F984431705}"/>
            </c:ext>
          </c:extLst>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0.03</c:v>
                </c:pt>
                <c:pt idx="4">
                  <c:v>#N/A</c:v>
                </c:pt>
                <c:pt idx="5">
                  <c:v>0.03</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4-BC1D-4393-AC77-E0F984431705}"/>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0.12</c:v>
                </c:pt>
                <c:pt idx="2">
                  <c:v>#N/A</c:v>
                </c:pt>
                <c:pt idx="3">
                  <c:v>0.16</c:v>
                </c:pt>
                <c:pt idx="4">
                  <c:v>#N/A</c:v>
                </c:pt>
                <c:pt idx="5">
                  <c:v>0.22</c:v>
                </c:pt>
                <c:pt idx="6">
                  <c:v>#N/A</c:v>
                </c:pt>
                <c:pt idx="7">
                  <c:v>0.22</c:v>
                </c:pt>
                <c:pt idx="8">
                  <c:v>#N/A</c:v>
                </c:pt>
                <c:pt idx="9">
                  <c:v>0.18</c:v>
                </c:pt>
              </c:numCache>
            </c:numRef>
          </c:val>
          <c:extLst xmlns:c16r2="http://schemas.microsoft.com/office/drawing/2015/06/chart">
            <c:ext xmlns:c16="http://schemas.microsoft.com/office/drawing/2014/chart" uri="{C3380CC4-5D6E-409C-BE32-E72D297353CC}">
              <c16:uniqueId val="{00000005-BC1D-4393-AC77-E0F984431705}"/>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5.34</c:v>
                </c:pt>
                <c:pt idx="2">
                  <c:v>#N/A</c:v>
                </c:pt>
                <c:pt idx="3">
                  <c:v>4.99</c:v>
                </c:pt>
                <c:pt idx="4">
                  <c:v>#N/A</c:v>
                </c:pt>
                <c:pt idx="5">
                  <c:v>5.37</c:v>
                </c:pt>
                <c:pt idx="6">
                  <c:v>#N/A</c:v>
                </c:pt>
                <c:pt idx="7">
                  <c:v>5.84</c:v>
                </c:pt>
                <c:pt idx="8">
                  <c:v>#N/A</c:v>
                </c:pt>
                <c:pt idx="9">
                  <c:v>6.55</c:v>
                </c:pt>
              </c:numCache>
            </c:numRef>
          </c:val>
          <c:extLst xmlns:c16r2="http://schemas.microsoft.com/office/drawing/2015/06/chart">
            <c:ext xmlns:c16="http://schemas.microsoft.com/office/drawing/2014/chart" uri="{C3380CC4-5D6E-409C-BE32-E72D297353CC}">
              <c16:uniqueId val="{00000006-BC1D-4393-AC77-E0F98443170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6.63</c:v>
                </c:pt>
                <c:pt idx="2">
                  <c:v>#N/A</c:v>
                </c:pt>
                <c:pt idx="3">
                  <c:v>5.7</c:v>
                </c:pt>
                <c:pt idx="4">
                  <c:v>#N/A</c:v>
                </c:pt>
                <c:pt idx="5">
                  <c:v>4.8</c:v>
                </c:pt>
                <c:pt idx="6">
                  <c:v>#N/A</c:v>
                </c:pt>
                <c:pt idx="7">
                  <c:v>4.47</c:v>
                </c:pt>
                <c:pt idx="8">
                  <c:v>#N/A</c:v>
                </c:pt>
                <c:pt idx="9">
                  <c:v>6.83</c:v>
                </c:pt>
              </c:numCache>
            </c:numRef>
          </c:val>
          <c:extLst xmlns:c16r2="http://schemas.microsoft.com/office/drawing/2015/06/chart">
            <c:ext xmlns:c16="http://schemas.microsoft.com/office/drawing/2014/chart" uri="{C3380CC4-5D6E-409C-BE32-E72D297353CC}">
              <c16:uniqueId val="{00000007-BC1D-4393-AC77-E0F98443170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9.6199999999999992</c:v>
                </c:pt>
                <c:pt idx="2">
                  <c:v>#N/A</c:v>
                </c:pt>
                <c:pt idx="3">
                  <c:v>8.8699999999999992</c:v>
                </c:pt>
                <c:pt idx="4">
                  <c:v>#N/A</c:v>
                </c:pt>
                <c:pt idx="5">
                  <c:v>8.57</c:v>
                </c:pt>
                <c:pt idx="6">
                  <c:v>#N/A</c:v>
                </c:pt>
                <c:pt idx="7">
                  <c:v>7.89</c:v>
                </c:pt>
                <c:pt idx="8">
                  <c:v>#N/A</c:v>
                </c:pt>
                <c:pt idx="9">
                  <c:v>7.68</c:v>
                </c:pt>
              </c:numCache>
            </c:numRef>
          </c:val>
          <c:extLst xmlns:c16r2="http://schemas.microsoft.com/office/drawing/2015/06/chart">
            <c:ext xmlns:c16="http://schemas.microsoft.com/office/drawing/2014/chart" uri="{C3380CC4-5D6E-409C-BE32-E72D297353CC}">
              <c16:uniqueId val="{00000008-BC1D-4393-AC77-E0F984431705}"/>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0.48</c:v>
                </c:pt>
                <c:pt idx="2">
                  <c:v>0.45</c:v>
                </c:pt>
                <c:pt idx="3">
                  <c:v>#N/A</c:v>
                </c:pt>
                <c:pt idx="4">
                  <c:v>0.43</c:v>
                </c:pt>
                <c:pt idx="5">
                  <c:v>#N/A</c:v>
                </c:pt>
                <c:pt idx="6">
                  <c:v>#N/A</c:v>
                </c:pt>
                <c:pt idx="7">
                  <c:v>0.46</c:v>
                </c:pt>
                <c:pt idx="8">
                  <c:v>0.72</c:v>
                </c:pt>
                <c:pt idx="9">
                  <c:v>#N/A</c:v>
                </c:pt>
              </c:numCache>
            </c:numRef>
          </c:val>
          <c:extLst xmlns:c16r2="http://schemas.microsoft.com/office/drawing/2015/06/chart">
            <c:ext xmlns:c16="http://schemas.microsoft.com/office/drawing/2014/chart" uri="{C3380CC4-5D6E-409C-BE32-E72D297353CC}">
              <c16:uniqueId val="{00000009-BC1D-4393-AC77-E0F984431705}"/>
            </c:ext>
          </c:extLst>
        </c:ser>
        <c:dLbls/>
        <c:overlap val="100"/>
        <c:axId val="122178176"/>
        <c:axId val="122364288"/>
      </c:barChart>
      <c:catAx>
        <c:axId val="12217817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364288"/>
        <c:crosses val="autoZero"/>
        <c:auto val="1"/>
        <c:lblAlgn val="ctr"/>
        <c:lblOffset val="100"/>
        <c:tickLblSkip val="1"/>
        <c:tickMarkSkip val="1"/>
      </c:catAx>
      <c:valAx>
        <c:axId val="12236428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178176"/>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208E-2"/>
          <c:y val="8.7976539589442848E-2"/>
          <c:w val="0.90356317136844211"/>
          <c:h val="0.639296187683285"/>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784</c:v>
                </c:pt>
                <c:pt idx="5">
                  <c:v>791</c:v>
                </c:pt>
                <c:pt idx="8">
                  <c:v>764</c:v>
                </c:pt>
                <c:pt idx="11">
                  <c:v>804</c:v>
                </c:pt>
                <c:pt idx="14">
                  <c:v>768</c:v>
                </c:pt>
              </c:numCache>
            </c:numRef>
          </c:val>
          <c:extLst xmlns:c16r2="http://schemas.microsoft.com/office/drawing/2015/06/chart">
            <c:ext xmlns:c16="http://schemas.microsoft.com/office/drawing/2014/chart" uri="{C3380CC4-5D6E-409C-BE32-E72D297353CC}">
              <c16:uniqueId val="{00000000-2BD8-483A-AE0C-78812C6B9E0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BD8-483A-AE0C-78812C6B9E0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2BD8-483A-AE0C-78812C6B9E0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92</c:v>
                </c:pt>
                <c:pt idx="3">
                  <c:v>94</c:v>
                </c:pt>
                <c:pt idx="6">
                  <c:v>102</c:v>
                </c:pt>
                <c:pt idx="9">
                  <c:v>94</c:v>
                </c:pt>
                <c:pt idx="12">
                  <c:v>96</c:v>
                </c:pt>
              </c:numCache>
            </c:numRef>
          </c:val>
          <c:extLst xmlns:c16r2="http://schemas.microsoft.com/office/drawing/2015/06/chart">
            <c:ext xmlns:c16="http://schemas.microsoft.com/office/drawing/2014/chart" uri="{C3380CC4-5D6E-409C-BE32-E72D297353CC}">
              <c16:uniqueId val="{00000003-2BD8-483A-AE0C-78812C6B9E0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431</c:v>
                </c:pt>
                <c:pt idx="3">
                  <c:v>429</c:v>
                </c:pt>
                <c:pt idx="6">
                  <c:v>431</c:v>
                </c:pt>
                <c:pt idx="9">
                  <c:v>429</c:v>
                </c:pt>
                <c:pt idx="12">
                  <c:v>429</c:v>
                </c:pt>
              </c:numCache>
            </c:numRef>
          </c:val>
          <c:extLst xmlns:c16r2="http://schemas.microsoft.com/office/drawing/2015/06/chart">
            <c:ext xmlns:c16="http://schemas.microsoft.com/office/drawing/2014/chart" uri="{C3380CC4-5D6E-409C-BE32-E72D297353CC}">
              <c16:uniqueId val="{00000004-2BD8-483A-AE0C-78812C6B9E0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3</c:v>
                </c:pt>
                <c:pt idx="3">
                  <c:v>3</c:v>
                </c:pt>
                <c:pt idx="6">
                  <c:v>3</c:v>
                </c:pt>
                <c:pt idx="9">
                  <c:v>3</c:v>
                </c:pt>
                <c:pt idx="12">
                  <c:v>0</c:v>
                </c:pt>
              </c:numCache>
            </c:numRef>
          </c:val>
          <c:extLst xmlns:c16r2="http://schemas.microsoft.com/office/drawing/2015/06/chart">
            <c:ext xmlns:c16="http://schemas.microsoft.com/office/drawing/2014/chart" uri="{C3380CC4-5D6E-409C-BE32-E72D297353CC}">
              <c16:uniqueId val="{00000005-2BD8-483A-AE0C-78812C6B9E0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BD8-483A-AE0C-78812C6B9E0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492</c:v>
                </c:pt>
                <c:pt idx="3">
                  <c:v>516</c:v>
                </c:pt>
                <c:pt idx="6">
                  <c:v>538</c:v>
                </c:pt>
                <c:pt idx="9">
                  <c:v>419</c:v>
                </c:pt>
                <c:pt idx="12">
                  <c:v>483</c:v>
                </c:pt>
              </c:numCache>
            </c:numRef>
          </c:val>
          <c:extLst xmlns:c16r2="http://schemas.microsoft.com/office/drawing/2015/06/chart">
            <c:ext xmlns:c16="http://schemas.microsoft.com/office/drawing/2014/chart" uri="{C3380CC4-5D6E-409C-BE32-E72D297353CC}">
              <c16:uniqueId val="{00000007-2BD8-483A-AE0C-78812C6B9E06}"/>
            </c:ext>
          </c:extLst>
        </c:ser>
        <c:dLbls/>
        <c:gapWidth val="100"/>
        <c:overlap val="100"/>
        <c:axId val="104987264"/>
        <c:axId val="123150720"/>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234</c:v>
                </c:pt>
                <c:pt idx="2">
                  <c:v>#N/A</c:v>
                </c:pt>
                <c:pt idx="3">
                  <c:v>#N/A</c:v>
                </c:pt>
                <c:pt idx="4">
                  <c:v>251</c:v>
                </c:pt>
                <c:pt idx="5">
                  <c:v>#N/A</c:v>
                </c:pt>
                <c:pt idx="6">
                  <c:v>#N/A</c:v>
                </c:pt>
                <c:pt idx="7">
                  <c:v>310</c:v>
                </c:pt>
                <c:pt idx="8">
                  <c:v>#N/A</c:v>
                </c:pt>
                <c:pt idx="9">
                  <c:v>#N/A</c:v>
                </c:pt>
                <c:pt idx="10">
                  <c:v>141</c:v>
                </c:pt>
                <c:pt idx="11">
                  <c:v>#N/A</c:v>
                </c:pt>
                <c:pt idx="12">
                  <c:v>#N/A</c:v>
                </c:pt>
                <c:pt idx="13">
                  <c:v>240</c:v>
                </c:pt>
                <c:pt idx="14">
                  <c:v>#N/A</c:v>
                </c:pt>
              </c:numCache>
            </c:numRef>
          </c:val>
          <c:extLst xmlns:c16r2="http://schemas.microsoft.com/office/drawing/2015/06/chart">
            <c:ext xmlns:c16="http://schemas.microsoft.com/office/drawing/2014/chart" uri="{C3380CC4-5D6E-409C-BE32-E72D297353CC}">
              <c16:uniqueId val="{00000008-2BD8-483A-AE0C-78812C6B9E06}"/>
            </c:ext>
          </c:extLst>
        </c:ser>
        <c:dLbls/>
        <c:marker val="1"/>
        <c:axId val="104987264"/>
        <c:axId val="123150720"/>
      </c:lineChart>
      <c:catAx>
        <c:axId val="10498726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150720"/>
        <c:crosses val="autoZero"/>
        <c:auto val="1"/>
        <c:lblAlgn val="ctr"/>
        <c:lblOffset val="100"/>
        <c:tickLblSkip val="1"/>
        <c:tickMarkSkip val="1"/>
      </c:catAx>
      <c:valAx>
        <c:axId val="12315072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98726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662E-2"/>
          <c:w val="0.86496884859089618"/>
          <c:h val="0.58918212773855427"/>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9517</c:v>
                </c:pt>
                <c:pt idx="5">
                  <c:v>9800</c:v>
                </c:pt>
                <c:pt idx="8">
                  <c:v>9853</c:v>
                </c:pt>
                <c:pt idx="11">
                  <c:v>9859</c:v>
                </c:pt>
                <c:pt idx="14">
                  <c:v>9780</c:v>
                </c:pt>
              </c:numCache>
            </c:numRef>
          </c:val>
          <c:extLst xmlns:c16r2="http://schemas.microsoft.com/office/drawing/2015/06/chart">
            <c:ext xmlns:c16="http://schemas.microsoft.com/office/drawing/2014/chart" uri="{C3380CC4-5D6E-409C-BE32-E72D297353CC}">
              <c16:uniqueId val="{00000000-AFEA-4E45-BC6A-9B2A8A296A6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210</c:v>
                </c:pt>
                <c:pt idx="5">
                  <c:v>356</c:v>
                </c:pt>
                <c:pt idx="8">
                  <c:v>180</c:v>
                </c:pt>
                <c:pt idx="11">
                  <c:v>177</c:v>
                </c:pt>
                <c:pt idx="14">
                  <c:v>149</c:v>
                </c:pt>
              </c:numCache>
            </c:numRef>
          </c:val>
          <c:extLst xmlns:c16r2="http://schemas.microsoft.com/office/drawing/2015/06/chart">
            <c:ext xmlns:c16="http://schemas.microsoft.com/office/drawing/2014/chart" uri="{C3380CC4-5D6E-409C-BE32-E72D297353CC}">
              <c16:uniqueId val="{00000001-AFEA-4E45-BC6A-9B2A8A296A6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5642</c:v>
                </c:pt>
                <c:pt idx="5">
                  <c:v>5680</c:v>
                </c:pt>
                <c:pt idx="8">
                  <c:v>5711</c:v>
                </c:pt>
                <c:pt idx="11">
                  <c:v>5238</c:v>
                </c:pt>
                <c:pt idx="14">
                  <c:v>5089</c:v>
                </c:pt>
              </c:numCache>
            </c:numRef>
          </c:val>
          <c:extLst xmlns:c16r2="http://schemas.microsoft.com/office/drawing/2015/06/chart">
            <c:ext xmlns:c16="http://schemas.microsoft.com/office/drawing/2014/chart" uri="{C3380CC4-5D6E-409C-BE32-E72D297353CC}">
              <c16:uniqueId val="{00000002-AFEA-4E45-BC6A-9B2A8A296A6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FEA-4E45-BC6A-9B2A8A296A6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FEA-4E45-BC6A-9B2A8A296A6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154</c:v>
                </c:pt>
                <c:pt idx="6">
                  <c:v>0</c:v>
                </c:pt>
                <c:pt idx="9">
                  <c:v>0</c:v>
                </c:pt>
                <c:pt idx="12">
                  <c:v>0</c:v>
                </c:pt>
              </c:numCache>
            </c:numRef>
          </c:val>
          <c:extLst xmlns:c16r2="http://schemas.microsoft.com/office/drawing/2015/06/chart">
            <c:ext xmlns:c16="http://schemas.microsoft.com/office/drawing/2014/chart" uri="{C3380CC4-5D6E-409C-BE32-E72D297353CC}">
              <c16:uniqueId val="{00000005-AFEA-4E45-BC6A-9B2A8A296A6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1464</c:v>
                </c:pt>
                <c:pt idx="3">
                  <c:v>1331</c:v>
                </c:pt>
                <c:pt idx="6">
                  <c:v>1350</c:v>
                </c:pt>
                <c:pt idx="9">
                  <c:v>1247</c:v>
                </c:pt>
                <c:pt idx="12">
                  <c:v>1187</c:v>
                </c:pt>
              </c:numCache>
            </c:numRef>
          </c:val>
          <c:extLst xmlns:c16r2="http://schemas.microsoft.com/office/drawing/2015/06/chart">
            <c:ext xmlns:c16="http://schemas.microsoft.com/office/drawing/2014/chart" uri="{C3380CC4-5D6E-409C-BE32-E72D297353CC}">
              <c16:uniqueId val="{00000006-AFEA-4E45-BC6A-9B2A8A296A6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625</c:v>
                </c:pt>
                <c:pt idx="3">
                  <c:v>830</c:v>
                </c:pt>
                <c:pt idx="6">
                  <c:v>942</c:v>
                </c:pt>
                <c:pt idx="9">
                  <c:v>879</c:v>
                </c:pt>
                <c:pt idx="12">
                  <c:v>812</c:v>
                </c:pt>
              </c:numCache>
            </c:numRef>
          </c:val>
          <c:extLst xmlns:c16r2="http://schemas.microsoft.com/office/drawing/2015/06/chart">
            <c:ext xmlns:c16="http://schemas.microsoft.com/office/drawing/2014/chart" uri="{C3380CC4-5D6E-409C-BE32-E72D297353CC}">
              <c16:uniqueId val="{00000007-AFEA-4E45-BC6A-9B2A8A296A6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5127</c:v>
                </c:pt>
                <c:pt idx="3">
                  <c:v>4867</c:v>
                </c:pt>
                <c:pt idx="6">
                  <c:v>4672</c:v>
                </c:pt>
                <c:pt idx="9">
                  <c:v>4412</c:v>
                </c:pt>
                <c:pt idx="12">
                  <c:v>4187</c:v>
                </c:pt>
              </c:numCache>
            </c:numRef>
          </c:val>
          <c:extLst xmlns:c16r2="http://schemas.microsoft.com/office/drawing/2015/06/chart">
            <c:ext xmlns:c16="http://schemas.microsoft.com/office/drawing/2014/chart" uri="{C3380CC4-5D6E-409C-BE32-E72D297353CC}">
              <c16:uniqueId val="{00000008-AFEA-4E45-BC6A-9B2A8A296A6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25</c:v>
                </c:pt>
                <c:pt idx="9">
                  <c:v>29</c:v>
                </c:pt>
                <c:pt idx="12">
                  <c:v>25</c:v>
                </c:pt>
              </c:numCache>
            </c:numRef>
          </c:val>
          <c:extLst xmlns:c16r2="http://schemas.microsoft.com/office/drawing/2015/06/chart">
            <c:ext xmlns:c16="http://schemas.microsoft.com/office/drawing/2014/chart" uri="{C3380CC4-5D6E-409C-BE32-E72D297353CC}">
              <c16:uniqueId val="{00000009-AFEA-4E45-BC6A-9B2A8A296A6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5914</c:v>
                </c:pt>
                <c:pt idx="3">
                  <c:v>6207</c:v>
                </c:pt>
                <c:pt idx="6">
                  <c:v>6685</c:v>
                </c:pt>
                <c:pt idx="9">
                  <c:v>6984</c:v>
                </c:pt>
                <c:pt idx="12">
                  <c:v>7505</c:v>
                </c:pt>
              </c:numCache>
            </c:numRef>
          </c:val>
          <c:extLst xmlns:c16r2="http://schemas.microsoft.com/office/drawing/2015/06/chart">
            <c:ext xmlns:c16="http://schemas.microsoft.com/office/drawing/2014/chart" uri="{C3380CC4-5D6E-409C-BE32-E72D297353CC}">
              <c16:uniqueId val="{0000000A-AFEA-4E45-BC6A-9B2A8A296A6F}"/>
            </c:ext>
          </c:extLst>
        </c:ser>
        <c:dLbls/>
        <c:gapWidth val="100"/>
        <c:overlap val="100"/>
        <c:axId val="123254272"/>
        <c:axId val="123255808"/>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extLst xmlns:c16r2="http://schemas.microsoft.com/office/drawing/2015/06/chart">
            <c:ext xmlns:c16="http://schemas.microsoft.com/office/drawing/2014/chart" uri="{C3380CC4-5D6E-409C-BE32-E72D297353CC}">
              <c16:uniqueId val="{0000000B-AFEA-4E45-BC6A-9B2A8A296A6F}"/>
            </c:ext>
          </c:extLst>
        </c:ser>
        <c:dLbls/>
        <c:marker val="1"/>
        <c:axId val="123254272"/>
        <c:axId val="123255808"/>
      </c:lineChart>
      <c:catAx>
        <c:axId val="12325427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3255808"/>
        <c:crosses val="autoZero"/>
        <c:auto val="1"/>
        <c:lblAlgn val="ctr"/>
        <c:lblOffset val="100"/>
        <c:tickLblSkip val="1"/>
        <c:tickMarkSkip val="1"/>
      </c:catAx>
      <c:valAx>
        <c:axId val="12325580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254272"/>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
          <c:y val="4.9232005384860722E-2"/>
          <c:w val="0.84484011943744119"/>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extLst xmlns:c16r2="http://schemas.microsoft.com/office/drawing/2015/06/chart">
                <c:ext xmlns:c15="http://schemas.microsoft.com/office/drawing/2012/chart" uri="{CE6537A1-D6FC-4f65-9D91-7224C49458BB}">
                  <c15:dlblFieldTable>
                    <c15:dlblFTEntry>
                      <c15:txfldGUID>{D1810FAE-1171-45B9-B634-F12A3E248D42}</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AC51-4506-A424-573D14A5584F}"/>
                </c:ext>
              </c:extLst>
            </c:dLbl>
            <c:dLbl>
              <c:idx val="1"/>
              <c:tx>
                <c:strRef>
                  <c:f>公会計指標分析・財政指標組合せ分析表!$L$50</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{98688E88-D094-48B4-9E76-C4A8099FC4DB}</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AC51-4506-A424-573D14A5584F}"/>
                </c:ext>
              </c:extLst>
            </c:dLbl>
            <c:dLbl>
              <c:idx val="2"/>
              <c:tx>
                <c:strRef>
                  <c:f>公会計指標分析・財政指標組合せ分析表!$M$50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{942AC458-CE37-4C0D-939E-7300467255C7}</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AC51-4506-A424-573D14A5584F}"/>
                </c:ext>
              </c:extLst>
            </c:dLbl>
            <c:dLbl>
              <c:idx val="3"/>
              <c:tx>
                <c:strRef>
                  <c:f>公会計指標分析・財政指標組合せ分析表!$N$50</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{05BD1867-13F3-4BF6-A45A-C729565B1B9A}</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AC51-4506-A424-573D14A5584F}"/>
                </c:ext>
              </c:extLst>
            </c:dLbl>
            <c:dLbl>
              <c:idx val="4"/>
              <c:tx>
                <c:strRef>
                  <c:f>公会計指標分析・財政指標組合せ分析表!$O$50</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{77CC63D5-2E77-4FAB-A256-41165BE3BD3F}</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AC51-4506-A424-573D14A5584F}"/>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extLst xmlns:c16r2="http://schemas.microsoft.com/office/drawing/2015/06/chart">
            <c:ext xmlns:c16="http://schemas.microsoft.com/office/drawing/2014/chart" uri="{C3380CC4-5D6E-409C-BE32-E72D297353CC}">
              <c16:uniqueId val="{00000005-AC51-4506-A424-573D14A5584F}"/>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extLst xmlns:c16r2="http://schemas.microsoft.com/office/drawing/2015/06/chart">
                <c:ext xmlns:c15="http://schemas.microsoft.com/office/drawing/2012/chart" uri="{CE6537A1-D6FC-4f65-9D91-7224C49458BB}">
                  <c15:dlblFieldTable>
                    <c15:dlblFTEntry>
                      <c15:txfldGUID>{5C6B956D-8AAE-41D3-B5EC-4EDFC2CC221C}</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AC51-4506-A424-573D14A5584F}"/>
                </c:ext>
              </c:extLst>
            </c:dLbl>
            <c:dLbl>
              <c:idx val="1"/>
              <c:tx>
                <c:strRef>
                  <c:f>公会計指標分析・財政指標組合せ分析表!$L$50</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{1965A670-0555-4F55-B092-052149DDB99A}</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AC51-4506-A424-573D14A5584F}"/>
                </c:ext>
              </c:extLst>
            </c:dLbl>
            <c:dLbl>
              <c:idx val="2"/>
              <c:tx>
                <c:strRef>
                  <c:f>公会計指標分析・財政指標組合せ分析表!$M$50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{E2AD6B91-559F-4080-8B19-FBB580156A2C}</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AC51-4506-A424-573D14A5584F}"/>
                </c:ext>
              </c:extLst>
            </c:dLbl>
            <c:dLbl>
              <c:idx val="3"/>
              <c:tx>
                <c:strRef>
                  <c:f>公会計指標分析・財政指標組合せ分析表!$N$50</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{569C718D-83C2-49F4-BF4F-2C4BFC897451}</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AC51-4506-A424-573D14A5584F}"/>
                </c:ext>
              </c:extLst>
            </c:dLbl>
            <c:dLbl>
              <c:idx val="4"/>
              <c:tx>
                <c:strRef>
                  <c:f>公会計指標分析・財政指標組合せ分析表!$O$50</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{1E0522DB-3E1E-485B-BCEF-AF1591EF80AC}</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AC51-4506-A424-573D14A5584F}"/>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extLst xmlns:c16r2="http://schemas.microsoft.com/office/drawing/2015/06/chart">
            <c:ext xmlns:c16="http://schemas.microsoft.com/office/drawing/2014/chart" uri="{C3380CC4-5D6E-409C-BE32-E72D297353CC}">
              <c16:uniqueId val="{0000000B-AC51-4506-A424-573D14A5584F}"/>
            </c:ext>
          </c:extLst>
        </c:ser>
        <c:dLbls/>
        <c:axId val="123597568"/>
        <c:axId val="123599488"/>
      </c:scatterChart>
      <c:valAx>
        <c:axId val="123597568"/>
        <c:scaling>
          <c:orientation val="minMax"/>
        </c:scaling>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599488"/>
        <c:crosses val="autoZero"/>
        <c:crossBetween val="midCat"/>
      </c:valAx>
      <c:valAx>
        <c:axId val="123599488"/>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23597568"/>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
          <c:y val="4.7118521949462221E-2"/>
          <c:w val="0.84704431781868594"/>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extLst xmlns:c16r2="http://schemas.microsoft.com/office/drawing/2015/06/chart">
                <c:ext xmlns:c15="http://schemas.microsoft.com/office/drawing/2012/chart" uri="{CE6537A1-D6FC-4f65-9D91-7224C49458BB}">
                  <c15:dlblFieldTable>
                    <c15:dlblFTEntry>
                      <c15:txfldGUID>{E799E526-3A63-4BF6-B67D-E55413B89B4B}</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FB86-416E-AEE6-0F3C2CB83F50}"/>
                </c:ext>
              </c:extLst>
            </c:dLbl>
            <c:dLbl>
              <c:idx val="1"/>
              <c:tx>
                <c:strRef>
                  <c:f>公会計指標分析・財政指標組合せ分析表!$L$72</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{2CFFEC7E-6043-44B0-8D6E-3B44FB991BCB}</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FB86-416E-AEE6-0F3C2CB83F50}"/>
                </c:ext>
              </c:extLst>
            </c:dLbl>
            <c:dLbl>
              <c:idx val="2"/>
              <c:tx>
                <c:strRef>
                  <c:f>公会計指標分析・財政指標組合せ分析表!$M$72</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{3588C86B-EBB0-49BA-9490-39FC3BFDC3ED}</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FB86-416E-AEE6-0F3C2CB83F50}"/>
                </c:ext>
              </c:extLst>
            </c:dLbl>
            <c:dLbl>
              <c:idx val="3"/>
              <c:tx>
                <c:strRef>
                  <c:f>公会計指標分析・財政指標組合せ分析表!$N$72</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{8953F0F5-AE56-437F-AF5C-34062228DC6D}</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FB86-416E-AEE6-0F3C2CB83F50}"/>
                </c:ext>
              </c:extLst>
            </c:dLbl>
            <c:dLbl>
              <c:idx val="4"/>
              <c:tx>
                <c:strRef>
                  <c:f>公会計指標分析・財政指標組合せ分析表!$O$72</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{D89BC980-283A-4665-A6BB-1CBF525F4BC8}</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FB86-416E-AEE6-0F3C2CB83F5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4.9000000000000004</c:v>
                </c:pt>
                <c:pt idx="1">
                  <c:v>4.4000000000000004</c:v>
                </c:pt>
                <c:pt idx="2">
                  <c:v>4.9000000000000004</c:v>
                </c:pt>
                <c:pt idx="3">
                  <c:v>4.3</c:v>
                </c:pt>
                <c:pt idx="4">
                  <c:v>4.2</c:v>
                </c:pt>
              </c:numCache>
            </c:numRef>
          </c:xVal>
          <c:yVal>
            <c:numRef>
              <c:f>公会計指標分析・財政指標組合せ分析表!$K$73:$O$73</c:f>
              <c:numCache>
                <c:formatCode>#,##0.0;"▲ "#,##0.0</c:formatCode>
                <c:ptCount val="5"/>
              </c:numCache>
            </c:numRef>
          </c:yVal>
          <c:extLst xmlns:c16r2="http://schemas.microsoft.com/office/drawing/2015/06/chart">
            <c:ext xmlns:c16="http://schemas.microsoft.com/office/drawing/2014/chart" uri="{C3380CC4-5D6E-409C-BE32-E72D297353CC}">
              <c16:uniqueId val="{00000005-FB86-416E-AEE6-0F3C2CB83F50}"/>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extLst xmlns:c16r2="http://schemas.microsoft.com/office/drawing/2015/06/chart">
                <c:ext xmlns:c15="http://schemas.microsoft.com/office/drawing/2012/chart" uri="{CE6537A1-D6FC-4f65-9D91-7224C49458BB}">
                  <c15:layout/>
                  <c15:dlblFieldTable>
                    <c15:dlblFTEntry>
                      <c15:txfldGUID>{9AF2D63D-C914-437A-A2A5-26CB02D92437}</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FB86-416E-AEE6-0F3C2CB83F50}"/>
                </c:ext>
              </c:extLst>
            </c:dLbl>
            <c:dLbl>
              <c:idx val="1"/>
              <c:layout/>
              <c:tx>
                <c:strRef>
                  <c:f>公会計指標分析・財政指標組合せ分析表!$L$72</c:f>
                  <c:strCache>
                    <c:ptCount val="1"/>
                    <c:pt idx="0">
                      <c:v>H24</c:v>
                    </c:pt>
                  </c:strCache>
                </c:strRef>
              </c:tx>
              <c:dLblPos val="t"/>
              <c:extLst xmlns:c16r2="http://schemas.microsoft.com/office/drawing/2015/06/chart">
                <c:ext xmlns:c15="http://schemas.microsoft.com/office/drawing/2012/chart" uri="{CE6537A1-D6FC-4f65-9D91-7224C49458BB}">
                  <c15:layout/>
                  <c15:dlblFieldTable>
                    <c15:dlblFTEntry>
                      <c15:txfldGUID>{D96892F8-E776-405C-8107-FCC48C8D6138}</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FB86-416E-AEE6-0F3C2CB83F50}"/>
                </c:ext>
              </c:extLst>
            </c:dLbl>
            <c:dLbl>
              <c:idx val="2"/>
              <c:layout/>
              <c:tx>
                <c:strRef>
                  <c:f>公会計指標分析・財政指標組合せ分析表!$M$72</c:f>
                  <c:strCache>
                    <c:ptCount val="1"/>
                    <c:pt idx="0">
                      <c:v>H25</c:v>
                    </c:pt>
                  </c:strCache>
                </c:strRef>
              </c:tx>
              <c:dLblPos val="t"/>
              <c:extLst xmlns:c16r2="http://schemas.microsoft.com/office/drawing/2015/06/chart">
                <c:ext xmlns:c15="http://schemas.microsoft.com/office/drawing/2012/chart" uri="{CE6537A1-D6FC-4f65-9D91-7224C49458BB}">
                  <c15:layout/>
                  <c15:dlblFieldTable>
                    <c15:dlblFTEntry>
                      <c15:txfldGUID>{FDE4919B-59FB-498C-BEAF-014514C1DDCC}</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FB86-416E-AEE6-0F3C2CB83F50}"/>
                </c:ext>
              </c:extLst>
            </c:dLbl>
            <c:dLbl>
              <c:idx val="3"/>
              <c:layout/>
              <c:tx>
                <c:strRef>
                  <c:f>公会計指標分析・財政指標組合せ分析表!$N$72</c:f>
                  <c:strCache>
                    <c:ptCount val="1"/>
                    <c:pt idx="0">
                      <c:v>H26</c:v>
                    </c:pt>
                  </c:strCache>
                </c:strRef>
              </c:tx>
              <c:dLblPos val="t"/>
              <c:extLst xmlns:c16r2="http://schemas.microsoft.com/office/drawing/2015/06/chart">
                <c:ext xmlns:c15="http://schemas.microsoft.com/office/drawing/2012/chart" uri="{CE6537A1-D6FC-4f65-9D91-7224C49458BB}">
                  <c15:layout/>
                  <c15:dlblFieldTable>
                    <c15:dlblFTEntry>
                      <c15:txfldGUID>{66D72DE5-6249-4321-8143-B8430D9D5D8E}</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FB86-416E-AEE6-0F3C2CB83F50}"/>
                </c:ext>
              </c:extLst>
            </c:dLbl>
            <c:dLbl>
              <c:idx val="4"/>
              <c:layout/>
              <c:tx>
                <c:strRef>
                  <c:f>公会計指標分析・財政指標組合せ分析表!$O$72</c:f>
                  <c:strCache>
                    <c:ptCount val="1"/>
                    <c:pt idx="0">
                      <c:v>H27</c:v>
                    </c:pt>
                  </c:strCache>
                </c:strRef>
              </c:tx>
              <c:dLblPos val="t"/>
              <c:extLst xmlns:c16r2="http://schemas.microsoft.com/office/drawing/2015/06/chart">
                <c:ext xmlns:c15="http://schemas.microsoft.com/office/drawing/2012/chart" uri="{CE6537A1-D6FC-4f65-9D91-7224C49458BB}">
                  <c15:layout/>
                  <c15:dlblFieldTable>
                    <c15:dlblFTEntry>
                      <c15:txfldGUID>{01AF94CD-F30D-40A6-9180-B7BA106256C8}</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FB86-416E-AEE6-0F3C2CB83F5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extLst xmlns:c16r2="http://schemas.microsoft.com/office/drawing/2015/06/chart">
            <c:ext xmlns:c16="http://schemas.microsoft.com/office/drawing/2014/chart" uri="{C3380CC4-5D6E-409C-BE32-E72D297353CC}">
              <c16:uniqueId val="{0000000B-FB86-416E-AEE6-0F3C2CB83F50}"/>
            </c:ext>
          </c:extLst>
        </c:ser>
        <c:dLbls/>
        <c:axId val="123801984"/>
        <c:axId val="123803904"/>
      </c:scatterChart>
      <c:valAx>
        <c:axId val="123801984"/>
        <c:scaling>
          <c:orientation val="minMax"/>
          <c:max val="10.4"/>
          <c:min val="6.6"/>
        </c:scaling>
        <c:axPos val="b"/>
        <c:title>
          <c:tx>
            <c:rich>
              <a:bodyPr/>
              <a:lstStyle/>
              <a:p>
                <a:pPr>
                  <a:defRPr/>
                </a:pPr>
                <a:r>
                  <a:rPr lang="ja-JP" altLang="en-US" sz="1050" b="0"/>
                  <a:t>実質公債費比率</a:t>
                </a:r>
              </a:p>
            </c:rich>
          </c:tx>
          <c:layout>
            <c:manualLayout>
              <c:xMode val="edge"/>
              <c:yMode val="edge"/>
              <c:x val="0.46793742437462083"/>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803904"/>
        <c:crosses val="autoZero"/>
        <c:crossBetween val="midCat"/>
      </c:valAx>
      <c:valAx>
        <c:axId val="123803904"/>
        <c:scaling>
          <c:orientation val="minMax"/>
          <c:max val="45"/>
          <c:min val="9"/>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23801984"/>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福岡県岡垣町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過去から交付税措置のない起債は、極力、借り入れを行わないように計画的に行ってきたため、実質公債費比率は類似団体と比較しても良好な数値となっている。</a:t>
          </a:r>
          <a:endParaRPr lang="ja-JP" altLang="ja-JP" sz="1400">
            <a:effectLst/>
          </a:endParaRPr>
        </a:p>
        <a:p>
          <a:r>
            <a:rPr kumimoji="1" lang="ja-JP" altLang="ja-JP" sz="1400">
              <a:solidFill>
                <a:schemeClr val="dk1"/>
              </a:solidFill>
              <a:effectLst/>
              <a:latin typeface="+mn-lt"/>
              <a:ea typeface="+mn-ea"/>
              <a:cs typeface="+mn-cs"/>
            </a:rPr>
            <a:t>　今後も事業の必要性・有効性を判断し、計画的な事業展開を図ることで、可能な限り起債額を抑制するとともに交付税措置の有利な起債の借入を検討するなどして財源調達を行っていく。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福岡県岡垣町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将来負担比率の分子は、前年度に引き続きマイナスとなった。</a:t>
          </a:r>
          <a:endParaRPr lang="ja-JP" altLang="ja-JP" sz="1400">
            <a:effectLst/>
          </a:endParaRPr>
        </a:p>
        <a:p>
          <a:r>
            <a:rPr kumimoji="1" lang="ja-JP" altLang="ja-JP" sz="1400">
              <a:solidFill>
                <a:schemeClr val="dk1"/>
              </a:solidFill>
              <a:effectLst/>
              <a:latin typeface="+mn-lt"/>
              <a:ea typeface="+mn-ea"/>
              <a:cs typeface="+mn-cs"/>
            </a:rPr>
            <a:t>　今後も良好な数値を継続できるよう財政運営を行</a:t>
          </a:r>
          <a:r>
            <a:rPr kumimoji="1" lang="ja-JP" altLang="en-US" sz="1400">
              <a:solidFill>
                <a:schemeClr val="dk1"/>
              </a:solidFill>
              <a:effectLst/>
              <a:latin typeface="+mn-lt"/>
              <a:ea typeface="+mn-ea"/>
              <a:cs typeface="+mn-cs"/>
            </a:rPr>
            <a:t>う</a:t>
          </a:r>
          <a:r>
            <a:rPr kumimoji="1" lang="ja-JP" altLang="ja-JP" sz="140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2245340" y="12923520"/>
          <a:ext cx="1242060" cy="3352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3487400" y="12923520"/>
          <a:ext cx="1242060" cy="3352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4729460" y="12923520"/>
          <a:ext cx="1242060" cy="3352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5971520" y="12923520"/>
          <a:ext cx="1242060" cy="3352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7213580" y="12923520"/>
          <a:ext cx="1242060" cy="3352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1505565" cy="63309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5386685" y="190500"/>
          <a:ext cx="3490595"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5412085" y="215900"/>
          <a:ext cx="346138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5437485" y="241300"/>
          <a:ext cx="3411855"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福岡県岡垣町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2870815" y="190500"/>
          <a:ext cx="238252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2896215" y="215900"/>
          <a:ext cx="23380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2921615" y="241300"/>
          <a:ext cx="228092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36880" y="890905"/>
          <a:ext cx="8844915" cy="17513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558165" y="922655"/>
          <a:ext cx="1257935" cy="168783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752600" y="922655"/>
          <a:ext cx="1270000" cy="168783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32,337
32,188
48.64
10,577,831
10,063,494
427,032
6,207,742
7,504,531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086100" y="922655"/>
          <a:ext cx="1354455" cy="168783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440555" y="941705"/>
          <a:ext cx="1753870" cy="92837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194425" y="941705"/>
          <a:ext cx="1130935" cy="92837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7388860" y="954405"/>
          <a:ext cx="635000" cy="92837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440555" y="1708785"/>
          <a:ext cx="1753870" cy="62357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257925" y="1708785"/>
          <a:ext cx="3023870" cy="62357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9638030" y="890905"/>
          <a:ext cx="1384935" cy="384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9898380" y="954405"/>
          <a:ext cx="1130935" cy="25781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9774555" y="100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607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4899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3347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7908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18565" y="4193540"/>
          <a:ext cx="3794125"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795639" y="4537012"/>
          <a:ext cx="1573176" cy="26809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3652017" y="4520341"/>
          <a:ext cx="484876" cy="30143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4961890" y="4307205"/>
          <a:ext cx="1384935" cy="24066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4961890" y="4484370"/>
          <a:ext cx="1384935"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346825" y="4307205"/>
          <a:ext cx="1384935" cy="24066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346825" y="4484370"/>
          <a:ext cx="1384935"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7858760" y="4307205"/>
          <a:ext cx="1384935" cy="24066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7858760" y="4484370"/>
          <a:ext cx="1384935"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18565" y="4857750"/>
          <a:ext cx="3794125"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279390" y="4857750"/>
          <a:ext cx="415988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279390" y="4921250"/>
          <a:ext cx="4154805"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317490" y="5142230"/>
          <a:ext cx="4126865" cy="17907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18565" y="4857750"/>
          <a:ext cx="380682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0247630" y="4193540"/>
          <a:ext cx="37922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1037166" y="4537012"/>
          <a:ext cx="1211117" cy="26809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2679177" y="4520341"/>
          <a:ext cx="484876" cy="30143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3989050" y="4307205"/>
          <a:ext cx="1384935" cy="24066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3989050" y="4484370"/>
          <a:ext cx="1384935"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5373985" y="4307205"/>
          <a:ext cx="1384935" cy="24066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5373985" y="4484370"/>
          <a:ext cx="1384935"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0247630" y="4857750"/>
          <a:ext cx="37922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4306550" y="4857750"/>
          <a:ext cx="415226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4306550" y="4921250"/>
          <a:ext cx="4147185"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4344650" y="5142230"/>
          <a:ext cx="4111625" cy="17907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0247630" y="4857750"/>
          <a:ext cx="380492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18565" y="7831455"/>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18565" y="11548110"/>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20065" y="8201025"/>
          <a:ext cx="6144260" cy="279654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18565" y="8328025"/>
          <a:ext cx="5318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862965" y="117690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346825" y="144640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7192625" y="186690"/>
          <a:ext cx="35128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7211675" y="212090"/>
          <a:ext cx="34683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7237075" y="237490"/>
          <a:ext cx="34112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福岡県岡垣町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691515" y="869950"/>
          <a:ext cx="8755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32,337
32,188
48.64
10,577,831
10,063,494
427,032
6,207,742
7,504,531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6487795" y="1676400"/>
          <a:ext cx="2959100" cy="62357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28015" y="267335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691515" y="4099560"/>
          <a:ext cx="2002663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691515" y="19000470"/>
          <a:ext cx="200139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16915" y="19310350"/>
          <a:ext cx="19963130" cy="148971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7192625" y="186690"/>
          <a:ext cx="35128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7211675" y="212090"/>
          <a:ext cx="34683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7237075" y="237490"/>
          <a:ext cx="34112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福岡県岡垣町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691515" y="869950"/>
          <a:ext cx="8755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32,337
32,188
48.64
10,577,831
10,063,494
427,032
6,207,742
7,504,531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6487795" y="1676400"/>
          <a:ext cx="2773680" cy="62357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28015" y="267335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691515" y="4099560"/>
          <a:ext cx="2002663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691515" y="19000470"/>
          <a:ext cx="200139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16915" y="19310350"/>
          <a:ext cx="19963130" cy="148971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福岡県岡垣町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32,337
32,188
48.64
10,577,831
10,063,494
427,032
6,207,742
7,504,531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財政力指数は、前年度から０．１ポイント上昇し０．５４となっているが、類似団体平均を下回っている。これは、町内に中心となる産業が少なく財政基盤が弱いことに加え、全国平均を上回る高齢化率（</a:t>
          </a:r>
          <a:r>
            <a:rPr kumimoji="1" lang="en-US" altLang="ja-JP" sz="1300">
              <a:latin typeface="ＭＳ Ｐゴシック"/>
            </a:rPr>
            <a:t>30.4</a:t>
          </a:r>
          <a:r>
            <a:rPr kumimoji="1" lang="ja-JP" altLang="en-US" sz="1300">
              <a:latin typeface="ＭＳ Ｐゴシック"/>
            </a:rPr>
            <a:t>％　Ｈ</a:t>
          </a:r>
          <a:r>
            <a:rPr kumimoji="1" lang="en-US" altLang="ja-JP" sz="1300">
              <a:latin typeface="ＭＳ Ｐゴシック"/>
            </a:rPr>
            <a:t>27.10.1</a:t>
          </a:r>
          <a:r>
            <a:rPr kumimoji="1" lang="ja-JP" altLang="en-US" sz="1300">
              <a:latin typeface="ＭＳ Ｐゴシック"/>
            </a:rPr>
            <a:t>）等が要因といえる。</a:t>
          </a:r>
          <a:endParaRPr kumimoji="1" lang="en-US" altLang="ja-JP" sz="1300">
            <a:latin typeface="ＭＳ Ｐゴシック"/>
          </a:endParaRPr>
        </a:p>
        <a:p>
          <a:r>
            <a:rPr kumimoji="1" lang="ja-JP" altLang="en-US" sz="1300">
              <a:latin typeface="ＭＳ Ｐゴシック"/>
            </a:rPr>
            <a:t>　今後は、企業誘致や定住人口増加に向けたまちづくりを行い、町税をはじめとする自主財源の収入増加を図り、財政基盤を強化する。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108655</xdr:rowOff>
    </xdr:to>
    <xdr:cxnSp macro="">
      <xdr:nvCxnSpPr>
        <xdr:cNvPr id="68" name="直線コネクタ 67"/>
        <xdr:cNvCxnSpPr/>
      </xdr:nvCxnSpPr>
      <xdr:spPr>
        <a:xfrm flipV="1">
          <a:off x="4114800" y="74676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71560</xdr:rowOff>
    </xdr:from>
    <xdr:ext cx="762000" cy="259045"/>
    <xdr:sp macro="" textlink="">
      <xdr:nvSpPr>
        <xdr:cNvPr id="69"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108655</xdr:rowOff>
    </xdr:from>
    <xdr:to>
      <xdr:col>6</xdr:col>
      <xdr:colOff>0</xdr:colOff>
      <xdr:row>43</xdr:row>
      <xdr:rowOff>108655</xdr:rowOff>
    </xdr:to>
    <xdr:cxnSp macro="">
      <xdr:nvCxnSpPr>
        <xdr:cNvPr id="71" name="直線コネクタ 70"/>
        <xdr:cNvCxnSpPr/>
      </xdr:nvCxnSpPr>
      <xdr:spPr>
        <a:xfrm>
          <a:off x="3225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108655</xdr:rowOff>
    </xdr:from>
    <xdr:to>
      <xdr:col>4</xdr:col>
      <xdr:colOff>482600</xdr:colOff>
      <xdr:row>43</xdr:row>
      <xdr:rowOff>108655</xdr:rowOff>
    </xdr:to>
    <xdr:cxnSp macro="">
      <xdr:nvCxnSpPr>
        <xdr:cNvPr id="74" name="直線コネクタ 73"/>
        <xdr:cNvCxnSpPr/>
      </xdr:nvCxnSpPr>
      <xdr:spPr>
        <a:xfrm>
          <a:off x="2336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81845</xdr:rowOff>
    </xdr:from>
    <xdr:to>
      <xdr:col>3</xdr:col>
      <xdr:colOff>279400</xdr:colOff>
      <xdr:row>43</xdr:row>
      <xdr:rowOff>108655</xdr:rowOff>
    </xdr:to>
    <xdr:cxnSp macro="">
      <xdr:nvCxnSpPr>
        <xdr:cNvPr id="77" name="直線コネクタ 76"/>
        <xdr:cNvCxnSpPr/>
      </xdr:nvCxnSpPr>
      <xdr:spPr>
        <a:xfrm>
          <a:off x="1447800" y="74541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81" name="テキスト ボックス 80"/>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7" name="円/楕円 86"/>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8"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57855</xdr:rowOff>
    </xdr:from>
    <xdr:to>
      <xdr:col>6</xdr:col>
      <xdr:colOff>50800</xdr:colOff>
      <xdr:row>43</xdr:row>
      <xdr:rowOff>159455</xdr:rowOff>
    </xdr:to>
    <xdr:sp macro="" textlink="">
      <xdr:nvSpPr>
        <xdr:cNvPr id="89" name="円/楕円 88"/>
        <xdr:cNvSpPr/>
      </xdr:nvSpPr>
      <xdr:spPr>
        <a:xfrm>
          <a:off x="4064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144232</xdr:rowOff>
    </xdr:from>
    <xdr:ext cx="736600" cy="259045"/>
    <xdr:sp macro="" textlink="">
      <xdr:nvSpPr>
        <xdr:cNvPr id="90" name="テキスト ボックス 89"/>
        <xdr:cNvSpPr txBox="1"/>
      </xdr:nvSpPr>
      <xdr:spPr>
        <a:xfrm>
          <a:off x="3733800" y="751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57855</xdr:rowOff>
    </xdr:from>
    <xdr:to>
      <xdr:col>4</xdr:col>
      <xdr:colOff>533400</xdr:colOff>
      <xdr:row>43</xdr:row>
      <xdr:rowOff>159455</xdr:rowOff>
    </xdr:to>
    <xdr:sp macro="" textlink="">
      <xdr:nvSpPr>
        <xdr:cNvPr id="91" name="円/楕円 90"/>
        <xdr:cNvSpPr/>
      </xdr:nvSpPr>
      <xdr:spPr>
        <a:xfrm>
          <a:off x="3175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144232</xdr:rowOff>
    </xdr:from>
    <xdr:ext cx="762000" cy="259045"/>
    <xdr:sp macro="" textlink="">
      <xdr:nvSpPr>
        <xdr:cNvPr id="92" name="テキスト ボックス 91"/>
        <xdr:cNvSpPr txBox="1"/>
      </xdr:nvSpPr>
      <xdr:spPr>
        <a:xfrm>
          <a:off x="2844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57855</xdr:rowOff>
    </xdr:from>
    <xdr:to>
      <xdr:col>3</xdr:col>
      <xdr:colOff>330200</xdr:colOff>
      <xdr:row>43</xdr:row>
      <xdr:rowOff>159455</xdr:rowOff>
    </xdr:to>
    <xdr:sp macro="" textlink="">
      <xdr:nvSpPr>
        <xdr:cNvPr id="93" name="円/楕円 92"/>
        <xdr:cNvSpPr/>
      </xdr:nvSpPr>
      <xdr:spPr>
        <a:xfrm>
          <a:off x="2286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144232</xdr:rowOff>
    </xdr:from>
    <xdr:ext cx="762000" cy="259045"/>
    <xdr:sp macro="" textlink="">
      <xdr:nvSpPr>
        <xdr:cNvPr id="94" name="テキスト ボックス 93"/>
        <xdr:cNvSpPr txBox="1"/>
      </xdr:nvSpPr>
      <xdr:spPr>
        <a:xfrm>
          <a:off x="1955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31045</xdr:rowOff>
    </xdr:from>
    <xdr:to>
      <xdr:col>2</xdr:col>
      <xdr:colOff>127000</xdr:colOff>
      <xdr:row>43</xdr:row>
      <xdr:rowOff>132645</xdr:rowOff>
    </xdr:to>
    <xdr:sp macro="" textlink="">
      <xdr:nvSpPr>
        <xdr:cNvPr id="95" name="円/楕円 94"/>
        <xdr:cNvSpPr/>
      </xdr:nvSpPr>
      <xdr:spPr>
        <a:xfrm>
          <a:off x="1397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117422</xdr:rowOff>
    </xdr:from>
    <xdr:ext cx="762000" cy="259045"/>
    <xdr:sp macro="" textlink="">
      <xdr:nvSpPr>
        <xdr:cNvPr id="96" name="テキスト ボックス 95"/>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経常収支比率は、前年度から４．０ポイント改善し８８．９％となっている。この要因は、地方消費税交付金等の歳入経常一般財源が増加したためである。</a:t>
          </a:r>
          <a:endParaRPr kumimoji="1" lang="en-US" altLang="ja-JP" sz="1300">
            <a:latin typeface="ＭＳ Ｐゴシック"/>
          </a:endParaRPr>
        </a:p>
        <a:p>
          <a:r>
            <a:rPr kumimoji="1" lang="ja-JP" altLang="en-US" sz="1300">
              <a:latin typeface="ＭＳ Ｐゴシック"/>
            </a:rPr>
            <a:t>　しかし、類似団体平均と比較すると経常収支比率は依然として高い水準となっているため、町税等の歳入経常一般財源の確保と経常経費の削減により、更なる数値の改善を図る。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10414</xdr:rowOff>
    </xdr:from>
    <xdr:to>
      <xdr:col>7</xdr:col>
      <xdr:colOff>152400</xdr:colOff>
      <xdr:row>65</xdr:row>
      <xdr:rowOff>32004</xdr:rowOff>
    </xdr:to>
    <xdr:cxnSp macro="">
      <xdr:nvCxnSpPr>
        <xdr:cNvPr id="129" name="直線コネクタ 128"/>
        <xdr:cNvCxnSpPr/>
      </xdr:nvCxnSpPr>
      <xdr:spPr>
        <a:xfrm flipV="1">
          <a:off x="4114800" y="10983214"/>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10414</xdr:rowOff>
    </xdr:from>
    <xdr:to>
      <xdr:col>6</xdr:col>
      <xdr:colOff>0</xdr:colOff>
      <xdr:row>65</xdr:row>
      <xdr:rowOff>32004</xdr:rowOff>
    </xdr:to>
    <xdr:cxnSp macro="">
      <xdr:nvCxnSpPr>
        <xdr:cNvPr id="132" name="直線コネクタ 131"/>
        <xdr:cNvCxnSpPr/>
      </xdr:nvCxnSpPr>
      <xdr:spPr>
        <a:xfrm>
          <a:off x="3225800" y="1098321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47261</xdr:rowOff>
    </xdr:from>
    <xdr:ext cx="736600" cy="259045"/>
    <xdr:sp macro="" textlink="">
      <xdr:nvSpPr>
        <xdr:cNvPr id="134" name="テキスト ボックス 133"/>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5588</xdr:rowOff>
    </xdr:from>
    <xdr:to>
      <xdr:col>4</xdr:col>
      <xdr:colOff>482600</xdr:colOff>
      <xdr:row>64</xdr:row>
      <xdr:rowOff>10414</xdr:rowOff>
    </xdr:to>
    <xdr:cxnSp macro="">
      <xdr:nvCxnSpPr>
        <xdr:cNvPr id="135" name="直線コネクタ 134"/>
        <xdr:cNvCxnSpPr/>
      </xdr:nvCxnSpPr>
      <xdr:spPr>
        <a:xfrm>
          <a:off x="2336800" y="1097838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7" name="テキスト ボックス 136"/>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80518</xdr:rowOff>
    </xdr:from>
    <xdr:to>
      <xdr:col>3</xdr:col>
      <xdr:colOff>279400</xdr:colOff>
      <xdr:row>64</xdr:row>
      <xdr:rowOff>5588</xdr:rowOff>
    </xdr:to>
    <xdr:cxnSp macro="">
      <xdr:nvCxnSpPr>
        <xdr:cNvPr id="138" name="直線コネクタ 137"/>
        <xdr:cNvCxnSpPr/>
      </xdr:nvCxnSpPr>
      <xdr:spPr>
        <a:xfrm>
          <a:off x="1447800" y="1088186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120921</xdr:rowOff>
    </xdr:from>
    <xdr:ext cx="762000" cy="259045"/>
    <xdr:sp macro="" textlink="">
      <xdr:nvSpPr>
        <xdr:cNvPr id="142" name="テキスト ボックス 141"/>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131064</xdr:rowOff>
    </xdr:from>
    <xdr:to>
      <xdr:col>7</xdr:col>
      <xdr:colOff>203200</xdr:colOff>
      <xdr:row>64</xdr:row>
      <xdr:rowOff>61214</xdr:rowOff>
    </xdr:to>
    <xdr:sp macro="" textlink="">
      <xdr:nvSpPr>
        <xdr:cNvPr id="148" name="円/楕円 147"/>
        <xdr:cNvSpPr/>
      </xdr:nvSpPr>
      <xdr:spPr>
        <a:xfrm>
          <a:off x="49022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103141</xdr:rowOff>
    </xdr:from>
    <xdr:ext cx="762000" cy="259045"/>
    <xdr:sp macro="" textlink="">
      <xdr:nvSpPr>
        <xdr:cNvPr id="149" name="財政構造の弾力性該当値テキスト"/>
        <xdr:cNvSpPr txBox="1"/>
      </xdr:nvSpPr>
      <xdr:spPr>
        <a:xfrm>
          <a:off x="5041900" y="1090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152654</xdr:rowOff>
    </xdr:from>
    <xdr:to>
      <xdr:col>6</xdr:col>
      <xdr:colOff>50800</xdr:colOff>
      <xdr:row>65</xdr:row>
      <xdr:rowOff>82804</xdr:rowOff>
    </xdr:to>
    <xdr:sp macro="" textlink="">
      <xdr:nvSpPr>
        <xdr:cNvPr id="150" name="円/楕円 149"/>
        <xdr:cNvSpPr/>
      </xdr:nvSpPr>
      <xdr:spPr>
        <a:xfrm>
          <a:off x="4064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67581</xdr:rowOff>
    </xdr:from>
    <xdr:ext cx="736600" cy="259045"/>
    <xdr:sp macro="" textlink="">
      <xdr:nvSpPr>
        <xdr:cNvPr id="151" name="テキスト ボックス 150"/>
        <xdr:cNvSpPr txBox="1"/>
      </xdr:nvSpPr>
      <xdr:spPr>
        <a:xfrm>
          <a:off x="3733800" y="1121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131064</xdr:rowOff>
    </xdr:from>
    <xdr:to>
      <xdr:col>4</xdr:col>
      <xdr:colOff>533400</xdr:colOff>
      <xdr:row>64</xdr:row>
      <xdr:rowOff>61214</xdr:rowOff>
    </xdr:to>
    <xdr:sp macro="" textlink="">
      <xdr:nvSpPr>
        <xdr:cNvPr id="152" name="円/楕円 151"/>
        <xdr:cNvSpPr/>
      </xdr:nvSpPr>
      <xdr:spPr>
        <a:xfrm>
          <a:off x="3175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45991</xdr:rowOff>
    </xdr:from>
    <xdr:ext cx="762000" cy="259045"/>
    <xdr:sp macro="" textlink="">
      <xdr:nvSpPr>
        <xdr:cNvPr id="153" name="テキスト ボックス 152"/>
        <xdr:cNvSpPr txBox="1"/>
      </xdr:nvSpPr>
      <xdr:spPr>
        <a:xfrm>
          <a:off x="2844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126238</xdr:rowOff>
    </xdr:from>
    <xdr:to>
      <xdr:col>3</xdr:col>
      <xdr:colOff>330200</xdr:colOff>
      <xdr:row>64</xdr:row>
      <xdr:rowOff>56388</xdr:rowOff>
    </xdr:to>
    <xdr:sp macro="" textlink="">
      <xdr:nvSpPr>
        <xdr:cNvPr id="154" name="円/楕円 153"/>
        <xdr:cNvSpPr/>
      </xdr:nvSpPr>
      <xdr:spPr>
        <a:xfrm>
          <a:off x="2286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41165</xdr:rowOff>
    </xdr:from>
    <xdr:ext cx="762000" cy="259045"/>
    <xdr:sp macro="" textlink="">
      <xdr:nvSpPr>
        <xdr:cNvPr id="155" name="テキスト ボックス 154"/>
        <xdr:cNvSpPr txBox="1"/>
      </xdr:nvSpPr>
      <xdr:spPr>
        <a:xfrm>
          <a:off x="1955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29718</xdr:rowOff>
    </xdr:from>
    <xdr:to>
      <xdr:col>2</xdr:col>
      <xdr:colOff>127000</xdr:colOff>
      <xdr:row>63</xdr:row>
      <xdr:rowOff>131318</xdr:rowOff>
    </xdr:to>
    <xdr:sp macro="" textlink="">
      <xdr:nvSpPr>
        <xdr:cNvPr id="156" name="円/楕円 155"/>
        <xdr:cNvSpPr/>
      </xdr:nvSpPr>
      <xdr:spPr>
        <a:xfrm>
          <a:off x="1397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141495</xdr:rowOff>
    </xdr:from>
    <xdr:ext cx="762000" cy="259045"/>
    <xdr:sp macro="" textlink="">
      <xdr:nvSpPr>
        <xdr:cNvPr id="157" name="テキスト ボックス 156"/>
        <xdr:cNvSpPr txBox="1"/>
      </xdr:nvSpPr>
      <xdr:spPr>
        <a:xfrm>
          <a:off x="1066800" y="1059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[88,734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人口１人当たり人件費・物件費等の決算額が類似団体平均を大きく下回っているのは、主に人件費が要因である。</a:t>
          </a:r>
          <a:endParaRPr kumimoji="1" lang="en-US" altLang="ja-JP" sz="1300">
            <a:latin typeface="ＭＳ Ｐゴシック"/>
          </a:endParaRPr>
        </a:p>
        <a:p>
          <a:r>
            <a:rPr kumimoji="1" lang="ja-JP" altLang="en-US" sz="1300">
              <a:latin typeface="ＭＳ Ｐゴシック"/>
            </a:rPr>
            <a:t>　これは、行財政構造改革による職員数の削減などに努めてきた成果であり、今後も引き続き抑制に努める。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8886</xdr:rowOff>
    </xdr:from>
    <xdr:to>
      <xdr:col>7</xdr:col>
      <xdr:colOff>152400</xdr:colOff>
      <xdr:row>82</xdr:row>
      <xdr:rowOff>14481</xdr:rowOff>
    </xdr:to>
    <xdr:cxnSp macro="">
      <xdr:nvCxnSpPr>
        <xdr:cNvPr id="194" name="直線コネクタ 193"/>
        <xdr:cNvCxnSpPr/>
      </xdr:nvCxnSpPr>
      <xdr:spPr>
        <a:xfrm>
          <a:off x="4114800" y="14067786"/>
          <a:ext cx="838200" cy="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163695</xdr:rowOff>
    </xdr:from>
    <xdr:ext cx="762000" cy="259045"/>
    <xdr:sp macro="" textlink="">
      <xdr:nvSpPr>
        <xdr:cNvPr id="195" name="人件費・物件費等の状況平均値テキスト"/>
        <xdr:cNvSpPr txBox="1"/>
      </xdr:nvSpPr>
      <xdr:spPr>
        <a:xfrm>
          <a:off x="5041900" y="14222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137327</xdr:rowOff>
    </xdr:from>
    <xdr:to>
      <xdr:col>6</xdr:col>
      <xdr:colOff>0</xdr:colOff>
      <xdr:row>82</xdr:row>
      <xdr:rowOff>8886</xdr:rowOff>
    </xdr:to>
    <xdr:cxnSp macro="">
      <xdr:nvCxnSpPr>
        <xdr:cNvPr id="197" name="直線コネクタ 196"/>
        <xdr:cNvCxnSpPr/>
      </xdr:nvCxnSpPr>
      <xdr:spPr>
        <a:xfrm>
          <a:off x="3225800" y="14024777"/>
          <a:ext cx="889000" cy="4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157804</xdr:rowOff>
    </xdr:from>
    <xdr:ext cx="736600" cy="259045"/>
    <xdr:sp macro="" textlink="">
      <xdr:nvSpPr>
        <xdr:cNvPr id="199" name="テキスト ボックス 198"/>
        <xdr:cNvSpPr txBox="1"/>
      </xdr:nvSpPr>
      <xdr:spPr>
        <a:xfrm>
          <a:off x="3733800" y="1438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137327</xdr:rowOff>
    </xdr:from>
    <xdr:to>
      <xdr:col>4</xdr:col>
      <xdr:colOff>482600</xdr:colOff>
      <xdr:row>81</xdr:row>
      <xdr:rowOff>158711</xdr:rowOff>
    </xdr:to>
    <xdr:cxnSp macro="">
      <xdr:nvCxnSpPr>
        <xdr:cNvPr id="200" name="直線コネクタ 199"/>
        <xdr:cNvCxnSpPr/>
      </xdr:nvCxnSpPr>
      <xdr:spPr>
        <a:xfrm flipV="1">
          <a:off x="2336800" y="14024777"/>
          <a:ext cx="889000" cy="2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106649</xdr:rowOff>
    </xdr:from>
    <xdr:ext cx="762000" cy="259045"/>
    <xdr:sp macro="" textlink="">
      <xdr:nvSpPr>
        <xdr:cNvPr id="202" name="テキスト ボックス 201"/>
        <xdr:cNvSpPr txBox="1"/>
      </xdr:nvSpPr>
      <xdr:spPr>
        <a:xfrm>
          <a:off x="2844800" y="1433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143923</xdr:rowOff>
    </xdr:from>
    <xdr:to>
      <xdr:col>3</xdr:col>
      <xdr:colOff>279400</xdr:colOff>
      <xdr:row>81</xdr:row>
      <xdr:rowOff>158711</xdr:rowOff>
    </xdr:to>
    <xdr:cxnSp macro="">
      <xdr:nvCxnSpPr>
        <xdr:cNvPr id="203" name="直線コネクタ 202"/>
        <xdr:cNvCxnSpPr/>
      </xdr:nvCxnSpPr>
      <xdr:spPr>
        <a:xfrm>
          <a:off x="1447800" y="14031373"/>
          <a:ext cx="889000" cy="1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111498</xdr:rowOff>
    </xdr:from>
    <xdr:ext cx="762000" cy="259045"/>
    <xdr:sp macro="" textlink="">
      <xdr:nvSpPr>
        <xdr:cNvPr id="205" name="テキスト ボックス 204"/>
        <xdr:cNvSpPr txBox="1"/>
      </xdr:nvSpPr>
      <xdr:spPr>
        <a:xfrm>
          <a:off x="1955800" y="143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149968</xdr:rowOff>
    </xdr:from>
    <xdr:ext cx="762000" cy="259045"/>
    <xdr:sp macro="" textlink="">
      <xdr:nvSpPr>
        <xdr:cNvPr id="207" name="テキスト ボックス 206"/>
        <xdr:cNvSpPr txBox="1"/>
      </xdr:nvSpPr>
      <xdr:spPr>
        <a:xfrm>
          <a:off x="1066800" y="1438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135131</xdr:rowOff>
    </xdr:from>
    <xdr:to>
      <xdr:col>7</xdr:col>
      <xdr:colOff>203200</xdr:colOff>
      <xdr:row>82</xdr:row>
      <xdr:rowOff>65281</xdr:rowOff>
    </xdr:to>
    <xdr:sp macro="" textlink="">
      <xdr:nvSpPr>
        <xdr:cNvPr id="213" name="円/楕円 212"/>
        <xdr:cNvSpPr/>
      </xdr:nvSpPr>
      <xdr:spPr>
        <a:xfrm>
          <a:off x="4902200" y="1402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151658</xdr:rowOff>
    </xdr:from>
    <xdr:ext cx="762000" cy="259045"/>
    <xdr:sp macro="" textlink="">
      <xdr:nvSpPr>
        <xdr:cNvPr id="214" name="人件費・物件費等の状況該当値テキスト"/>
        <xdr:cNvSpPr txBox="1"/>
      </xdr:nvSpPr>
      <xdr:spPr>
        <a:xfrm>
          <a:off x="5041900" y="13867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88,734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129536</xdr:rowOff>
    </xdr:from>
    <xdr:to>
      <xdr:col>6</xdr:col>
      <xdr:colOff>50800</xdr:colOff>
      <xdr:row>82</xdr:row>
      <xdr:rowOff>59686</xdr:rowOff>
    </xdr:to>
    <xdr:sp macro="" textlink="">
      <xdr:nvSpPr>
        <xdr:cNvPr id="215" name="円/楕円 214"/>
        <xdr:cNvSpPr/>
      </xdr:nvSpPr>
      <xdr:spPr>
        <a:xfrm>
          <a:off x="4064000" y="1401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69863</xdr:rowOff>
    </xdr:from>
    <xdr:ext cx="736600" cy="259045"/>
    <xdr:sp macro="" textlink="">
      <xdr:nvSpPr>
        <xdr:cNvPr id="216" name="テキスト ボックス 215"/>
        <xdr:cNvSpPr txBox="1"/>
      </xdr:nvSpPr>
      <xdr:spPr>
        <a:xfrm>
          <a:off x="3733800" y="13785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88,247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86527</xdr:rowOff>
    </xdr:from>
    <xdr:to>
      <xdr:col>4</xdr:col>
      <xdr:colOff>533400</xdr:colOff>
      <xdr:row>82</xdr:row>
      <xdr:rowOff>16677</xdr:rowOff>
    </xdr:to>
    <xdr:sp macro="" textlink="">
      <xdr:nvSpPr>
        <xdr:cNvPr id="217" name="円/楕円 216"/>
        <xdr:cNvSpPr/>
      </xdr:nvSpPr>
      <xdr:spPr>
        <a:xfrm>
          <a:off x="3175000" y="139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26854</xdr:rowOff>
    </xdr:from>
    <xdr:ext cx="762000" cy="259045"/>
    <xdr:sp macro="" textlink="">
      <xdr:nvSpPr>
        <xdr:cNvPr id="218" name="テキスト ボックス 217"/>
        <xdr:cNvSpPr txBox="1"/>
      </xdr:nvSpPr>
      <xdr:spPr>
        <a:xfrm>
          <a:off x="2844800" y="1374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84,504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107911</xdr:rowOff>
    </xdr:from>
    <xdr:to>
      <xdr:col>3</xdr:col>
      <xdr:colOff>330200</xdr:colOff>
      <xdr:row>82</xdr:row>
      <xdr:rowOff>38061</xdr:rowOff>
    </xdr:to>
    <xdr:sp macro="" textlink="">
      <xdr:nvSpPr>
        <xdr:cNvPr id="219" name="円/楕円 218"/>
        <xdr:cNvSpPr/>
      </xdr:nvSpPr>
      <xdr:spPr>
        <a:xfrm>
          <a:off x="2286000" y="1399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48238</xdr:rowOff>
    </xdr:from>
    <xdr:ext cx="762000" cy="259045"/>
    <xdr:sp macro="" textlink="">
      <xdr:nvSpPr>
        <xdr:cNvPr id="220" name="テキスト ボックス 219"/>
        <xdr:cNvSpPr txBox="1"/>
      </xdr:nvSpPr>
      <xdr:spPr>
        <a:xfrm>
          <a:off x="1955800" y="1376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86,365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93123</xdr:rowOff>
    </xdr:from>
    <xdr:to>
      <xdr:col>2</xdr:col>
      <xdr:colOff>127000</xdr:colOff>
      <xdr:row>82</xdr:row>
      <xdr:rowOff>23273</xdr:rowOff>
    </xdr:to>
    <xdr:sp macro="" textlink="">
      <xdr:nvSpPr>
        <xdr:cNvPr id="221" name="円/楕円 220"/>
        <xdr:cNvSpPr/>
      </xdr:nvSpPr>
      <xdr:spPr>
        <a:xfrm>
          <a:off x="1397000" y="1398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33450</xdr:rowOff>
    </xdr:from>
    <xdr:ext cx="762000" cy="259045"/>
    <xdr:sp macro="" textlink="">
      <xdr:nvSpPr>
        <xdr:cNvPr id="222" name="テキスト ボックス 221"/>
        <xdr:cNvSpPr txBox="1"/>
      </xdr:nvSpPr>
      <xdr:spPr>
        <a:xfrm>
          <a:off x="1066800" y="13749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85,078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ラスパイレス指数は、前年度から３．１ポイント改善し９７．０となっている。これは、嘱託職員として任用していた職員を任期付職員として任用替えしたことによるものである。</a:t>
          </a:r>
          <a:endParaRPr kumimoji="1" lang="en-US" altLang="ja-JP" sz="1300">
            <a:latin typeface="ＭＳ Ｐゴシック"/>
          </a:endParaRPr>
        </a:p>
        <a:p>
          <a:r>
            <a:rPr kumimoji="1" lang="ja-JP" altLang="en-US" sz="1300">
              <a:latin typeface="ＭＳ Ｐゴシック"/>
            </a:rPr>
            <a:t>　また、昇給、昇格等の運用については、人事考課制度に基づき適正に運用しており、引き続き国・県・他市町村との均衡を踏まえ、給与水準の適正化に努める。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76623</xdr:rowOff>
    </xdr:from>
    <xdr:to>
      <xdr:col>24</xdr:col>
      <xdr:colOff>558800</xdr:colOff>
      <xdr:row>86</xdr:row>
      <xdr:rowOff>133773</xdr:rowOff>
    </xdr:to>
    <xdr:cxnSp macro="">
      <xdr:nvCxnSpPr>
        <xdr:cNvPr id="251" name="直線コネクタ 250"/>
        <xdr:cNvCxnSpPr/>
      </xdr:nvCxnSpPr>
      <xdr:spPr>
        <a:xfrm flipV="1">
          <a:off x="17018000" y="1379262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105850</xdr:rowOff>
    </xdr:from>
    <xdr:ext cx="762000" cy="259045"/>
    <xdr:sp macro="" textlink="">
      <xdr:nvSpPr>
        <xdr:cNvPr id="252" name="給与水準   （国との比較）最小値テキスト"/>
        <xdr:cNvSpPr txBox="1"/>
      </xdr:nvSpPr>
      <xdr:spPr>
        <a:xfrm>
          <a:off x="17106900" y="1485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86</xdr:row>
      <xdr:rowOff>133773</xdr:rowOff>
    </xdr:from>
    <xdr:to>
      <xdr:col>24</xdr:col>
      <xdr:colOff>647700</xdr:colOff>
      <xdr:row>86</xdr:row>
      <xdr:rowOff>133773</xdr:rowOff>
    </xdr:to>
    <xdr:cxnSp macro="">
      <xdr:nvCxnSpPr>
        <xdr:cNvPr id="253" name="直線コネクタ 252"/>
        <xdr:cNvCxnSpPr/>
      </xdr:nvCxnSpPr>
      <xdr:spPr>
        <a:xfrm>
          <a:off x="16929100" y="1487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163000</xdr:rowOff>
    </xdr:from>
    <xdr:ext cx="762000" cy="259045"/>
    <xdr:sp macro="" textlink="">
      <xdr:nvSpPr>
        <xdr:cNvPr id="254" name="給与水準   （国との比較）最大値テキスト"/>
        <xdr:cNvSpPr txBox="1"/>
      </xdr:nvSpPr>
      <xdr:spPr>
        <a:xfrm>
          <a:off x="17106900" y="1353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76623</xdr:rowOff>
    </xdr:from>
    <xdr:to>
      <xdr:col>24</xdr:col>
      <xdr:colOff>647700</xdr:colOff>
      <xdr:row>80</xdr:row>
      <xdr:rowOff>76623</xdr:rowOff>
    </xdr:to>
    <xdr:cxnSp macro="">
      <xdr:nvCxnSpPr>
        <xdr:cNvPr id="255" name="直線コネクタ 254"/>
        <xdr:cNvCxnSpPr/>
      </xdr:nvCxnSpPr>
      <xdr:spPr>
        <a:xfrm>
          <a:off x="16929100" y="1379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133350</xdr:rowOff>
    </xdr:from>
    <xdr:to>
      <xdr:col>24</xdr:col>
      <xdr:colOff>558800</xdr:colOff>
      <xdr:row>85</xdr:row>
      <xdr:rowOff>39793</xdr:rowOff>
    </xdr:to>
    <xdr:cxnSp macro="">
      <xdr:nvCxnSpPr>
        <xdr:cNvPr id="256" name="直線コネクタ 255"/>
        <xdr:cNvCxnSpPr/>
      </xdr:nvCxnSpPr>
      <xdr:spPr>
        <a:xfrm flipV="1">
          <a:off x="16179800" y="14363700"/>
          <a:ext cx="8382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70714</xdr:rowOff>
    </xdr:from>
    <xdr:ext cx="762000" cy="259045"/>
    <xdr:sp macro="" textlink="">
      <xdr:nvSpPr>
        <xdr:cNvPr id="257" name="給与水準   （国との比較）平均値テキスト"/>
        <xdr:cNvSpPr txBox="1"/>
      </xdr:nvSpPr>
      <xdr:spPr>
        <a:xfrm>
          <a:off x="17106900" y="1430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98637</xdr:rowOff>
    </xdr:from>
    <xdr:to>
      <xdr:col>24</xdr:col>
      <xdr:colOff>609600</xdr:colOff>
      <xdr:row>84</xdr:row>
      <xdr:rowOff>28787</xdr:rowOff>
    </xdr:to>
    <xdr:sp macro="" textlink="">
      <xdr:nvSpPr>
        <xdr:cNvPr id="258" name="フローチャート : 判断 257"/>
        <xdr:cNvSpPr/>
      </xdr:nvSpPr>
      <xdr:spPr>
        <a:xfrm>
          <a:off x="16967200" y="143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171027</xdr:rowOff>
    </xdr:from>
    <xdr:to>
      <xdr:col>23</xdr:col>
      <xdr:colOff>406400</xdr:colOff>
      <xdr:row>85</xdr:row>
      <xdr:rowOff>39793</xdr:rowOff>
    </xdr:to>
    <xdr:cxnSp macro="">
      <xdr:nvCxnSpPr>
        <xdr:cNvPr id="259" name="直線コネクタ 258"/>
        <xdr:cNvCxnSpPr/>
      </xdr:nvCxnSpPr>
      <xdr:spPr>
        <a:xfrm>
          <a:off x="15290800" y="1457282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66463</xdr:rowOff>
    </xdr:from>
    <xdr:to>
      <xdr:col>23</xdr:col>
      <xdr:colOff>457200</xdr:colOff>
      <xdr:row>83</xdr:row>
      <xdr:rowOff>168063</xdr:rowOff>
    </xdr:to>
    <xdr:sp macro="" textlink="">
      <xdr:nvSpPr>
        <xdr:cNvPr id="260" name="フローチャート : 判断 259"/>
        <xdr:cNvSpPr/>
      </xdr:nvSpPr>
      <xdr:spPr>
        <a:xfrm>
          <a:off x="16129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6790</xdr:rowOff>
    </xdr:from>
    <xdr:ext cx="736600" cy="259045"/>
    <xdr:sp macro="" textlink="">
      <xdr:nvSpPr>
        <xdr:cNvPr id="261" name="テキスト ボックス 260"/>
        <xdr:cNvSpPr txBox="1"/>
      </xdr:nvSpPr>
      <xdr:spPr>
        <a:xfrm>
          <a:off x="15798800" y="1406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171027</xdr:rowOff>
    </xdr:from>
    <xdr:to>
      <xdr:col>22</xdr:col>
      <xdr:colOff>203200</xdr:colOff>
      <xdr:row>89</xdr:row>
      <xdr:rowOff>5504</xdr:rowOff>
    </xdr:to>
    <xdr:cxnSp macro="">
      <xdr:nvCxnSpPr>
        <xdr:cNvPr id="262" name="直線コネクタ 261"/>
        <xdr:cNvCxnSpPr/>
      </xdr:nvCxnSpPr>
      <xdr:spPr>
        <a:xfrm flipV="1">
          <a:off x="14401800" y="14572827"/>
          <a:ext cx="8890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58420</xdr:rowOff>
    </xdr:from>
    <xdr:to>
      <xdr:col>22</xdr:col>
      <xdr:colOff>254000</xdr:colOff>
      <xdr:row>83</xdr:row>
      <xdr:rowOff>160020</xdr:rowOff>
    </xdr:to>
    <xdr:sp macro="" textlink="">
      <xdr:nvSpPr>
        <xdr:cNvPr id="263" name="フローチャート : 判断 262"/>
        <xdr:cNvSpPr/>
      </xdr:nvSpPr>
      <xdr:spPr>
        <a:xfrm>
          <a:off x="15240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170197</xdr:rowOff>
    </xdr:from>
    <xdr:ext cx="762000" cy="259045"/>
    <xdr:sp macro="" textlink="">
      <xdr:nvSpPr>
        <xdr:cNvPr id="264" name="テキスト ボックス 263"/>
        <xdr:cNvSpPr txBox="1"/>
      </xdr:nvSpPr>
      <xdr:spPr>
        <a:xfrm>
          <a:off x="14909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5504</xdr:rowOff>
    </xdr:from>
    <xdr:to>
      <xdr:col>21</xdr:col>
      <xdr:colOff>0</xdr:colOff>
      <xdr:row>89</xdr:row>
      <xdr:rowOff>29634</xdr:rowOff>
    </xdr:to>
    <xdr:cxnSp macro="">
      <xdr:nvCxnSpPr>
        <xdr:cNvPr id="265" name="直線コネクタ 264"/>
        <xdr:cNvCxnSpPr/>
      </xdr:nvCxnSpPr>
      <xdr:spPr>
        <a:xfrm flipV="1">
          <a:off x="13512800" y="1526455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0</xdr:rowOff>
    </xdr:from>
    <xdr:to>
      <xdr:col>21</xdr:col>
      <xdr:colOff>50800</xdr:colOff>
      <xdr:row>87</xdr:row>
      <xdr:rowOff>101600</xdr:rowOff>
    </xdr:to>
    <xdr:sp macro="" textlink="">
      <xdr:nvSpPr>
        <xdr:cNvPr id="266" name="フローチャート : 判断 265"/>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67" name="テキスト ボックス 266"/>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xdr:rowOff>
    </xdr:from>
    <xdr:to>
      <xdr:col>19</xdr:col>
      <xdr:colOff>533400</xdr:colOff>
      <xdr:row>87</xdr:row>
      <xdr:rowOff>109643</xdr:rowOff>
    </xdr:to>
    <xdr:sp macro="" textlink="">
      <xdr:nvSpPr>
        <xdr:cNvPr id="268" name="フローチャート : 判断 267"/>
        <xdr:cNvSpPr/>
      </xdr:nvSpPr>
      <xdr:spPr>
        <a:xfrm>
          <a:off x="13462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119820</xdr:rowOff>
    </xdr:from>
    <xdr:ext cx="762000" cy="259045"/>
    <xdr:sp macro="" textlink="">
      <xdr:nvSpPr>
        <xdr:cNvPr id="269" name="テキスト ボックス 268"/>
        <xdr:cNvSpPr txBox="1"/>
      </xdr:nvSpPr>
      <xdr:spPr>
        <a:xfrm>
          <a:off x="13131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75" name="円/楕円 274"/>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99077</xdr:rowOff>
    </xdr:from>
    <xdr:ext cx="762000" cy="259045"/>
    <xdr:sp macro="" textlink="">
      <xdr:nvSpPr>
        <xdr:cNvPr id="276"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160443</xdr:rowOff>
    </xdr:from>
    <xdr:to>
      <xdr:col>23</xdr:col>
      <xdr:colOff>457200</xdr:colOff>
      <xdr:row>85</xdr:row>
      <xdr:rowOff>90593</xdr:rowOff>
    </xdr:to>
    <xdr:sp macro="" textlink="">
      <xdr:nvSpPr>
        <xdr:cNvPr id="277" name="円/楕円 276"/>
        <xdr:cNvSpPr/>
      </xdr:nvSpPr>
      <xdr:spPr>
        <a:xfrm>
          <a:off x="161290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78" name="テキスト ボックス 277"/>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120227</xdr:rowOff>
    </xdr:from>
    <xdr:to>
      <xdr:col>22</xdr:col>
      <xdr:colOff>254000</xdr:colOff>
      <xdr:row>85</xdr:row>
      <xdr:rowOff>50377</xdr:rowOff>
    </xdr:to>
    <xdr:sp macro="" textlink="">
      <xdr:nvSpPr>
        <xdr:cNvPr id="279" name="円/楕円 278"/>
        <xdr:cNvSpPr/>
      </xdr:nvSpPr>
      <xdr:spPr>
        <a:xfrm>
          <a:off x="15240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35154</xdr:rowOff>
    </xdr:from>
    <xdr:ext cx="762000" cy="259045"/>
    <xdr:sp macro="" textlink="">
      <xdr:nvSpPr>
        <xdr:cNvPr id="280" name="テキスト ボックス 279"/>
        <xdr:cNvSpPr txBox="1"/>
      </xdr:nvSpPr>
      <xdr:spPr>
        <a:xfrm>
          <a:off x="14909800" y="1460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126154</xdr:rowOff>
    </xdr:from>
    <xdr:to>
      <xdr:col>21</xdr:col>
      <xdr:colOff>50800</xdr:colOff>
      <xdr:row>89</xdr:row>
      <xdr:rowOff>56304</xdr:rowOff>
    </xdr:to>
    <xdr:sp macro="" textlink="">
      <xdr:nvSpPr>
        <xdr:cNvPr id="281" name="円/楕円 280"/>
        <xdr:cNvSpPr/>
      </xdr:nvSpPr>
      <xdr:spPr>
        <a:xfrm>
          <a:off x="14351000" y="152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41081</xdr:rowOff>
    </xdr:from>
    <xdr:ext cx="762000" cy="259045"/>
    <xdr:sp macro="" textlink="">
      <xdr:nvSpPr>
        <xdr:cNvPr id="282" name="テキスト ボックス 281"/>
        <xdr:cNvSpPr txBox="1"/>
      </xdr:nvSpPr>
      <xdr:spPr>
        <a:xfrm>
          <a:off x="14020800" y="153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150284</xdr:rowOff>
    </xdr:from>
    <xdr:to>
      <xdr:col>19</xdr:col>
      <xdr:colOff>533400</xdr:colOff>
      <xdr:row>89</xdr:row>
      <xdr:rowOff>80434</xdr:rowOff>
    </xdr:to>
    <xdr:sp macro="" textlink="">
      <xdr:nvSpPr>
        <xdr:cNvPr id="283" name="円/楕円 282"/>
        <xdr:cNvSpPr/>
      </xdr:nvSpPr>
      <xdr:spPr>
        <a:xfrm>
          <a:off x="13462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65211</xdr:rowOff>
    </xdr:from>
    <xdr:ext cx="762000" cy="259045"/>
    <xdr:sp macro="" textlink="">
      <xdr:nvSpPr>
        <xdr:cNvPr id="284" name="テキスト ボックス 283"/>
        <xdr:cNvSpPr txBox="1"/>
      </xdr:nvSpPr>
      <xdr:spPr>
        <a:xfrm>
          <a:off x="13131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人口千人当たり職員数は、４．９８人であり前年度から０．４５人増加している。これは、嘱託職員として任用していた職員を任期付職員として任用替えしたことによるものである。</a:t>
          </a:r>
          <a:endParaRPr kumimoji="1" lang="en-US" altLang="ja-JP" sz="1300">
            <a:latin typeface="ＭＳ Ｐゴシック"/>
          </a:endParaRPr>
        </a:p>
        <a:p>
          <a:r>
            <a:rPr kumimoji="1" lang="ja-JP" altLang="en-US" sz="1300">
              <a:latin typeface="ＭＳ Ｐゴシック"/>
            </a:rPr>
            <a:t>　類似団体平均と比較すると依然として少ない職員数である。この要因は人口急増時に大量な職員採用を行わなかったことや、行財政構造改革による採用抑制などが要因となっている。</a:t>
          </a:r>
          <a:endParaRPr kumimoji="1" lang="en-US" altLang="ja-JP" sz="1300">
            <a:latin typeface="ＭＳ Ｐゴシック"/>
          </a:endParaRPr>
        </a:p>
        <a:p>
          <a:r>
            <a:rPr kumimoji="1" lang="ja-JP" altLang="en-US" sz="1300">
              <a:latin typeface="ＭＳ Ｐゴシック"/>
            </a:rPr>
            <a:t>　今後も適切な職員数の水準を保ち、行政サービスの提供に努める。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6" name="直線コネクタ 315"/>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7"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18" name="直線コネクタ 317"/>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19"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20" name="直線コネクタ 319"/>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80463</xdr:rowOff>
    </xdr:from>
    <xdr:to>
      <xdr:col>24</xdr:col>
      <xdr:colOff>558800</xdr:colOff>
      <xdr:row>58</xdr:row>
      <xdr:rowOff>158024</xdr:rowOff>
    </xdr:to>
    <xdr:cxnSp macro="">
      <xdr:nvCxnSpPr>
        <xdr:cNvPr id="321" name="直線コネクタ 320"/>
        <xdr:cNvCxnSpPr/>
      </xdr:nvCxnSpPr>
      <xdr:spPr>
        <a:xfrm>
          <a:off x="16179800" y="10024563"/>
          <a:ext cx="8382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130192</xdr:rowOff>
    </xdr:from>
    <xdr:ext cx="762000" cy="259045"/>
    <xdr:sp macro="" textlink="">
      <xdr:nvSpPr>
        <xdr:cNvPr id="322" name="定員管理の状況平均値テキスト"/>
        <xdr:cNvSpPr txBox="1"/>
      </xdr:nvSpPr>
      <xdr:spPr>
        <a:xfrm>
          <a:off x="17106900" y="1024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3" name="フローチャート : 判断 322"/>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80463</xdr:rowOff>
    </xdr:from>
    <xdr:to>
      <xdr:col>23</xdr:col>
      <xdr:colOff>406400</xdr:colOff>
      <xdr:row>58</xdr:row>
      <xdr:rowOff>89081</xdr:rowOff>
    </xdr:to>
    <xdr:cxnSp macro="">
      <xdr:nvCxnSpPr>
        <xdr:cNvPr id="324" name="直線コネクタ 323"/>
        <xdr:cNvCxnSpPr/>
      </xdr:nvCxnSpPr>
      <xdr:spPr>
        <a:xfrm flipV="1">
          <a:off x="15290800" y="10024563"/>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5" name="フローチャート : 判断 324"/>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152326</xdr:rowOff>
    </xdr:from>
    <xdr:ext cx="736600" cy="259045"/>
    <xdr:sp macro="" textlink="">
      <xdr:nvSpPr>
        <xdr:cNvPr id="326" name="テキスト ボックス 325"/>
        <xdr:cNvSpPr txBox="1"/>
      </xdr:nvSpPr>
      <xdr:spPr>
        <a:xfrm>
          <a:off x="15798800" y="10439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56334</xdr:rowOff>
    </xdr:from>
    <xdr:to>
      <xdr:col>22</xdr:col>
      <xdr:colOff>203200</xdr:colOff>
      <xdr:row>58</xdr:row>
      <xdr:rowOff>89081</xdr:rowOff>
    </xdr:to>
    <xdr:cxnSp macro="">
      <xdr:nvCxnSpPr>
        <xdr:cNvPr id="327" name="直線コネクタ 326"/>
        <xdr:cNvCxnSpPr/>
      </xdr:nvCxnSpPr>
      <xdr:spPr>
        <a:xfrm>
          <a:off x="14401800" y="10000434"/>
          <a:ext cx="8890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8" name="フローチャート : 判断 327"/>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154050</xdr:rowOff>
    </xdr:from>
    <xdr:ext cx="762000" cy="259045"/>
    <xdr:sp macro="" textlink="">
      <xdr:nvSpPr>
        <xdr:cNvPr id="329" name="テキスト ボックス 328"/>
        <xdr:cNvSpPr txBox="1"/>
      </xdr:nvSpPr>
      <xdr:spPr>
        <a:xfrm>
          <a:off x="14909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56334</xdr:rowOff>
    </xdr:from>
    <xdr:to>
      <xdr:col>21</xdr:col>
      <xdr:colOff>0</xdr:colOff>
      <xdr:row>58</xdr:row>
      <xdr:rowOff>75293</xdr:rowOff>
    </xdr:to>
    <xdr:cxnSp macro="">
      <xdr:nvCxnSpPr>
        <xdr:cNvPr id="330" name="直線コネクタ 329"/>
        <xdr:cNvCxnSpPr/>
      </xdr:nvCxnSpPr>
      <xdr:spPr>
        <a:xfrm flipV="1">
          <a:off x="13512800" y="10000434"/>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1" name="フローチャート : 判断 330"/>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2" name="テキスト ボックス 331"/>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3" name="フローチャート : 判断 332"/>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171286</xdr:rowOff>
    </xdr:from>
    <xdr:ext cx="762000" cy="259045"/>
    <xdr:sp macro="" textlink="">
      <xdr:nvSpPr>
        <xdr:cNvPr id="334" name="テキスト ボックス 333"/>
        <xdr:cNvSpPr txBox="1"/>
      </xdr:nvSpPr>
      <xdr:spPr>
        <a:xfrm>
          <a:off x="13131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107224</xdr:rowOff>
    </xdr:from>
    <xdr:to>
      <xdr:col>24</xdr:col>
      <xdr:colOff>609600</xdr:colOff>
      <xdr:row>59</xdr:row>
      <xdr:rowOff>37374</xdr:rowOff>
    </xdr:to>
    <xdr:sp macro="" textlink="">
      <xdr:nvSpPr>
        <xdr:cNvPr id="340" name="円/楕円 339"/>
        <xdr:cNvSpPr/>
      </xdr:nvSpPr>
      <xdr:spPr>
        <a:xfrm>
          <a:off x="16967200" y="1005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123751</xdr:rowOff>
    </xdr:from>
    <xdr:ext cx="762000" cy="259045"/>
    <xdr:sp macro="" textlink="">
      <xdr:nvSpPr>
        <xdr:cNvPr id="341" name="定員管理の状況該当値テキスト"/>
        <xdr:cNvSpPr txBox="1"/>
      </xdr:nvSpPr>
      <xdr:spPr>
        <a:xfrm>
          <a:off x="17106900" y="989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29663</xdr:rowOff>
    </xdr:from>
    <xdr:to>
      <xdr:col>23</xdr:col>
      <xdr:colOff>457200</xdr:colOff>
      <xdr:row>58</xdr:row>
      <xdr:rowOff>131263</xdr:rowOff>
    </xdr:to>
    <xdr:sp macro="" textlink="">
      <xdr:nvSpPr>
        <xdr:cNvPr id="342" name="円/楕円 341"/>
        <xdr:cNvSpPr/>
      </xdr:nvSpPr>
      <xdr:spPr>
        <a:xfrm>
          <a:off x="16129000" y="997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141440</xdr:rowOff>
    </xdr:from>
    <xdr:ext cx="736600" cy="259045"/>
    <xdr:sp macro="" textlink="">
      <xdr:nvSpPr>
        <xdr:cNvPr id="343" name="テキスト ボックス 342"/>
        <xdr:cNvSpPr txBox="1"/>
      </xdr:nvSpPr>
      <xdr:spPr>
        <a:xfrm>
          <a:off x="15798800" y="9742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4.53</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38281</xdr:rowOff>
    </xdr:from>
    <xdr:to>
      <xdr:col>22</xdr:col>
      <xdr:colOff>254000</xdr:colOff>
      <xdr:row>58</xdr:row>
      <xdr:rowOff>139881</xdr:rowOff>
    </xdr:to>
    <xdr:sp macro="" textlink="">
      <xdr:nvSpPr>
        <xdr:cNvPr id="344" name="円/楕円 343"/>
        <xdr:cNvSpPr/>
      </xdr:nvSpPr>
      <xdr:spPr>
        <a:xfrm>
          <a:off x="15240000" y="998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150058</xdr:rowOff>
    </xdr:from>
    <xdr:ext cx="762000" cy="259045"/>
    <xdr:sp macro="" textlink="">
      <xdr:nvSpPr>
        <xdr:cNvPr id="345" name="テキスト ボックス 344"/>
        <xdr:cNvSpPr txBox="1"/>
      </xdr:nvSpPr>
      <xdr:spPr>
        <a:xfrm>
          <a:off x="14909800" y="9751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5534</xdr:rowOff>
    </xdr:from>
    <xdr:to>
      <xdr:col>21</xdr:col>
      <xdr:colOff>50800</xdr:colOff>
      <xdr:row>58</xdr:row>
      <xdr:rowOff>107134</xdr:rowOff>
    </xdr:to>
    <xdr:sp macro="" textlink="">
      <xdr:nvSpPr>
        <xdr:cNvPr id="346" name="円/楕円 345"/>
        <xdr:cNvSpPr/>
      </xdr:nvSpPr>
      <xdr:spPr>
        <a:xfrm>
          <a:off x="14351000" y="994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117311</xdr:rowOff>
    </xdr:from>
    <xdr:ext cx="762000" cy="259045"/>
    <xdr:sp macro="" textlink="">
      <xdr:nvSpPr>
        <xdr:cNvPr id="347" name="テキスト ボックス 346"/>
        <xdr:cNvSpPr txBox="1"/>
      </xdr:nvSpPr>
      <xdr:spPr>
        <a:xfrm>
          <a:off x="14020800" y="9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24493</xdr:rowOff>
    </xdr:from>
    <xdr:to>
      <xdr:col>19</xdr:col>
      <xdr:colOff>533400</xdr:colOff>
      <xdr:row>58</xdr:row>
      <xdr:rowOff>126093</xdr:rowOff>
    </xdr:to>
    <xdr:sp macro="" textlink="">
      <xdr:nvSpPr>
        <xdr:cNvPr id="348" name="円/楕円 347"/>
        <xdr:cNvSpPr/>
      </xdr:nvSpPr>
      <xdr:spPr>
        <a:xfrm>
          <a:off x="13462000" y="996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136270</xdr:rowOff>
    </xdr:from>
    <xdr:ext cx="762000" cy="259045"/>
    <xdr:sp macro="" textlink="">
      <xdr:nvSpPr>
        <xdr:cNvPr id="349" name="テキスト ボックス 348"/>
        <xdr:cNvSpPr txBox="1"/>
      </xdr:nvSpPr>
      <xdr:spPr>
        <a:xfrm>
          <a:off x="13131800" y="973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実質公債費比率は、４．２％であり類似団体平均と比較しても良好な数値となっている。</a:t>
          </a:r>
          <a:endParaRPr kumimoji="1" lang="en-US" altLang="ja-JP" sz="1300">
            <a:latin typeface="ＭＳ Ｐゴシック"/>
          </a:endParaRPr>
        </a:p>
        <a:p>
          <a:r>
            <a:rPr kumimoji="1" lang="ja-JP" altLang="en-US" sz="1300">
              <a:latin typeface="ＭＳ Ｐゴシック"/>
            </a:rPr>
            <a:t>　これは、過去から起債による財源確保を可能な限り抑制してきたことが主な要因である。今後も事業の必要性・有効性を十分に検討し、計画的な事業展開を図る。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7" name="直線コネクタ 376"/>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78"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79" name="直線コネクタ 378"/>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80"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81" name="直線コネクタ 380"/>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62654</xdr:rowOff>
    </xdr:from>
    <xdr:to>
      <xdr:col>24</xdr:col>
      <xdr:colOff>558800</xdr:colOff>
      <xdr:row>40</xdr:row>
      <xdr:rowOff>70696</xdr:rowOff>
    </xdr:to>
    <xdr:cxnSp macro="">
      <xdr:nvCxnSpPr>
        <xdr:cNvPr id="382" name="直線コネクタ 381"/>
        <xdr:cNvCxnSpPr/>
      </xdr:nvCxnSpPr>
      <xdr:spPr>
        <a:xfrm flipV="1">
          <a:off x="16179800" y="692065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21607</xdr:rowOff>
    </xdr:from>
    <xdr:ext cx="762000" cy="259045"/>
    <xdr:sp macro="" textlink="">
      <xdr:nvSpPr>
        <xdr:cNvPr id="383"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4" name="フローチャート : 判断 383"/>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70696</xdr:rowOff>
    </xdr:from>
    <xdr:to>
      <xdr:col>23</xdr:col>
      <xdr:colOff>406400</xdr:colOff>
      <xdr:row>40</xdr:row>
      <xdr:rowOff>118956</xdr:rowOff>
    </xdr:to>
    <xdr:cxnSp macro="">
      <xdr:nvCxnSpPr>
        <xdr:cNvPr id="385" name="直線コネクタ 384"/>
        <xdr:cNvCxnSpPr/>
      </xdr:nvCxnSpPr>
      <xdr:spPr>
        <a:xfrm flipV="1">
          <a:off x="15290800" y="69286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6" name="フローチャート : 判断 385"/>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387" name="テキスト ボックス 386"/>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78740</xdr:rowOff>
    </xdr:from>
    <xdr:to>
      <xdr:col>22</xdr:col>
      <xdr:colOff>203200</xdr:colOff>
      <xdr:row>40</xdr:row>
      <xdr:rowOff>118956</xdr:rowOff>
    </xdr:to>
    <xdr:cxnSp macro="">
      <xdr:nvCxnSpPr>
        <xdr:cNvPr id="388" name="直線コネクタ 387"/>
        <xdr:cNvCxnSpPr/>
      </xdr:nvCxnSpPr>
      <xdr:spPr>
        <a:xfrm>
          <a:off x="14401800" y="693674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89" name="フローチャート : 判断 388"/>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90" name="テキスト ボックス 389"/>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78740</xdr:rowOff>
    </xdr:from>
    <xdr:to>
      <xdr:col>21</xdr:col>
      <xdr:colOff>0</xdr:colOff>
      <xdr:row>40</xdr:row>
      <xdr:rowOff>118956</xdr:rowOff>
    </xdr:to>
    <xdr:cxnSp macro="">
      <xdr:nvCxnSpPr>
        <xdr:cNvPr id="391" name="直線コネクタ 390"/>
        <xdr:cNvCxnSpPr/>
      </xdr:nvCxnSpPr>
      <xdr:spPr>
        <a:xfrm flipV="1">
          <a:off x="13512800" y="693674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2" name="フローチャート : 判断 391"/>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393" name="テキスト ボックス 392"/>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4" name="フローチャート : 判断 393"/>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95" name="テキスト ボックス 394"/>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11854</xdr:rowOff>
    </xdr:from>
    <xdr:to>
      <xdr:col>24</xdr:col>
      <xdr:colOff>609600</xdr:colOff>
      <xdr:row>40</xdr:row>
      <xdr:rowOff>113454</xdr:rowOff>
    </xdr:to>
    <xdr:sp macro="" textlink="">
      <xdr:nvSpPr>
        <xdr:cNvPr id="401" name="円/楕円 400"/>
        <xdr:cNvSpPr/>
      </xdr:nvSpPr>
      <xdr:spPr>
        <a:xfrm>
          <a:off x="169672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28381</xdr:rowOff>
    </xdr:from>
    <xdr:ext cx="762000" cy="259045"/>
    <xdr:sp macro="" textlink="">
      <xdr:nvSpPr>
        <xdr:cNvPr id="402" name="公債費負担の状況該当値テキスト"/>
        <xdr:cNvSpPr txBox="1"/>
      </xdr:nvSpPr>
      <xdr:spPr>
        <a:xfrm>
          <a:off x="17106900" y="671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19896</xdr:rowOff>
    </xdr:from>
    <xdr:to>
      <xdr:col>23</xdr:col>
      <xdr:colOff>457200</xdr:colOff>
      <xdr:row>40</xdr:row>
      <xdr:rowOff>121496</xdr:rowOff>
    </xdr:to>
    <xdr:sp macro="" textlink="">
      <xdr:nvSpPr>
        <xdr:cNvPr id="403" name="円/楕円 402"/>
        <xdr:cNvSpPr/>
      </xdr:nvSpPr>
      <xdr:spPr>
        <a:xfrm>
          <a:off x="16129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131673</xdr:rowOff>
    </xdr:from>
    <xdr:ext cx="736600" cy="259045"/>
    <xdr:sp macro="" textlink="">
      <xdr:nvSpPr>
        <xdr:cNvPr id="404" name="テキスト ボックス 403"/>
        <xdr:cNvSpPr txBox="1"/>
      </xdr:nvSpPr>
      <xdr:spPr>
        <a:xfrm>
          <a:off x="15798800" y="664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68156</xdr:rowOff>
    </xdr:from>
    <xdr:to>
      <xdr:col>22</xdr:col>
      <xdr:colOff>254000</xdr:colOff>
      <xdr:row>40</xdr:row>
      <xdr:rowOff>169756</xdr:rowOff>
    </xdr:to>
    <xdr:sp macro="" textlink="">
      <xdr:nvSpPr>
        <xdr:cNvPr id="405" name="円/楕円 404"/>
        <xdr:cNvSpPr/>
      </xdr:nvSpPr>
      <xdr:spPr>
        <a:xfrm>
          <a:off x="15240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8483</xdr:rowOff>
    </xdr:from>
    <xdr:ext cx="762000" cy="259045"/>
    <xdr:sp macro="" textlink="">
      <xdr:nvSpPr>
        <xdr:cNvPr id="406" name="テキスト ボックス 405"/>
        <xdr:cNvSpPr txBox="1"/>
      </xdr:nvSpPr>
      <xdr:spPr>
        <a:xfrm>
          <a:off x="14909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27940</xdr:rowOff>
    </xdr:from>
    <xdr:to>
      <xdr:col>21</xdr:col>
      <xdr:colOff>50800</xdr:colOff>
      <xdr:row>40</xdr:row>
      <xdr:rowOff>129540</xdr:rowOff>
    </xdr:to>
    <xdr:sp macro="" textlink="">
      <xdr:nvSpPr>
        <xdr:cNvPr id="407" name="円/楕円 406"/>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139717</xdr:rowOff>
    </xdr:from>
    <xdr:ext cx="762000" cy="259045"/>
    <xdr:sp macro="" textlink="">
      <xdr:nvSpPr>
        <xdr:cNvPr id="408" name="テキスト ボックス 407"/>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68156</xdr:rowOff>
    </xdr:from>
    <xdr:to>
      <xdr:col>19</xdr:col>
      <xdr:colOff>533400</xdr:colOff>
      <xdr:row>40</xdr:row>
      <xdr:rowOff>169756</xdr:rowOff>
    </xdr:to>
    <xdr:sp macro="" textlink="">
      <xdr:nvSpPr>
        <xdr:cNvPr id="409" name="円/楕円 408"/>
        <xdr:cNvSpPr/>
      </xdr:nvSpPr>
      <xdr:spPr>
        <a:xfrm>
          <a:off x="13462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8483</xdr:rowOff>
    </xdr:from>
    <xdr:ext cx="762000" cy="259045"/>
    <xdr:sp macro="" textlink="">
      <xdr:nvSpPr>
        <xdr:cNvPr id="410" name="テキスト ボックス 409"/>
        <xdr:cNvSpPr txBox="1"/>
      </xdr:nvSpPr>
      <xdr:spPr>
        <a:xfrm>
          <a:off x="13131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将来負担比率は、平成２３年度以降「－％（数値なし）」となっている。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財政基盤の弱い本町は、地方交付税等の依存財源に左右されやすい状況にあるため、将来の財源不足に備え、過去から一定の基金残高を保有している。また、地方債についても交付税措置のあるものを優先的に借り入れている。これらのことから、充当可能財源等が将来負担額よりも多いため</a:t>
          </a:r>
          <a:r>
            <a:rPr kumimoji="1" lang="ja-JP" altLang="ja-JP" sz="1300">
              <a:solidFill>
                <a:schemeClr val="dk1"/>
              </a:solidFill>
              <a:effectLst/>
              <a:latin typeface="+mn-lt"/>
              <a:ea typeface="+mn-ea"/>
              <a:cs typeface="+mn-cs"/>
            </a:rPr>
            <a:t>「－％（数値なし）」となっている。</a:t>
          </a:r>
          <a:endParaRPr lang="ja-JP" altLang="ja-JP" sz="1300">
            <a:effectLst/>
          </a:endParaRPr>
        </a:p>
        <a:p>
          <a:r>
            <a:rPr kumimoji="1" lang="ja-JP" altLang="en-US" sz="1300">
              <a:latin typeface="ＭＳ Ｐゴシック"/>
            </a:rPr>
            <a:t>　今後も、引き続き健全な財政運営に努める。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39" name="直線コネクタ 438"/>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40"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41" name="直線コネクタ 440"/>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167657</xdr:rowOff>
    </xdr:from>
    <xdr:ext cx="762000" cy="259045"/>
    <xdr:sp macro="" textlink="">
      <xdr:nvSpPr>
        <xdr:cNvPr id="444" name="将来負担の状況平均値テキスト"/>
        <xdr:cNvSpPr txBox="1"/>
      </xdr:nvSpPr>
      <xdr:spPr>
        <a:xfrm>
          <a:off x="17106900" y="2396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5" name="フローチャート : 判断 444"/>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46" name="フローチャート : 判断 445"/>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47" name="テキスト ボックス 446"/>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98933</xdr:rowOff>
    </xdr:from>
    <xdr:to>
      <xdr:col>22</xdr:col>
      <xdr:colOff>254000</xdr:colOff>
      <xdr:row>15</xdr:row>
      <xdr:rowOff>29083</xdr:rowOff>
    </xdr:to>
    <xdr:sp macro="" textlink="">
      <xdr:nvSpPr>
        <xdr:cNvPr id="448" name="フローチャート : 判断 447"/>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49" name="テキスト ボックス 448"/>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166497</xdr:rowOff>
    </xdr:from>
    <xdr:to>
      <xdr:col>21</xdr:col>
      <xdr:colOff>50800</xdr:colOff>
      <xdr:row>15</xdr:row>
      <xdr:rowOff>96647</xdr:rowOff>
    </xdr:to>
    <xdr:sp macro="" textlink="">
      <xdr:nvSpPr>
        <xdr:cNvPr id="450" name="フローチャート : 判断 449"/>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106824</xdr:rowOff>
    </xdr:from>
    <xdr:ext cx="762000" cy="259045"/>
    <xdr:sp macro="" textlink="">
      <xdr:nvSpPr>
        <xdr:cNvPr id="451" name="テキスト ボックス 450"/>
        <xdr:cNvSpPr txBox="1"/>
      </xdr:nvSpPr>
      <xdr:spPr>
        <a:xfrm>
          <a:off x="14020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2" name="フローチャート : 判断 451"/>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11786</xdr:rowOff>
    </xdr:from>
    <xdr:ext cx="762000" cy="259045"/>
    <xdr:sp macro="" textlink="">
      <xdr:nvSpPr>
        <xdr:cNvPr id="453" name="テキスト ボックス 452"/>
        <xdr:cNvSpPr txBox="1"/>
      </xdr:nvSpPr>
      <xdr:spPr>
        <a:xfrm>
          <a:off x="13131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福岡県岡垣町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32,337
32,188
48.64
10,577,831
10,063,494
427,032
6,207,742
7,504,531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人件費に係る経常収支比率は、１９．０％で前年度に比べ０．５ポイント増加している。これは、</a:t>
          </a:r>
          <a:r>
            <a:rPr kumimoji="1" lang="ja-JP" altLang="ja-JP" sz="1300">
              <a:solidFill>
                <a:schemeClr val="dk1"/>
              </a:solidFill>
              <a:effectLst/>
              <a:latin typeface="+mn-lt"/>
              <a:ea typeface="+mn-ea"/>
              <a:cs typeface="+mn-cs"/>
            </a:rPr>
            <a:t>嘱託職員として任用していた職員を任期付職員として任用替えしたことによ</a:t>
          </a:r>
          <a:r>
            <a:rPr kumimoji="1" lang="ja-JP" altLang="en-US" sz="1300">
              <a:solidFill>
                <a:schemeClr val="dk1"/>
              </a:solidFill>
              <a:effectLst/>
              <a:latin typeface="+mn-lt"/>
              <a:ea typeface="+mn-ea"/>
              <a:cs typeface="+mn-cs"/>
            </a:rPr>
            <a:t>り、物件費から人件費へ移行したためである。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類似団体平均と比較すると、職員数が少ないことなどの理由により低い数値となっている。今後も継続して、人件費の抑制に努める。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115570</xdr:rowOff>
    </xdr:from>
    <xdr:to>
      <xdr:col>7</xdr:col>
      <xdr:colOff>15875</xdr:colOff>
      <xdr:row>35</xdr:row>
      <xdr:rowOff>138430</xdr:rowOff>
    </xdr:to>
    <xdr:cxnSp macro="">
      <xdr:nvCxnSpPr>
        <xdr:cNvPr id="64" name="直線コネクタ 63"/>
        <xdr:cNvCxnSpPr/>
      </xdr:nvCxnSpPr>
      <xdr:spPr>
        <a:xfrm>
          <a:off x="3987800" y="6116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48277</xdr:rowOff>
    </xdr:from>
    <xdr:ext cx="762000" cy="259045"/>
    <xdr:sp macro="" textlink="">
      <xdr:nvSpPr>
        <xdr:cNvPr id="65"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24130</xdr:rowOff>
    </xdr:from>
    <xdr:to>
      <xdr:col>5</xdr:col>
      <xdr:colOff>549275</xdr:colOff>
      <xdr:row>35</xdr:row>
      <xdr:rowOff>115570</xdr:rowOff>
    </xdr:to>
    <xdr:cxnSp macro="">
      <xdr:nvCxnSpPr>
        <xdr:cNvPr id="67" name="直線コネクタ 66"/>
        <xdr:cNvCxnSpPr/>
      </xdr:nvCxnSpPr>
      <xdr:spPr>
        <a:xfrm>
          <a:off x="3098800" y="6024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24130</xdr:rowOff>
    </xdr:from>
    <xdr:to>
      <xdr:col>4</xdr:col>
      <xdr:colOff>346075</xdr:colOff>
      <xdr:row>35</xdr:row>
      <xdr:rowOff>92710</xdr:rowOff>
    </xdr:to>
    <xdr:cxnSp macro="">
      <xdr:nvCxnSpPr>
        <xdr:cNvPr id="70" name="直線コネクタ 69"/>
        <xdr:cNvCxnSpPr/>
      </xdr:nvCxnSpPr>
      <xdr:spPr>
        <a:xfrm flipV="1">
          <a:off x="2209800" y="60248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92710</xdr:rowOff>
    </xdr:from>
    <xdr:to>
      <xdr:col>3</xdr:col>
      <xdr:colOff>142875</xdr:colOff>
      <xdr:row>35</xdr:row>
      <xdr:rowOff>129286</xdr:rowOff>
    </xdr:to>
    <xdr:cxnSp macro="">
      <xdr:nvCxnSpPr>
        <xdr:cNvPr id="73" name="直線コネクタ 72"/>
        <xdr:cNvCxnSpPr/>
      </xdr:nvCxnSpPr>
      <xdr:spPr>
        <a:xfrm flipV="1">
          <a:off x="1320800" y="60934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87630</xdr:rowOff>
    </xdr:from>
    <xdr:to>
      <xdr:col>7</xdr:col>
      <xdr:colOff>66675</xdr:colOff>
      <xdr:row>36</xdr:row>
      <xdr:rowOff>17780</xdr:rowOff>
    </xdr:to>
    <xdr:sp macro="" textlink="">
      <xdr:nvSpPr>
        <xdr:cNvPr id="83" name="円/楕円 82"/>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104157</xdr:rowOff>
    </xdr:from>
    <xdr:ext cx="762000" cy="259045"/>
    <xdr:sp macro="" textlink="">
      <xdr:nvSpPr>
        <xdr:cNvPr id="84" name="人件費該当値テキスト"/>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64770</xdr:rowOff>
    </xdr:from>
    <xdr:to>
      <xdr:col>5</xdr:col>
      <xdr:colOff>600075</xdr:colOff>
      <xdr:row>35</xdr:row>
      <xdr:rowOff>166370</xdr:rowOff>
    </xdr:to>
    <xdr:sp macro="" textlink="">
      <xdr:nvSpPr>
        <xdr:cNvPr id="85" name="円/楕円 84"/>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5097</xdr:rowOff>
    </xdr:from>
    <xdr:ext cx="736600" cy="259045"/>
    <xdr:sp macro="" textlink="">
      <xdr:nvSpPr>
        <xdr:cNvPr id="86" name="テキスト ボックス 85"/>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144780</xdr:rowOff>
    </xdr:from>
    <xdr:to>
      <xdr:col>4</xdr:col>
      <xdr:colOff>396875</xdr:colOff>
      <xdr:row>35</xdr:row>
      <xdr:rowOff>74930</xdr:rowOff>
    </xdr:to>
    <xdr:sp macro="" textlink="">
      <xdr:nvSpPr>
        <xdr:cNvPr id="87" name="円/楕円 86"/>
        <xdr:cNvSpPr/>
      </xdr:nvSpPr>
      <xdr:spPr>
        <a:xfrm>
          <a:off x="3048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85107</xdr:rowOff>
    </xdr:from>
    <xdr:ext cx="762000" cy="259045"/>
    <xdr:sp macro="" textlink="">
      <xdr:nvSpPr>
        <xdr:cNvPr id="88" name="テキスト ボックス 87"/>
        <xdr:cNvSpPr txBox="1"/>
      </xdr:nvSpPr>
      <xdr:spPr>
        <a:xfrm>
          <a:off x="2717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41910</xdr:rowOff>
    </xdr:from>
    <xdr:to>
      <xdr:col>3</xdr:col>
      <xdr:colOff>193675</xdr:colOff>
      <xdr:row>35</xdr:row>
      <xdr:rowOff>143510</xdr:rowOff>
    </xdr:to>
    <xdr:sp macro="" textlink="">
      <xdr:nvSpPr>
        <xdr:cNvPr id="89" name="円/楕円 88"/>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153687</xdr:rowOff>
    </xdr:from>
    <xdr:ext cx="762000" cy="259045"/>
    <xdr:sp macro="" textlink="">
      <xdr:nvSpPr>
        <xdr:cNvPr id="90" name="テキスト ボックス 89"/>
        <xdr:cNvSpPr txBox="1"/>
      </xdr:nvSpPr>
      <xdr:spPr>
        <a:xfrm>
          <a:off x="1828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78486</xdr:rowOff>
    </xdr:from>
    <xdr:to>
      <xdr:col>1</xdr:col>
      <xdr:colOff>676275</xdr:colOff>
      <xdr:row>36</xdr:row>
      <xdr:rowOff>8636</xdr:rowOff>
    </xdr:to>
    <xdr:sp macro="" textlink="">
      <xdr:nvSpPr>
        <xdr:cNvPr id="91" name="円/楕円 90"/>
        <xdr:cNvSpPr/>
      </xdr:nvSpPr>
      <xdr:spPr>
        <a:xfrm>
          <a:off x="1270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18813</xdr:rowOff>
    </xdr:from>
    <xdr:ext cx="762000" cy="259045"/>
    <xdr:sp macro="" textlink="">
      <xdr:nvSpPr>
        <xdr:cNvPr id="92" name="テキスト ボックス 91"/>
        <xdr:cNvSpPr txBox="1"/>
      </xdr:nvSpPr>
      <xdr:spPr>
        <a:xfrm>
          <a:off x="939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物件費に係る経常収支比率は、１６．３％で前年度に比べ１．９ポイント減少している。</a:t>
          </a:r>
          <a:r>
            <a:rPr kumimoji="1" lang="ja-JP" altLang="ja-JP" sz="1300">
              <a:solidFill>
                <a:schemeClr val="dk1"/>
              </a:solidFill>
              <a:effectLst/>
              <a:latin typeface="+mn-lt"/>
              <a:ea typeface="+mn-ea"/>
              <a:cs typeface="+mn-cs"/>
            </a:rPr>
            <a:t>これは、嘱託職員として任用していた職員を任期付職員として任用替えしたことにより、物件費から人件費へ移行したためである。</a:t>
          </a:r>
          <a:endParaRPr lang="ja-JP" altLang="ja-JP" sz="1300">
            <a:effectLst/>
          </a:endParaRPr>
        </a:p>
        <a:p>
          <a:r>
            <a:rPr kumimoji="1" lang="ja-JP" altLang="en-US" sz="1300">
              <a:latin typeface="ＭＳ Ｐゴシック"/>
            </a:rPr>
            <a:t>　類似団体平均と比較すると、ほぼ同じ数値となっているが、今後も事務事業の見直し等をさらに進め、経常経費の圧縮に努める。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162923</xdr:rowOff>
    </xdr:from>
    <xdr:to>
      <xdr:col>24</xdr:col>
      <xdr:colOff>31750</xdr:colOff>
      <xdr:row>17</xdr:row>
      <xdr:rowOff>115570</xdr:rowOff>
    </xdr:to>
    <xdr:cxnSp macro="">
      <xdr:nvCxnSpPr>
        <xdr:cNvPr id="127" name="直線コネクタ 126"/>
        <xdr:cNvCxnSpPr/>
      </xdr:nvCxnSpPr>
      <xdr:spPr>
        <a:xfrm flipV="1">
          <a:off x="15671800" y="2906123"/>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122118</xdr:rowOff>
    </xdr:from>
    <xdr:ext cx="762000" cy="259045"/>
    <xdr:sp macro="" textlink="">
      <xdr:nvSpPr>
        <xdr:cNvPr id="128" name="物件費平均値テキスト"/>
        <xdr:cNvSpPr txBox="1"/>
      </xdr:nvSpPr>
      <xdr:spPr>
        <a:xfrm>
          <a:off x="16598900" y="2693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115570</xdr:rowOff>
    </xdr:from>
    <xdr:to>
      <xdr:col>22</xdr:col>
      <xdr:colOff>565150</xdr:colOff>
      <xdr:row>17</xdr:row>
      <xdr:rowOff>135164</xdr:rowOff>
    </xdr:to>
    <xdr:cxnSp macro="">
      <xdr:nvCxnSpPr>
        <xdr:cNvPr id="130" name="直線コネクタ 129"/>
        <xdr:cNvCxnSpPr/>
      </xdr:nvCxnSpPr>
      <xdr:spPr>
        <a:xfrm flipV="1">
          <a:off x="14782800" y="303022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26324</xdr:rowOff>
    </xdr:from>
    <xdr:ext cx="736600" cy="259045"/>
    <xdr:sp macro="" textlink="">
      <xdr:nvSpPr>
        <xdr:cNvPr id="132" name="テキスト ボックス 131"/>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135164</xdr:rowOff>
    </xdr:from>
    <xdr:to>
      <xdr:col>21</xdr:col>
      <xdr:colOff>361950</xdr:colOff>
      <xdr:row>18</xdr:row>
      <xdr:rowOff>2903</xdr:rowOff>
    </xdr:to>
    <xdr:cxnSp macro="">
      <xdr:nvCxnSpPr>
        <xdr:cNvPr id="133" name="直線コネクタ 132"/>
        <xdr:cNvCxnSpPr/>
      </xdr:nvCxnSpPr>
      <xdr:spPr>
        <a:xfrm flipV="1">
          <a:off x="13893800" y="304981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158586</xdr:rowOff>
    </xdr:from>
    <xdr:ext cx="762000" cy="259045"/>
    <xdr:sp macro="" textlink="">
      <xdr:nvSpPr>
        <xdr:cNvPr id="135" name="テキスト ボックス 134"/>
        <xdr:cNvSpPr txBox="1"/>
      </xdr:nvSpPr>
      <xdr:spPr>
        <a:xfrm>
          <a:off x="14401800" y="255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135164</xdr:rowOff>
    </xdr:from>
    <xdr:to>
      <xdr:col>20</xdr:col>
      <xdr:colOff>158750</xdr:colOff>
      <xdr:row>18</xdr:row>
      <xdr:rowOff>2903</xdr:rowOff>
    </xdr:to>
    <xdr:cxnSp macro="">
      <xdr:nvCxnSpPr>
        <xdr:cNvPr id="136" name="直線コネクタ 135"/>
        <xdr:cNvCxnSpPr/>
      </xdr:nvCxnSpPr>
      <xdr:spPr>
        <a:xfrm>
          <a:off x="13004800" y="304981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125928</xdr:rowOff>
    </xdr:from>
    <xdr:ext cx="762000" cy="259045"/>
    <xdr:sp macro="" textlink="">
      <xdr:nvSpPr>
        <xdr:cNvPr id="138" name="テキスト ボックス 137"/>
        <xdr:cNvSpPr txBox="1"/>
      </xdr:nvSpPr>
      <xdr:spPr>
        <a:xfrm>
          <a:off x="13512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106334</xdr:rowOff>
    </xdr:from>
    <xdr:ext cx="762000" cy="259045"/>
    <xdr:sp macro="" textlink="">
      <xdr:nvSpPr>
        <xdr:cNvPr id="140" name="テキスト ボックス 139"/>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112123</xdr:rowOff>
    </xdr:from>
    <xdr:to>
      <xdr:col>24</xdr:col>
      <xdr:colOff>82550</xdr:colOff>
      <xdr:row>17</xdr:row>
      <xdr:rowOff>42273</xdr:rowOff>
    </xdr:to>
    <xdr:sp macro="" textlink="">
      <xdr:nvSpPr>
        <xdr:cNvPr id="146" name="円/楕円 145"/>
        <xdr:cNvSpPr/>
      </xdr:nvSpPr>
      <xdr:spPr>
        <a:xfrm>
          <a:off x="16459200" y="285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84200</xdr:rowOff>
    </xdr:from>
    <xdr:ext cx="762000" cy="259045"/>
    <xdr:sp macro="" textlink="">
      <xdr:nvSpPr>
        <xdr:cNvPr id="147" name="物件費該当値テキスト"/>
        <xdr:cNvSpPr txBox="1"/>
      </xdr:nvSpPr>
      <xdr:spPr>
        <a:xfrm>
          <a:off x="16598900" y="282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64770</xdr:rowOff>
    </xdr:from>
    <xdr:to>
      <xdr:col>22</xdr:col>
      <xdr:colOff>615950</xdr:colOff>
      <xdr:row>17</xdr:row>
      <xdr:rowOff>166370</xdr:rowOff>
    </xdr:to>
    <xdr:sp macro="" textlink="">
      <xdr:nvSpPr>
        <xdr:cNvPr id="148" name="円/楕円 147"/>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151147</xdr:rowOff>
    </xdr:from>
    <xdr:ext cx="736600" cy="259045"/>
    <xdr:sp macro="" textlink="">
      <xdr:nvSpPr>
        <xdr:cNvPr id="149" name="テキスト ボックス 148"/>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84364</xdr:rowOff>
    </xdr:from>
    <xdr:to>
      <xdr:col>21</xdr:col>
      <xdr:colOff>412750</xdr:colOff>
      <xdr:row>18</xdr:row>
      <xdr:rowOff>14514</xdr:rowOff>
    </xdr:to>
    <xdr:sp macro="" textlink="">
      <xdr:nvSpPr>
        <xdr:cNvPr id="150" name="円/楕円 149"/>
        <xdr:cNvSpPr/>
      </xdr:nvSpPr>
      <xdr:spPr>
        <a:xfrm>
          <a:off x="14732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170741</xdr:rowOff>
    </xdr:from>
    <xdr:ext cx="762000" cy="259045"/>
    <xdr:sp macro="" textlink="">
      <xdr:nvSpPr>
        <xdr:cNvPr id="151" name="テキスト ボックス 150"/>
        <xdr:cNvSpPr txBox="1"/>
      </xdr:nvSpPr>
      <xdr:spPr>
        <a:xfrm>
          <a:off x="14401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123553</xdr:rowOff>
    </xdr:from>
    <xdr:to>
      <xdr:col>20</xdr:col>
      <xdr:colOff>209550</xdr:colOff>
      <xdr:row>18</xdr:row>
      <xdr:rowOff>53703</xdr:rowOff>
    </xdr:to>
    <xdr:sp macro="" textlink="">
      <xdr:nvSpPr>
        <xdr:cNvPr id="152" name="円/楕円 151"/>
        <xdr:cNvSpPr/>
      </xdr:nvSpPr>
      <xdr:spPr>
        <a:xfrm>
          <a:off x="13843000" y="303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38480</xdr:rowOff>
    </xdr:from>
    <xdr:ext cx="762000" cy="259045"/>
    <xdr:sp macro="" textlink="">
      <xdr:nvSpPr>
        <xdr:cNvPr id="153" name="テキスト ボックス 152"/>
        <xdr:cNvSpPr txBox="1"/>
      </xdr:nvSpPr>
      <xdr:spPr>
        <a:xfrm>
          <a:off x="13512800" y="312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84364</xdr:rowOff>
    </xdr:from>
    <xdr:to>
      <xdr:col>19</xdr:col>
      <xdr:colOff>6350</xdr:colOff>
      <xdr:row>18</xdr:row>
      <xdr:rowOff>14514</xdr:rowOff>
    </xdr:to>
    <xdr:sp macro="" textlink="">
      <xdr:nvSpPr>
        <xdr:cNvPr id="154" name="円/楕円 153"/>
        <xdr:cNvSpPr/>
      </xdr:nvSpPr>
      <xdr:spPr>
        <a:xfrm>
          <a:off x="12954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170741</xdr:rowOff>
    </xdr:from>
    <xdr:ext cx="762000" cy="259045"/>
    <xdr:sp macro="" textlink="">
      <xdr:nvSpPr>
        <xdr:cNvPr id="155" name="テキスト ボックス 154"/>
        <xdr:cNvSpPr txBox="1"/>
      </xdr:nvSpPr>
      <xdr:spPr>
        <a:xfrm>
          <a:off x="12623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扶助費に係る経常収支比率は、８．１％で類似団体平均とほぼ同じ数値となっている。　</a:t>
          </a:r>
          <a:endParaRPr kumimoji="1" lang="en-US" altLang="ja-JP" sz="1300">
            <a:latin typeface="ＭＳ Ｐゴシック"/>
          </a:endParaRPr>
        </a:p>
        <a:p>
          <a:r>
            <a:rPr kumimoji="1" lang="ja-JP" altLang="en-US" sz="1300">
              <a:latin typeface="ＭＳ Ｐゴシック"/>
            </a:rPr>
            <a:t>　近年、扶助費は増加傾向にあるため、第２次健康増進計画をはじめとする各種計画に基づく施策を実施し、引き続き経費の圧縮に努める。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56</xdr:row>
      <xdr:rowOff>165100</xdr:rowOff>
    </xdr:to>
    <xdr:cxnSp macro="">
      <xdr:nvCxnSpPr>
        <xdr:cNvPr id="188" name="直線コネクタ 187"/>
        <xdr:cNvCxnSpPr/>
      </xdr:nvCxnSpPr>
      <xdr:spPr>
        <a:xfrm flipV="1">
          <a:off x="3987800" y="9728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89"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76200</xdr:rowOff>
    </xdr:from>
    <xdr:to>
      <xdr:col>5</xdr:col>
      <xdr:colOff>549275</xdr:colOff>
      <xdr:row>56</xdr:row>
      <xdr:rowOff>165100</xdr:rowOff>
    </xdr:to>
    <xdr:cxnSp macro="">
      <xdr:nvCxnSpPr>
        <xdr:cNvPr id="191" name="直線コネクタ 190"/>
        <xdr:cNvCxnSpPr/>
      </xdr:nvCxnSpPr>
      <xdr:spPr>
        <a:xfrm>
          <a:off x="3098800" y="9677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86377</xdr:rowOff>
    </xdr:from>
    <xdr:ext cx="736600" cy="259045"/>
    <xdr:sp macro="" textlink="">
      <xdr:nvSpPr>
        <xdr:cNvPr id="193" name="テキスト ボックス 192"/>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76200</xdr:rowOff>
    </xdr:to>
    <xdr:cxnSp macro="">
      <xdr:nvCxnSpPr>
        <xdr:cNvPr id="194" name="直線コネクタ 193"/>
        <xdr:cNvCxnSpPr/>
      </xdr:nvCxnSpPr>
      <xdr:spPr>
        <a:xfrm>
          <a:off x="2209800" y="9613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48277</xdr:rowOff>
    </xdr:from>
    <xdr:ext cx="762000" cy="259045"/>
    <xdr:sp macro="" textlink="">
      <xdr:nvSpPr>
        <xdr:cNvPr id="196" name="テキスト ボックス 195"/>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19050</xdr:rowOff>
    </xdr:from>
    <xdr:to>
      <xdr:col>3</xdr:col>
      <xdr:colOff>142875</xdr:colOff>
      <xdr:row>56</xdr:row>
      <xdr:rowOff>12700</xdr:rowOff>
    </xdr:to>
    <xdr:cxnSp macro="">
      <xdr:nvCxnSpPr>
        <xdr:cNvPr id="197" name="直線コネクタ 196"/>
        <xdr:cNvCxnSpPr/>
      </xdr:nvCxnSpPr>
      <xdr:spPr>
        <a:xfrm>
          <a:off x="1320800" y="94488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22877</xdr:rowOff>
    </xdr:from>
    <xdr:ext cx="762000" cy="259045"/>
    <xdr:sp macro="" textlink="">
      <xdr:nvSpPr>
        <xdr:cNvPr id="199" name="テキスト ボックス 198"/>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118127</xdr:rowOff>
    </xdr:from>
    <xdr:ext cx="762000" cy="259045"/>
    <xdr:sp macro="" textlink="">
      <xdr:nvSpPr>
        <xdr:cNvPr id="201" name="テキスト ボックス 200"/>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07" name="円/楕円 206"/>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92727</xdr:rowOff>
    </xdr:from>
    <xdr:ext cx="762000" cy="259045"/>
    <xdr:sp macro="" textlink="">
      <xdr:nvSpPr>
        <xdr:cNvPr id="208" name="扶助費該当値テキスト"/>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114300</xdr:rowOff>
    </xdr:from>
    <xdr:to>
      <xdr:col>5</xdr:col>
      <xdr:colOff>600075</xdr:colOff>
      <xdr:row>57</xdr:row>
      <xdr:rowOff>44450</xdr:rowOff>
    </xdr:to>
    <xdr:sp macro="" textlink="">
      <xdr:nvSpPr>
        <xdr:cNvPr id="209" name="円/楕円 208"/>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29227</xdr:rowOff>
    </xdr:from>
    <xdr:ext cx="736600" cy="259045"/>
    <xdr:sp macro="" textlink="">
      <xdr:nvSpPr>
        <xdr:cNvPr id="210" name="テキスト ボックス 209"/>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25400</xdr:rowOff>
    </xdr:from>
    <xdr:to>
      <xdr:col>4</xdr:col>
      <xdr:colOff>396875</xdr:colOff>
      <xdr:row>56</xdr:row>
      <xdr:rowOff>127000</xdr:rowOff>
    </xdr:to>
    <xdr:sp macro="" textlink="">
      <xdr:nvSpPr>
        <xdr:cNvPr id="211" name="円/楕円 210"/>
        <xdr:cNvSpPr/>
      </xdr:nvSpPr>
      <xdr:spPr>
        <a:xfrm>
          <a:off x="3048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111777</xdr:rowOff>
    </xdr:from>
    <xdr:ext cx="762000" cy="259045"/>
    <xdr:sp macro="" textlink="">
      <xdr:nvSpPr>
        <xdr:cNvPr id="212" name="テキスト ボックス 211"/>
        <xdr:cNvSpPr txBox="1"/>
      </xdr:nvSpPr>
      <xdr:spPr>
        <a:xfrm>
          <a:off x="2717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3" name="円/楕円 212"/>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14" name="テキスト ボックス 213"/>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139700</xdr:rowOff>
    </xdr:from>
    <xdr:to>
      <xdr:col>1</xdr:col>
      <xdr:colOff>676275</xdr:colOff>
      <xdr:row>55</xdr:row>
      <xdr:rowOff>69850</xdr:rowOff>
    </xdr:to>
    <xdr:sp macro="" textlink="">
      <xdr:nvSpPr>
        <xdr:cNvPr id="215" name="円/楕円 214"/>
        <xdr:cNvSpPr/>
      </xdr:nvSpPr>
      <xdr:spPr>
        <a:xfrm>
          <a:off x="1270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80027</xdr:rowOff>
    </xdr:from>
    <xdr:ext cx="762000" cy="259045"/>
    <xdr:sp macro="" textlink="">
      <xdr:nvSpPr>
        <xdr:cNvPr id="216" name="テキスト ボックス 215"/>
        <xdr:cNvSpPr txBox="1"/>
      </xdr:nvSpPr>
      <xdr:spPr>
        <a:xfrm>
          <a:off x="939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その他経費に係る経常収支比率は、１４．７％となっている。主な経費は、国民健康保険事業、介護保険事業、後期高齢者医療事業に対する繰出金である。</a:t>
          </a:r>
          <a:endParaRPr kumimoji="1" lang="en-US" altLang="ja-JP" sz="1200">
            <a:latin typeface="ＭＳ Ｐゴシック"/>
          </a:endParaRPr>
        </a:p>
        <a:p>
          <a:r>
            <a:rPr kumimoji="1" lang="ja-JP" altLang="en-US" sz="1200">
              <a:latin typeface="ＭＳ Ｐゴシック"/>
            </a:rPr>
            <a:t>　高齢化率が上昇していることからも、今後この経費が増加していくことが見込まれる。このため、第２次健康増進計画等の各種計画に基づき、住民の健康づくりを支援する施策を実施し、医療・介護に係る経費の圧縮に努めることで繰出金を抑制していく。</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46990</xdr:rowOff>
    </xdr:from>
    <xdr:to>
      <xdr:col>24</xdr:col>
      <xdr:colOff>31750</xdr:colOff>
      <xdr:row>57</xdr:row>
      <xdr:rowOff>69850</xdr:rowOff>
    </xdr:to>
    <xdr:cxnSp macro="">
      <xdr:nvCxnSpPr>
        <xdr:cNvPr id="249" name="直線コネクタ 248"/>
        <xdr:cNvCxnSpPr/>
      </xdr:nvCxnSpPr>
      <xdr:spPr>
        <a:xfrm flipV="1">
          <a:off x="15671800" y="98196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0"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16510</xdr:rowOff>
    </xdr:from>
    <xdr:to>
      <xdr:col>22</xdr:col>
      <xdr:colOff>565150</xdr:colOff>
      <xdr:row>57</xdr:row>
      <xdr:rowOff>69850</xdr:rowOff>
    </xdr:to>
    <xdr:cxnSp macro="">
      <xdr:nvCxnSpPr>
        <xdr:cNvPr id="252" name="直線コネクタ 251"/>
        <xdr:cNvCxnSpPr/>
      </xdr:nvCxnSpPr>
      <xdr:spPr>
        <a:xfrm>
          <a:off x="14782800" y="9789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4" name="テキスト ボックス 25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1270</xdr:rowOff>
    </xdr:from>
    <xdr:to>
      <xdr:col>21</xdr:col>
      <xdr:colOff>361950</xdr:colOff>
      <xdr:row>57</xdr:row>
      <xdr:rowOff>16510</xdr:rowOff>
    </xdr:to>
    <xdr:cxnSp macro="">
      <xdr:nvCxnSpPr>
        <xdr:cNvPr id="255" name="直線コネクタ 254"/>
        <xdr:cNvCxnSpPr/>
      </xdr:nvCxnSpPr>
      <xdr:spPr>
        <a:xfrm>
          <a:off x="13893800" y="9773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7" name="テキスト ボックス 256"/>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104140</xdr:rowOff>
    </xdr:from>
    <xdr:to>
      <xdr:col>20</xdr:col>
      <xdr:colOff>158750</xdr:colOff>
      <xdr:row>57</xdr:row>
      <xdr:rowOff>1270</xdr:rowOff>
    </xdr:to>
    <xdr:cxnSp macro="">
      <xdr:nvCxnSpPr>
        <xdr:cNvPr id="258" name="直線コネクタ 257"/>
        <xdr:cNvCxnSpPr/>
      </xdr:nvCxnSpPr>
      <xdr:spPr>
        <a:xfrm>
          <a:off x="13004800" y="9705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0" name="テキスト ボックス 259"/>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154957</xdr:rowOff>
    </xdr:from>
    <xdr:ext cx="762000" cy="259045"/>
    <xdr:sp macro="" textlink="">
      <xdr:nvSpPr>
        <xdr:cNvPr id="262" name="テキスト ボックス 261"/>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68" name="円/楕円 267"/>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139717</xdr:rowOff>
    </xdr:from>
    <xdr:ext cx="762000" cy="259045"/>
    <xdr:sp macro="" textlink="">
      <xdr:nvSpPr>
        <xdr:cNvPr id="269" name="その他該当値テキスト"/>
        <xdr:cNvSpPr txBox="1"/>
      </xdr:nvSpPr>
      <xdr:spPr>
        <a:xfrm>
          <a:off x="165989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19050</xdr:rowOff>
    </xdr:from>
    <xdr:to>
      <xdr:col>22</xdr:col>
      <xdr:colOff>615950</xdr:colOff>
      <xdr:row>57</xdr:row>
      <xdr:rowOff>120650</xdr:rowOff>
    </xdr:to>
    <xdr:sp macro="" textlink="">
      <xdr:nvSpPr>
        <xdr:cNvPr id="270" name="円/楕円 269"/>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105427</xdr:rowOff>
    </xdr:from>
    <xdr:ext cx="736600" cy="259045"/>
    <xdr:sp macro="" textlink="">
      <xdr:nvSpPr>
        <xdr:cNvPr id="271" name="テキスト ボックス 270"/>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137160</xdr:rowOff>
    </xdr:from>
    <xdr:to>
      <xdr:col>21</xdr:col>
      <xdr:colOff>412750</xdr:colOff>
      <xdr:row>57</xdr:row>
      <xdr:rowOff>67310</xdr:rowOff>
    </xdr:to>
    <xdr:sp macro="" textlink="">
      <xdr:nvSpPr>
        <xdr:cNvPr id="272" name="円/楕円 271"/>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52087</xdr:rowOff>
    </xdr:from>
    <xdr:ext cx="762000" cy="259045"/>
    <xdr:sp macro="" textlink="">
      <xdr:nvSpPr>
        <xdr:cNvPr id="273" name="テキスト ボックス 272"/>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121920</xdr:rowOff>
    </xdr:from>
    <xdr:to>
      <xdr:col>20</xdr:col>
      <xdr:colOff>209550</xdr:colOff>
      <xdr:row>57</xdr:row>
      <xdr:rowOff>52070</xdr:rowOff>
    </xdr:to>
    <xdr:sp macro="" textlink="">
      <xdr:nvSpPr>
        <xdr:cNvPr id="274" name="円/楕円 273"/>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36847</xdr:rowOff>
    </xdr:from>
    <xdr:ext cx="762000" cy="259045"/>
    <xdr:sp macro="" textlink="">
      <xdr:nvSpPr>
        <xdr:cNvPr id="275" name="テキスト ボックス 274"/>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76" name="円/楕円 275"/>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77" name="テキスト ボックス 276"/>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補助費等に係る経常収支比率は２３．５％で類似団体平均と比較して非常に高い数値となっている。</a:t>
          </a:r>
          <a:endParaRPr kumimoji="1" lang="en-US" altLang="ja-JP" sz="1200">
            <a:latin typeface="ＭＳ Ｐゴシック"/>
          </a:endParaRPr>
        </a:p>
        <a:p>
          <a:r>
            <a:rPr kumimoji="1" lang="ja-JP" altLang="en-US" sz="1200">
              <a:latin typeface="ＭＳ Ｐゴシック"/>
            </a:rPr>
            <a:t>　これは、ごみ・し尿処理事業や消防事業などを一部事務組合で行っているため、その負担金が多いこと及び下水道事業（法適用）への負担金、補助金が多いことが要因である。他団体と比べ下水道事業への補助費が高い水準にあるが、これは昭和</a:t>
          </a:r>
          <a:r>
            <a:rPr kumimoji="1" lang="en-US" altLang="ja-JP" sz="1200">
              <a:latin typeface="ＭＳ Ｐゴシック"/>
            </a:rPr>
            <a:t>61</a:t>
          </a:r>
          <a:r>
            <a:rPr kumimoji="1" lang="ja-JP" altLang="en-US" sz="1200">
              <a:latin typeface="ＭＳ Ｐゴシック"/>
            </a:rPr>
            <a:t>年から公共下水道の整備を行い、その起債の償還ピークを迎えているためである。起債の償還は平成</a:t>
          </a:r>
          <a:r>
            <a:rPr kumimoji="1" lang="en-US" altLang="ja-JP" sz="1200">
              <a:latin typeface="ＭＳ Ｐゴシック"/>
            </a:rPr>
            <a:t>30</a:t>
          </a:r>
          <a:r>
            <a:rPr kumimoji="1" lang="ja-JP" altLang="en-US" sz="1200">
              <a:latin typeface="ＭＳ Ｐゴシック"/>
            </a:rPr>
            <a:t>年度以降に減少する見込みである。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115570</xdr:rowOff>
    </xdr:from>
    <xdr:to>
      <xdr:col>24</xdr:col>
      <xdr:colOff>31750</xdr:colOff>
      <xdr:row>39</xdr:row>
      <xdr:rowOff>165862</xdr:rowOff>
    </xdr:to>
    <xdr:cxnSp macro="">
      <xdr:nvCxnSpPr>
        <xdr:cNvPr id="307" name="直線コネクタ 306"/>
        <xdr:cNvCxnSpPr/>
      </xdr:nvCxnSpPr>
      <xdr:spPr>
        <a:xfrm flipV="1">
          <a:off x="15671800" y="680212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124714</xdr:rowOff>
    </xdr:from>
    <xdr:to>
      <xdr:col>22</xdr:col>
      <xdr:colOff>565150</xdr:colOff>
      <xdr:row>39</xdr:row>
      <xdr:rowOff>165862</xdr:rowOff>
    </xdr:to>
    <xdr:cxnSp macro="">
      <xdr:nvCxnSpPr>
        <xdr:cNvPr id="310" name="直線コネクタ 309"/>
        <xdr:cNvCxnSpPr/>
      </xdr:nvCxnSpPr>
      <xdr:spPr>
        <a:xfrm>
          <a:off x="14782800" y="68112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12" name="テキスト ボックス 311"/>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78994</xdr:rowOff>
    </xdr:from>
    <xdr:to>
      <xdr:col>21</xdr:col>
      <xdr:colOff>361950</xdr:colOff>
      <xdr:row>39</xdr:row>
      <xdr:rowOff>124714</xdr:rowOff>
    </xdr:to>
    <xdr:cxnSp macro="">
      <xdr:nvCxnSpPr>
        <xdr:cNvPr id="313" name="直線コネクタ 312"/>
        <xdr:cNvCxnSpPr/>
      </xdr:nvCxnSpPr>
      <xdr:spPr>
        <a:xfrm>
          <a:off x="13893800" y="67655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25671</xdr:rowOff>
    </xdr:from>
    <xdr:ext cx="762000" cy="259045"/>
    <xdr:sp macro="" textlink="">
      <xdr:nvSpPr>
        <xdr:cNvPr id="315" name="テキスト ボックス 314"/>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78994</xdr:rowOff>
    </xdr:from>
    <xdr:to>
      <xdr:col>20</xdr:col>
      <xdr:colOff>158750</xdr:colOff>
      <xdr:row>39</xdr:row>
      <xdr:rowOff>92710</xdr:rowOff>
    </xdr:to>
    <xdr:cxnSp macro="">
      <xdr:nvCxnSpPr>
        <xdr:cNvPr id="316" name="直線コネクタ 315"/>
        <xdr:cNvCxnSpPr/>
      </xdr:nvCxnSpPr>
      <xdr:spPr>
        <a:xfrm flipV="1">
          <a:off x="13004800" y="67655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18" name="テキスト ボックス 31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20" name="テキスト ボックス 319"/>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39</xdr:row>
      <xdr:rowOff>64770</xdr:rowOff>
    </xdr:from>
    <xdr:to>
      <xdr:col>24</xdr:col>
      <xdr:colOff>82550</xdr:colOff>
      <xdr:row>39</xdr:row>
      <xdr:rowOff>166370</xdr:rowOff>
    </xdr:to>
    <xdr:sp macro="" textlink="">
      <xdr:nvSpPr>
        <xdr:cNvPr id="326" name="円/楕円 325"/>
        <xdr:cNvSpPr/>
      </xdr:nvSpPr>
      <xdr:spPr>
        <a:xfrm>
          <a:off x="164592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144797</xdr:rowOff>
    </xdr:from>
    <xdr:ext cx="762000" cy="259045"/>
    <xdr:sp macro="" textlink="">
      <xdr:nvSpPr>
        <xdr:cNvPr id="327" name="補助費等該当値テキスト"/>
        <xdr:cNvSpPr txBox="1"/>
      </xdr:nvSpPr>
      <xdr:spPr>
        <a:xfrm>
          <a:off x="16598900" y="665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115062</xdr:rowOff>
    </xdr:from>
    <xdr:to>
      <xdr:col>22</xdr:col>
      <xdr:colOff>615950</xdr:colOff>
      <xdr:row>40</xdr:row>
      <xdr:rowOff>45212</xdr:rowOff>
    </xdr:to>
    <xdr:sp macro="" textlink="">
      <xdr:nvSpPr>
        <xdr:cNvPr id="328" name="円/楕円 327"/>
        <xdr:cNvSpPr/>
      </xdr:nvSpPr>
      <xdr:spPr>
        <a:xfrm>
          <a:off x="15621000" y="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29989</xdr:rowOff>
    </xdr:from>
    <xdr:ext cx="736600" cy="259045"/>
    <xdr:sp macro="" textlink="">
      <xdr:nvSpPr>
        <xdr:cNvPr id="329" name="テキスト ボックス 328"/>
        <xdr:cNvSpPr txBox="1"/>
      </xdr:nvSpPr>
      <xdr:spPr>
        <a:xfrm>
          <a:off x="15290800" y="6887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73914</xdr:rowOff>
    </xdr:from>
    <xdr:to>
      <xdr:col>21</xdr:col>
      <xdr:colOff>412750</xdr:colOff>
      <xdr:row>40</xdr:row>
      <xdr:rowOff>4064</xdr:rowOff>
    </xdr:to>
    <xdr:sp macro="" textlink="">
      <xdr:nvSpPr>
        <xdr:cNvPr id="330" name="円/楕円 329"/>
        <xdr:cNvSpPr/>
      </xdr:nvSpPr>
      <xdr:spPr>
        <a:xfrm>
          <a:off x="14732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160291</xdr:rowOff>
    </xdr:from>
    <xdr:ext cx="762000" cy="259045"/>
    <xdr:sp macro="" textlink="">
      <xdr:nvSpPr>
        <xdr:cNvPr id="331" name="テキスト ボックス 330"/>
        <xdr:cNvSpPr txBox="1"/>
      </xdr:nvSpPr>
      <xdr:spPr>
        <a:xfrm>
          <a:off x="14401800" y="68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28194</xdr:rowOff>
    </xdr:from>
    <xdr:to>
      <xdr:col>20</xdr:col>
      <xdr:colOff>209550</xdr:colOff>
      <xdr:row>39</xdr:row>
      <xdr:rowOff>129794</xdr:rowOff>
    </xdr:to>
    <xdr:sp macro="" textlink="">
      <xdr:nvSpPr>
        <xdr:cNvPr id="332" name="円/楕円 331"/>
        <xdr:cNvSpPr/>
      </xdr:nvSpPr>
      <xdr:spPr>
        <a:xfrm>
          <a:off x="138430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114571</xdr:rowOff>
    </xdr:from>
    <xdr:ext cx="762000" cy="259045"/>
    <xdr:sp macro="" textlink="">
      <xdr:nvSpPr>
        <xdr:cNvPr id="333" name="テキスト ボックス 332"/>
        <xdr:cNvSpPr txBox="1"/>
      </xdr:nvSpPr>
      <xdr:spPr>
        <a:xfrm>
          <a:off x="13512800" y="680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41910</xdr:rowOff>
    </xdr:from>
    <xdr:to>
      <xdr:col>19</xdr:col>
      <xdr:colOff>6350</xdr:colOff>
      <xdr:row>39</xdr:row>
      <xdr:rowOff>143510</xdr:rowOff>
    </xdr:to>
    <xdr:sp macro="" textlink="">
      <xdr:nvSpPr>
        <xdr:cNvPr id="334" name="円/楕円 333"/>
        <xdr:cNvSpPr/>
      </xdr:nvSpPr>
      <xdr:spPr>
        <a:xfrm>
          <a:off x="12954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128287</xdr:rowOff>
    </xdr:from>
    <xdr:ext cx="762000" cy="259045"/>
    <xdr:sp macro="" textlink="">
      <xdr:nvSpPr>
        <xdr:cNvPr id="335" name="テキスト ボックス 334"/>
        <xdr:cNvSpPr txBox="1"/>
      </xdr:nvSpPr>
      <xdr:spPr>
        <a:xfrm>
          <a:off x="12623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公債費に係る経常収支比率は、７．３％で類似団体平均を大きく下回っている。</a:t>
          </a:r>
          <a:endParaRPr kumimoji="1" lang="en-US" altLang="ja-JP" sz="1300">
            <a:latin typeface="ＭＳ Ｐゴシック"/>
          </a:endParaRPr>
        </a:p>
        <a:p>
          <a:r>
            <a:rPr kumimoji="1" lang="ja-JP" altLang="en-US" sz="1300">
              <a:latin typeface="ＭＳ Ｐゴシック"/>
            </a:rPr>
            <a:t>　今後、臨時財政対策債をはじめとする公債費の負担が増加することが見込まれるため、新規の地方債発行を伴う事業の実施にあたっては、これまでと同様に事業の必要性・有効性を検討し、後年度の負担を考慮していく。</a:t>
          </a:r>
          <a:endParaRPr kumimoji="1" lang="en-US" altLang="ja-JP" sz="1300" b="1">
            <a:latin typeface="ＭＳ Ｐゴシック"/>
          </a:endParaRPr>
        </a:p>
        <a:p>
          <a:r>
            <a:rPr kumimoji="1" lang="ja-JP" altLang="en-US" sz="1300" b="1">
              <a:latin typeface="ＭＳ Ｐゴシック"/>
            </a:rPr>
            <a:t>　</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168910</xdr:rowOff>
    </xdr:from>
    <xdr:to>
      <xdr:col>7</xdr:col>
      <xdr:colOff>15875</xdr:colOff>
      <xdr:row>74</xdr:row>
      <xdr:rowOff>66040</xdr:rowOff>
    </xdr:to>
    <xdr:cxnSp macro="">
      <xdr:nvCxnSpPr>
        <xdr:cNvPr id="368" name="直線コネクタ 367"/>
        <xdr:cNvCxnSpPr/>
      </xdr:nvCxnSpPr>
      <xdr:spPr>
        <a:xfrm flipV="1">
          <a:off x="3987800" y="126847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2557</xdr:rowOff>
    </xdr:from>
    <xdr:ext cx="762000" cy="259045"/>
    <xdr:sp macro="" textlink="">
      <xdr:nvSpPr>
        <xdr:cNvPr id="369" name="公債費平均値テキスト"/>
        <xdr:cNvSpPr txBox="1"/>
      </xdr:nvSpPr>
      <xdr:spPr>
        <a:xfrm>
          <a:off x="4914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66040</xdr:rowOff>
    </xdr:from>
    <xdr:to>
      <xdr:col>5</xdr:col>
      <xdr:colOff>549275</xdr:colOff>
      <xdr:row>74</xdr:row>
      <xdr:rowOff>66040</xdr:rowOff>
    </xdr:to>
    <xdr:cxnSp macro="">
      <xdr:nvCxnSpPr>
        <xdr:cNvPr id="371" name="直線コネクタ 370"/>
        <xdr:cNvCxnSpPr/>
      </xdr:nvCxnSpPr>
      <xdr:spPr>
        <a:xfrm>
          <a:off x="3098800" y="12753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73" name="テキスト ボックス 372"/>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27940</xdr:rowOff>
    </xdr:from>
    <xdr:to>
      <xdr:col>4</xdr:col>
      <xdr:colOff>346075</xdr:colOff>
      <xdr:row>74</xdr:row>
      <xdr:rowOff>66040</xdr:rowOff>
    </xdr:to>
    <xdr:cxnSp macro="">
      <xdr:nvCxnSpPr>
        <xdr:cNvPr id="374" name="直線コネクタ 373"/>
        <xdr:cNvCxnSpPr/>
      </xdr:nvCxnSpPr>
      <xdr:spPr>
        <a:xfrm>
          <a:off x="2209800" y="12715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74947</xdr:rowOff>
    </xdr:from>
    <xdr:ext cx="762000" cy="259045"/>
    <xdr:sp macro="" textlink="">
      <xdr:nvSpPr>
        <xdr:cNvPr id="376" name="テキスト ボックス 375"/>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5080</xdr:rowOff>
    </xdr:from>
    <xdr:to>
      <xdr:col>3</xdr:col>
      <xdr:colOff>142875</xdr:colOff>
      <xdr:row>74</xdr:row>
      <xdr:rowOff>27940</xdr:rowOff>
    </xdr:to>
    <xdr:cxnSp macro="">
      <xdr:nvCxnSpPr>
        <xdr:cNvPr id="377" name="直線コネクタ 376"/>
        <xdr:cNvCxnSpPr/>
      </xdr:nvCxnSpPr>
      <xdr:spPr>
        <a:xfrm>
          <a:off x="1320800" y="12692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79" name="テキスト ボックス 378"/>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135907</xdr:rowOff>
    </xdr:from>
    <xdr:ext cx="762000" cy="259045"/>
    <xdr:sp macro="" textlink="">
      <xdr:nvSpPr>
        <xdr:cNvPr id="381" name="テキスト ボックス 380"/>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73</xdr:row>
      <xdr:rowOff>118110</xdr:rowOff>
    </xdr:from>
    <xdr:to>
      <xdr:col>7</xdr:col>
      <xdr:colOff>66675</xdr:colOff>
      <xdr:row>74</xdr:row>
      <xdr:rowOff>48260</xdr:rowOff>
    </xdr:to>
    <xdr:sp macro="" textlink="">
      <xdr:nvSpPr>
        <xdr:cNvPr id="387" name="円/楕円 386"/>
        <xdr:cNvSpPr/>
      </xdr:nvSpPr>
      <xdr:spPr>
        <a:xfrm>
          <a:off x="47752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134637</xdr:rowOff>
    </xdr:from>
    <xdr:ext cx="762000" cy="259045"/>
    <xdr:sp macro="" textlink="">
      <xdr:nvSpPr>
        <xdr:cNvPr id="388" name="公債費該当値テキスト"/>
        <xdr:cNvSpPr txBox="1"/>
      </xdr:nvSpPr>
      <xdr:spPr>
        <a:xfrm>
          <a:off x="49149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15240</xdr:rowOff>
    </xdr:from>
    <xdr:to>
      <xdr:col>5</xdr:col>
      <xdr:colOff>600075</xdr:colOff>
      <xdr:row>74</xdr:row>
      <xdr:rowOff>116840</xdr:rowOff>
    </xdr:to>
    <xdr:sp macro="" textlink="">
      <xdr:nvSpPr>
        <xdr:cNvPr id="389" name="円/楕円 388"/>
        <xdr:cNvSpPr/>
      </xdr:nvSpPr>
      <xdr:spPr>
        <a:xfrm>
          <a:off x="3937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127017</xdr:rowOff>
    </xdr:from>
    <xdr:ext cx="736600" cy="259045"/>
    <xdr:sp macro="" textlink="">
      <xdr:nvSpPr>
        <xdr:cNvPr id="390" name="テキスト ボックス 389"/>
        <xdr:cNvSpPr txBox="1"/>
      </xdr:nvSpPr>
      <xdr:spPr>
        <a:xfrm>
          <a:off x="3606800" y="1247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15240</xdr:rowOff>
    </xdr:from>
    <xdr:to>
      <xdr:col>4</xdr:col>
      <xdr:colOff>396875</xdr:colOff>
      <xdr:row>74</xdr:row>
      <xdr:rowOff>116840</xdr:rowOff>
    </xdr:to>
    <xdr:sp macro="" textlink="">
      <xdr:nvSpPr>
        <xdr:cNvPr id="391" name="円/楕円 390"/>
        <xdr:cNvSpPr/>
      </xdr:nvSpPr>
      <xdr:spPr>
        <a:xfrm>
          <a:off x="3048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127017</xdr:rowOff>
    </xdr:from>
    <xdr:ext cx="762000" cy="259045"/>
    <xdr:sp macro="" textlink="">
      <xdr:nvSpPr>
        <xdr:cNvPr id="392" name="テキスト ボックス 391"/>
        <xdr:cNvSpPr txBox="1"/>
      </xdr:nvSpPr>
      <xdr:spPr>
        <a:xfrm>
          <a:off x="2717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148590</xdr:rowOff>
    </xdr:from>
    <xdr:to>
      <xdr:col>3</xdr:col>
      <xdr:colOff>193675</xdr:colOff>
      <xdr:row>74</xdr:row>
      <xdr:rowOff>78740</xdr:rowOff>
    </xdr:to>
    <xdr:sp macro="" textlink="">
      <xdr:nvSpPr>
        <xdr:cNvPr id="393" name="円/楕円 392"/>
        <xdr:cNvSpPr/>
      </xdr:nvSpPr>
      <xdr:spPr>
        <a:xfrm>
          <a:off x="2159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88917</xdr:rowOff>
    </xdr:from>
    <xdr:ext cx="762000" cy="259045"/>
    <xdr:sp macro="" textlink="">
      <xdr:nvSpPr>
        <xdr:cNvPr id="394" name="テキスト ボックス 393"/>
        <xdr:cNvSpPr txBox="1"/>
      </xdr:nvSpPr>
      <xdr:spPr>
        <a:xfrm>
          <a:off x="18288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125730</xdr:rowOff>
    </xdr:from>
    <xdr:to>
      <xdr:col>1</xdr:col>
      <xdr:colOff>676275</xdr:colOff>
      <xdr:row>74</xdr:row>
      <xdr:rowOff>55880</xdr:rowOff>
    </xdr:to>
    <xdr:sp macro="" textlink="">
      <xdr:nvSpPr>
        <xdr:cNvPr id="395" name="円/楕円 394"/>
        <xdr:cNvSpPr/>
      </xdr:nvSpPr>
      <xdr:spPr>
        <a:xfrm>
          <a:off x="1270000" y="126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66057</xdr:rowOff>
    </xdr:from>
    <xdr:ext cx="762000" cy="259045"/>
    <xdr:sp macro="" textlink="">
      <xdr:nvSpPr>
        <xdr:cNvPr id="396" name="テキスト ボックス 395"/>
        <xdr:cNvSpPr txBox="1"/>
      </xdr:nvSpPr>
      <xdr:spPr>
        <a:xfrm>
          <a:off x="939800" y="1241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公債費以外に係る経常収支比率は８１．６％で類似団体平均を大きく上回っている。これは、全国平均に比べ高齢化率が高いことなどから社会保障関連の扶助費、補助費等、繰出金が増加傾向にあることが要因である。</a:t>
          </a:r>
          <a:endParaRPr kumimoji="1" lang="en-US" altLang="ja-JP" sz="1200">
            <a:latin typeface="ＭＳ Ｐゴシック"/>
          </a:endParaRPr>
        </a:p>
        <a:p>
          <a:r>
            <a:rPr kumimoji="1" lang="ja-JP" altLang="en-US" sz="1200">
              <a:latin typeface="ＭＳ Ｐゴシック"/>
            </a:rPr>
            <a:t>　今後も社会保障関連の経費の増加が見込まれるため、その要因分析と対策を検討し、数値の改善を図る。</a:t>
          </a:r>
          <a:endParaRPr kumimoji="1" lang="en-US" altLang="ja-JP" sz="1200">
            <a:latin typeface="ＭＳ Ｐゴシック"/>
          </a:endParaRPr>
        </a:p>
        <a:p>
          <a:r>
            <a:rPr kumimoji="1" lang="ja-JP" altLang="en-US" sz="1200">
              <a:latin typeface="ＭＳ Ｐゴシック"/>
            </a:rPr>
            <a:t>　また、歳入面においても町税をはじめとする経常一般財源の確保に努める。</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28702</xdr:rowOff>
    </xdr:from>
    <xdr:to>
      <xdr:col>24</xdr:col>
      <xdr:colOff>31750</xdr:colOff>
      <xdr:row>79</xdr:row>
      <xdr:rowOff>170435</xdr:rowOff>
    </xdr:to>
    <xdr:cxnSp macro="">
      <xdr:nvCxnSpPr>
        <xdr:cNvPr id="427" name="直線コネクタ 426"/>
        <xdr:cNvCxnSpPr/>
      </xdr:nvCxnSpPr>
      <xdr:spPr>
        <a:xfrm flipV="1">
          <a:off x="15671800" y="13573252"/>
          <a:ext cx="8382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3573</xdr:rowOff>
    </xdr:from>
    <xdr:ext cx="762000" cy="259045"/>
    <xdr:sp macro="" textlink="">
      <xdr:nvSpPr>
        <xdr:cNvPr id="428" name="公債費以外平均値テキスト"/>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159004</xdr:rowOff>
    </xdr:from>
    <xdr:to>
      <xdr:col>22</xdr:col>
      <xdr:colOff>565150</xdr:colOff>
      <xdr:row>79</xdr:row>
      <xdr:rowOff>170435</xdr:rowOff>
    </xdr:to>
    <xdr:cxnSp macro="">
      <xdr:nvCxnSpPr>
        <xdr:cNvPr id="430" name="直線コネクタ 429"/>
        <xdr:cNvCxnSpPr/>
      </xdr:nvCxnSpPr>
      <xdr:spPr>
        <a:xfrm>
          <a:off x="14782800" y="13532104"/>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2" name="テキスト ボックス 431"/>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159004</xdr:rowOff>
    </xdr:from>
    <xdr:to>
      <xdr:col>21</xdr:col>
      <xdr:colOff>361950</xdr:colOff>
      <xdr:row>79</xdr:row>
      <xdr:rowOff>5842</xdr:rowOff>
    </xdr:to>
    <xdr:cxnSp macro="">
      <xdr:nvCxnSpPr>
        <xdr:cNvPr id="433" name="直線コネクタ 432"/>
        <xdr:cNvCxnSpPr/>
      </xdr:nvCxnSpPr>
      <xdr:spPr>
        <a:xfrm flipV="1">
          <a:off x="13893800" y="135321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35" name="テキスト ボックス 434"/>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99568</xdr:rowOff>
    </xdr:from>
    <xdr:to>
      <xdr:col>20</xdr:col>
      <xdr:colOff>158750</xdr:colOff>
      <xdr:row>79</xdr:row>
      <xdr:rowOff>5842</xdr:rowOff>
    </xdr:to>
    <xdr:cxnSp macro="">
      <xdr:nvCxnSpPr>
        <xdr:cNvPr id="436" name="直線コネクタ 435"/>
        <xdr:cNvCxnSpPr/>
      </xdr:nvCxnSpPr>
      <xdr:spPr>
        <a:xfrm>
          <a:off x="13004800" y="1347266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38" name="テキスト ボックス 437"/>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0" name="テキスト ボックス 439"/>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149352</xdr:rowOff>
    </xdr:from>
    <xdr:to>
      <xdr:col>24</xdr:col>
      <xdr:colOff>82550</xdr:colOff>
      <xdr:row>79</xdr:row>
      <xdr:rowOff>79502</xdr:rowOff>
    </xdr:to>
    <xdr:sp macro="" textlink="">
      <xdr:nvSpPr>
        <xdr:cNvPr id="446" name="円/楕円 445"/>
        <xdr:cNvSpPr/>
      </xdr:nvSpPr>
      <xdr:spPr>
        <a:xfrm>
          <a:off x="164592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121429</xdr:rowOff>
    </xdr:from>
    <xdr:ext cx="762000" cy="259045"/>
    <xdr:sp macro="" textlink="">
      <xdr:nvSpPr>
        <xdr:cNvPr id="447" name="公債費以外該当値テキスト"/>
        <xdr:cNvSpPr txBox="1"/>
      </xdr:nvSpPr>
      <xdr:spPr>
        <a:xfrm>
          <a:off x="165989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119635</xdr:rowOff>
    </xdr:from>
    <xdr:to>
      <xdr:col>22</xdr:col>
      <xdr:colOff>615950</xdr:colOff>
      <xdr:row>80</xdr:row>
      <xdr:rowOff>49785</xdr:rowOff>
    </xdr:to>
    <xdr:sp macro="" textlink="">
      <xdr:nvSpPr>
        <xdr:cNvPr id="448" name="円/楕円 447"/>
        <xdr:cNvSpPr/>
      </xdr:nvSpPr>
      <xdr:spPr>
        <a:xfrm>
          <a:off x="15621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34562</xdr:rowOff>
    </xdr:from>
    <xdr:ext cx="736600" cy="259045"/>
    <xdr:sp macro="" textlink="">
      <xdr:nvSpPr>
        <xdr:cNvPr id="449" name="テキスト ボックス 448"/>
        <xdr:cNvSpPr txBox="1"/>
      </xdr:nvSpPr>
      <xdr:spPr>
        <a:xfrm>
          <a:off x="15290800" y="13750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108204</xdr:rowOff>
    </xdr:from>
    <xdr:to>
      <xdr:col>21</xdr:col>
      <xdr:colOff>412750</xdr:colOff>
      <xdr:row>79</xdr:row>
      <xdr:rowOff>38354</xdr:rowOff>
    </xdr:to>
    <xdr:sp macro="" textlink="">
      <xdr:nvSpPr>
        <xdr:cNvPr id="450" name="円/楕円 449"/>
        <xdr:cNvSpPr/>
      </xdr:nvSpPr>
      <xdr:spPr>
        <a:xfrm>
          <a:off x="14732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23131</xdr:rowOff>
    </xdr:from>
    <xdr:ext cx="762000" cy="259045"/>
    <xdr:sp macro="" textlink="">
      <xdr:nvSpPr>
        <xdr:cNvPr id="451" name="テキスト ボックス 450"/>
        <xdr:cNvSpPr txBox="1"/>
      </xdr:nvSpPr>
      <xdr:spPr>
        <a:xfrm>
          <a:off x="14401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126492</xdr:rowOff>
    </xdr:from>
    <xdr:to>
      <xdr:col>20</xdr:col>
      <xdr:colOff>209550</xdr:colOff>
      <xdr:row>79</xdr:row>
      <xdr:rowOff>56642</xdr:rowOff>
    </xdr:to>
    <xdr:sp macro="" textlink="">
      <xdr:nvSpPr>
        <xdr:cNvPr id="452" name="円/楕円 451"/>
        <xdr:cNvSpPr/>
      </xdr:nvSpPr>
      <xdr:spPr>
        <a:xfrm>
          <a:off x="13843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41419</xdr:rowOff>
    </xdr:from>
    <xdr:ext cx="762000" cy="259045"/>
    <xdr:sp macro="" textlink="">
      <xdr:nvSpPr>
        <xdr:cNvPr id="453" name="テキスト ボックス 452"/>
        <xdr:cNvSpPr txBox="1"/>
      </xdr:nvSpPr>
      <xdr:spPr>
        <a:xfrm>
          <a:off x="13512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48768</xdr:rowOff>
    </xdr:from>
    <xdr:to>
      <xdr:col>19</xdr:col>
      <xdr:colOff>6350</xdr:colOff>
      <xdr:row>78</xdr:row>
      <xdr:rowOff>150368</xdr:rowOff>
    </xdr:to>
    <xdr:sp macro="" textlink="">
      <xdr:nvSpPr>
        <xdr:cNvPr id="454" name="円/楕円 453"/>
        <xdr:cNvSpPr/>
      </xdr:nvSpPr>
      <xdr:spPr>
        <a:xfrm>
          <a:off x="12954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135145</xdr:rowOff>
    </xdr:from>
    <xdr:ext cx="762000" cy="259045"/>
    <xdr:sp macro="" textlink="">
      <xdr:nvSpPr>
        <xdr:cNvPr id="455" name="テキスト ボックス 454"/>
        <xdr:cNvSpPr txBox="1"/>
      </xdr:nvSpPr>
      <xdr:spPr>
        <a:xfrm>
          <a:off x="12623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福岡県岡垣町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62040</xdr:rowOff>
    </xdr:from>
    <xdr:to>
      <xdr:col>4</xdr:col>
      <xdr:colOff>1117600</xdr:colOff>
      <xdr:row>19</xdr:row>
      <xdr:rowOff>64293</xdr:rowOff>
    </xdr:to>
    <xdr:cxnSp macro="">
      <xdr:nvCxnSpPr>
        <xdr:cNvPr id="52" name="直線コネクタ 51"/>
        <xdr:cNvCxnSpPr/>
      </xdr:nvCxnSpPr>
      <xdr:spPr bwMode="auto">
        <a:xfrm flipV="1">
          <a:off x="5003800" y="3367215"/>
          <a:ext cx="647700" cy="2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168029</xdr:rowOff>
    </xdr:from>
    <xdr:ext cx="762000" cy="259045"/>
    <xdr:sp macro="" textlink="">
      <xdr:nvSpPr>
        <xdr:cNvPr id="53" name="人口1人当たり決算額の推移平均値テキスト130"/>
        <xdr:cNvSpPr txBox="1"/>
      </xdr:nvSpPr>
      <xdr:spPr>
        <a:xfrm>
          <a:off x="5740400" y="2958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64293</xdr:rowOff>
    </xdr:from>
    <xdr:to>
      <xdr:col>4</xdr:col>
      <xdr:colOff>469900</xdr:colOff>
      <xdr:row>19</xdr:row>
      <xdr:rowOff>93309</xdr:rowOff>
    </xdr:to>
    <xdr:cxnSp macro="">
      <xdr:nvCxnSpPr>
        <xdr:cNvPr id="55" name="直線コネクタ 54"/>
        <xdr:cNvCxnSpPr/>
      </xdr:nvCxnSpPr>
      <xdr:spPr bwMode="auto">
        <a:xfrm flipV="1">
          <a:off x="4305300" y="3369468"/>
          <a:ext cx="698500" cy="29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36393</xdr:rowOff>
    </xdr:from>
    <xdr:ext cx="736600" cy="259045"/>
    <xdr:sp macro="" textlink="">
      <xdr:nvSpPr>
        <xdr:cNvPr id="57" name="テキスト ボックス 56"/>
        <xdr:cNvSpPr txBox="1"/>
      </xdr:nvSpPr>
      <xdr:spPr>
        <a:xfrm>
          <a:off x="4622800" y="2827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93309</xdr:rowOff>
    </xdr:from>
    <xdr:to>
      <xdr:col>3</xdr:col>
      <xdr:colOff>904875</xdr:colOff>
      <xdr:row>19</xdr:row>
      <xdr:rowOff>94337</xdr:rowOff>
    </xdr:to>
    <xdr:cxnSp macro="">
      <xdr:nvCxnSpPr>
        <xdr:cNvPr id="58" name="直線コネクタ 57"/>
        <xdr:cNvCxnSpPr/>
      </xdr:nvCxnSpPr>
      <xdr:spPr bwMode="auto">
        <a:xfrm flipV="1">
          <a:off x="3606800" y="3398484"/>
          <a:ext cx="698500" cy="1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57359</xdr:rowOff>
    </xdr:from>
    <xdr:ext cx="762000" cy="259045"/>
    <xdr:sp macro="" textlink="">
      <xdr:nvSpPr>
        <xdr:cNvPr id="60" name="テキスト ボックス 59"/>
        <xdr:cNvSpPr txBox="1"/>
      </xdr:nvSpPr>
      <xdr:spPr>
        <a:xfrm>
          <a:off x="3924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76294</xdr:rowOff>
    </xdr:from>
    <xdr:to>
      <xdr:col>3</xdr:col>
      <xdr:colOff>206375</xdr:colOff>
      <xdr:row>19</xdr:row>
      <xdr:rowOff>94337</xdr:rowOff>
    </xdr:to>
    <xdr:cxnSp macro="">
      <xdr:nvCxnSpPr>
        <xdr:cNvPr id="61" name="直線コネクタ 60"/>
        <xdr:cNvCxnSpPr/>
      </xdr:nvCxnSpPr>
      <xdr:spPr bwMode="auto">
        <a:xfrm>
          <a:off x="2908300" y="3381469"/>
          <a:ext cx="698500" cy="18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41014</xdr:rowOff>
    </xdr:from>
    <xdr:ext cx="762000" cy="259045"/>
    <xdr:sp macro="" textlink="">
      <xdr:nvSpPr>
        <xdr:cNvPr id="63" name="テキスト ボックス 62"/>
        <xdr:cNvSpPr txBox="1"/>
      </xdr:nvSpPr>
      <xdr:spPr>
        <a:xfrm>
          <a:off x="32258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14954</xdr:rowOff>
    </xdr:from>
    <xdr:ext cx="762000" cy="259045"/>
    <xdr:sp macro="" textlink="">
      <xdr:nvSpPr>
        <xdr:cNvPr id="65" name="テキスト ボックス 64"/>
        <xdr:cNvSpPr txBox="1"/>
      </xdr:nvSpPr>
      <xdr:spPr>
        <a:xfrm>
          <a:off x="2527300" y="280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19</xdr:row>
      <xdr:rowOff>11240</xdr:rowOff>
    </xdr:from>
    <xdr:to>
      <xdr:col>5</xdr:col>
      <xdr:colOff>34925</xdr:colOff>
      <xdr:row>19</xdr:row>
      <xdr:rowOff>112840</xdr:rowOff>
    </xdr:to>
    <xdr:sp macro="" textlink="">
      <xdr:nvSpPr>
        <xdr:cNvPr id="71" name="円/楕円 70"/>
        <xdr:cNvSpPr/>
      </xdr:nvSpPr>
      <xdr:spPr bwMode="auto">
        <a:xfrm>
          <a:off x="5600700" y="3316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154767</xdr:rowOff>
    </xdr:from>
    <xdr:ext cx="762000" cy="259045"/>
    <xdr:sp macro="" textlink="">
      <xdr:nvSpPr>
        <xdr:cNvPr id="72" name="人口1人当たり決算額の推移該当値テキスト130"/>
        <xdr:cNvSpPr txBox="1"/>
      </xdr:nvSpPr>
      <xdr:spPr>
        <a:xfrm>
          <a:off x="5740400" y="328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54,895</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13493</xdr:rowOff>
    </xdr:from>
    <xdr:to>
      <xdr:col>4</xdr:col>
      <xdr:colOff>520700</xdr:colOff>
      <xdr:row>19</xdr:row>
      <xdr:rowOff>115093</xdr:rowOff>
    </xdr:to>
    <xdr:sp macro="" textlink="">
      <xdr:nvSpPr>
        <xdr:cNvPr id="73" name="円/楕円 72"/>
        <xdr:cNvSpPr/>
      </xdr:nvSpPr>
      <xdr:spPr bwMode="auto">
        <a:xfrm>
          <a:off x="4953000" y="3318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99870</xdr:rowOff>
    </xdr:from>
    <xdr:ext cx="736600" cy="259045"/>
    <xdr:sp macro="" textlink="">
      <xdr:nvSpPr>
        <xdr:cNvPr id="74" name="テキスト ボックス 73"/>
        <xdr:cNvSpPr txBox="1"/>
      </xdr:nvSpPr>
      <xdr:spPr>
        <a:xfrm>
          <a:off x="4622800" y="3405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54,757</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42509</xdr:rowOff>
    </xdr:from>
    <xdr:to>
      <xdr:col>3</xdr:col>
      <xdr:colOff>955675</xdr:colOff>
      <xdr:row>19</xdr:row>
      <xdr:rowOff>144109</xdr:rowOff>
    </xdr:to>
    <xdr:sp macro="" textlink="">
      <xdr:nvSpPr>
        <xdr:cNvPr id="75" name="円/楕円 74"/>
        <xdr:cNvSpPr/>
      </xdr:nvSpPr>
      <xdr:spPr bwMode="auto">
        <a:xfrm>
          <a:off x="4254500" y="3347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128886</xdr:rowOff>
    </xdr:from>
    <xdr:ext cx="762000" cy="259045"/>
    <xdr:sp macro="" textlink="">
      <xdr:nvSpPr>
        <xdr:cNvPr id="76" name="テキスト ボックス 75"/>
        <xdr:cNvSpPr txBox="1"/>
      </xdr:nvSpPr>
      <xdr:spPr>
        <a:xfrm>
          <a:off x="3924300" y="343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52,980</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43537</xdr:rowOff>
    </xdr:from>
    <xdr:to>
      <xdr:col>3</xdr:col>
      <xdr:colOff>257175</xdr:colOff>
      <xdr:row>19</xdr:row>
      <xdr:rowOff>145137</xdr:rowOff>
    </xdr:to>
    <xdr:sp macro="" textlink="">
      <xdr:nvSpPr>
        <xdr:cNvPr id="77" name="円/楕円 76"/>
        <xdr:cNvSpPr/>
      </xdr:nvSpPr>
      <xdr:spPr bwMode="auto">
        <a:xfrm>
          <a:off x="3556000" y="3348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129914</xdr:rowOff>
    </xdr:from>
    <xdr:ext cx="762000" cy="259045"/>
    <xdr:sp macro="" textlink="">
      <xdr:nvSpPr>
        <xdr:cNvPr id="78" name="テキスト ボックス 77"/>
        <xdr:cNvSpPr txBox="1"/>
      </xdr:nvSpPr>
      <xdr:spPr>
        <a:xfrm>
          <a:off x="3225800" y="343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52,917</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25494</xdr:rowOff>
    </xdr:from>
    <xdr:to>
      <xdr:col>2</xdr:col>
      <xdr:colOff>692150</xdr:colOff>
      <xdr:row>19</xdr:row>
      <xdr:rowOff>127094</xdr:rowOff>
    </xdr:to>
    <xdr:sp macro="" textlink="">
      <xdr:nvSpPr>
        <xdr:cNvPr id="79" name="円/楕円 78"/>
        <xdr:cNvSpPr/>
      </xdr:nvSpPr>
      <xdr:spPr bwMode="auto">
        <a:xfrm>
          <a:off x="2857500" y="3330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111871</xdr:rowOff>
    </xdr:from>
    <xdr:ext cx="762000" cy="259045"/>
    <xdr:sp macro="" textlink="">
      <xdr:nvSpPr>
        <xdr:cNvPr id="80" name="テキスト ボックス 79"/>
        <xdr:cNvSpPr txBox="1"/>
      </xdr:nvSpPr>
      <xdr:spPr>
        <a:xfrm>
          <a:off x="2527300" y="341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54,022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89770</xdr:rowOff>
    </xdr:from>
    <xdr:to>
      <xdr:col>4</xdr:col>
      <xdr:colOff>1117600</xdr:colOff>
      <xdr:row>37</xdr:row>
      <xdr:rowOff>18644</xdr:rowOff>
    </xdr:to>
    <xdr:cxnSp macro="">
      <xdr:nvCxnSpPr>
        <xdr:cNvPr id="115" name="直線コネクタ 114"/>
        <xdr:cNvCxnSpPr/>
      </xdr:nvCxnSpPr>
      <xdr:spPr bwMode="auto">
        <a:xfrm flipV="1">
          <a:off x="5003800" y="7043020"/>
          <a:ext cx="647700" cy="100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81689</xdr:rowOff>
    </xdr:from>
    <xdr:ext cx="762000" cy="259045"/>
    <xdr:sp macro="" textlink="">
      <xdr:nvSpPr>
        <xdr:cNvPr id="116" name="人口1人当たり決算額の推移平均値テキスト445"/>
        <xdr:cNvSpPr txBox="1"/>
      </xdr:nvSpPr>
      <xdr:spPr>
        <a:xfrm>
          <a:off x="5740400" y="669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19786</xdr:rowOff>
    </xdr:from>
    <xdr:to>
      <xdr:col>4</xdr:col>
      <xdr:colOff>469900</xdr:colOff>
      <xdr:row>37</xdr:row>
      <xdr:rowOff>18644</xdr:rowOff>
    </xdr:to>
    <xdr:cxnSp macro="">
      <xdr:nvCxnSpPr>
        <xdr:cNvPr id="118" name="直線コネクタ 117"/>
        <xdr:cNvCxnSpPr/>
      </xdr:nvCxnSpPr>
      <xdr:spPr bwMode="auto">
        <a:xfrm>
          <a:off x="4305300" y="6973036"/>
          <a:ext cx="698500" cy="170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303583</xdr:rowOff>
    </xdr:from>
    <xdr:ext cx="736600" cy="259045"/>
    <xdr:sp macro="" textlink="">
      <xdr:nvSpPr>
        <xdr:cNvPr id="120" name="テキスト ボックス 119"/>
        <xdr:cNvSpPr txBox="1"/>
      </xdr:nvSpPr>
      <xdr:spPr>
        <a:xfrm>
          <a:off x="4622800" y="6571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19786</xdr:rowOff>
    </xdr:from>
    <xdr:to>
      <xdr:col>3</xdr:col>
      <xdr:colOff>904875</xdr:colOff>
      <xdr:row>36</xdr:row>
      <xdr:rowOff>78406</xdr:rowOff>
    </xdr:to>
    <xdr:cxnSp macro="">
      <xdr:nvCxnSpPr>
        <xdr:cNvPr id="121" name="直線コネクタ 120"/>
        <xdr:cNvCxnSpPr/>
      </xdr:nvCxnSpPr>
      <xdr:spPr bwMode="auto">
        <a:xfrm flipV="1">
          <a:off x="3606800" y="6973036"/>
          <a:ext cx="698500" cy="58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246335</xdr:rowOff>
    </xdr:from>
    <xdr:ext cx="762000" cy="259045"/>
    <xdr:sp macro="" textlink="">
      <xdr:nvSpPr>
        <xdr:cNvPr id="123" name="テキスト ボックス 122"/>
        <xdr:cNvSpPr txBox="1"/>
      </xdr:nvSpPr>
      <xdr:spPr>
        <a:xfrm>
          <a:off x="3924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78406</xdr:rowOff>
    </xdr:from>
    <xdr:to>
      <xdr:col>3</xdr:col>
      <xdr:colOff>206375</xdr:colOff>
      <xdr:row>36</xdr:row>
      <xdr:rowOff>94277</xdr:rowOff>
    </xdr:to>
    <xdr:cxnSp macro="">
      <xdr:nvCxnSpPr>
        <xdr:cNvPr id="124" name="直線コネクタ 123"/>
        <xdr:cNvCxnSpPr/>
      </xdr:nvCxnSpPr>
      <xdr:spPr bwMode="auto">
        <a:xfrm flipV="1">
          <a:off x="2908300" y="7031656"/>
          <a:ext cx="698500" cy="15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206395</xdr:rowOff>
    </xdr:from>
    <xdr:ext cx="762000" cy="259045"/>
    <xdr:sp macro="" textlink="">
      <xdr:nvSpPr>
        <xdr:cNvPr id="126" name="テキスト ボックス 125"/>
        <xdr:cNvSpPr txBox="1"/>
      </xdr:nvSpPr>
      <xdr:spPr>
        <a:xfrm>
          <a:off x="32258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154112</xdr:rowOff>
    </xdr:from>
    <xdr:ext cx="762000" cy="259045"/>
    <xdr:sp macro="" textlink="">
      <xdr:nvSpPr>
        <xdr:cNvPr id="128" name="テキスト ボックス 127"/>
        <xdr:cNvSpPr txBox="1"/>
      </xdr:nvSpPr>
      <xdr:spPr>
        <a:xfrm>
          <a:off x="25273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38970</xdr:rowOff>
    </xdr:from>
    <xdr:to>
      <xdr:col>5</xdr:col>
      <xdr:colOff>34925</xdr:colOff>
      <xdr:row>36</xdr:row>
      <xdr:rowOff>140570</xdr:rowOff>
    </xdr:to>
    <xdr:sp macro="" textlink="">
      <xdr:nvSpPr>
        <xdr:cNvPr id="134" name="円/楕円 133"/>
        <xdr:cNvSpPr/>
      </xdr:nvSpPr>
      <xdr:spPr bwMode="auto">
        <a:xfrm>
          <a:off x="5600700" y="6992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11047</xdr:rowOff>
    </xdr:from>
    <xdr:ext cx="762000" cy="259045"/>
    <xdr:sp macro="" textlink="">
      <xdr:nvSpPr>
        <xdr:cNvPr id="135" name="人口1人当たり決算額の推移該当値テキスト445"/>
        <xdr:cNvSpPr txBox="1"/>
      </xdr:nvSpPr>
      <xdr:spPr>
        <a:xfrm>
          <a:off x="5740400" y="696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7,390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139294</xdr:rowOff>
    </xdr:from>
    <xdr:to>
      <xdr:col>4</xdr:col>
      <xdr:colOff>520700</xdr:colOff>
      <xdr:row>37</xdr:row>
      <xdr:rowOff>69444</xdr:rowOff>
    </xdr:to>
    <xdr:sp macro="" textlink="">
      <xdr:nvSpPr>
        <xdr:cNvPr id="136" name="円/楕円 135"/>
        <xdr:cNvSpPr/>
      </xdr:nvSpPr>
      <xdr:spPr bwMode="auto">
        <a:xfrm>
          <a:off x="4953000" y="7092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54221</xdr:rowOff>
    </xdr:from>
    <xdr:ext cx="736600" cy="259045"/>
    <xdr:sp macro="" textlink="">
      <xdr:nvSpPr>
        <xdr:cNvPr id="137" name="テキスト ボックス 136"/>
        <xdr:cNvSpPr txBox="1"/>
      </xdr:nvSpPr>
      <xdr:spPr>
        <a:xfrm>
          <a:off x="4622800" y="7178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311886</xdr:rowOff>
    </xdr:from>
    <xdr:to>
      <xdr:col>3</xdr:col>
      <xdr:colOff>955675</xdr:colOff>
      <xdr:row>36</xdr:row>
      <xdr:rowOff>70586</xdr:rowOff>
    </xdr:to>
    <xdr:sp macro="" textlink="">
      <xdr:nvSpPr>
        <xdr:cNvPr id="138" name="円/楕円 137"/>
        <xdr:cNvSpPr/>
      </xdr:nvSpPr>
      <xdr:spPr bwMode="auto">
        <a:xfrm>
          <a:off x="4254500" y="6922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55363</xdr:rowOff>
    </xdr:from>
    <xdr:ext cx="762000" cy="259045"/>
    <xdr:sp macro="" textlink="">
      <xdr:nvSpPr>
        <xdr:cNvPr id="139" name="テキスト ボックス 138"/>
        <xdr:cNvSpPr txBox="1"/>
      </xdr:nvSpPr>
      <xdr:spPr>
        <a:xfrm>
          <a:off x="3924300" y="700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27606</xdr:rowOff>
    </xdr:from>
    <xdr:to>
      <xdr:col>3</xdr:col>
      <xdr:colOff>257175</xdr:colOff>
      <xdr:row>36</xdr:row>
      <xdr:rowOff>129206</xdr:rowOff>
    </xdr:to>
    <xdr:sp macro="" textlink="">
      <xdr:nvSpPr>
        <xdr:cNvPr id="140" name="円/楕円 139"/>
        <xdr:cNvSpPr/>
      </xdr:nvSpPr>
      <xdr:spPr bwMode="auto">
        <a:xfrm>
          <a:off x="3556000" y="6980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113983</xdr:rowOff>
    </xdr:from>
    <xdr:ext cx="762000" cy="259045"/>
    <xdr:sp macro="" textlink="">
      <xdr:nvSpPr>
        <xdr:cNvPr id="141" name="テキスト ボックス 140"/>
        <xdr:cNvSpPr txBox="1"/>
      </xdr:nvSpPr>
      <xdr:spPr>
        <a:xfrm>
          <a:off x="3225800" y="706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7,738</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43477</xdr:rowOff>
    </xdr:from>
    <xdr:to>
      <xdr:col>2</xdr:col>
      <xdr:colOff>692150</xdr:colOff>
      <xdr:row>36</xdr:row>
      <xdr:rowOff>145077</xdr:rowOff>
    </xdr:to>
    <xdr:sp macro="" textlink="">
      <xdr:nvSpPr>
        <xdr:cNvPr id="142" name="円/楕円 141"/>
        <xdr:cNvSpPr/>
      </xdr:nvSpPr>
      <xdr:spPr bwMode="auto">
        <a:xfrm>
          <a:off x="2857500" y="6996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129854</xdr:rowOff>
    </xdr:from>
    <xdr:ext cx="762000" cy="259045"/>
    <xdr:sp macro="" textlink="">
      <xdr:nvSpPr>
        <xdr:cNvPr id="143" name="テキスト ボックス 142"/>
        <xdr:cNvSpPr txBox="1"/>
      </xdr:nvSpPr>
      <xdr:spPr>
        <a:xfrm>
          <a:off x="2527300" y="7083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福岡県岡垣町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32,337
32,188
48.64
10,577,831
10,063,494
427,032
6,207,742
7,504,531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151702</xdr:rowOff>
    </xdr:from>
    <xdr:to>
      <xdr:col>6</xdr:col>
      <xdr:colOff>511175</xdr:colOff>
      <xdr:row>39</xdr:row>
      <xdr:rowOff>54908</xdr:rowOff>
    </xdr:to>
    <xdr:cxnSp macro="">
      <xdr:nvCxnSpPr>
        <xdr:cNvPr id="61" name="直線コネクタ 60"/>
        <xdr:cNvCxnSpPr/>
      </xdr:nvCxnSpPr>
      <xdr:spPr>
        <a:xfrm flipV="1">
          <a:off x="3797300" y="6666802"/>
          <a:ext cx="838200" cy="7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67067</xdr:rowOff>
    </xdr:from>
    <xdr:ext cx="534377" cy="259045"/>
    <xdr:sp macro="" textlink="">
      <xdr:nvSpPr>
        <xdr:cNvPr id="62" name="人件費平均値テキスト"/>
        <xdr:cNvSpPr txBox="1"/>
      </xdr:nvSpPr>
      <xdr:spPr>
        <a:xfrm>
          <a:off x="4686300" y="623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54908</xdr:rowOff>
    </xdr:from>
    <xdr:to>
      <xdr:col>5</xdr:col>
      <xdr:colOff>358775</xdr:colOff>
      <xdr:row>39</xdr:row>
      <xdr:rowOff>111582</xdr:rowOff>
    </xdr:to>
    <xdr:cxnSp macro="">
      <xdr:nvCxnSpPr>
        <xdr:cNvPr id="64" name="直線コネクタ 63"/>
        <xdr:cNvCxnSpPr/>
      </xdr:nvCxnSpPr>
      <xdr:spPr>
        <a:xfrm flipV="1">
          <a:off x="2908300" y="6741458"/>
          <a:ext cx="889000" cy="5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86764</xdr:rowOff>
    </xdr:from>
    <xdr:ext cx="534377" cy="259045"/>
    <xdr:sp macro="" textlink="">
      <xdr:nvSpPr>
        <xdr:cNvPr id="66" name="テキスト ボックス 65"/>
        <xdr:cNvSpPr txBox="1"/>
      </xdr:nvSpPr>
      <xdr:spPr>
        <a:xfrm>
          <a:off x="3530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50527</xdr:rowOff>
    </xdr:from>
    <xdr:to>
      <xdr:col>4</xdr:col>
      <xdr:colOff>155575</xdr:colOff>
      <xdr:row>39</xdr:row>
      <xdr:rowOff>111582</xdr:rowOff>
    </xdr:to>
    <xdr:cxnSp macro="">
      <xdr:nvCxnSpPr>
        <xdr:cNvPr id="67" name="直線コネクタ 66"/>
        <xdr:cNvCxnSpPr/>
      </xdr:nvCxnSpPr>
      <xdr:spPr>
        <a:xfrm>
          <a:off x="2019300" y="6737077"/>
          <a:ext cx="889000" cy="6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97699</xdr:rowOff>
    </xdr:from>
    <xdr:ext cx="534377" cy="259045"/>
    <xdr:sp macro="" textlink="">
      <xdr:nvSpPr>
        <xdr:cNvPr id="69" name="テキスト ボックス 68"/>
        <xdr:cNvSpPr txBox="1"/>
      </xdr:nvSpPr>
      <xdr:spPr>
        <a:xfrm>
          <a:off x="2641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6236</xdr:rowOff>
    </xdr:from>
    <xdr:to>
      <xdr:col>2</xdr:col>
      <xdr:colOff>638175</xdr:colOff>
      <xdr:row>39</xdr:row>
      <xdr:rowOff>50527</xdr:rowOff>
    </xdr:to>
    <xdr:cxnSp macro="">
      <xdr:nvCxnSpPr>
        <xdr:cNvPr id="70" name="直線コネクタ 69"/>
        <xdr:cNvCxnSpPr/>
      </xdr:nvCxnSpPr>
      <xdr:spPr>
        <a:xfrm>
          <a:off x="1130300" y="6692786"/>
          <a:ext cx="889000" cy="4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78744</xdr:rowOff>
    </xdr:from>
    <xdr:ext cx="534377" cy="259045"/>
    <xdr:sp macro="" textlink="">
      <xdr:nvSpPr>
        <xdr:cNvPr id="72" name="テキスト ボックス 71"/>
        <xdr:cNvSpPr txBox="1"/>
      </xdr:nvSpPr>
      <xdr:spPr>
        <a:xfrm>
          <a:off x="1752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53789</xdr:rowOff>
    </xdr:from>
    <xdr:ext cx="534377" cy="259045"/>
    <xdr:sp macro="" textlink="">
      <xdr:nvSpPr>
        <xdr:cNvPr id="74" name="テキスト ボックス 73"/>
        <xdr:cNvSpPr txBox="1"/>
      </xdr:nvSpPr>
      <xdr:spPr>
        <a:xfrm>
          <a:off x="863111" y="605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100902</xdr:rowOff>
    </xdr:from>
    <xdr:to>
      <xdr:col>6</xdr:col>
      <xdr:colOff>561975</xdr:colOff>
      <xdr:row>39</xdr:row>
      <xdr:rowOff>31052</xdr:rowOff>
    </xdr:to>
    <xdr:sp macro="" textlink="">
      <xdr:nvSpPr>
        <xdr:cNvPr id="80" name="円/楕円 79"/>
        <xdr:cNvSpPr/>
      </xdr:nvSpPr>
      <xdr:spPr>
        <a:xfrm>
          <a:off x="4584700" y="661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79329</xdr:rowOff>
    </xdr:from>
    <xdr:ext cx="534377" cy="259045"/>
    <xdr:sp macro="" textlink="">
      <xdr:nvSpPr>
        <xdr:cNvPr id="81" name="人件費該当値テキスト"/>
        <xdr:cNvSpPr txBox="1"/>
      </xdr:nvSpPr>
      <xdr:spPr>
        <a:xfrm>
          <a:off x="4686300" y="659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43,370</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4108</xdr:rowOff>
    </xdr:from>
    <xdr:to>
      <xdr:col>5</xdr:col>
      <xdr:colOff>409575</xdr:colOff>
      <xdr:row>39</xdr:row>
      <xdr:rowOff>105708</xdr:rowOff>
    </xdr:to>
    <xdr:sp macro="" textlink="">
      <xdr:nvSpPr>
        <xdr:cNvPr id="82" name="円/楕円 81"/>
        <xdr:cNvSpPr/>
      </xdr:nvSpPr>
      <xdr:spPr>
        <a:xfrm>
          <a:off x="3746500" y="669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96835</xdr:rowOff>
    </xdr:from>
    <xdr:ext cx="534377" cy="259045"/>
    <xdr:sp macro="" textlink="">
      <xdr:nvSpPr>
        <xdr:cNvPr id="83" name="テキスト ボックス 82"/>
        <xdr:cNvSpPr txBox="1"/>
      </xdr:nvSpPr>
      <xdr:spPr>
        <a:xfrm>
          <a:off x="3530111" y="67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39,451</a:t>
          </a:r>
          <a:endParaRPr kumimoji="1" lang="ja-JP" altLang="en-US" sz="1000" b="1">
            <a:solidFill>
              <a:srgbClr val="FF0000"/>
            </a:solidFill>
            <a:latin typeface="ＭＳ Ｐゴシック"/>
          </a:endParaRPr>
        </a:p>
      </xdr:txBody>
    </xdr:sp>
    <xdr:clientData/>
  </xdr:oneCellAnchor>
  <xdr:twoCellAnchor>
    <xdr:from>
      <xdr:col>4</xdr:col>
      <xdr:colOff>104775</xdr:colOff>
      <xdr:row>39</xdr:row>
      <xdr:rowOff>60782</xdr:rowOff>
    </xdr:from>
    <xdr:to>
      <xdr:col>4</xdr:col>
      <xdr:colOff>206375</xdr:colOff>
      <xdr:row>39</xdr:row>
      <xdr:rowOff>162382</xdr:rowOff>
    </xdr:to>
    <xdr:sp macro="" textlink="">
      <xdr:nvSpPr>
        <xdr:cNvPr id="84" name="円/楕円 83"/>
        <xdr:cNvSpPr/>
      </xdr:nvSpPr>
      <xdr:spPr>
        <a:xfrm>
          <a:off x="2857500" y="67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153509</xdr:rowOff>
    </xdr:from>
    <xdr:ext cx="534377" cy="259045"/>
    <xdr:sp macro="" textlink="">
      <xdr:nvSpPr>
        <xdr:cNvPr id="85" name="テキスト ボックス 84"/>
        <xdr:cNvSpPr txBox="1"/>
      </xdr:nvSpPr>
      <xdr:spPr>
        <a:xfrm>
          <a:off x="2641111" y="684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36,476</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171177</xdr:rowOff>
    </xdr:from>
    <xdr:to>
      <xdr:col>3</xdr:col>
      <xdr:colOff>3175</xdr:colOff>
      <xdr:row>39</xdr:row>
      <xdr:rowOff>101327</xdr:rowOff>
    </xdr:to>
    <xdr:sp macro="" textlink="">
      <xdr:nvSpPr>
        <xdr:cNvPr id="86" name="円/楕円 85"/>
        <xdr:cNvSpPr/>
      </xdr:nvSpPr>
      <xdr:spPr>
        <a:xfrm>
          <a:off x="1968500" y="668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92454</xdr:rowOff>
    </xdr:from>
    <xdr:ext cx="534377" cy="259045"/>
    <xdr:sp macro="" textlink="">
      <xdr:nvSpPr>
        <xdr:cNvPr id="87" name="テキスト ボックス 86"/>
        <xdr:cNvSpPr txBox="1"/>
      </xdr:nvSpPr>
      <xdr:spPr>
        <a:xfrm>
          <a:off x="1752111" y="677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39,681</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126886</xdr:rowOff>
    </xdr:from>
    <xdr:to>
      <xdr:col>1</xdr:col>
      <xdr:colOff>485775</xdr:colOff>
      <xdr:row>39</xdr:row>
      <xdr:rowOff>57036</xdr:rowOff>
    </xdr:to>
    <xdr:sp macro="" textlink="">
      <xdr:nvSpPr>
        <xdr:cNvPr id="88" name="円/楕円 87"/>
        <xdr:cNvSpPr/>
      </xdr:nvSpPr>
      <xdr:spPr>
        <a:xfrm>
          <a:off x="1079500" y="664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39</xdr:row>
      <xdr:rowOff>48163</xdr:rowOff>
    </xdr:from>
    <xdr:ext cx="534377" cy="259045"/>
    <xdr:sp macro="" textlink="">
      <xdr:nvSpPr>
        <xdr:cNvPr id="89" name="テキスト ボックス 88"/>
        <xdr:cNvSpPr txBox="1"/>
      </xdr:nvSpPr>
      <xdr:spPr>
        <a:xfrm>
          <a:off x="863111" y="67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42,006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121559</xdr:rowOff>
    </xdr:from>
    <xdr:to>
      <xdr:col>6</xdr:col>
      <xdr:colOff>511175</xdr:colOff>
      <xdr:row>57</xdr:row>
      <xdr:rowOff>6442</xdr:rowOff>
    </xdr:to>
    <xdr:cxnSp macro="">
      <xdr:nvCxnSpPr>
        <xdr:cNvPr id="121" name="直線コネクタ 120"/>
        <xdr:cNvCxnSpPr/>
      </xdr:nvCxnSpPr>
      <xdr:spPr>
        <a:xfrm>
          <a:off x="3797300" y="9722759"/>
          <a:ext cx="838200" cy="5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34886</xdr:rowOff>
    </xdr:from>
    <xdr:ext cx="534377" cy="259045"/>
    <xdr:sp macro="" textlink="">
      <xdr:nvSpPr>
        <xdr:cNvPr id="122" name="物件費平均値テキスト"/>
        <xdr:cNvSpPr txBox="1"/>
      </xdr:nvSpPr>
      <xdr:spPr>
        <a:xfrm>
          <a:off x="4686300" y="9464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121559</xdr:rowOff>
    </xdr:from>
    <xdr:to>
      <xdr:col>5</xdr:col>
      <xdr:colOff>358775</xdr:colOff>
      <xdr:row>56</xdr:row>
      <xdr:rowOff>153677</xdr:rowOff>
    </xdr:to>
    <xdr:cxnSp macro="">
      <xdr:nvCxnSpPr>
        <xdr:cNvPr id="124" name="直線コネクタ 123"/>
        <xdr:cNvCxnSpPr/>
      </xdr:nvCxnSpPr>
      <xdr:spPr>
        <a:xfrm flipV="1">
          <a:off x="2908300" y="9722759"/>
          <a:ext cx="889000" cy="3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114493</xdr:rowOff>
    </xdr:from>
    <xdr:ext cx="534377" cy="259045"/>
    <xdr:sp macro="" textlink="">
      <xdr:nvSpPr>
        <xdr:cNvPr id="126" name="テキスト ボックス 125"/>
        <xdr:cNvSpPr txBox="1"/>
      </xdr:nvSpPr>
      <xdr:spPr>
        <a:xfrm>
          <a:off x="3530111" y="93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139488</xdr:rowOff>
    </xdr:from>
    <xdr:to>
      <xdr:col>4</xdr:col>
      <xdr:colOff>155575</xdr:colOff>
      <xdr:row>56</xdr:row>
      <xdr:rowOff>153677</xdr:rowOff>
    </xdr:to>
    <xdr:cxnSp macro="">
      <xdr:nvCxnSpPr>
        <xdr:cNvPr id="127" name="直線コネクタ 126"/>
        <xdr:cNvCxnSpPr/>
      </xdr:nvCxnSpPr>
      <xdr:spPr>
        <a:xfrm>
          <a:off x="2019300" y="9740688"/>
          <a:ext cx="889000" cy="1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163234</xdr:rowOff>
    </xdr:from>
    <xdr:ext cx="534377" cy="259045"/>
    <xdr:sp macro="" textlink="">
      <xdr:nvSpPr>
        <xdr:cNvPr id="129" name="テキスト ボックス 128"/>
        <xdr:cNvSpPr txBox="1"/>
      </xdr:nvSpPr>
      <xdr:spPr>
        <a:xfrm>
          <a:off x="2641111" y="942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139488</xdr:rowOff>
    </xdr:from>
    <xdr:to>
      <xdr:col>2</xdr:col>
      <xdr:colOff>638175</xdr:colOff>
      <xdr:row>57</xdr:row>
      <xdr:rowOff>7193</xdr:rowOff>
    </xdr:to>
    <xdr:cxnSp macro="">
      <xdr:nvCxnSpPr>
        <xdr:cNvPr id="130" name="直線コネクタ 129"/>
        <xdr:cNvCxnSpPr/>
      </xdr:nvCxnSpPr>
      <xdr:spPr>
        <a:xfrm flipV="1">
          <a:off x="1130300" y="9740688"/>
          <a:ext cx="889000" cy="3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3279</xdr:rowOff>
    </xdr:from>
    <xdr:ext cx="534377" cy="259045"/>
    <xdr:sp macro="" textlink="">
      <xdr:nvSpPr>
        <xdr:cNvPr id="132" name="テキスト ボックス 131"/>
        <xdr:cNvSpPr txBox="1"/>
      </xdr:nvSpPr>
      <xdr:spPr>
        <a:xfrm>
          <a:off x="1752111" y="94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138823</xdr:rowOff>
    </xdr:from>
    <xdr:ext cx="534377" cy="259045"/>
    <xdr:sp macro="" textlink="">
      <xdr:nvSpPr>
        <xdr:cNvPr id="134" name="テキスト ボックス 133"/>
        <xdr:cNvSpPr txBox="1"/>
      </xdr:nvSpPr>
      <xdr:spPr>
        <a:xfrm>
          <a:off x="863111" y="93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127092</xdr:rowOff>
    </xdr:from>
    <xdr:to>
      <xdr:col>6</xdr:col>
      <xdr:colOff>561975</xdr:colOff>
      <xdr:row>57</xdr:row>
      <xdr:rowOff>57242</xdr:rowOff>
    </xdr:to>
    <xdr:sp macro="" textlink="">
      <xdr:nvSpPr>
        <xdr:cNvPr id="140" name="円/楕円 139"/>
        <xdr:cNvSpPr/>
      </xdr:nvSpPr>
      <xdr:spPr>
        <a:xfrm>
          <a:off x="4584700" y="972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105519</xdr:rowOff>
    </xdr:from>
    <xdr:ext cx="534377" cy="259045"/>
    <xdr:sp macro="" textlink="">
      <xdr:nvSpPr>
        <xdr:cNvPr id="141" name="物件費該当値テキスト"/>
        <xdr:cNvSpPr txBox="1"/>
      </xdr:nvSpPr>
      <xdr:spPr>
        <a:xfrm>
          <a:off x="4686300" y="970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46,661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70759</xdr:rowOff>
    </xdr:from>
    <xdr:to>
      <xdr:col>5</xdr:col>
      <xdr:colOff>409575</xdr:colOff>
      <xdr:row>57</xdr:row>
      <xdr:rowOff>909</xdr:rowOff>
    </xdr:to>
    <xdr:sp macro="" textlink="">
      <xdr:nvSpPr>
        <xdr:cNvPr id="142" name="円/楕円 141"/>
        <xdr:cNvSpPr/>
      </xdr:nvSpPr>
      <xdr:spPr>
        <a:xfrm>
          <a:off x="3746500" y="967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163486</xdr:rowOff>
    </xdr:from>
    <xdr:ext cx="534377" cy="259045"/>
    <xdr:sp macro="" textlink="">
      <xdr:nvSpPr>
        <xdr:cNvPr id="143" name="テキスト ボックス 142"/>
        <xdr:cNvSpPr txBox="1"/>
      </xdr:nvSpPr>
      <xdr:spPr>
        <a:xfrm>
          <a:off x="3530111" y="976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50,111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102877</xdr:rowOff>
    </xdr:from>
    <xdr:to>
      <xdr:col>4</xdr:col>
      <xdr:colOff>206375</xdr:colOff>
      <xdr:row>57</xdr:row>
      <xdr:rowOff>33027</xdr:rowOff>
    </xdr:to>
    <xdr:sp macro="" textlink="">
      <xdr:nvSpPr>
        <xdr:cNvPr id="144" name="円/楕円 143"/>
        <xdr:cNvSpPr/>
      </xdr:nvSpPr>
      <xdr:spPr>
        <a:xfrm>
          <a:off x="2857500" y="970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24154</xdr:rowOff>
    </xdr:from>
    <xdr:ext cx="534377" cy="259045"/>
    <xdr:sp macro="" textlink="">
      <xdr:nvSpPr>
        <xdr:cNvPr id="145" name="テキスト ボックス 144"/>
        <xdr:cNvSpPr txBox="1"/>
      </xdr:nvSpPr>
      <xdr:spPr>
        <a:xfrm>
          <a:off x="2641111" y="979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48,144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88688</xdr:rowOff>
    </xdr:from>
    <xdr:to>
      <xdr:col>3</xdr:col>
      <xdr:colOff>3175</xdr:colOff>
      <xdr:row>57</xdr:row>
      <xdr:rowOff>18838</xdr:rowOff>
    </xdr:to>
    <xdr:sp macro="" textlink="">
      <xdr:nvSpPr>
        <xdr:cNvPr id="146" name="円/楕円 145"/>
        <xdr:cNvSpPr/>
      </xdr:nvSpPr>
      <xdr:spPr>
        <a:xfrm>
          <a:off x="1968500" y="968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9965</xdr:rowOff>
    </xdr:from>
    <xdr:ext cx="534377" cy="259045"/>
    <xdr:sp macro="" textlink="">
      <xdr:nvSpPr>
        <xdr:cNvPr id="147" name="テキスト ボックス 146"/>
        <xdr:cNvSpPr txBox="1"/>
      </xdr:nvSpPr>
      <xdr:spPr>
        <a:xfrm>
          <a:off x="1752111" y="978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49,013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127843</xdr:rowOff>
    </xdr:from>
    <xdr:to>
      <xdr:col>1</xdr:col>
      <xdr:colOff>485775</xdr:colOff>
      <xdr:row>57</xdr:row>
      <xdr:rowOff>57993</xdr:rowOff>
    </xdr:to>
    <xdr:sp macro="" textlink="">
      <xdr:nvSpPr>
        <xdr:cNvPr id="148" name="円/楕円 147"/>
        <xdr:cNvSpPr/>
      </xdr:nvSpPr>
      <xdr:spPr>
        <a:xfrm>
          <a:off x="1079500" y="972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49120</xdr:rowOff>
    </xdr:from>
    <xdr:ext cx="534377" cy="259045"/>
    <xdr:sp macro="" textlink="">
      <xdr:nvSpPr>
        <xdr:cNvPr id="149" name="テキスト ボックス 148"/>
        <xdr:cNvSpPr txBox="1"/>
      </xdr:nvSpPr>
      <xdr:spPr>
        <a:xfrm>
          <a:off x="863111" y="982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46,615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114782</xdr:rowOff>
    </xdr:from>
    <xdr:to>
      <xdr:col>6</xdr:col>
      <xdr:colOff>511175</xdr:colOff>
      <xdr:row>78</xdr:row>
      <xdr:rowOff>119126</xdr:rowOff>
    </xdr:to>
    <xdr:cxnSp macro="">
      <xdr:nvCxnSpPr>
        <xdr:cNvPr id="178" name="直線コネクタ 177"/>
        <xdr:cNvCxnSpPr/>
      </xdr:nvCxnSpPr>
      <xdr:spPr>
        <a:xfrm>
          <a:off x="3797300" y="13487882"/>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92727</xdr:rowOff>
    </xdr:from>
    <xdr:ext cx="469744" cy="259045"/>
    <xdr:sp macro="" textlink="">
      <xdr:nvSpPr>
        <xdr:cNvPr id="179" name="維持補修費平均値テキスト"/>
        <xdr:cNvSpPr txBox="1"/>
      </xdr:nvSpPr>
      <xdr:spPr>
        <a:xfrm>
          <a:off x="4686300" y="1312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107314</xdr:rowOff>
    </xdr:from>
    <xdr:to>
      <xdr:col>5</xdr:col>
      <xdr:colOff>358775</xdr:colOff>
      <xdr:row>78</xdr:row>
      <xdr:rowOff>114782</xdr:rowOff>
    </xdr:to>
    <xdr:cxnSp macro="">
      <xdr:nvCxnSpPr>
        <xdr:cNvPr id="181" name="直線コネクタ 180"/>
        <xdr:cNvCxnSpPr/>
      </xdr:nvCxnSpPr>
      <xdr:spPr>
        <a:xfrm>
          <a:off x="2908300" y="13480414"/>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169690</xdr:rowOff>
    </xdr:from>
    <xdr:ext cx="469744" cy="259045"/>
    <xdr:sp macro="" textlink="">
      <xdr:nvSpPr>
        <xdr:cNvPr id="183" name="テキスト ボックス 182"/>
        <xdr:cNvSpPr txBox="1"/>
      </xdr:nvSpPr>
      <xdr:spPr>
        <a:xfrm>
          <a:off x="3562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107314</xdr:rowOff>
    </xdr:from>
    <xdr:to>
      <xdr:col>4</xdr:col>
      <xdr:colOff>155575</xdr:colOff>
      <xdr:row>78</xdr:row>
      <xdr:rowOff>114936</xdr:rowOff>
    </xdr:to>
    <xdr:cxnSp macro="">
      <xdr:nvCxnSpPr>
        <xdr:cNvPr id="184" name="直線コネクタ 183"/>
        <xdr:cNvCxnSpPr/>
      </xdr:nvCxnSpPr>
      <xdr:spPr>
        <a:xfrm flipV="1">
          <a:off x="2019300" y="13480414"/>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15308</xdr:rowOff>
    </xdr:from>
    <xdr:ext cx="469744" cy="259045"/>
    <xdr:sp macro="" textlink="">
      <xdr:nvSpPr>
        <xdr:cNvPr id="186" name="テキスト ボックス 185"/>
        <xdr:cNvSpPr txBox="1"/>
      </xdr:nvSpPr>
      <xdr:spPr>
        <a:xfrm>
          <a:off x="2673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90703</xdr:rowOff>
    </xdr:from>
    <xdr:to>
      <xdr:col>2</xdr:col>
      <xdr:colOff>638175</xdr:colOff>
      <xdr:row>78</xdr:row>
      <xdr:rowOff>114936</xdr:rowOff>
    </xdr:to>
    <xdr:cxnSp macro="">
      <xdr:nvCxnSpPr>
        <xdr:cNvPr id="187" name="直線コネクタ 186"/>
        <xdr:cNvCxnSpPr/>
      </xdr:nvCxnSpPr>
      <xdr:spPr>
        <a:xfrm>
          <a:off x="1130300" y="13463803"/>
          <a:ext cx="889000" cy="2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5173</xdr:rowOff>
    </xdr:from>
    <xdr:ext cx="469744" cy="259045"/>
    <xdr:sp macro="" textlink="">
      <xdr:nvSpPr>
        <xdr:cNvPr id="189" name="テキスト ボックス 188"/>
        <xdr:cNvSpPr txBox="1"/>
      </xdr:nvSpPr>
      <xdr:spPr>
        <a:xfrm>
          <a:off x="1784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20947</xdr:rowOff>
    </xdr:from>
    <xdr:ext cx="469744" cy="259045"/>
    <xdr:sp macro="" textlink="">
      <xdr:nvSpPr>
        <xdr:cNvPr id="191" name="テキスト ボックス 190"/>
        <xdr:cNvSpPr txBox="1"/>
      </xdr:nvSpPr>
      <xdr:spPr>
        <a:xfrm>
          <a:off x="895427" y="13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68326</xdr:rowOff>
    </xdr:from>
    <xdr:to>
      <xdr:col>6</xdr:col>
      <xdr:colOff>561975</xdr:colOff>
      <xdr:row>78</xdr:row>
      <xdr:rowOff>169926</xdr:rowOff>
    </xdr:to>
    <xdr:sp macro="" textlink="">
      <xdr:nvSpPr>
        <xdr:cNvPr id="197" name="円/楕円 196"/>
        <xdr:cNvSpPr/>
      </xdr:nvSpPr>
      <xdr:spPr>
        <a:xfrm>
          <a:off x="4584700" y="1344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154703</xdr:rowOff>
    </xdr:from>
    <xdr:ext cx="469744" cy="259045"/>
    <xdr:sp macro="" textlink="">
      <xdr:nvSpPr>
        <xdr:cNvPr id="198" name="維持補修費該当値テキスト"/>
        <xdr:cNvSpPr txBox="1"/>
      </xdr:nvSpPr>
      <xdr:spPr>
        <a:xfrm>
          <a:off x="4686300" y="1335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63982</xdr:rowOff>
    </xdr:from>
    <xdr:to>
      <xdr:col>5</xdr:col>
      <xdr:colOff>409575</xdr:colOff>
      <xdr:row>78</xdr:row>
      <xdr:rowOff>165582</xdr:rowOff>
    </xdr:to>
    <xdr:sp macro="" textlink="">
      <xdr:nvSpPr>
        <xdr:cNvPr id="199" name="円/楕円 198"/>
        <xdr:cNvSpPr/>
      </xdr:nvSpPr>
      <xdr:spPr>
        <a:xfrm>
          <a:off x="3746500" y="1343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156709</xdr:rowOff>
    </xdr:from>
    <xdr:ext cx="469744" cy="259045"/>
    <xdr:sp macro="" textlink="">
      <xdr:nvSpPr>
        <xdr:cNvPr id="200" name="テキスト ボックス 199"/>
        <xdr:cNvSpPr txBox="1"/>
      </xdr:nvSpPr>
      <xdr:spPr>
        <a:xfrm>
          <a:off x="3562427" y="1352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56514</xdr:rowOff>
    </xdr:from>
    <xdr:to>
      <xdr:col>4</xdr:col>
      <xdr:colOff>206375</xdr:colOff>
      <xdr:row>78</xdr:row>
      <xdr:rowOff>158114</xdr:rowOff>
    </xdr:to>
    <xdr:sp macro="" textlink="">
      <xdr:nvSpPr>
        <xdr:cNvPr id="201" name="円/楕円 200"/>
        <xdr:cNvSpPr/>
      </xdr:nvSpPr>
      <xdr:spPr>
        <a:xfrm>
          <a:off x="2857500" y="1342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149241</xdr:rowOff>
    </xdr:from>
    <xdr:ext cx="469744" cy="259045"/>
    <xdr:sp macro="" textlink="">
      <xdr:nvSpPr>
        <xdr:cNvPr id="202" name="テキスト ボックス 201"/>
        <xdr:cNvSpPr txBox="1"/>
      </xdr:nvSpPr>
      <xdr:spPr>
        <a:xfrm>
          <a:off x="2673427" y="1352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64136</xdr:rowOff>
    </xdr:from>
    <xdr:to>
      <xdr:col>3</xdr:col>
      <xdr:colOff>3175</xdr:colOff>
      <xdr:row>78</xdr:row>
      <xdr:rowOff>165736</xdr:rowOff>
    </xdr:to>
    <xdr:sp macro="" textlink="">
      <xdr:nvSpPr>
        <xdr:cNvPr id="203" name="円/楕円 202"/>
        <xdr:cNvSpPr/>
      </xdr:nvSpPr>
      <xdr:spPr>
        <a:xfrm>
          <a:off x="1968500" y="1343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156863</xdr:rowOff>
    </xdr:from>
    <xdr:ext cx="469744" cy="259045"/>
    <xdr:sp macro="" textlink="">
      <xdr:nvSpPr>
        <xdr:cNvPr id="204" name="テキスト ボックス 203"/>
        <xdr:cNvSpPr txBox="1"/>
      </xdr:nvSpPr>
      <xdr:spPr>
        <a:xfrm>
          <a:off x="1784427" y="1352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39903</xdr:rowOff>
    </xdr:from>
    <xdr:to>
      <xdr:col>1</xdr:col>
      <xdr:colOff>485775</xdr:colOff>
      <xdr:row>78</xdr:row>
      <xdr:rowOff>141503</xdr:rowOff>
    </xdr:to>
    <xdr:sp macro="" textlink="">
      <xdr:nvSpPr>
        <xdr:cNvPr id="205" name="円/楕円 204"/>
        <xdr:cNvSpPr/>
      </xdr:nvSpPr>
      <xdr:spPr>
        <a:xfrm>
          <a:off x="1079500" y="1341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132630</xdr:rowOff>
    </xdr:from>
    <xdr:ext cx="469744" cy="259045"/>
    <xdr:sp macro="" textlink="">
      <xdr:nvSpPr>
        <xdr:cNvPr id="206" name="テキスト ボックス 205"/>
        <xdr:cNvSpPr txBox="1"/>
      </xdr:nvSpPr>
      <xdr:spPr>
        <a:xfrm>
          <a:off x="895427" y="1350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95199</xdr:rowOff>
    </xdr:from>
    <xdr:to>
      <xdr:col>6</xdr:col>
      <xdr:colOff>511175</xdr:colOff>
      <xdr:row>97</xdr:row>
      <xdr:rowOff>125927</xdr:rowOff>
    </xdr:to>
    <xdr:cxnSp macro="">
      <xdr:nvCxnSpPr>
        <xdr:cNvPr id="236" name="直線コネクタ 235"/>
        <xdr:cNvCxnSpPr/>
      </xdr:nvCxnSpPr>
      <xdr:spPr>
        <a:xfrm flipV="1">
          <a:off x="3797300" y="16725849"/>
          <a:ext cx="838200" cy="3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155421</xdr:rowOff>
    </xdr:from>
    <xdr:ext cx="534377" cy="259045"/>
    <xdr:sp macro="" textlink="">
      <xdr:nvSpPr>
        <xdr:cNvPr id="237" name="扶助費平均値テキスト"/>
        <xdr:cNvSpPr txBox="1"/>
      </xdr:nvSpPr>
      <xdr:spPr>
        <a:xfrm>
          <a:off x="4686300" y="164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125927</xdr:rowOff>
    </xdr:from>
    <xdr:to>
      <xdr:col>5</xdr:col>
      <xdr:colOff>358775</xdr:colOff>
      <xdr:row>98</xdr:row>
      <xdr:rowOff>101885</xdr:rowOff>
    </xdr:to>
    <xdr:cxnSp macro="">
      <xdr:nvCxnSpPr>
        <xdr:cNvPr id="239" name="直線コネクタ 238"/>
        <xdr:cNvCxnSpPr/>
      </xdr:nvCxnSpPr>
      <xdr:spPr>
        <a:xfrm flipV="1">
          <a:off x="2908300" y="16756577"/>
          <a:ext cx="889000" cy="14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141248</xdr:rowOff>
    </xdr:from>
    <xdr:ext cx="534377" cy="259045"/>
    <xdr:sp macro="" textlink="">
      <xdr:nvSpPr>
        <xdr:cNvPr id="241" name="テキスト ボックス 240"/>
        <xdr:cNvSpPr txBox="1"/>
      </xdr:nvSpPr>
      <xdr:spPr>
        <a:xfrm>
          <a:off x="3530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101885</xdr:rowOff>
    </xdr:from>
    <xdr:to>
      <xdr:col>4</xdr:col>
      <xdr:colOff>155575</xdr:colOff>
      <xdr:row>98</xdr:row>
      <xdr:rowOff>149988</xdr:rowOff>
    </xdr:to>
    <xdr:cxnSp macro="">
      <xdr:nvCxnSpPr>
        <xdr:cNvPr id="242" name="直線コネクタ 241"/>
        <xdr:cNvCxnSpPr/>
      </xdr:nvCxnSpPr>
      <xdr:spPr>
        <a:xfrm flipV="1">
          <a:off x="2019300" y="16903985"/>
          <a:ext cx="889000" cy="4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77449</xdr:rowOff>
    </xdr:from>
    <xdr:ext cx="534377" cy="259045"/>
    <xdr:sp macro="" textlink="">
      <xdr:nvSpPr>
        <xdr:cNvPr id="244" name="テキスト ボックス 243"/>
        <xdr:cNvSpPr txBox="1"/>
      </xdr:nvSpPr>
      <xdr:spPr>
        <a:xfrm>
          <a:off x="2641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149988</xdr:rowOff>
    </xdr:from>
    <xdr:to>
      <xdr:col>2</xdr:col>
      <xdr:colOff>638175</xdr:colOff>
      <xdr:row>99</xdr:row>
      <xdr:rowOff>445</xdr:rowOff>
    </xdr:to>
    <xdr:cxnSp macro="">
      <xdr:nvCxnSpPr>
        <xdr:cNvPr id="245" name="直線コネクタ 244"/>
        <xdr:cNvCxnSpPr/>
      </xdr:nvCxnSpPr>
      <xdr:spPr>
        <a:xfrm flipV="1">
          <a:off x="1130300" y="16952088"/>
          <a:ext cx="889000" cy="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92212</xdr:rowOff>
    </xdr:from>
    <xdr:ext cx="534377" cy="259045"/>
    <xdr:sp macro="" textlink="">
      <xdr:nvSpPr>
        <xdr:cNvPr id="247" name="テキスト ボックス 246"/>
        <xdr:cNvSpPr txBox="1"/>
      </xdr:nvSpPr>
      <xdr:spPr>
        <a:xfrm>
          <a:off x="1752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101700</xdr:rowOff>
    </xdr:from>
    <xdr:ext cx="534377" cy="259045"/>
    <xdr:sp macro="" textlink="">
      <xdr:nvSpPr>
        <xdr:cNvPr id="249" name="テキスト ボックス 248"/>
        <xdr:cNvSpPr txBox="1"/>
      </xdr:nvSpPr>
      <xdr:spPr>
        <a:xfrm>
          <a:off x="863111" y="1656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44399</xdr:rowOff>
    </xdr:from>
    <xdr:to>
      <xdr:col>6</xdr:col>
      <xdr:colOff>561975</xdr:colOff>
      <xdr:row>97</xdr:row>
      <xdr:rowOff>145999</xdr:rowOff>
    </xdr:to>
    <xdr:sp macro="" textlink="">
      <xdr:nvSpPr>
        <xdr:cNvPr id="255" name="円/楕円 254"/>
        <xdr:cNvSpPr/>
      </xdr:nvSpPr>
      <xdr:spPr>
        <a:xfrm>
          <a:off x="4584700" y="1667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22826</xdr:rowOff>
    </xdr:from>
    <xdr:ext cx="534377" cy="259045"/>
    <xdr:sp macro="" textlink="">
      <xdr:nvSpPr>
        <xdr:cNvPr id="256" name="扶助費該当値テキスト"/>
        <xdr:cNvSpPr txBox="1"/>
      </xdr:nvSpPr>
      <xdr:spPr>
        <a:xfrm>
          <a:off x="4686300" y="1665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55,336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75127</xdr:rowOff>
    </xdr:from>
    <xdr:to>
      <xdr:col>5</xdr:col>
      <xdr:colOff>409575</xdr:colOff>
      <xdr:row>98</xdr:row>
      <xdr:rowOff>5277</xdr:rowOff>
    </xdr:to>
    <xdr:sp macro="" textlink="">
      <xdr:nvSpPr>
        <xdr:cNvPr id="257" name="円/楕円 256"/>
        <xdr:cNvSpPr/>
      </xdr:nvSpPr>
      <xdr:spPr>
        <a:xfrm>
          <a:off x="3746500" y="1670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167854</xdr:rowOff>
    </xdr:from>
    <xdr:ext cx="534377" cy="259045"/>
    <xdr:sp macro="" textlink="">
      <xdr:nvSpPr>
        <xdr:cNvPr id="258" name="テキスト ボックス 257"/>
        <xdr:cNvSpPr txBox="1"/>
      </xdr:nvSpPr>
      <xdr:spPr>
        <a:xfrm>
          <a:off x="3530111" y="1679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53,723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51085</xdr:rowOff>
    </xdr:from>
    <xdr:to>
      <xdr:col>4</xdr:col>
      <xdr:colOff>206375</xdr:colOff>
      <xdr:row>98</xdr:row>
      <xdr:rowOff>152685</xdr:rowOff>
    </xdr:to>
    <xdr:sp macro="" textlink="">
      <xdr:nvSpPr>
        <xdr:cNvPr id="259" name="円/楕円 258"/>
        <xdr:cNvSpPr/>
      </xdr:nvSpPr>
      <xdr:spPr>
        <a:xfrm>
          <a:off x="2857500" y="1685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143812</xdr:rowOff>
    </xdr:from>
    <xdr:ext cx="534377" cy="259045"/>
    <xdr:sp macro="" textlink="">
      <xdr:nvSpPr>
        <xdr:cNvPr id="260" name="テキスト ボックス 259"/>
        <xdr:cNvSpPr txBox="1"/>
      </xdr:nvSpPr>
      <xdr:spPr>
        <a:xfrm>
          <a:off x="2641111" y="1694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45,985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99188</xdr:rowOff>
    </xdr:from>
    <xdr:to>
      <xdr:col>3</xdr:col>
      <xdr:colOff>3175</xdr:colOff>
      <xdr:row>99</xdr:row>
      <xdr:rowOff>29338</xdr:rowOff>
    </xdr:to>
    <xdr:sp macro="" textlink="">
      <xdr:nvSpPr>
        <xdr:cNvPr id="261" name="円/楕円 260"/>
        <xdr:cNvSpPr/>
      </xdr:nvSpPr>
      <xdr:spPr>
        <a:xfrm>
          <a:off x="1968500" y="1690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20465</xdr:rowOff>
    </xdr:from>
    <xdr:ext cx="534377" cy="259045"/>
    <xdr:sp macro="" textlink="">
      <xdr:nvSpPr>
        <xdr:cNvPr id="262" name="テキスト ボックス 261"/>
        <xdr:cNvSpPr txBox="1"/>
      </xdr:nvSpPr>
      <xdr:spPr>
        <a:xfrm>
          <a:off x="1752111" y="1699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43,460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121095</xdr:rowOff>
    </xdr:from>
    <xdr:to>
      <xdr:col>1</xdr:col>
      <xdr:colOff>485775</xdr:colOff>
      <xdr:row>99</xdr:row>
      <xdr:rowOff>51245</xdr:rowOff>
    </xdr:to>
    <xdr:sp macro="" textlink="">
      <xdr:nvSpPr>
        <xdr:cNvPr id="263" name="円/楕円 262"/>
        <xdr:cNvSpPr/>
      </xdr:nvSpPr>
      <xdr:spPr>
        <a:xfrm>
          <a:off x="1079500" y="1692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42372</xdr:rowOff>
    </xdr:from>
    <xdr:ext cx="534377" cy="259045"/>
    <xdr:sp macro="" textlink="">
      <xdr:nvSpPr>
        <xdr:cNvPr id="264" name="テキスト ボックス 263"/>
        <xdr:cNvSpPr txBox="1"/>
      </xdr:nvSpPr>
      <xdr:spPr>
        <a:xfrm>
          <a:off x="863111" y="1701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42,310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166871</xdr:rowOff>
    </xdr:from>
    <xdr:to>
      <xdr:col>15</xdr:col>
      <xdr:colOff>180975</xdr:colOff>
      <xdr:row>36</xdr:row>
      <xdr:rowOff>7232</xdr:rowOff>
    </xdr:to>
    <xdr:cxnSp macro="">
      <xdr:nvCxnSpPr>
        <xdr:cNvPr id="295" name="直線コネクタ 294"/>
        <xdr:cNvCxnSpPr/>
      </xdr:nvCxnSpPr>
      <xdr:spPr>
        <a:xfrm flipV="1">
          <a:off x="9639300" y="6167621"/>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84483</xdr:rowOff>
    </xdr:from>
    <xdr:ext cx="534377" cy="259045"/>
    <xdr:sp macro="" textlink="">
      <xdr:nvSpPr>
        <xdr:cNvPr id="296" name="補助費等平均値テキスト"/>
        <xdr:cNvSpPr txBox="1"/>
      </xdr:nvSpPr>
      <xdr:spPr>
        <a:xfrm>
          <a:off x="10528300" y="6256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7232</xdr:rowOff>
    </xdr:from>
    <xdr:to>
      <xdr:col>14</xdr:col>
      <xdr:colOff>28575</xdr:colOff>
      <xdr:row>36</xdr:row>
      <xdr:rowOff>35839</xdr:rowOff>
    </xdr:to>
    <xdr:cxnSp macro="">
      <xdr:nvCxnSpPr>
        <xdr:cNvPr id="298" name="直線コネクタ 297"/>
        <xdr:cNvCxnSpPr/>
      </xdr:nvCxnSpPr>
      <xdr:spPr>
        <a:xfrm flipV="1">
          <a:off x="8750300" y="6179432"/>
          <a:ext cx="889000" cy="2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45610</xdr:rowOff>
    </xdr:from>
    <xdr:ext cx="534377" cy="259045"/>
    <xdr:sp macro="" textlink="">
      <xdr:nvSpPr>
        <xdr:cNvPr id="300" name="テキスト ボックス 299"/>
        <xdr:cNvSpPr txBox="1"/>
      </xdr:nvSpPr>
      <xdr:spPr>
        <a:xfrm>
          <a:off x="9372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34838</xdr:rowOff>
    </xdr:from>
    <xdr:to>
      <xdr:col>12</xdr:col>
      <xdr:colOff>511175</xdr:colOff>
      <xdr:row>36</xdr:row>
      <xdr:rowOff>35839</xdr:rowOff>
    </xdr:to>
    <xdr:cxnSp macro="">
      <xdr:nvCxnSpPr>
        <xdr:cNvPr id="301" name="直線コネクタ 300"/>
        <xdr:cNvCxnSpPr/>
      </xdr:nvCxnSpPr>
      <xdr:spPr>
        <a:xfrm>
          <a:off x="7861300" y="6207038"/>
          <a:ext cx="889000" cy="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8729</xdr:rowOff>
    </xdr:from>
    <xdr:ext cx="534377" cy="259045"/>
    <xdr:sp macro="" textlink="">
      <xdr:nvSpPr>
        <xdr:cNvPr id="303" name="テキスト ボックス 302"/>
        <xdr:cNvSpPr txBox="1"/>
      </xdr:nvSpPr>
      <xdr:spPr>
        <a:xfrm>
          <a:off x="8483111" y="635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34838</xdr:rowOff>
    </xdr:from>
    <xdr:to>
      <xdr:col>11</xdr:col>
      <xdr:colOff>307975</xdr:colOff>
      <xdr:row>36</xdr:row>
      <xdr:rowOff>48260</xdr:rowOff>
    </xdr:to>
    <xdr:cxnSp macro="">
      <xdr:nvCxnSpPr>
        <xdr:cNvPr id="304" name="直線コネクタ 303"/>
        <xdr:cNvCxnSpPr/>
      </xdr:nvCxnSpPr>
      <xdr:spPr>
        <a:xfrm flipV="1">
          <a:off x="6972300" y="6207038"/>
          <a:ext cx="889000" cy="1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39035</xdr:rowOff>
    </xdr:from>
    <xdr:ext cx="534377" cy="259045"/>
    <xdr:sp macro="" textlink="">
      <xdr:nvSpPr>
        <xdr:cNvPr id="306" name="テキスト ボックス 305"/>
        <xdr:cNvSpPr txBox="1"/>
      </xdr:nvSpPr>
      <xdr:spPr>
        <a:xfrm>
          <a:off x="7594111" y="63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40004</xdr:rowOff>
    </xdr:from>
    <xdr:ext cx="534377" cy="259045"/>
    <xdr:sp macro="" textlink="">
      <xdr:nvSpPr>
        <xdr:cNvPr id="308" name="テキスト ボックス 307"/>
        <xdr:cNvSpPr txBox="1"/>
      </xdr:nvSpPr>
      <xdr:spPr>
        <a:xfrm>
          <a:off x="6705111" y="638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116071</xdr:rowOff>
    </xdr:from>
    <xdr:to>
      <xdr:col>15</xdr:col>
      <xdr:colOff>231775</xdr:colOff>
      <xdr:row>36</xdr:row>
      <xdr:rowOff>46221</xdr:rowOff>
    </xdr:to>
    <xdr:sp macro="" textlink="">
      <xdr:nvSpPr>
        <xdr:cNvPr id="314" name="円/楕円 313"/>
        <xdr:cNvSpPr/>
      </xdr:nvSpPr>
      <xdr:spPr>
        <a:xfrm>
          <a:off x="10426700" y="611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138948</xdr:rowOff>
    </xdr:from>
    <xdr:ext cx="534377" cy="259045"/>
    <xdr:sp macro="" textlink="">
      <xdr:nvSpPr>
        <xdr:cNvPr id="315" name="補助費等該当値テキスト"/>
        <xdr:cNvSpPr txBox="1"/>
      </xdr:nvSpPr>
      <xdr:spPr>
        <a:xfrm>
          <a:off x="10528300" y="596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56,754</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127882</xdr:rowOff>
    </xdr:from>
    <xdr:to>
      <xdr:col>14</xdr:col>
      <xdr:colOff>79375</xdr:colOff>
      <xdr:row>36</xdr:row>
      <xdr:rowOff>58032</xdr:rowOff>
    </xdr:to>
    <xdr:sp macro="" textlink="">
      <xdr:nvSpPr>
        <xdr:cNvPr id="316" name="円/楕円 315"/>
        <xdr:cNvSpPr/>
      </xdr:nvSpPr>
      <xdr:spPr>
        <a:xfrm>
          <a:off x="9588500" y="612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74559</xdr:rowOff>
    </xdr:from>
    <xdr:ext cx="534377" cy="259045"/>
    <xdr:sp macro="" textlink="">
      <xdr:nvSpPr>
        <xdr:cNvPr id="317" name="テキスト ボックス 316"/>
        <xdr:cNvSpPr txBox="1"/>
      </xdr:nvSpPr>
      <xdr:spPr>
        <a:xfrm>
          <a:off x="9372111" y="590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55,669</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156489</xdr:rowOff>
    </xdr:from>
    <xdr:to>
      <xdr:col>12</xdr:col>
      <xdr:colOff>561975</xdr:colOff>
      <xdr:row>36</xdr:row>
      <xdr:rowOff>86639</xdr:rowOff>
    </xdr:to>
    <xdr:sp macro="" textlink="">
      <xdr:nvSpPr>
        <xdr:cNvPr id="318" name="円/楕円 317"/>
        <xdr:cNvSpPr/>
      </xdr:nvSpPr>
      <xdr:spPr>
        <a:xfrm>
          <a:off x="8699500" y="61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103166</xdr:rowOff>
    </xdr:from>
    <xdr:ext cx="534377" cy="259045"/>
    <xdr:sp macro="" textlink="">
      <xdr:nvSpPr>
        <xdr:cNvPr id="319" name="テキスト ボックス 318"/>
        <xdr:cNvSpPr txBox="1"/>
      </xdr:nvSpPr>
      <xdr:spPr>
        <a:xfrm>
          <a:off x="8483111" y="593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53,041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155488</xdr:rowOff>
    </xdr:from>
    <xdr:to>
      <xdr:col>11</xdr:col>
      <xdr:colOff>358775</xdr:colOff>
      <xdr:row>36</xdr:row>
      <xdr:rowOff>85638</xdr:rowOff>
    </xdr:to>
    <xdr:sp macro="" textlink="">
      <xdr:nvSpPr>
        <xdr:cNvPr id="320" name="円/楕円 319"/>
        <xdr:cNvSpPr/>
      </xdr:nvSpPr>
      <xdr:spPr>
        <a:xfrm>
          <a:off x="7810500" y="615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102165</xdr:rowOff>
    </xdr:from>
    <xdr:ext cx="534377" cy="259045"/>
    <xdr:sp macro="" textlink="">
      <xdr:nvSpPr>
        <xdr:cNvPr id="321" name="テキスト ボックス 320"/>
        <xdr:cNvSpPr txBox="1"/>
      </xdr:nvSpPr>
      <xdr:spPr>
        <a:xfrm>
          <a:off x="7594111" y="593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53,133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168910</xdr:rowOff>
    </xdr:from>
    <xdr:to>
      <xdr:col>10</xdr:col>
      <xdr:colOff>155575</xdr:colOff>
      <xdr:row>36</xdr:row>
      <xdr:rowOff>99060</xdr:rowOff>
    </xdr:to>
    <xdr:sp macro="" textlink="">
      <xdr:nvSpPr>
        <xdr:cNvPr id="322" name="円/楕円 321"/>
        <xdr:cNvSpPr/>
      </xdr:nvSpPr>
      <xdr:spPr>
        <a:xfrm>
          <a:off x="6921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115587</xdr:rowOff>
    </xdr:from>
    <xdr:ext cx="534377" cy="259045"/>
    <xdr:sp macro="" textlink="">
      <xdr:nvSpPr>
        <xdr:cNvPr id="323" name="テキスト ボックス 322"/>
        <xdr:cNvSpPr txBox="1"/>
      </xdr:nvSpPr>
      <xdr:spPr>
        <a:xfrm>
          <a:off x="6705111" y="594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61,447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40884</xdr:rowOff>
    </xdr:from>
    <xdr:to>
      <xdr:col>15</xdr:col>
      <xdr:colOff>180975</xdr:colOff>
      <xdr:row>57</xdr:row>
      <xdr:rowOff>75319</xdr:rowOff>
    </xdr:to>
    <xdr:cxnSp macro="">
      <xdr:nvCxnSpPr>
        <xdr:cNvPr id="352" name="直線コネクタ 351"/>
        <xdr:cNvCxnSpPr/>
      </xdr:nvCxnSpPr>
      <xdr:spPr>
        <a:xfrm flipV="1">
          <a:off x="9639300" y="9813534"/>
          <a:ext cx="838200" cy="3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150494</xdr:rowOff>
    </xdr:from>
    <xdr:ext cx="534377" cy="259045"/>
    <xdr:sp macro="" textlink="">
      <xdr:nvSpPr>
        <xdr:cNvPr id="353" name="普通建設事業費平均値テキスト"/>
        <xdr:cNvSpPr txBox="1"/>
      </xdr:nvSpPr>
      <xdr:spPr>
        <a:xfrm>
          <a:off x="10528300" y="9580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41013</xdr:rowOff>
    </xdr:from>
    <xdr:to>
      <xdr:col>14</xdr:col>
      <xdr:colOff>28575</xdr:colOff>
      <xdr:row>57</xdr:row>
      <xdr:rowOff>75319</xdr:rowOff>
    </xdr:to>
    <xdr:cxnSp macro="">
      <xdr:nvCxnSpPr>
        <xdr:cNvPr id="355" name="直線コネクタ 354"/>
        <xdr:cNvCxnSpPr/>
      </xdr:nvCxnSpPr>
      <xdr:spPr>
        <a:xfrm>
          <a:off x="8750300" y="9813663"/>
          <a:ext cx="889000" cy="3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48592</xdr:rowOff>
    </xdr:from>
    <xdr:ext cx="534377" cy="259045"/>
    <xdr:sp macro="" textlink="">
      <xdr:nvSpPr>
        <xdr:cNvPr id="357" name="テキスト ボックス 356"/>
        <xdr:cNvSpPr txBox="1"/>
      </xdr:nvSpPr>
      <xdr:spPr>
        <a:xfrm>
          <a:off x="9372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41013</xdr:rowOff>
    </xdr:from>
    <xdr:to>
      <xdr:col>12</xdr:col>
      <xdr:colOff>511175</xdr:colOff>
      <xdr:row>57</xdr:row>
      <xdr:rowOff>162819</xdr:rowOff>
    </xdr:to>
    <xdr:cxnSp macro="">
      <xdr:nvCxnSpPr>
        <xdr:cNvPr id="358" name="直線コネクタ 357"/>
        <xdr:cNvCxnSpPr/>
      </xdr:nvCxnSpPr>
      <xdr:spPr>
        <a:xfrm flipV="1">
          <a:off x="7861300" y="9813663"/>
          <a:ext cx="889000" cy="12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48760</xdr:rowOff>
    </xdr:from>
    <xdr:ext cx="534377" cy="259045"/>
    <xdr:sp macro="" textlink="">
      <xdr:nvSpPr>
        <xdr:cNvPr id="360" name="テキスト ボックス 359"/>
        <xdr:cNvSpPr txBox="1"/>
      </xdr:nvSpPr>
      <xdr:spPr>
        <a:xfrm>
          <a:off x="8483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162819</xdr:rowOff>
    </xdr:from>
    <xdr:to>
      <xdr:col>11</xdr:col>
      <xdr:colOff>307975</xdr:colOff>
      <xdr:row>58</xdr:row>
      <xdr:rowOff>25354</xdr:rowOff>
    </xdr:to>
    <xdr:cxnSp macro="">
      <xdr:nvCxnSpPr>
        <xdr:cNvPr id="361" name="直線コネクタ 360"/>
        <xdr:cNvCxnSpPr/>
      </xdr:nvCxnSpPr>
      <xdr:spPr>
        <a:xfrm flipV="1">
          <a:off x="6972300" y="9935469"/>
          <a:ext cx="889000" cy="3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97917</xdr:rowOff>
    </xdr:from>
    <xdr:ext cx="534377" cy="259045"/>
    <xdr:sp macro="" textlink="">
      <xdr:nvSpPr>
        <xdr:cNvPr id="363" name="テキスト ボックス 362"/>
        <xdr:cNvSpPr txBox="1"/>
      </xdr:nvSpPr>
      <xdr:spPr>
        <a:xfrm>
          <a:off x="7594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128243</xdr:rowOff>
    </xdr:from>
    <xdr:ext cx="534377" cy="259045"/>
    <xdr:sp macro="" textlink="">
      <xdr:nvSpPr>
        <xdr:cNvPr id="365" name="テキスト ボックス 364"/>
        <xdr:cNvSpPr txBox="1"/>
      </xdr:nvSpPr>
      <xdr:spPr>
        <a:xfrm>
          <a:off x="6705111" y="95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161534</xdr:rowOff>
    </xdr:from>
    <xdr:to>
      <xdr:col>15</xdr:col>
      <xdr:colOff>231775</xdr:colOff>
      <xdr:row>57</xdr:row>
      <xdr:rowOff>91684</xdr:rowOff>
    </xdr:to>
    <xdr:sp macro="" textlink="">
      <xdr:nvSpPr>
        <xdr:cNvPr id="371" name="円/楕円 370"/>
        <xdr:cNvSpPr/>
      </xdr:nvSpPr>
      <xdr:spPr>
        <a:xfrm>
          <a:off x="10426700" y="976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139961</xdr:rowOff>
    </xdr:from>
    <xdr:ext cx="534377" cy="259045"/>
    <xdr:sp macro="" textlink="">
      <xdr:nvSpPr>
        <xdr:cNvPr id="372" name="普通建設事業費該当値テキスト"/>
        <xdr:cNvSpPr txBox="1"/>
      </xdr:nvSpPr>
      <xdr:spPr>
        <a:xfrm>
          <a:off x="10528300" y="974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45,468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24519</xdr:rowOff>
    </xdr:from>
    <xdr:to>
      <xdr:col>14</xdr:col>
      <xdr:colOff>79375</xdr:colOff>
      <xdr:row>57</xdr:row>
      <xdr:rowOff>126119</xdr:rowOff>
    </xdr:to>
    <xdr:sp macro="" textlink="">
      <xdr:nvSpPr>
        <xdr:cNvPr id="373" name="円/楕円 372"/>
        <xdr:cNvSpPr/>
      </xdr:nvSpPr>
      <xdr:spPr>
        <a:xfrm>
          <a:off x="9588500" y="979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117246</xdr:rowOff>
    </xdr:from>
    <xdr:ext cx="534377" cy="259045"/>
    <xdr:sp macro="" textlink="">
      <xdr:nvSpPr>
        <xdr:cNvPr id="374" name="テキスト ボックス 373"/>
        <xdr:cNvSpPr txBox="1"/>
      </xdr:nvSpPr>
      <xdr:spPr>
        <a:xfrm>
          <a:off x="9372111" y="988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40,949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161663</xdr:rowOff>
    </xdr:from>
    <xdr:to>
      <xdr:col>12</xdr:col>
      <xdr:colOff>561975</xdr:colOff>
      <xdr:row>57</xdr:row>
      <xdr:rowOff>91813</xdr:rowOff>
    </xdr:to>
    <xdr:sp macro="" textlink="">
      <xdr:nvSpPr>
        <xdr:cNvPr id="375" name="円/楕円 374"/>
        <xdr:cNvSpPr/>
      </xdr:nvSpPr>
      <xdr:spPr>
        <a:xfrm>
          <a:off x="8699500" y="976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82940</xdr:rowOff>
    </xdr:from>
    <xdr:ext cx="534377" cy="259045"/>
    <xdr:sp macro="" textlink="">
      <xdr:nvSpPr>
        <xdr:cNvPr id="376" name="テキスト ボックス 375"/>
        <xdr:cNvSpPr txBox="1"/>
      </xdr:nvSpPr>
      <xdr:spPr>
        <a:xfrm>
          <a:off x="8483111" y="985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45,451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112019</xdr:rowOff>
    </xdr:from>
    <xdr:to>
      <xdr:col>11</xdr:col>
      <xdr:colOff>358775</xdr:colOff>
      <xdr:row>58</xdr:row>
      <xdr:rowOff>42169</xdr:rowOff>
    </xdr:to>
    <xdr:sp macro="" textlink="">
      <xdr:nvSpPr>
        <xdr:cNvPr id="377" name="円/楕円 376"/>
        <xdr:cNvSpPr/>
      </xdr:nvSpPr>
      <xdr:spPr>
        <a:xfrm>
          <a:off x="7810500" y="988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33296</xdr:rowOff>
    </xdr:from>
    <xdr:ext cx="534377" cy="259045"/>
    <xdr:sp macro="" textlink="">
      <xdr:nvSpPr>
        <xdr:cNvPr id="378" name="テキスト ボックス 377"/>
        <xdr:cNvSpPr txBox="1"/>
      </xdr:nvSpPr>
      <xdr:spPr>
        <a:xfrm>
          <a:off x="7594111" y="997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29,466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146004</xdr:rowOff>
    </xdr:from>
    <xdr:to>
      <xdr:col>10</xdr:col>
      <xdr:colOff>155575</xdr:colOff>
      <xdr:row>58</xdr:row>
      <xdr:rowOff>76154</xdr:rowOff>
    </xdr:to>
    <xdr:sp macro="" textlink="">
      <xdr:nvSpPr>
        <xdr:cNvPr id="379" name="円/楕円 378"/>
        <xdr:cNvSpPr/>
      </xdr:nvSpPr>
      <xdr:spPr>
        <a:xfrm>
          <a:off x="6921500" y="991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67281</xdr:rowOff>
    </xdr:from>
    <xdr:ext cx="534377" cy="259045"/>
    <xdr:sp macro="" textlink="">
      <xdr:nvSpPr>
        <xdr:cNvPr id="380" name="テキスト ボックス 379"/>
        <xdr:cNvSpPr txBox="1"/>
      </xdr:nvSpPr>
      <xdr:spPr>
        <a:xfrm>
          <a:off x="6705111" y="1001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125744</xdr:rowOff>
    </xdr:from>
    <xdr:to>
      <xdr:col>15</xdr:col>
      <xdr:colOff>180975</xdr:colOff>
      <xdr:row>78</xdr:row>
      <xdr:rowOff>17061</xdr:rowOff>
    </xdr:to>
    <xdr:cxnSp macro="">
      <xdr:nvCxnSpPr>
        <xdr:cNvPr id="411" name="直線コネクタ 410"/>
        <xdr:cNvCxnSpPr/>
      </xdr:nvCxnSpPr>
      <xdr:spPr>
        <a:xfrm flipV="1">
          <a:off x="9639300" y="13327394"/>
          <a:ext cx="838200" cy="6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105481</xdr:rowOff>
    </xdr:from>
    <xdr:ext cx="534377" cy="259045"/>
    <xdr:sp macro="" textlink="">
      <xdr:nvSpPr>
        <xdr:cNvPr id="412" name="普通建設事業費 （ うち新規整備　）平均値テキスト"/>
        <xdr:cNvSpPr txBox="1"/>
      </xdr:nvSpPr>
      <xdr:spPr>
        <a:xfrm>
          <a:off x="10528300" y="13307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66598</xdr:rowOff>
    </xdr:from>
    <xdr:ext cx="534377" cy="259045"/>
    <xdr:sp macro="" textlink="">
      <xdr:nvSpPr>
        <xdr:cNvPr id="415" name="テキスト ボックス 414"/>
        <xdr:cNvSpPr txBox="1"/>
      </xdr:nvSpPr>
      <xdr:spPr>
        <a:xfrm>
          <a:off x="9372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74944</xdr:rowOff>
    </xdr:from>
    <xdr:to>
      <xdr:col>15</xdr:col>
      <xdr:colOff>231775</xdr:colOff>
      <xdr:row>78</xdr:row>
      <xdr:rowOff>5094</xdr:rowOff>
    </xdr:to>
    <xdr:sp macro="" textlink="">
      <xdr:nvSpPr>
        <xdr:cNvPr id="421" name="円/楕円 420"/>
        <xdr:cNvSpPr/>
      </xdr:nvSpPr>
      <xdr:spPr>
        <a:xfrm>
          <a:off x="10426700" y="1327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97821</xdr:rowOff>
    </xdr:from>
    <xdr:ext cx="534377" cy="259045"/>
    <xdr:sp macro="" textlink="">
      <xdr:nvSpPr>
        <xdr:cNvPr id="422" name="普通建設事業費 （ うち新規整備　）該当値テキスト"/>
        <xdr:cNvSpPr txBox="1"/>
      </xdr:nvSpPr>
      <xdr:spPr>
        <a:xfrm>
          <a:off x="10528300" y="1312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29,032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137711</xdr:rowOff>
    </xdr:from>
    <xdr:to>
      <xdr:col>14</xdr:col>
      <xdr:colOff>79375</xdr:colOff>
      <xdr:row>78</xdr:row>
      <xdr:rowOff>67861</xdr:rowOff>
    </xdr:to>
    <xdr:sp macro="" textlink="">
      <xdr:nvSpPr>
        <xdr:cNvPr id="423" name="円/楕円 422"/>
        <xdr:cNvSpPr/>
      </xdr:nvSpPr>
      <xdr:spPr>
        <a:xfrm>
          <a:off x="9588500" y="1333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84388</xdr:rowOff>
    </xdr:from>
    <xdr:ext cx="534377" cy="259045"/>
    <xdr:sp macro="" textlink="">
      <xdr:nvSpPr>
        <xdr:cNvPr id="424" name="テキスト ボックス 423"/>
        <xdr:cNvSpPr txBox="1"/>
      </xdr:nvSpPr>
      <xdr:spPr>
        <a:xfrm>
          <a:off x="9372111" y="1311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23,266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53542</xdr:rowOff>
    </xdr:from>
    <xdr:to>
      <xdr:col>15</xdr:col>
      <xdr:colOff>180975</xdr:colOff>
      <xdr:row>98</xdr:row>
      <xdr:rowOff>65900</xdr:rowOff>
    </xdr:to>
    <xdr:cxnSp macro="">
      <xdr:nvCxnSpPr>
        <xdr:cNvPr id="453" name="直線コネクタ 452"/>
        <xdr:cNvCxnSpPr/>
      </xdr:nvCxnSpPr>
      <xdr:spPr>
        <a:xfrm>
          <a:off x="9639300" y="16855642"/>
          <a:ext cx="838200" cy="1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132250</xdr:rowOff>
    </xdr:from>
    <xdr:ext cx="534377" cy="259045"/>
    <xdr:sp macro="" textlink="">
      <xdr:nvSpPr>
        <xdr:cNvPr id="454" name="普通建設事業費 （ うち更新整備　）平均値テキスト"/>
        <xdr:cNvSpPr txBox="1"/>
      </xdr:nvSpPr>
      <xdr:spPr>
        <a:xfrm>
          <a:off x="10528300" y="16591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168660</xdr:rowOff>
    </xdr:from>
    <xdr:ext cx="534377" cy="259045"/>
    <xdr:sp macro="" textlink="">
      <xdr:nvSpPr>
        <xdr:cNvPr id="457" name="テキスト ボックス 456"/>
        <xdr:cNvSpPr txBox="1"/>
      </xdr:nvSpPr>
      <xdr:spPr>
        <a:xfrm>
          <a:off x="9372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15100</xdr:rowOff>
    </xdr:from>
    <xdr:to>
      <xdr:col>15</xdr:col>
      <xdr:colOff>231775</xdr:colOff>
      <xdr:row>98</xdr:row>
      <xdr:rowOff>116700</xdr:rowOff>
    </xdr:to>
    <xdr:sp macro="" textlink="">
      <xdr:nvSpPr>
        <xdr:cNvPr id="463" name="円/楕円 462"/>
        <xdr:cNvSpPr/>
      </xdr:nvSpPr>
      <xdr:spPr>
        <a:xfrm>
          <a:off x="10426700" y="168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164977</xdr:rowOff>
    </xdr:from>
    <xdr:ext cx="534377" cy="259045"/>
    <xdr:sp macro="" textlink="">
      <xdr:nvSpPr>
        <xdr:cNvPr id="464" name="普通建設事業費 （ うち更新整備　）該当値テキスト"/>
        <xdr:cNvSpPr txBox="1"/>
      </xdr:nvSpPr>
      <xdr:spPr>
        <a:xfrm>
          <a:off x="10528300" y="1679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11,811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2742</xdr:rowOff>
    </xdr:from>
    <xdr:to>
      <xdr:col>14</xdr:col>
      <xdr:colOff>79375</xdr:colOff>
      <xdr:row>98</xdr:row>
      <xdr:rowOff>104342</xdr:rowOff>
    </xdr:to>
    <xdr:sp macro="" textlink="">
      <xdr:nvSpPr>
        <xdr:cNvPr id="465" name="円/楕円 464"/>
        <xdr:cNvSpPr/>
      </xdr:nvSpPr>
      <xdr:spPr>
        <a:xfrm>
          <a:off x="9588500" y="1680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95469</xdr:rowOff>
    </xdr:from>
    <xdr:ext cx="534377" cy="259045"/>
    <xdr:sp macro="" textlink="">
      <xdr:nvSpPr>
        <xdr:cNvPr id="466" name="テキスト ボックス 465"/>
        <xdr:cNvSpPr txBox="1"/>
      </xdr:nvSpPr>
      <xdr:spPr>
        <a:xfrm>
          <a:off x="9372111" y="1689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0" name="直線コネクタ 489"/>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3" name="災害復旧事業費最大値テキスト"/>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4" name="直線コネクタ 493"/>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40868</xdr:rowOff>
    </xdr:from>
    <xdr:to>
      <xdr:col>23</xdr:col>
      <xdr:colOff>517525</xdr:colOff>
      <xdr:row>38</xdr:row>
      <xdr:rowOff>22428</xdr:rowOff>
    </xdr:to>
    <xdr:cxnSp macro="">
      <xdr:nvCxnSpPr>
        <xdr:cNvPr id="495" name="直線コネクタ 494"/>
        <xdr:cNvCxnSpPr/>
      </xdr:nvCxnSpPr>
      <xdr:spPr>
        <a:xfrm>
          <a:off x="15481300" y="6384518"/>
          <a:ext cx="838200" cy="15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70756</xdr:rowOff>
    </xdr:from>
    <xdr:ext cx="378565" cy="259045"/>
    <xdr:sp macro="" textlink="">
      <xdr:nvSpPr>
        <xdr:cNvPr id="496" name="災害復旧事業費平均値テキスト"/>
        <xdr:cNvSpPr txBox="1"/>
      </xdr:nvSpPr>
      <xdr:spPr>
        <a:xfrm>
          <a:off x="16370300" y="6585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7" name="フローチャート : 判断 496"/>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40868</xdr:rowOff>
    </xdr:from>
    <xdr:to>
      <xdr:col>22</xdr:col>
      <xdr:colOff>365125</xdr:colOff>
      <xdr:row>37</xdr:row>
      <xdr:rowOff>129565</xdr:rowOff>
    </xdr:to>
    <xdr:cxnSp macro="">
      <xdr:nvCxnSpPr>
        <xdr:cNvPr id="498" name="直線コネクタ 497"/>
        <xdr:cNvCxnSpPr/>
      </xdr:nvCxnSpPr>
      <xdr:spPr>
        <a:xfrm flipV="1">
          <a:off x="14592300" y="6384518"/>
          <a:ext cx="889000" cy="8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499" name="フローチャート : 判断 498"/>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155719</xdr:rowOff>
    </xdr:from>
    <xdr:ext cx="469744" cy="259045"/>
    <xdr:sp macro="" textlink="">
      <xdr:nvSpPr>
        <xdr:cNvPr id="500" name="テキスト ボックス 499"/>
        <xdr:cNvSpPr txBox="1"/>
      </xdr:nvSpPr>
      <xdr:spPr>
        <a:xfrm>
          <a:off x="15246427" y="667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129565</xdr:rowOff>
    </xdr:from>
    <xdr:to>
      <xdr:col>21</xdr:col>
      <xdr:colOff>161925</xdr:colOff>
      <xdr:row>39</xdr:row>
      <xdr:rowOff>7569</xdr:rowOff>
    </xdr:to>
    <xdr:cxnSp macro="">
      <xdr:nvCxnSpPr>
        <xdr:cNvPr id="501" name="直線コネクタ 500"/>
        <xdr:cNvCxnSpPr/>
      </xdr:nvCxnSpPr>
      <xdr:spPr>
        <a:xfrm flipV="1">
          <a:off x="13703300" y="6473215"/>
          <a:ext cx="889000" cy="22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2" name="フローチャート : 判断 501"/>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103065</xdr:rowOff>
    </xdr:from>
    <xdr:ext cx="469744" cy="259045"/>
    <xdr:sp macro="" textlink="">
      <xdr:nvSpPr>
        <xdr:cNvPr id="503" name="テキスト ボックス 502"/>
        <xdr:cNvSpPr txBox="1"/>
      </xdr:nvSpPr>
      <xdr:spPr>
        <a:xfrm>
          <a:off x="14357427" y="661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166827</xdr:rowOff>
    </xdr:from>
    <xdr:to>
      <xdr:col>19</xdr:col>
      <xdr:colOff>644525</xdr:colOff>
      <xdr:row>39</xdr:row>
      <xdr:rowOff>7569</xdr:rowOff>
    </xdr:to>
    <xdr:cxnSp macro="">
      <xdr:nvCxnSpPr>
        <xdr:cNvPr id="504" name="直線コネクタ 503"/>
        <xdr:cNvCxnSpPr/>
      </xdr:nvCxnSpPr>
      <xdr:spPr>
        <a:xfrm>
          <a:off x="12814300" y="6681927"/>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5" name="フローチャート : 判断 504"/>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41749</xdr:rowOff>
    </xdr:from>
    <xdr:ext cx="469744" cy="259045"/>
    <xdr:sp macro="" textlink="">
      <xdr:nvSpPr>
        <xdr:cNvPr id="506" name="テキスト ボックス 505"/>
        <xdr:cNvSpPr txBox="1"/>
      </xdr:nvSpPr>
      <xdr:spPr>
        <a:xfrm>
          <a:off x="13468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7" name="フローチャート : 判断 506"/>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13708</xdr:rowOff>
    </xdr:from>
    <xdr:ext cx="469744" cy="259045"/>
    <xdr:sp macro="" textlink="">
      <xdr:nvSpPr>
        <xdr:cNvPr id="508" name="テキスト ボックス 507"/>
        <xdr:cNvSpPr txBox="1"/>
      </xdr:nvSpPr>
      <xdr:spPr>
        <a:xfrm>
          <a:off x="12579427" y="61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143078</xdr:rowOff>
    </xdr:from>
    <xdr:to>
      <xdr:col>23</xdr:col>
      <xdr:colOff>568325</xdr:colOff>
      <xdr:row>38</xdr:row>
      <xdr:rowOff>73228</xdr:rowOff>
    </xdr:to>
    <xdr:sp macro="" textlink="">
      <xdr:nvSpPr>
        <xdr:cNvPr id="514" name="円/楕円 513"/>
        <xdr:cNvSpPr/>
      </xdr:nvSpPr>
      <xdr:spPr>
        <a:xfrm>
          <a:off x="16268700" y="64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165955</xdr:rowOff>
    </xdr:from>
    <xdr:ext cx="469744" cy="259045"/>
    <xdr:sp macro="" textlink="">
      <xdr:nvSpPr>
        <xdr:cNvPr id="515" name="災害復旧事業費該当値テキスト"/>
        <xdr:cNvSpPr txBox="1"/>
      </xdr:nvSpPr>
      <xdr:spPr>
        <a:xfrm>
          <a:off x="16370300" y="633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161518</xdr:rowOff>
    </xdr:from>
    <xdr:to>
      <xdr:col>22</xdr:col>
      <xdr:colOff>415925</xdr:colOff>
      <xdr:row>37</xdr:row>
      <xdr:rowOff>91668</xdr:rowOff>
    </xdr:to>
    <xdr:sp macro="" textlink="">
      <xdr:nvSpPr>
        <xdr:cNvPr id="516" name="円/楕円 515"/>
        <xdr:cNvSpPr/>
      </xdr:nvSpPr>
      <xdr:spPr>
        <a:xfrm>
          <a:off x="15430500" y="63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108195</xdr:rowOff>
    </xdr:from>
    <xdr:ext cx="469744" cy="259045"/>
    <xdr:sp macro="" textlink="">
      <xdr:nvSpPr>
        <xdr:cNvPr id="517" name="テキスト ボックス 516"/>
        <xdr:cNvSpPr txBox="1"/>
      </xdr:nvSpPr>
      <xdr:spPr>
        <a:xfrm>
          <a:off x="15246427" y="610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78765</xdr:rowOff>
    </xdr:from>
    <xdr:to>
      <xdr:col>21</xdr:col>
      <xdr:colOff>212725</xdr:colOff>
      <xdr:row>38</xdr:row>
      <xdr:rowOff>8916</xdr:rowOff>
    </xdr:to>
    <xdr:sp macro="" textlink="">
      <xdr:nvSpPr>
        <xdr:cNvPr id="518" name="円/楕円 517"/>
        <xdr:cNvSpPr/>
      </xdr:nvSpPr>
      <xdr:spPr>
        <a:xfrm>
          <a:off x="14541500" y="64224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25442</xdr:rowOff>
    </xdr:from>
    <xdr:ext cx="469744" cy="259045"/>
    <xdr:sp macro="" textlink="">
      <xdr:nvSpPr>
        <xdr:cNvPr id="519" name="テキスト ボックス 518"/>
        <xdr:cNvSpPr txBox="1"/>
      </xdr:nvSpPr>
      <xdr:spPr>
        <a:xfrm>
          <a:off x="14357427" y="619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128219</xdr:rowOff>
    </xdr:from>
    <xdr:to>
      <xdr:col>20</xdr:col>
      <xdr:colOff>9525</xdr:colOff>
      <xdr:row>39</xdr:row>
      <xdr:rowOff>58369</xdr:rowOff>
    </xdr:to>
    <xdr:sp macro="" textlink="">
      <xdr:nvSpPr>
        <xdr:cNvPr id="520" name="円/楕円 519"/>
        <xdr:cNvSpPr/>
      </xdr:nvSpPr>
      <xdr:spPr>
        <a:xfrm>
          <a:off x="13652500" y="664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49496</xdr:rowOff>
    </xdr:from>
    <xdr:ext cx="378565" cy="259045"/>
    <xdr:sp macro="" textlink="">
      <xdr:nvSpPr>
        <xdr:cNvPr id="521" name="テキスト ボックス 520"/>
        <xdr:cNvSpPr txBox="1"/>
      </xdr:nvSpPr>
      <xdr:spPr>
        <a:xfrm>
          <a:off x="13514017" y="6736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116027</xdr:rowOff>
    </xdr:from>
    <xdr:to>
      <xdr:col>18</xdr:col>
      <xdr:colOff>492125</xdr:colOff>
      <xdr:row>39</xdr:row>
      <xdr:rowOff>46177</xdr:rowOff>
    </xdr:to>
    <xdr:sp macro="" textlink="">
      <xdr:nvSpPr>
        <xdr:cNvPr id="522" name="円/楕円 521"/>
        <xdr:cNvSpPr/>
      </xdr:nvSpPr>
      <xdr:spPr>
        <a:xfrm>
          <a:off x="12763500" y="663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37304</xdr:rowOff>
    </xdr:from>
    <xdr:ext cx="378565" cy="259045"/>
    <xdr:sp macro="" textlink="">
      <xdr:nvSpPr>
        <xdr:cNvPr id="523" name="テキスト ボックス 522"/>
        <xdr:cNvSpPr txBox="1"/>
      </xdr:nvSpPr>
      <xdr:spPr>
        <a:xfrm>
          <a:off x="12625017" y="6723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8" name="直線コネクタ 597"/>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9"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0" name="直線コネクタ 599"/>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1"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2" name="直線コネクタ 601"/>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9137</xdr:rowOff>
    </xdr:from>
    <xdr:to>
      <xdr:col>23</xdr:col>
      <xdr:colOff>517525</xdr:colOff>
      <xdr:row>78</xdr:row>
      <xdr:rowOff>26412</xdr:rowOff>
    </xdr:to>
    <xdr:cxnSp macro="">
      <xdr:nvCxnSpPr>
        <xdr:cNvPr id="603" name="直線コネクタ 602"/>
        <xdr:cNvCxnSpPr/>
      </xdr:nvCxnSpPr>
      <xdr:spPr>
        <a:xfrm>
          <a:off x="15481300" y="13382237"/>
          <a:ext cx="838200" cy="1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99841</xdr:rowOff>
    </xdr:from>
    <xdr:ext cx="534377" cy="259045"/>
    <xdr:sp macro="" textlink="">
      <xdr:nvSpPr>
        <xdr:cNvPr id="604" name="公債費平均値テキスト"/>
        <xdr:cNvSpPr txBox="1"/>
      </xdr:nvSpPr>
      <xdr:spPr>
        <a:xfrm>
          <a:off x="16370300" y="1295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5" name="フローチャート : 判断 604"/>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515</xdr:rowOff>
    </xdr:from>
    <xdr:to>
      <xdr:col>22</xdr:col>
      <xdr:colOff>365125</xdr:colOff>
      <xdr:row>78</xdr:row>
      <xdr:rowOff>9137</xdr:rowOff>
    </xdr:to>
    <xdr:cxnSp macro="">
      <xdr:nvCxnSpPr>
        <xdr:cNvPr id="606" name="直線コネクタ 605"/>
        <xdr:cNvCxnSpPr/>
      </xdr:nvCxnSpPr>
      <xdr:spPr>
        <a:xfrm>
          <a:off x="14592300" y="13373615"/>
          <a:ext cx="889000" cy="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121694</xdr:rowOff>
    </xdr:from>
    <xdr:ext cx="534377" cy="259045"/>
    <xdr:sp macro="" textlink="">
      <xdr:nvSpPr>
        <xdr:cNvPr id="608" name="テキスト ボックス 607"/>
        <xdr:cNvSpPr txBox="1"/>
      </xdr:nvSpPr>
      <xdr:spPr>
        <a:xfrm>
          <a:off x="15214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515</xdr:rowOff>
    </xdr:from>
    <xdr:to>
      <xdr:col>21</xdr:col>
      <xdr:colOff>161925</xdr:colOff>
      <xdr:row>78</xdr:row>
      <xdr:rowOff>11619</xdr:rowOff>
    </xdr:to>
    <xdr:cxnSp macro="">
      <xdr:nvCxnSpPr>
        <xdr:cNvPr id="609" name="直線コネクタ 608"/>
        <xdr:cNvCxnSpPr/>
      </xdr:nvCxnSpPr>
      <xdr:spPr>
        <a:xfrm flipV="1">
          <a:off x="13703300" y="13373615"/>
          <a:ext cx="8890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117138</xdr:rowOff>
    </xdr:from>
    <xdr:ext cx="534377" cy="259045"/>
    <xdr:sp macro="" textlink="">
      <xdr:nvSpPr>
        <xdr:cNvPr id="611" name="テキスト ボックス 610"/>
        <xdr:cNvSpPr txBox="1"/>
      </xdr:nvSpPr>
      <xdr:spPr>
        <a:xfrm>
          <a:off x="14325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11619</xdr:rowOff>
    </xdr:from>
    <xdr:to>
      <xdr:col>19</xdr:col>
      <xdr:colOff>644525</xdr:colOff>
      <xdr:row>78</xdr:row>
      <xdr:rowOff>22363</xdr:rowOff>
    </xdr:to>
    <xdr:cxnSp macro="">
      <xdr:nvCxnSpPr>
        <xdr:cNvPr id="612" name="直線コネクタ 611"/>
        <xdr:cNvCxnSpPr/>
      </xdr:nvCxnSpPr>
      <xdr:spPr>
        <a:xfrm flipV="1">
          <a:off x="12814300" y="13384719"/>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90866</xdr:rowOff>
    </xdr:from>
    <xdr:ext cx="534377" cy="259045"/>
    <xdr:sp macro="" textlink="">
      <xdr:nvSpPr>
        <xdr:cNvPr id="614" name="テキスト ボックス 613"/>
        <xdr:cNvSpPr txBox="1"/>
      </xdr:nvSpPr>
      <xdr:spPr>
        <a:xfrm>
          <a:off x="13436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90180</xdr:rowOff>
    </xdr:from>
    <xdr:ext cx="534377" cy="259045"/>
    <xdr:sp macro="" textlink="">
      <xdr:nvSpPr>
        <xdr:cNvPr id="616" name="テキスト ボックス 615"/>
        <xdr:cNvSpPr txBox="1"/>
      </xdr:nvSpPr>
      <xdr:spPr>
        <a:xfrm>
          <a:off x="12547111" y="127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147062</xdr:rowOff>
    </xdr:from>
    <xdr:to>
      <xdr:col>23</xdr:col>
      <xdr:colOff>568325</xdr:colOff>
      <xdr:row>78</xdr:row>
      <xdr:rowOff>77212</xdr:rowOff>
    </xdr:to>
    <xdr:sp macro="" textlink="">
      <xdr:nvSpPr>
        <xdr:cNvPr id="622" name="円/楕円 621"/>
        <xdr:cNvSpPr/>
      </xdr:nvSpPr>
      <xdr:spPr>
        <a:xfrm>
          <a:off x="16268700" y="1334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61989</xdr:rowOff>
    </xdr:from>
    <xdr:ext cx="534377" cy="259045"/>
    <xdr:sp macro="" textlink="">
      <xdr:nvSpPr>
        <xdr:cNvPr id="623" name="公債費該当値テキスト"/>
        <xdr:cNvSpPr txBox="1"/>
      </xdr:nvSpPr>
      <xdr:spPr>
        <a:xfrm>
          <a:off x="16370300" y="1326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14,938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129787</xdr:rowOff>
    </xdr:from>
    <xdr:to>
      <xdr:col>22</xdr:col>
      <xdr:colOff>415925</xdr:colOff>
      <xdr:row>78</xdr:row>
      <xdr:rowOff>59937</xdr:rowOff>
    </xdr:to>
    <xdr:sp macro="" textlink="">
      <xdr:nvSpPr>
        <xdr:cNvPr id="624" name="円/楕円 623"/>
        <xdr:cNvSpPr/>
      </xdr:nvSpPr>
      <xdr:spPr>
        <a:xfrm>
          <a:off x="15430500" y="1333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51064</xdr:rowOff>
    </xdr:from>
    <xdr:ext cx="534377" cy="259045"/>
    <xdr:sp macro="" textlink="">
      <xdr:nvSpPr>
        <xdr:cNvPr id="625" name="テキスト ボックス 624"/>
        <xdr:cNvSpPr txBox="1"/>
      </xdr:nvSpPr>
      <xdr:spPr>
        <a:xfrm>
          <a:off x="15214111" y="1342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15,996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121165</xdr:rowOff>
    </xdr:from>
    <xdr:to>
      <xdr:col>21</xdr:col>
      <xdr:colOff>212725</xdr:colOff>
      <xdr:row>78</xdr:row>
      <xdr:rowOff>51315</xdr:rowOff>
    </xdr:to>
    <xdr:sp macro="" textlink="">
      <xdr:nvSpPr>
        <xdr:cNvPr id="626" name="円/楕円 625"/>
        <xdr:cNvSpPr/>
      </xdr:nvSpPr>
      <xdr:spPr>
        <a:xfrm>
          <a:off x="14541500" y="133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42442</xdr:rowOff>
    </xdr:from>
    <xdr:ext cx="534377" cy="259045"/>
    <xdr:sp macro="" textlink="">
      <xdr:nvSpPr>
        <xdr:cNvPr id="627" name="テキスト ボックス 626"/>
        <xdr:cNvSpPr txBox="1"/>
      </xdr:nvSpPr>
      <xdr:spPr>
        <a:xfrm>
          <a:off x="14325111" y="134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16,524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132269</xdr:rowOff>
    </xdr:from>
    <xdr:to>
      <xdr:col>20</xdr:col>
      <xdr:colOff>9525</xdr:colOff>
      <xdr:row>78</xdr:row>
      <xdr:rowOff>62419</xdr:rowOff>
    </xdr:to>
    <xdr:sp macro="" textlink="">
      <xdr:nvSpPr>
        <xdr:cNvPr id="628" name="円/楕円 627"/>
        <xdr:cNvSpPr/>
      </xdr:nvSpPr>
      <xdr:spPr>
        <a:xfrm>
          <a:off x="13652500" y="1333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53546</xdr:rowOff>
    </xdr:from>
    <xdr:ext cx="534377" cy="259045"/>
    <xdr:sp macro="" textlink="">
      <xdr:nvSpPr>
        <xdr:cNvPr id="629" name="テキスト ボックス 628"/>
        <xdr:cNvSpPr txBox="1"/>
      </xdr:nvSpPr>
      <xdr:spPr>
        <a:xfrm>
          <a:off x="13436111" y="1342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15,844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143013</xdr:rowOff>
    </xdr:from>
    <xdr:to>
      <xdr:col>18</xdr:col>
      <xdr:colOff>492125</xdr:colOff>
      <xdr:row>78</xdr:row>
      <xdr:rowOff>73163</xdr:rowOff>
    </xdr:to>
    <xdr:sp macro="" textlink="">
      <xdr:nvSpPr>
        <xdr:cNvPr id="630" name="円/楕円 629"/>
        <xdr:cNvSpPr/>
      </xdr:nvSpPr>
      <xdr:spPr>
        <a:xfrm>
          <a:off x="12763500" y="1334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64290</xdr:rowOff>
    </xdr:from>
    <xdr:ext cx="534377" cy="259045"/>
    <xdr:sp macro="" textlink="">
      <xdr:nvSpPr>
        <xdr:cNvPr id="631" name="テキスト ボックス 630"/>
        <xdr:cNvSpPr txBox="1"/>
      </xdr:nvSpPr>
      <xdr:spPr>
        <a:xfrm>
          <a:off x="12547111" y="1343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1" name="テキスト ボックス 65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5" name="直線コネクタ 654"/>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6"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7" name="直線コネクタ 656"/>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8"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9" name="直線コネクタ 658"/>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145441</xdr:rowOff>
    </xdr:from>
    <xdr:to>
      <xdr:col>23</xdr:col>
      <xdr:colOff>517525</xdr:colOff>
      <xdr:row>99</xdr:row>
      <xdr:rowOff>31471</xdr:rowOff>
    </xdr:to>
    <xdr:cxnSp macro="">
      <xdr:nvCxnSpPr>
        <xdr:cNvPr id="660" name="直線コネクタ 659"/>
        <xdr:cNvCxnSpPr/>
      </xdr:nvCxnSpPr>
      <xdr:spPr>
        <a:xfrm flipV="1">
          <a:off x="15481300" y="16947541"/>
          <a:ext cx="838200" cy="5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9289</xdr:rowOff>
    </xdr:from>
    <xdr:ext cx="534377" cy="259045"/>
    <xdr:sp macro="" textlink="">
      <xdr:nvSpPr>
        <xdr:cNvPr id="661" name="積立金平均値テキスト"/>
        <xdr:cNvSpPr txBox="1"/>
      </xdr:nvSpPr>
      <xdr:spPr>
        <a:xfrm>
          <a:off x="16370300" y="16639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2" name="フローチャート : 判断 661"/>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3747</xdr:rowOff>
    </xdr:from>
    <xdr:to>
      <xdr:col>22</xdr:col>
      <xdr:colOff>365125</xdr:colOff>
      <xdr:row>99</xdr:row>
      <xdr:rowOff>31471</xdr:rowOff>
    </xdr:to>
    <xdr:cxnSp macro="">
      <xdr:nvCxnSpPr>
        <xdr:cNvPr id="663" name="直線コネクタ 662"/>
        <xdr:cNvCxnSpPr/>
      </xdr:nvCxnSpPr>
      <xdr:spPr>
        <a:xfrm>
          <a:off x="14592300" y="16977297"/>
          <a:ext cx="889000" cy="2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4" name="フローチャート : 判断 663"/>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121429</xdr:rowOff>
    </xdr:from>
    <xdr:ext cx="534377" cy="259045"/>
    <xdr:sp macro="" textlink="">
      <xdr:nvSpPr>
        <xdr:cNvPr id="665" name="テキスト ボックス 664"/>
        <xdr:cNvSpPr txBox="1"/>
      </xdr:nvSpPr>
      <xdr:spPr>
        <a:xfrm>
          <a:off x="15214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108838</xdr:rowOff>
    </xdr:from>
    <xdr:to>
      <xdr:col>21</xdr:col>
      <xdr:colOff>161925</xdr:colOff>
      <xdr:row>99</xdr:row>
      <xdr:rowOff>3747</xdr:rowOff>
    </xdr:to>
    <xdr:cxnSp macro="">
      <xdr:nvCxnSpPr>
        <xdr:cNvPr id="666" name="直線コネクタ 665"/>
        <xdr:cNvCxnSpPr/>
      </xdr:nvCxnSpPr>
      <xdr:spPr>
        <a:xfrm>
          <a:off x="13703300" y="16910938"/>
          <a:ext cx="889000" cy="6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7" name="フローチャート : 判断 666"/>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69905</xdr:rowOff>
    </xdr:from>
    <xdr:ext cx="534377" cy="259045"/>
    <xdr:sp macro="" textlink="">
      <xdr:nvSpPr>
        <xdr:cNvPr id="668" name="テキスト ボックス 667"/>
        <xdr:cNvSpPr txBox="1"/>
      </xdr:nvSpPr>
      <xdr:spPr>
        <a:xfrm>
          <a:off x="14325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108838</xdr:rowOff>
    </xdr:from>
    <xdr:to>
      <xdr:col>19</xdr:col>
      <xdr:colOff>644525</xdr:colOff>
      <xdr:row>98</xdr:row>
      <xdr:rowOff>165900</xdr:rowOff>
    </xdr:to>
    <xdr:cxnSp macro="">
      <xdr:nvCxnSpPr>
        <xdr:cNvPr id="669" name="直線コネクタ 668"/>
        <xdr:cNvCxnSpPr/>
      </xdr:nvCxnSpPr>
      <xdr:spPr>
        <a:xfrm flipV="1">
          <a:off x="12814300" y="16910938"/>
          <a:ext cx="889000" cy="5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0" name="フローチャート : 判断 669"/>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71" name="テキスト ボックス 670"/>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2" name="フローチャート : 判断 671"/>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57193</xdr:rowOff>
    </xdr:from>
    <xdr:ext cx="534377" cy="259045"/>
    <xdr:sp macro="" textlink="">
      <xdr:nvSpPr>
        <xdr:cNvPr id="673" name="テキスト ボックス 672"/>
        <xdr:cNvSpPr txBox="1"/>
      </xdr:nvSpPr>
      <xdr:spPr>
        <a:xfrm>
          <a:off x="12547111" y="165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94641</xdr:rowOff>
    </xdr:from>
    <xdr:to>
      <xdr:col>23</xdr:col>
      <xdr:colOff>568325</xdr:colOff>
      <xdr:row>99</xdr:row>
      <xdr:rowOff>24791</xdr:rowOff>
    </xdr:to>
    <xdr:sp macro="" textlink="">
      <xdr:nvSpPr>
        <xdr:cNvPr id="679" name="円/楕円 678"/>
        <xdr:cNvSpPr/>
      </xdr:nvSpPr>
      <xdr:spPr>
        <a:xfrm>
          <a:off x="16268700" y="1689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9568</xdr:rowOff>
    </xdr:from>
    <xdr:ext cx="469744" cy="259045"/>
    <xdr:sp macro="" textlink="">
      <xdr:nvSpPr>
        <xdr:cNvPr id="680" name="積立金該当値テキスト"/>
        <xdr:cNvSpPr txBox="1"/>
      </xdr:nvSpPr>
      <xdr:spPr>
        <a:xfrm>
          <a:off x="16370300" y="16811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152121</xdr:rowOff>
    </xdr:from>
    <xdr:to>
      <xdr:col>22</xdr:col>
      <xdr:colOff>415925</xdr:colOff>
      <xdr:row>99</xdr:row>
      <xdr:rowOff>82271</xdr:rowOff>
    </xdr:to>
    <xdr:sp macro="" textlink="">
      <xdr:nvSpPr>
        <xdr:cNvPr id="681" name="円/楕円 680"/>
        <xdr:cNvSpPr/>
      </xdr:nvSpPr>
      <xdr:spPr>
        <a:xfrm>
          <a:off x="15430500" y="1695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73398</xdr:rowOff>
    </xdr:from>
    <xdr:ext cx="469744" cy="259045"/>
    <xdr:sp macro="" textlink="">
      <xdr:nvSpPr>
        <xdr:cNvPr id="682" name="テキスト ボックス 681"/>
        <xdr:cNvSpPr txBox="1"/>
      </xdr:nvSpPr>
      <xdr:spPr>
        <a:xfrm>
          <a:off x="15246427" y="1704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124397</xdr:rowOff>
    </xdr:from>
    <xdr:to>
      <xdr:col>21</xdr:col>
      <xdr:colOff>212725</xdr:colOff>
      <xdr:row>99</xdr:row>
      <xdr:rowOff>54547</xdr:rowOff>
    </xdr:to>
    <xdr:sp macro="" textlink="">
      <xdr:nvSpPr>
        <xdr:cNvPr id="683" name="円/楕円 682"/>
        <xdr:cNvSpPr/>
      </xdr:nvSpPr>
      <xdr:spPr>
        <a:xfrm>
          <a:off x="14541500" y="1692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45674</xdr:rowOff>
    </xdr:from>
    <xdr:ext cx="469744" cy="259045"/>
    <xdr:sp macro="" textlink="">
      <xdr:nvSpPr>
        <xdr:cNvPr id="684" name="テキスト ボックス 683"/>
        <xdr:cNvSpPr txBox="1"/>
      </xdr:nvSpPr>
      <xdr:spPr>
        <a:xfrm>
          <a:off x="14357427" y="1701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58038</xdr:rowOff>
    </xdr:from>
    <xdr:to>
      <xdr:col>20</xdr:col>
      <xdr:colOff>9525</xdr:colOff>
      <xdr:row>98</xdr:row>
      <xdr:rowOff>159638</xdr:rowOff>
    </xdr:to>
    <xdr:sp macro="" textlink="">
      <xdr:nvSpPr>
        <xdr:cNvPr id="685" name="円/楕円 684"/>
        <xdr:cNvSpPr/>
      </xdr:nvSpPr>
      <xdr:spPr>
        <a:xfrm>
          <a:off x="13652500" y="1686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150765</xdr:rowOff>
    </xdr:from>
    <xdr:ext cx="469744" cy="259045"/>
    <xdr:sp macro="" textlink="">
      <xdr:nvSpPr>
        <xdr:cNvPr id="686" name="テキスト ボックス 685"/>
        <xdr:cNvSpPr txBox="1"/>
      </xdr:nvSpPr>
      <xdr:spPr>
        <a:xfrm>
          <a:off x="13468427" y="1695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115100</xdr:rowOff>
    </xdr:from>
    <xdr:to>
      <xdr:col>18</xdr:col>
      <xdr:colOff>492125</xdr:colOff>
      <xdr:row>99</xdr:row>
      <xdr:rowOff>45250</xdr:rowOff>
    </xdr:to>
    <xdr:sp macro="" textlink="">
      <xdr:nvSpPr>
        <xdr:cNvPr id="687" name="円/楕円 686"/>
        <xdr:cNvSpPr/>
      </xdr:nvSpPr>
      <xdr:spPr>
        <a:xfrm>
          <a:off x="12763500" y="169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36377</xdr:rowOff>
    </xdr:from>
    <xdr:ext cx="469744" cy="259045"/>
    <xdr:sp macro="" textlink="">
      <xdr:nvSpPr>
        <xdr:cNvPr id="688" name="テキスト ボックス 687"/>
        <xdr:cNvSpPr txBox="1"/>
      </xdr:nvSpPr>
      <xdr:spPr>
        <a:xfrm>
          <a:off x="12579427" y="170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4" name="直線コネクタ 713"/>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7"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8" name="直線コネクタ 717"/>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20" name="投資及び出資金平均値テキスト"/>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1" name="フローチャート : 判断 720"/>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2" name="直線コネクタ 72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5" name="直線コネクタ 72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8" name="直線コネクタ 72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8" name="円/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2" name="円/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3" name="テキスト ボックス 74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4" name="円/楕円 74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5" name="テキスト ボックス 74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6" name="円/楕円 74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7" name="テキスト ボックス 74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1" name="テキスト ボックス 76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9" name="直線コネクタ 768"/>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2"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3" name="直線コネクタ 772"/>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169783</xdr:rowOff>
    </xdr:from>
    <xdr:to>
      <xdr:col>32</xdr:col>
      <xdr:colOff>187325</xdr:colOff>
      <xdr:row>57</xdr:row>
      <xdr:rowOff>170241</xdr:rowOff>
    </xdr:to>
    <xdr:cxnSp macro="">
      <xdr:nvCxnSpPr>
        <xdr:cNvPr id="774" name="直線コネクタ 773"/>
        <xdr:cNvCxnSpPr/>
      </xdr:nvCxnSpPr>
      <xdr:spPr>
        <a:xfrm flipV="1">
          <a:off x="21323300" y="9942433"/>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128866</xdr:rowOff>
    </xdr:from>
    <xdr:ext cx="469744" cy="259045"/>
    <xdr:sp macro="" textlink="">
      <xdr:nvSpPr>
        <xdr:cNvPr id="775" name="貸付金平均値テキスト"/>
        <xdr:cNvSpPr txBox="1"/>
      </xdr:nvSpPr>
      <xdr:spPr>
        <a:xfrm>
          <a:off x="22212300" y="9901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6" name="フローチャート : 判断 775"/>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168687</xdr:rowOff>
    </xdr:from>
    <xdr:to>
      <xdr:col>31</xdr:col>
      <xdr:colOff>34925</xdr:colOff>
      <xdr:row>57</xdr:row>
      <xdr:rowOff>170241</xdr:rowOff>
    </xdr:to>
    <xdr:cxnSp macro="">
      <xdr:nvCxnSpPr>
        <xdr:cNvPr id="777" name="直線コネクタ 776"/>
        <xdr:cNvCxnSpPr/>
      </xdr:nvCxnSpPr>
      <xdr:spPr>
        <a:xfrm>
          <a:off x="20434300" y="9941337"/>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8" name="フローチャート : 判断 777"/>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51691</xdr:rowOff>
    </xdr:from>
    <xdr:ext cx="469744" cy="259045"/>
    <xdr:sp macro="" textlink="">
      <xdr:nvSpPr>
        <xdr:cNvPr id="779" name="テキスト ボックス 778"/>
        <xdr:cNvSpPr txBox="1"/>
      </xdr:nvSpPr>
      <xdr:spPr>
        <a:xfrm>
          <a:off x="21088427" y="999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167589</xdr:rowOff>
    </xdr:from>
    <xdr:to>
      <xdr:col>29</xdr:col>
      <xdr:colOff>517525</xdr:colOff>
      <xdr:row>57</xdr:row>
      <xdr:rowOff>168687</xdr:rowOff>
    </xdr:to>
    <xdr:cxnSp macro="">
      <xdr:nvCxnSpPr>
        <xdr:cNvPr id="780" name="直線コネクタ 779"/>
        <xdr:cNvCxnSpPr/>
      </xdr:nvCxnSpPr>
      <xdr:spPr>
        <a:xfrm>
          <a:off x="19545300" y="9940239"/>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1" name="フローチャート : 判断 780"/>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59169</xdr:rowOff>
    </xdr:from>
    <xdr:ext cx="469744" cy="259045"/>
    <xdr:sp macro="" textlink="">
      <xdr:nvSpPr>
        <xdr:cNvPr id="782" name="テキスト ボックス 781"/>
        <xdr:cNvSpPr txBox="1"/>
      </xdr:nvSpPr>
      <xdr:spPr>
        <a:xfrm>
          <a:off x="20199427" y="966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166675</xdr:rowOff>
    </xdr:from>
    <xdr:to>
      <xdr:col>28</xdr:col>
      <xdr:colOff>314325</xdr:colOff>
      <xdr:row>57</xdr:row>
      <xdr:rowOff>167589</xdr:rowOff>
    </xdr:to>
    <xdr:cxnSp macro="">
      <xdr:nvCxnSpPr>
        <xdr:cNvPr id="783" name="直線コネクタ 782"/>
        <xdr:cNvCxnSpPr/>
      </xdr:nvCxnSpPr>
      <xdr:spPr>
        <a:xfrm>
          <a:off x="18656300" y="9939325"/>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4" name="フローチャート : 判断 783"/>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42892</xdr:rowOff>
    </xdr:from>
    <xdr:ext cx="469744" cy="259045"/>
    <xdr:sp macro="" textlink="">
      <xdr:nvSpPr>
        <xdr:cNvPr id="785" name="テキスト ボックス 784"/>
        <xdr:cNvSpPr txBox="1"/>
      </xdr:nvSpPr>
      <xdr:spPr>
        <a:xfrm>
          <a:off x="19310427" y="96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6" name="フローチャート : 判断 785"/>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25244</xdr:rowOff>
    </xdr:from>
    <xdr:ext cx="469744" cy="259045"/>
    <xdr:sp macro="" textlink="">
      <xdr:nvSpPr>
        <xdr:cNvPr id="787" name="テキスト ボックス 786"/>
        <xdr:cNvSpPr txBox="1"/>
      </xdr:nvSpPr>
      <xdr:spPr>
        <a:xfrm>
          <a:off x="18421427" y="962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118983</xdr:rowOff>
    </xdr:from>
    <xdr:to>
      <xdr:col>32</xdr:col>
      <xdr:colOff>238125</xdr:colOff>
      <xdr:row>58</xdr:row>
      <xdr:rowOff>49133</xdr:rowOff>
    </xdr:to>
    <xdr:sp macro="" textlink="">
      <xdr:nvSpPr>
        <xdr:cNvPr id="793" name="円/楕円 792"/>
        <xdr:cNvSpPr/>
      </xdr:nvSpPr>
      <xdr:spPr>
        <a:xfrm>
          <a:off x="22110700" y="989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141860</xdr:rowOff>
    </xdr:from>
    <xdr:ext cx="469744" cy="259045"/>
    <xdr:sp macro="" textlink="">
      <xdr:nvSpPr>
        <xdr:cNvPr id="794" name="貸付金該当値テキスト"/>
        <xdr:cNvSpPr txBox="1"/>
      </xdr:nvSpPr>
      <xdr:spPr>
        <a:xfrm>
          <a:off x="22212300" y="97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1,546</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119441</xdr:rowOff>
    </xdr:from>
    <xdr:to>
      <xdr:col>31</xdr:col>
      <xdr:colOff>85725</xdr:colOff>
      <xdr:row>58</xdr:row>
      <xdr:rowOff>49591</xdr:rowOff>
    </xdr:to>
    <xdr:sp macro="" textlink="">
      <xdr:nvSpPr>
        <xdr:cNvPr id="795" name="円/楕円 794"/>
        <xdr:cNvSpPr/>
      </xdr:nvSpPr>
      <xdr:spPr>
        <a:xfrm>
          <a:off x="21272500" y="989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66118</xdr:rowOff>
    </xdr:from>
    <xdr:ext cx="469744" cy="259045"/>
    <xdr:sp macro="" textlink="">
      <xdr:nvSpPr>
        <xdr:cNvPr id="796" name="テキスト ボックス 795"/>
        <xdr:cNvSpPr txBox="1"/>
      </xdr:nvSpPr>
      <xdr:spPr>
        <a:xfrm>
          <a:off x="21088427" y="966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1,541</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117887</xdr:rowOff>
    </xdr:from>
    <xdr:to>
      <xdr:col>29</xdr:col>
      <xdr:colOff>568325</xdr:colOff>
      <xdr:row>58</xdr:row>
      <xdr:rowOff>48037</xdr:rowOff>
    </xdr:to>
    <xdr:sp macro="" textlink="">
      <xdr:nvSpPr>
        <xdr:cNvPr id="797" name="円/楕円 796"/>
        <xdr:cNvSpPr/>
      </xdr:nvSpPr>
      <xdr:spPr>
        <a:xfrm>
          <a:off x="20383500" y="989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39164</xdr:rowOff>
    </xdr:from>
    <xdr:ext cx="469744" cy="259045"/>
    <xdr:sp macro="" textlink="">
      <xdr:nvSpPr>
        <xdr:cNvPr id="798" name="テキスト ボックス 797"/>
        <xdr:cNvSpPr txBox="1"/>
      </xdr:nvSpPr>
      <xdr:spPr>
        <a:xfrm>
          <a:off x="20199427" y="9983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1,558</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116789</xdr:rowOff>
    </xdr:from>
    <xdr:to>
      <xdr:col>28</xdr:col>
      <xdr:colOff>365125</xdr:colOff>
      <xdr:row>58</xdr:row>
      <xdr:rowOff>46939</xdr:rowOff>
    </xdr:to>
    <xdr:sp macro="" textlink="">
      <xdr:nvSpPr>
        <xdr:cNvPr id="799" name="円/楕円 798"/>
        <xdr:cNvSpPr/>
      </xdr:nvSpPr>
      <xdr:spPr>
        <a:xfrm>
          <a:off x="19494500" y="988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38066</xdr:rowOff>
    </xdr:from>
    <xdr:ext cx="469744" cy="259045"/>
    <xdr:sp macro="" textlink="">
      <xdr:nvSpPr>
        <xdr:cNvPr id="800" name="テキスト ボックス 799"/>
        <xdr:cNvSpPr txBox="1"/>
      </xdr:nvSpPr>
      <xdr:spPr>
        <a:xfrm>
          <a:off x="19310427" y="998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115875</xdr:rowOff>
    </xdr:from>
    <xdr:to>
      <xdr:col>27</xdr:col>
      <xdr:colOff>161925</xdr:colOff>
      <xdr:row>58</xdr:row>
      <xdr:rowOff>46025</xdr:rowOff>
    </xdr:to>
    <xdr:sp macro="" textlink="">
      <xdr:nvSpPr>
        <xdr:cNvPr id="801" name="円/楕円 800"/>
        <xdr:cNvSpPr/>
      </xdr:nvSpPr>
      <xdr:spPr>
        <a:xfrm>
          <a:off x="18605500" y="988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37152</xdr:rowOff>
    </xdr:from>
    <xdr:ext cx="469744" cy="259045"/>
    <xdr:sp macro="" textlink="">
      <xdr:nvSpPr>
        <xdr:cNvPr id="802" name="テキスト ボックス 801"/>
        <xdr:cNvSpPr txBox="1"/>
      </xdr:nvSpPr>
      <xdr:spPr>
        <a:xfrm>
          <a:off x="18421427" y="9981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7" name="直線コネクタ 826"/>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8"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9" name="直線コネクタ 828"/>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0"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1" name="直線コネクタ 830"/>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48698</xdr:rowOff>
    </xdr:from>
    <xdr:to>
      <xdr:col>32</xdr:col>
      <xdr:colOff>187325</xdr:colOff>
      <xdr:row>77</xdr:row>
      <xdr:rowOff>71806</xdr:rowOff>
    </xdr:to>
    <xdr:cxnSp macro="">
      <xdr:nvCxnSpPr>
        <xdr:cNvPr id="832" name="直線コネクタ 831"/>
        <xdr:cNvCxnSpPr/>
      </xdr:nvCxnSpPr>
      <xdr:spPr>
        <a:xfrm flipV="1">
          <a:off x="21323300" y="13250348"/>
          <a:ext cx="838200" cy="2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107472</xdr:rowOff>
    </xdr:from>
    <xdr:ext cx="534377" cy="259045"/>
    <xdr:sp macro="" textlink="">
      <xdr:nvSpPr>
        <xdr:cNvPr id="833" name="繰出金平均値テキスト"/>
        <xdr:cNvSpPr txBox="1"/>
      </xdr:nvSpPr>
      <xdr:spPr>
        <a:xfrm>
          <a:off x="22212300" y="12966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4" name="フローチャート : 判断 833"/>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71806</xdr:rowOff>
    </xdr:from>
    <xdr:to>
      <xdr:col>31</xdr:col>
      <xdr:colOff>34925</xdr:colOff>
      <xdr:row>77</xdr:row>
      <xdr:rowOff>126327</xdr:rowOff>
    </xdr:to>
    <xdr:cxnSp macro="">
      <xdr:nvCxnSpPr>
        <xdr:cNvPr id="835" name="直線コネクタ 834"/>
        <xdr:cNvCxnSpPr/>
      </xdr:nvCxnSpPr>
      <xdr:spPr>
        <a:xfrm flipV="1">
          <a:off x="20434300" y="13273456"/>
          <a:ext cx="889000" cy="5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43159</xdr:rowOff>
    </xdr:from>
    <xdr:ext cx="534377" cy="259045"/>
    <xdr:sp macro="" textlink="">
      <xdr:nvSpPr>
        <xdr:cNvPr id="837" name="テキスト ボックス 836"/>
        <xdr:cNvSpPr txBox="1"/>
      </xdr:nvSpPr>
      <xdr:spPr>
        <a:xfrm>
          <a:off x="21056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126061</xdr:rowOff>
    </xdr:from>
    <xdr:to>
      <xdr:col>29</xdr:col>
      <xdr:colOff>517525</xdr:colOff>
      <xdr:row>77</xdr:row>
      <xdr:rowOff>126327</xdr:rowOff>
    </xdr:to>
    <xdr:cxnSp macro="">
      <xdr:nvCxnSpPr>
        <xdr:cNvPr id="838" name="直線コネクタ 837"/>
        <xdr:cNvCxnSpPr/>
      </xdr:nvCxnSpPr>
      <xdr:spPr>
        <a:xfrm>
          <a:off x="19545300" y="13327711"/>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63237</xdr:rowOff>
    </xdr:from>
    <xdr:ext cx="534377" cy="259045"/>
    <xdr:sp macro="" textlink="">
      <xdr:nvSpPr>
        <xdr:cNvPr id="840" name="テキスト ボックス 839"/>
        <xdr:cNvSpPr txBox="1"/>
      </xdr:nvSpPr>
      <xdr:spPr>
        <a:xfrm>
          <a:off x="20167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126061</xdr:rowOff>
    </xdr:from>
    <xdr:to>
      <xdr:col>28</xdr:col>
      <xdr:colOff>314325</xdr:colOff>
      <xdr:row>78</xdr:row>
      <xdr:rowOff>2597</xdr:rowOff>
    </xdr:to>
    <xdr:cxnSp macro="">
      <xdr:nvCxnSpPr>
        <xdr:cNvPr id="841" name="直線コネクタ 840"/>
        <xdr:cNvCxnSpPr/>
      </xdr:nvCxnSpPr>
      <xdr:spPr>
        <a:xfrm flipV="1">
          <a:off x="18656300" y="13327711"/>
          <a:ext cx="889000" cy="4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82802</xdr:rowOff>
    </xdr:from>
    <xdr:ext cx="534377" cy="259045"/>
    <xdr:sp macro="" textlink="">
      <xdr:nvSpPr>
        <xdr:cNvPr id="843" name="テキスト ボックス 842"/>
        <xdr:cNvSpPr txBox="1"/>
      </xdr:nvSpPr>
      <xdr:spPr>
        <a:xfrm>
          <a:off x="19278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83145</xdr:rowOff>
    </xdr:from>
    <xdr:ext cx="534377" cy="259045"/>
    <xdr:sp macro="" textlink="">
      <xdr:nvSpPr>
        <xdr:cNvPr id="845" name="テキスト ボックス 844"/>
        <xdr:cNvSpPr txBox="1"/>
      </xdr:nvSpPr>
      <xdr:spPr>
        <a:xfrm>
          <a:off x="18389111" y="129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169348</xdr:rowOff>
    </xdr:from>
    <xdr:to>
      <xdr:col>32</xdr:col>
      <xdr:colOff>238125</xdr:colOff>
      <xdr:row>77</xdr:row>
      <xdr:rowOff>99498</xdr:rowOff>
    </xdr:to>
    <xdr:sp macro="" textlink="">
      <xdr:nvSpPr>
        <xdr:cNvPr id="851" name="円/楕円 850"/>
        <xdr:cNvSpPr/>
      </xdr:nvSpPr>
      <xdr:spPr>
        <a:xfrm>
          <a:off x="22110700" y="1319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147775</xdr:rowOff>
    </xdr:from>
    <xdr:ext cx="534377" cy="259045"/>
    <xdr:sp macro="" textlink="">
      <xdr:nvSpPr>
        <xdr:cNvPr id="852" name="繰出金該当値テキスト"/>
        <xdr:cNvSpPr txBox="1"/>
      </xdr:nvSpPr>
      <xdr:spPr>
        <a:xfrm>
          <a:off x="22212300" y="1317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37,777</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21006</xdr:rowOff>
    </xdr:from>
    <xdr:to>
      <xdr:col>31</xdr:col>
      <xdr:colOff>85725</xdr:colOff>
      <xdr:row>77</xdr:row>
      <xdr:rowOff>122606</xdr:rowOff>
    </xdr:to>
    <xdr:sp macro="" textlink="">
      <xdr:nvSpPr>
        <xdr:cNvPr id="853" name="円/楕円 852"/>
        <xdr:cNvSpPr/>
      </xdr:nvSpPr>
      <xdr:spPr>
        <a:xfrm>
          <a:off x="21272500" y="1322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113733</xdr:rowOff>
    </xdr:from>
    <xdr:ext cx="534377" cy="259045"/>
    <xdr:sp macro="" textlink="">
      <xdr:nvSpPr>
        <xdr:cNvPr id="854" name="テキスト ボックス 853"/>
        <xdr:cNvSpPr txBox="1"/>
      </xdr:nvSpPr>
      <xdr:spPr>
        <a:xfrm>
          <a:off x="21056111" y="1331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36,564</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75527</xdr:rowOff>
    </xdr:from>
    <xdr:to>
      <xdr:col>29</xdr:col>
      <xdr:colOff>568325</xdr:colOff>
      <xdr:row>78</xdr:row>
      <xdr:rowOff>5677</xdr:rowOff>
    </xdr:to>
    <xdr:sp macro="" textlink="">
      <xdr:nvSpPr>
        <xdr:cNvPr id="855" name="円/楕円 854"/>
        <xdr:cNvSpPr/>
      </xdr:nvSpPr>
      <xdr:spPr>
        <a:xfrm>
          <a:off x="20383500" y="1327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168254</xdr:rowOff>
    </xdr:from>
    <xdr:ext cx="534377" cy="259045"/>
    <xdr:sp macro="" textlink="">
      <xdr:nvSpPr>
        <xdr:cNvPr id="856" name="テキスト ボックス 855"/>
        <xdr:cNvSpPr txBox="1"/>
      </xdr:nvSpPr>
      <xdr:spPr>
        <a:xfrm>
          <a:off x="20167111" y="1336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33,702</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75261</xdr:rowOff>
    </xdr:from>
    <xdr:to>
      <xdr:col>28</xdr:col>
      <xdr:colOff>365125</xdr:colOff>
      <xdr:row>78</xdr:row>
      <xdr:rowOff>5411</xdr:rowOff>
    </xdr:to>
    <xdr:sp macro="" textlink="">
      <xdr:nvSpPr>
        <xdr:cNvPr id="857" name="円/楕円 856"/>
        <xdr:cNvSpPr/>
      </xdr:nvSpPr>
      <xdr:spPr>
        <a:xfrm>
          <a:off x="19494500" y="132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167988</xdr:rowOff>
    </xdr:from>
    <xdr:ext cx="534377" cy="259045"/>
    <xdr:sp macro="" textlink="">
      <xdr:nvSpPr>
        <xdr:cNvPr id="858" name="テキスト ボックス 857"/>
        <xdr:cNvSpPr txBox="1"/>
      </xdr:nvSpPr>
      <xdr:spPr>
        <a:xfrm>
          <a:off x="19278111" y="1336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33,716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123247</xdr:rowOff>
    </xdr:from>
    <xdr:to>
      <xdr:col>27</xdr:col>
      <xdr:colOff>161925</xdr:colOff>
      <xdr:row>78</xdr:row>
      <xdr:rowOff>53397</xdr:rowOff>
    </xdr:to>
    <xdr:sp macro="" textlink="">
      <xdr:nvSpPr>
        <xdr:cNvPr id="859" name="円/楕円 858"/>
        <xdr:cNvSpPr/>
      </xdr:nvSpPr>
      <xdr:spPr>
        <a:xfrm>
          <a:off x="18605500" y="1332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44524</xdr:rowOff>
    </xdr:from>
    <xdr:ext cx="534377" cy="259045"/>
    <xdr:sp macro="" textlink="">
      <xdr:nvSpPr>
        <xdr:cNvPr id="860" name="テキスト ボックス 859"/>
        <xdr:cNvSpPr txBox="1"/>
      </xdr:nvSpPr>
      <xdr:spPr>
        <a:xfrm>
          <a:off x="18389111" y="1341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31,197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311,207</a:t>
          </a:r>
          <a:r>
            <a:rPr kumimoji="1" lang="ja-JP" altLang="en-US" sz="1300">
              <a:latin typeface="ＭＳ Ｐゴシック"/>
            </a:rPr>
            <a:t>円となっており、年々増加しているが、類似団体平均と比較すると住民一人当たりコストは少ない。主な項目の分析は以下のとおりである。</a:t>
          </a:r>
          <a:endParaRPr kumimoji="1" lang="en-US" altLang="ja-JP" sz="1300">
            <a:latin typeface="ＭＳ Ｐゴシック"/>
          </a:endParaRPr>
        </a:p>
        <a:p>
          <a:r>
            <a:rPr kumimoji="1" lang="ja-JP" altLang="en-US" sz="1300">
              <a:latin typeface="ＭＳ Ｐゴシック"/>
            </a:rPr>
            <a:t>（扶助費）</a:t>
          </a:r>
          <a:endParaRPr kumimoji="1" lang="en-US" altLang="ja-JP" sz="1300">
            <a:latin typeface="ＭＳ Ｐゴシック"/>
          </a:endParaRPr>
        </a:p>
        <a:p>
          <a:r>
            <a:rPr kumimoji="1" lang="ja-JP" altLang="en-US" sz="1300">
              <a:latin typeface="ＭＳ Ｐゴシック"/>
            </a:rPr>
            <a:t>　住民一人当たり</a:t>
          </a:r>
          <a:r>
            <a:rPr kumimoji="1" lang="en-US" altLang="ja-JP" sz="1300">
              <a:latin typeface="ＭＳ Ｐゴシック"/>
            </a:rPr>
            <a:t>55,336</a:t>
          </a:r>
          <a:r>
            <a:rPr kumimoji="1" lang="ja-JP" altLang="en-US" sz="1300">
              <a:latin typeface="ＭＳ Ｐゴシック"/>
            </a:rPr>
            <a:t>円となっており、平成</a:t>
          </a:r>
          <a:r>
            <a:rPr kumimoji="1" lang="en-US" altLang="ja-JP" sz="1300">
              <a:latin typeface="ＭＳ Ｐゴシック"/>
            </a:rPr>
            <a:t>23</a:t>
          </a:r>
          <a:r>
            <a:rPr kumimoji="1" lang="ja-JP" altLang="en-US" sz="1300">
              <a:latin typeface="ＭＳ Ｐゴシック"/>
            </a:rPr>
            <a:t>年度から比較すると</a:t>
          </a:r>
          <a:r>
            <a:rPr kumimoji="1" lang="en-US" altLang="ja-JP" sz="1300">
              <a:latin typeface="ＭＳ Ｐゴシック"/>
            </a:rPr>
            <a:t>30.8</a:t>
          </a:r>
          <a:r>
            <a:rPr kumimoji="1" lang="ja-JP" altLang="en-US" sz="1300">
              <a:latin typeface="ＭＳ Ｐゴシック"/>
            </a:rPr>
            <a:t>％増加している。これは、障害者福祉に係る経費の増加によるものである。類似団体平均と比較するとほぼ同様の伸びを示している。</a:t>
          </a:r>
          <a:endParaRPr kumimoji="1" lang="en-US" altLang="ja-JP" sz="1300">
            <a:latin typeface="ＭＳ Ｐゴシック"/>
          </a:endParaRPr>
        </a:p>
        <a:p>
          <a:r>
            <a:rPr kumimoji="1" lang="ja-JP" altLang="en-US" sz="1300">
              <a:latin typeface="ＭＳ Ｐゴシック"/>
            </a:rPr>
            <a:t>（普通建設事業費）</a:t>
          </a:r>
          <a:endParaRPr kumimoji="1" lang="en-US" altLang="ja-JP" sz="1300">
            <a:latin typeface="ＭＳ Ｐゴシック"/>
          </a:endParaRPr>
        </a:p>
        <a:p>
          <a:r>
            <a:rPr kumimoji="1" lang="ja-JP" altLang="en-US" sz="1300">
              <a:latin typeface="ＭＳ Ｐゴシック"/>
            </a:rPr>
            <a:t>　住民一人当たり</a:t>
          </a:r>
          <a:r>
            <a:rPr kumimoji="1" lang="en-US" altLang="ja-JP" sz="1300">
              <a:latin typeface="ＭＳ Ｐゴシック"/>
            </a:rPr>
            <a:t>45,468</a:t>
          </a:r>
          <a:r>
            <a:rPr kumimoji="1" lang="ja-JP" altLang="en-US" sz="1300">
              <a:latin typeface="ＭＳ Ｐゴシック"/>
            </a:rPr>
            <a:t>円となっており、平成</a:t>
          </a:r>
          <a:r>
            <a:rPr kumimoji="1" lang="en-US" altLang="ja-JP" sz="1300">
              <a:latin typeface="ＭＳ Ｐゴシック"/>
            </a:rPr>
            <a:t>23</a:t>
          </a:r>
          <a:r>
            <a:rPr kumimoji="1" lang="ja-JP" altLang="en-US" sz="1300">
              <a:latin typeface="ＭＳ Ｐゴシック"/>
            </a:rPr>
            <a:t>年度から比較すると</a:t>
          </a:r>
          <a:r>
            <a:rPr kumimoji="1" lang="en-US" altLang="ja-JP" sz="1300">
              <a:latin typeface="ＭＳ Ｐゴシック"/>
            </a:rPr>
            <a:t>81.8</a:t>
          </a:r>
          <a:r>
            <a:rPr kumimoji="1" lang="ja-JP" altLang="en-US" sz="1300">
              <a:latin typeface="ＭＳ Ｐゴシック"/>
            </a:rPr>
            <a:t>％増加している。これは、本町の重点プロジェクトである海老津駅南側道等整備事業の取組によるものである。この事業は平成</a:t>
          </a:r>
          <a:r>
            <a:rPr kumimoji="1" lang="en-US" altLang="ja-JP" sz="1300">
              <a:latin typeface="ＭＳ Ｐゴシック"/>
            </a:rPr>
            <a:t>28</a:t>
          </a:r>
          <a:r>
            <a:rPr kumimoji="1" lang="ja-JP" altLang="en-US" sz="1300">
              <a:latin typeface="ＭＳ Ｐゴシック"/>
            </a:rPr>
            <a:t>年度に完了するため、今後減少していくと見込まれる。</a:t>
          </a:r>
          <a:endParaRPr kumimoji="1" lang="en-US" altLang="ja-JP" sz="1300">
            <a:latin typeface="ＭＳ Ｐゴシック"/>
          </a:endParaRPr>
        </a:p>
        <a:p>
          <a:r>
            <a:rPr kumimoji="1" lang="ja-JP" altLang="en-US" sz="1300">
              <a:latin typeface="ＭＳ Ｐゴシック"/>
            </a:rPr>
            <a:t>　また、今後、公共施設等の老朽化対策が必要となるため、公共施設等総合管理計画に基づき公共施設の適正な維持管理を行う。</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福岡県岡垣町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32,337
32,188
48.64
10,577,831
10,063,494
427,032
6,207,742
7,504,531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125004</xdr:rowOff>
    </xdr:from>
    <xdr:to>
      <xdr:col>6</xdr:col>
      <xdr:colOff>511175</xdr:colOff>
      <xdr:row>36</xdr:row>
      <xdr:rowOff>162887</xdr:rowOff>
    </xdr:to>
    <xdr:cxnSp macro="">
      <xdr:nvCxnSpPr>
        <xdr:cNvPr id="63" name="直線コネクタ 62"/>
        <xdr:cNvCxnSpPr/>
      </xdr:nvCxnSpPr>
      <xdr:spPr>
        <a:xfrm flipV="1">
          <a:off x="3797300" y="6297204"/>
          <a:ext cx="838200" cy="3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73895</xdr:rowOff>
    </xdr:from>
    <xdr:ext cx="469744" cy="259045"/>
    <xdr:sp macro="" textlink="">
      <xdr:nvSpPr>
        <xdr:cNvPr id="64" name="議会費平均値テキスト"/>
        <xdr:cNvSpPr txBox="1"/>
      </xdr:nvSpPr>
      <xdr:spPr>
        <a:xfrm>
          <a:off x="4686300" y="5903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162887</xdr:rowOff>
    </xdr:from>
    <xdr:to>
      <xdr:col>5</xdr:col>
      <xdr:colOff>358775</xdr:colOff>
      <xdr:row>36</xdr:row>
      <xdr:rowOff>163540</xdr:rowOff>
    </xdr:to>
    <xdr:cxnSp macro="">
      <xdr:nvCxnSpPr>
        <xdr:cNvPr id="66" name="直線コネクタ 65"/>
        <xdr:cNvCxnSpPr/>
      </xdr:nvCxnSpPr>
      <xdr:spPr>
        <a:xfrm flipV="1">
          <a:off x="2908300" y="6335087"/>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159674</xdr:rowOff>
    </xdr:from>
    <xdr:ext cx="469744" cy="259045"/>
    <xdr:sp macro="" textlink="">
      <xdr:nvSpPr>
        <xdr:cNvPr id="68" name="テキスト ボックス 67"/>
        <xdr:cNvSpPr txBox="1"/>
      </xdr:nvSpPr>
      <xdr:spPr>
        <a:xfrm>
          <a:off x="3562427"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67528</xdr:rowOff>
    </xdr:from>
    <xdr:to>
      <xdr:col>4</xdr:col>
      <xdr:colOff>155575</xdr:colOff>
      <xdr:row>36</xdr:row>
      <xdr:rowOff>163540</xdr:rowOff>
    </xdr:to>
    <xdr:cxnSp macro="">
      <xdr:nvCxnSpPr>
        <xdr:cNvPr id="69" name="直線コネクタ 68"/>
        <xdr:cNvCxnSpPr/>
      </xdr:nvCxnSpPr>
      <xdr:spPr>
        <a:xfrm>
          <a:off x="2019300" y="623972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13370</xdr:rowOff>
    </xdr:from>
    <xdr:ext cx="469744" cy="259045"/>
    <xdr:sp macro="" textlink="">
      <xdr:nvSpPr>
        <xdr:cNvPr id="71" name="テキスト ボックス 70"/>
        <xdr:cNvSpPr txBox="1"/>
      </xdr:nvSpPr>
      <xdr:spPr>
        <a:xfrm>
          <a:off x="2673427" y="584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67201</xdr:rowOff>
    </xdr:from>
    <xdr:to>
      <xdr:col>2</xdr:col>
      <xdr:colOff>638175</xdr:colOff>
      <xdr:row>36</xdr:row>
      <xdr:rowOff>67528</xdr:rowOff>
    </xdr:to>
    <xdr:cxnSp macro="">
      <xdr:nvCxnSpPr>
        <xdr:cNvPr id="72" name="直線コネクタ 71"/>
        <xdr:cNvCxnSpPr/>
      </xdr:nvCxnSpPr>
      <xdr:spPr>
        <a:xfrm>
          <a:off x="1130300" y="6067951"/>
          <a:ext cx="889000" cy="17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150530</xdr:rowOff>
    </xdr:from>
    <xdr:ext cx="469744" cy="259045"/>
    <xdr:sp macro="" textlink="">
      <xdr:nvSpPr>
        <xdr:cNvPr id="74" name="テキスト ボックス 73"/>
        <xdr:cNvSpPr txBox="1"/>
      </xdr:nvSpPr>
      <xdr:spPr>
        <a:xfrm>
          <a:off x="1784427" y="580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165226</xdr:rowOff>
    </xdr:from>
    <xdr:ext cx="469744" cy="259045"/>
    <xdr:sp macro="" textlink="">
      <xdr:nvSpPr>
        <xdr:cNvPr id="76" name="テキスト ボックス 75"/>
        <xdr:cNvSpPr txBox="1"/>
      </xdr:nvSpPr>
      <xdr:spPr>
        <a:xfrm>
          <a:off x="895427" y="56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74204</xdr:rowOff>
    </xdr:from>
    <xdr:to>
      <xdr:col>6</xdr:col>
      <xdr:colOff>561975</xdr:colOff>
      <xdr:row>37</xdr:row>
      <xdr:rowOff>4354</xdr:rowOff>
    </xdr:to>
    <xdr:sp macro="" textlink="">
      <xdr:nvSpPr>
        <xdr:cNvPr id="82" name="円/楕円 81"/>
        <xdr:cNvSpPr/>
      </xdr:nvSpPr>
      <xdr:spPr>
        <a:xfrm>
          <a:off x="4584700" y="624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52631</xdr:rowOff>
    </xdr:from>
    <xdr:ext cx="469744" cy="259045"/>
    <xdr:sp macro="" textlink="">
      <xdr:nvSpPr>
        <xdr:cNvPr id="83" name="議会費該当値テキスト"/>
        <xdr:cNvSpPr txBox="1"/>
      </xdr:nvSpPr>
      <xdr:spPr>
        <a:xfrm>
          <a:off x="4686300" y="622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112087</xdr:rowOff>
    </xdr:from>
    <xdr:to>
      <xdr:col>5</xdr:col>
      <xdr:colOff>409575</xdr:colOff>
      <xdr:row>37</xdr:row>
      <xdr:rowOff>42237</xdr:rowOff>
    </xdr:to>
    <xdr:sp macro="" textlink="">
      <xdr:nvSpPr>
        <xdr:cNvPr id="84" name="円/楕円 83"/>
        <xdr:cNvSpPr/>
      </xdr:nvSpPr>
      <xdr:spPr>
        <a:xfrm>
          <a:off x="3746500" y="628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33364</xdr:rowOff>
    </xdr:from>
    <xdr:ext cx="469744" cy="259045"/>
    <xdr:sp macro="" textlink="">
      <xdr:nvSpPr>
        <xdr:cNvPr id="85" name="テキスト ボックス 84"/>
        <xdr:cNvSpPr txBox="1"/>
      </xdr:nvSpPr>
      <xdr:spPr>
        <a:xfrm>
          <a:off x="3562427" y="637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112740</xdr:rowOff>
    </xdr:from>
    <xdr:to>
      <xdr:col>4</xdr:col>
      <xdr:colOff>206375</xdr:colOff>
      <xdr:row>37</xdr:row>
      <xdr:rowOff>42890</xdr:rowOff>
    </xdr:to>
    <xdr:sp macro="" textlink="">
      <xdr:nvSpPr>
        <xdr:cNvPr id="86" name="円/楕円 85"/>
        <xdr:cNvSpPr/>
      </xdr:nvSpPr>
      <xdr:spPr>
        <a:xfrm>
          <a:off x="2857500" y="628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34017</xdr:rowOff>
    </xdr:from>
    <xdr:ext cx="469744" cy="259045"/>
    <xdr:sp macro="" textlink="">
      <xdr:nvSpPr>
        <xdr:cNvPr id="87" name="テキスト ボックス 86"/>
        <xdr:cNvSpPr txBox="1"/>
      </xdr:nvSpPr>
      <xdr:spPr>
        <a:xfrm>
          <a:off x="2673427" y="637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16728</xdr:rowOff>
    </xdr:from>
    <xdr:to>
      <xdr:col>3</xdr:col>
      <xdr:colOff>3175</xdr:colOff>
      <xdr:row>36</xdr:row>
      <xdr:rowOff>118328</xdr:rowOff>
    </xdr:to>
    <xdr:sp macro="" textlink="">
      <xdr:nvSpPr>
        <xdr:cNvPr id="88" name="円/楕円 87"/>
        <xdr:cNvSpPr/>
      </xdr:nvSpPr>
      <xdr:spPr>
        <a:xfrm>
          <a:off x="1968500" y="61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109455</xdr:rowOff>
    </xdr:from>
    <xdr:ext cx="469744" cy="259045"/>
    <xdr:sp macro="" textlink="">
      <xdr:nvSpPr>
        <xdr:cNvPr id="89" name="テキスト ボックス 88"/>
        <xdr:cNvSpPr txBox="1"/>
      </xdr:nvSpPr>
      <xdr:spPr>
        <a:xfrm>
          <a:off x="1784427" y="628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16401</xdr:rowOff>
    </xdr:from>
    <xdr:to>
      <xdr:col>1</xdr:col>
      <xdr:colOff>485775</xdr:colOff>
      <xdr:row>35</xdr:row>
      <xdr:rowOff>118001</xdr:rowOff>
    </xdr:to>
    <xdr:sp macro="" textlink="">
      <xdr:nvSpPr>
        <xdr:cNvPr id="90" name="円/楕円 89"/>
        <xdr:cNvSpPr/>
      </xdr:nvSpPr>
      <xdr:spPr>
        <a:xfrm>
          <a:off x="1079500" y="601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109128</xdr:rowOff>
    </xdr:from>
    <xdr:ext cx="469744" cy="259045"/>
    <xdr:sp macro="" textlink="">
      <xdr:nvSpPr>
        <xdr:cNvPr id="91" name="テキスト ボックス 90"/>
        <xdr:cNvSpPr txBox="1"/>
      </xdr:nvSpPr>
      <xdr:spPr>
        <a:xfrm>
          <a:off x="895427" y="610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43276</xdr:rowOff>
    </xdr:from>
    <xdr:to>
      <xdr:col>6</xdr:col>
      <xdr:colOff>511175</xdr:colOff>
      <xdr:row>57</xdr:row>
      <xdr:rowOff>102133</xdr:rowOff>
    </xdr:to>
    <xdr:cxnSp macro="">
      <xdr:nvCxnSpPr>
        <xdr:cNvPr id="120" name="直線コネクタ 119"/>
        <xdr:cNvCxnSpPr/>
      </xdr:nvCxnSpPr>
      <xdr:spPr>
        <a:xfrm flipV="1">
          <a:off x="3797300" y="9815926"/>
          <a:ext cx="838200" cy="5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122148</xdr:rowOff>
    </xdr:from>
    <xdr:ext cx="534377" cy="259045"/>
    <xdr:sp macro="" textlink="">
      <xdr:nvSpPr>
        <xdr:cNvPr id="121" name="総務費平均値テキスト"/>
        <xdr:cNvSpPr txBox="1"/>
      </xdr:nvSpPr>
      <xdr:spPr>
        <a:xfrm>
          <a:off x="4686300" y="9551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94118</xdr:rowOff>
    </xdr:from>
    <xdr:to>
      <xdr:col>5</xdr:col>
      <xdr:colOff>358775</xdr:colOff>
      <xdr:row>57</xdr:row>
      <xdr:rowOff>102133</xdr:rowOff>
    </xdr:to>
    <xdr:cxnSp macro="">
      <xdr:nvCxnSpPr>
        <xdr:cNvPr id="123" name="直線コネクタ 122"/>
        <xdr:cNvCxnSpPr/>
      </xdr:nvCxnSpPr>
      <xdr:spPr>
        <a:xfrm>
          <a:off x="2908300" y="9866768"/>
          <a:ext cx="889000" cy="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45544</xdr:rowOff>
    </xdr:from>
    <xdr:ext cx="534377" cy="259045"/>
    <xdr:sp macro="" textlink="">
      <xdr:nvSpPr>
        <xdr:cNvPr id="125" name="テキスト ボックス 124"/>
        <xdr:cNvSpPr txBox="1"/>
      </xdr:nvSpPr>
      <xdr:spPr>
        <a:xfrm>
          <a:off x="3530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42576</xdr:rowOff>
    </xdr:from>
    <xdr:to>
      <xdr:col>4</xdr:col>
      <xdr:colOff>155575</xdr:colOff>
      <xdr:row>57</xdr:row>
      <xdr:rowOff>94118</xdr:rowOff>
    </xdr:to>
    <xdr:cxnSp macro="">
      <xdr:nvCxnSpPr>
        <xdr:cNvPr id="126" name="直線コネクタ 125"/>
        <xdr:cNvCxnSpPr/>
      </xdr:nvCxnSpPr>
      <xdr:spPr>
        <a:xfrm>
          <a:off x="2019300" y="9815226"/>
          <a:ext cx="889000" cy="5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33603</xdr:rowOff>
    </xdr:from>
    <xdr:ext cx="534377" cy="259045"/>
    <xdr:sp macro="" textlink="">
      <xdr:nvSpPr>
        <xdr:cNvPr id="128" name="テキスト ボックス 127"/>
        <xdr:cNvSpPr txBox="1"/>
      </xdr:nvSpPr>
      <xdr:spPr>
        <a:xfrm>
          <a:off x="2641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42576</xdr:rowOff>
    </xdr:from>
    <xdr:to>
      <xdr:col>2</xdr:col>
      <xdr:colOff>638175</xdr:colOff>
      <xdr:row>57</xdr:row>
      <xdr:rowOff>91908</xdr:rowOff>
    </xdr:to>
    <xdr:cxnSp macro="">
      <xdr:nvCxnSpPr>
        <xdr:cNvPr id="129" name="直線コネクタ 128"/>
        <xdr:cNvCxnSpPr/>
      </xdr:nvCxnSpPr>
      <xdr:spPr>
        <a:xfrm flipV="1">
          <a:off x="1130300" y="9815226"/>
          <a:ext cx="889000" cy="4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7360</xdr:rowOff>
    </xdr:from>
    <xdr:ext cx="534377" cy="259045"/>
    <xdr:sp macro="" textlink="">
      <xdr:nvSpPr>
        <xdr:cNvPr id="131" name="テキスト ボックス 130"/>
        <xdr:cNvSpPr txBox="1"/>
      </xdr:nvSpPr>
      <xdr:spPr>
        <a:xfrm>
          <a:off x="1752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40797</xdr:rowOff>
    </xdr:from>
    <xdr:ext cx="534377" cy="259045"/>
    <xdr:sp macro="" textlink="">
      <xdr:nvSpPr>
        <xdr:cNvPr id="133" name="テキスト ボックス 132"/>
        <xdr:cNvSpPr txBox="1"/>
      </xdr:nvSpPr>
      <xdr:spPr>
        <a:xfrm>
          <a:off x="863111" y="94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163926</xdr:rowOff>
    </xdr:from>
    <xdr:to>
      <xdr:col>6</xdr:col>
      <xdr:colOff>561975</xdr:colOff>
      <xdr:row>57</xdr:row>
      <xdr:rowOff>94076</xdr:rowOff>
    </xdr:to>
    <xdr:sp macro="" textlink="">
      <xdr:nvSpPr>
        <xdr:cNvPr id="139" name="円/楕円 138"/>
        <xdr:cNvSpPr/>
      </xdr:nvSpPr>
      <xdr:spPr>
        <a:xfrm>
          <a:off x="4584700" y="976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142353</xdr:rowOff>
    </xdr:from>
    <xdr:ext cx="534377" cy="259045"/>
    <xdr:sp macro="" textlink="">
      <xdr:nvSpPr>
        <xdr:cNvPr id="140" name="総務費該当値テキスト"/>
        <xdr:cNvSpPr txBox="1"/>
      </xdr:nvSpPr>
      <xdr:spPr>
        <a:xfrm>
          <a:off x="4686300" y="974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45,154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51333</xdr:rowOff>
    </xdr:from>
    <xdr:to>
      <xdr:col>5</xdr:col>
      <xdr:colOff>409575</xdr:colOff>
      <xdr:row>57</xdr:row>
      <xdr:rowOff>152933</xdr:rowOff>
    </xdr:to>
    <xdr:sp macro="" textlink="">
      <xdr:nvSpPr>
        <xdr:cNvPr id="141" name="円/楕円 140"/>
        <xdr:cNvSpPr/>
      </xdr:nvSpPr>
      <xdr:spPr>
        <a:xfrm>
          <a:off x="3746500" y="982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144060</xdr:rowOff>
    </xdr:from>
    <xdr:ext cx="534377" cy="259045"/>
    <xdr:sp macro="" textlink="">
      <xdr:nvSpPr>
        <xdr:cNvPr id="142" name="テキスト ボックス 141"/>
        <xdr:cNvSpPr txBox="1"/>
      </xdr:nvSpPr>
      <xdr:spPr>
        <a:xfrm>
          <a:off x="3530111" y="99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37,430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43318</xdr:rowOff>
    </xdr:from>
    <xdr:to>
      <xdr:col>4</xdr:col>
      <xdr:colOff>206375</xdr:colOff>
      <xdr:row>57</xdr:row>
      <xdr:rowOff>144918</xdr:rowOff>
    </xdr:to>
    <xdr:sp macro="" textlink="">
      <xdr:nvSpPr>
        <xdr:cNvPr id="143" name="円/楕円 142"/>
        <xdr:cNvSpPr/>
      </xdr:nvSpPr>
      <xdr:spPr>
        <a:xfrm>
          <a:off x="2857500" y="981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136045</xdr:rowOff>
    </xdr:from>
    <xdr:ext cx="534377" cy="259045"/>
    <xdr:sp macro="" textlink="">
      <xdr:nvSpPr>
        <xdr:cNvPr id="144" name="テキスト ボックス 143"/>
        <xdr:cNvSpPr txBox="1"/>
      </xdr:nvSpPr>
      <xdr:spPr>
        <a:xfrm>
          <a:off x="2641111" y="990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38,482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163226</xdr:rowOff>
    </xdr:from>
    <xdr:to>
      <xdr:col>3</xdr:col>
      <xdr:colOff>3175</xdr:colOff>
      <xdr:row>57</xdr:row>
      <xdr:rowOff>93376</xdr:rowOff>
    </xdr:to>
    <xdr:sp macro="" textlink="">
      <xdr:nvSpPr>
        <xdr:cNvPr id="145" name="円/楕円 144"/>
        <xdr:cNvSpPr/>
      </xdr:nvSpPr>
      <xdr:spPr>
        <a:xfrm>
          <a:off x="1968500" y="976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84503</xdr:rowOff>
    </xdr:from>
    <xdr:ext cx="534377" cy="259045"/>
    <xdr:sp macro="" textlink="">
      <xdr:nvSpPr>
        <xdr:cNvPr id="146" name="テキスト ボックス 145"/>
        <xdr:cNvSpPr txBox="1"/>
      </xdr:nvSpPr>
      <xdr:spPr>
        <a:xfrm>
          <a:off x="1752111" y="985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45,246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41108</xdr:rowOff>
    </xdr:from>
    <xdr:to>
      <xdr:col>1</xdr:col>
      <xdr:colOff>485775</xdr:colOff>
      <xdr:row>57</xdr:row>
      <xdr:rowOff>142708</xdr:rowOff>
    </xdr:to>
    <xdr:sp macro="" textlink="">
      <xdr:nvSpPr>
        <xdr:cNvPr id="147" name="円/楕円 146"/>
        <xdr:cNvSpPr/>
      </xdr:nvSpPr>
      <xdr:spPr>
        <a:xfrm>
          <a:off x="1079500" y="981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133835</xdr:rowOff>
    </xdr:from>
    <xdr:ext cx="534377" cy="259045"/>
    <xdr:sp macro="" textlink="">
      <xdr:nvSpPr>
        <xdr:cNvPr id="148" name="テキスト ボックス 147"/>
        <xdr:cNvSpPr txBox="1"/>
      </xdr:nvSpPr>
      <xdr:spPr>
        <a:xfrm>
          <a:off x="863111" y="990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38,772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72706</xdr:rowOff>
    </xdr:from>
    <xdr:to>
      <xdr:col>6</xdr:col>
      <xdr:colOff>511175</xdr:colOff>
      <xdr:row>76</xdr:row>
      <xdr:rowOff>82069</xdr:rowOff>
    </xdr:to>
    <xdr:cxnSp macro="">
      <xdr:nvCxnSpPr>
        <xdr:cNvPr id="178" name="直線コネクタ 177"/>
        <xdr:cNvCxnSpPr/>
      </xdr:nvCxnSpPr>
      <xdr:spPr>
        <a:xfrm>
          <a:off x="3797300" y="13102906"/>
          <a:ext cx="838200" cy="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39128</xdr:rowOff>
    </xdr:from>
    <xdr:ext cx="599010" cy="259045"/>
    <xdr:sp macro="" textlink="">
      <xdr:nvSpPr>
        <xdr:cNvPr id="179" name="民生費平均値テキスト"/>
        <xdr:cNvSpPr txBox="1"/>
      </xdr:nvSpPr>
      <xdr:spPr>
        <a:xfrm>
          <a:off x="4686300" y="12897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72706</xdr:rowOff>
    </xdr:from>
    <xdr:to>
      <xdr:col>5</xdr:col>
      <xdr:colOff>358775</xdr:colOff>
      <xdr:row>77</xdr:row>
      <xdr:rowOff>21445</xdr:rowOff>
    </xdr:to>
    <xdr:cxnSp macro="">
      <xdr:nvCxnSpPr>
        <xdr:cNvPr id="181" name="直線コネクタ 180"/>
        <xdr:cNvCxnSpPr/>
      </xdr:nvCxnSpPr>
      <xdr:spPr>
        <a:xfrm flipV="1">
          <a:off x="2908300" y="13102906"/>
          <a:ext cx="889000" cy="12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130222</xdr:rowOff>
    </xdr:from>
    <xdr:ext cx="599010" cy="259045"/>
    <xdr:sp macro="" textlink="">
      <xdr:nvSpPr>
        <xdr:cNvPr id="183" name="テキスト ボックス 182"/>
        <xdr:cNvSpPr txBox="1"/>
      </xdr:nvSpPr>
      <xdr:spPr>
        <a:xfrm>
          <a:off x="3497794" y="13160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21445</xdr:rowOff>
    </xdr:from>
    <xdr:to>
      <xdr:col>4</xdr:col>
      <xdr:colOff>155575</xdr:colOff>
      <xdr:row>77</xdr:row>
      <xdr:rowOff>26033</xdr:rowOff>
    </xdr:to>
    <xdr:cxnSp macro="">
      <xdr:nvCxnSpPr>
        <xdr:cNvPr id="184" name="直線コネクタ 183"/>
        <xdr:cNvCxnSpPr/>
      </xdr:nvCxnSpPr>
      <xdr:spPr>
        <a:xfrm flipV="1">
          <a:off x="2019300" y="13223095"/>
          <a:ext cx="889000" cy="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19247</xdr:rowOff>
    </xdr:from>
    <xdr:ext cx="599010" cy="259045"/>
    <xdr:sp macro="" textlink="">
      <xdr:nvSpPr>
        <xdr:cNvPr id="186" name="テキスト ボックス 185"/>
        <xdr:cNvSpPr txBox="1"/>
      </xdr:nvSpPr>
      <xdr:spPr>
        <a:xfrm>
          <a:off x="2608794" y="128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26033</xdr:rowOff>
    </xdr:from>
    <xdr:to>
      <xdr:col>2</xdr:col>
      <xdr:colOff>638175</xdr:colOff>
      <xdr:row>77</xdr:row>
      <xdr:rowOff>72416</xdr:rowOff>
    </xdr:to>
    <xdr:cxnSp macro="">
      <xdr:nvCxnSpPr>
        <xdr:cNvPr id="187" name="直線コネクタ 186"/>
        <xdr:cNvCxnSpPr/>
      </xdr:nvCxnSpPr>
      <xdr:spPr>
        <a:xfrm flipV="1">
          <a:off x="1130300" y="13227683"/>
          <a:ext cx="889000" cy="4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34320</xdr:rowOff>
    </xdr:from>
    <xdr:ext cx="599010" cy="259045"/>
    <xdr:sp macro="" textlink="">
      <xdr:nvSpPr>
        <xdr:cNvPr id="189" name="テキスト ボックス 188"/>
        <xdr:cNvSpPr txBox="1"/>
      </xdr:nvSpPr>
      <xdr:spPr>
        <a:xfrm>
          <a:off x="1719794" y="1289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28879</xdr:rowOff>
    </xdr:from>
    <xdr:ext cx="599010" cy="259045"/>
    <xdr:sp macro="" textlink="">
      <xdr:nvSpPr>
        <xdr:cNvPr id="191" name="テキスト ボックス 190"/>
        <xdr:cNvSpPr txBox="1"/>
      </xdr:nvSpPr>
      <xdr:spPr>
        <a:xfrm>
          <a:off x="830794" y="1288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31269</xdr:rowOff>
    </xdr:from>
    <xdr:to>
      <xdr:col>6</xdr:col>
      <xdr:colOff>561975</xdr:colOff>
      <xdr:row>76</xdr:row>
      <xdr:rowOff>132869</xdr:rowOff>
    </xdr:to>
    <xdr:sp macro="" textlink="">
      <xdr:nvSpPr>
        <xdr:cNvPr id="197" name="円/楕円 196"/>
        <xdr:cNvSpPr/>
      </xdr:nvSpPr>
      <xdr:spPr>
        <a:xfrm>
          <a:off x="4584700" y="130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9696</xdr:rowOff>
    </xdr:from>
    <xdr:ext cx="599010" cy="259045"/>
    <xdr:sp macro="" textlink="">
      <xdr:nvSpPr>
        <xdr:cNvPr id="198" name="民生費該当値テキスト"/>
        <xdr:cNvSpPr txBox="1"/>
      </xdr:nvSpPr>
      <xdr:spPr>
        <a:xfrm>
          <a:off x="4686300" y="13039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112,563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21906</xdr:rowOff>
    </xdr:from>
    <xdr:to>
      <xdr:col>5</xdr:col>
      <xdr:colOff>409575</xdr:colOff>
      <xdr:row>76</xdr:row>
      <xdr:rowOff>123506</xdr:rowOff>
    </xdr:to>
    <xdr:sp macro="" textlink="">
      <xdr:nvSpPr>
        <xdr:cNvPr id="199" name="円/楕円 198"/>
        <xdr:cNvSpPr/>
      </xdr:nvSpPr>
      <xdr:spPr>
        <a:xfrm>
          <a:off x="3746500" y="1305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140032</xdr:rowOff>
    </xdr:from>
    <xdr:ext cx="599010" cy="259045"/>
    <xdr:sp macro="" textlink="">
      <xdr:nvSpPr>
        <xdr:cNvPr id="200" name="テキスト ボックス 199"/>
        <xdr:cNvSpPr txBox="1"/>
      </xdr:nvSpPr>
      <xdr:spPr>
        <a:xfrm>
          <a:off x="3497794" y="1282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113,792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142095</xdr:rowOff>
    </xdr:from>
    <xdr:to>
      <xdr:col>4</xdr:col>
      <xdr:colOff>206375</xdr:colOff>
      <xdr:row>77</xdr:row>
      <xdr:rowOff>72245</xdr:rowOff>
    </xdr:to>
    <xdr:sp macro="" textlink="">
      <xdr:nvSpPr>
        <xdr:cNvPr id="201" name="円/楕円 200"/>
        <xdr:cNvSpPr/>
      </xdr:nvSpPr>
      <xdr:spPr>
        <a:xfrm>
          <a:off x="2857500" y="1317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63372</xdr:rowOff>
    </xdr:from>
    <xdr:ext cx="534377" cy="259045"/>
    <xdr:sp macro="" textlink="">
      <xdr:nvSpPr>
        <xdr:cNvPr id="202" name="テキスト ボックス 201"/>
        <xdr:cNvSpPr txBox="1"/>
      </xdr:nvSpPr>
      <xdr:spPr>
        <a:xfrm>
          <a:off x="2641111" y="1326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98,019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146683</xdr:rowOff>
    </xdr:from>
    <xdr:to>
      <xdr:col>3</xdr:col>
      <xdr:colOff>3175</xdr:colOff>
      <xdr:row>77</xdr:row>
      <xdr:rowOff>76833</xdr:rowOff>
    </xdr:to>
    <xdr:sp macro="" textlink="">
      <xdr:nvSpPr>
        <xdr:cNvPr id="203" name="円/楕円 202"/>
        <xdr:cNvSpPr/>
      </xdr:nvSpPr>
      <xdr:spPr>
        <a:xfrm>
          <a:off x="1968500" y="1317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67960</xdr:rowOff>
    </xdr:from>
    <xdr:ext cx="534377" cy="259045"/>
    <xdr:sp macro="" textlink="">
      <xdr:nvSpPr>
        <xdr:cNvPr id="204" name="テキスト ボックス 203"/>
        <xdr:cNvSpPr txBox="1"/>
      </xdr:nvSpPr>
      <xdr:spPr>
        <a:xfrm>
          <a:off x="1752111" y="1326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97,417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21616</xdr:rowOff>
    </xdr:from>
    <xdr:to>
      <xdr:col>1</xdr:col>
      <xdr:colOff>485775</xdr:colOff>
      <xdr:row>77</xdr:row>
      <xdr:rowOff>123216</xdr:rowOff>
    </xdr:to>
    <xdr:sp macro="" textlink="">
      <xdr:nvSpPr>
        <xdr:cNvPr id="205" name="円/楕円 204"/>
        <xdr:cNvSpPr/>
      </xdr:nvSpPr>
      <xdr:spPr>
        <a:xfrm>
          <a:off x="1079500" y="1322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114343</xdr:rowOff>
    </xdr:from>
    <xdr:ext cx="534377" cy="259045"/>
    <xdr:sp macro="" textlink="">
      <xdr:nvSpPr>
        <xdr:cNvPr id="206" name="テキスト ボックス 205"/>
        <xdr:cNvSpPr txBox="1"/>
      </xdr:nvSpPr>
      <xdr:spPr>
        <a:xfrm>
          <a:off x="863111" y="1331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91,330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66988</xdr:rowOff>
    </xdr:from>
    <xdr:to>
      <xdr:col>6</xdr:col>
      <xdr:colOff>511175</xdr:colOff>
      <xdr:row>99</xdr:row>
      <xdr:rowOff>84248</xdr:rowOff>
    </xdr:to>
    <xdr:cxnSp macro="">
      <xdr:nvCxnSpPr>
        <xdr:cNvPr id="238" name="直線コネクタ 237"/>
        <xdr:cNvCxnSpPr/>
      </xdr:nvCxnSpPr>
      <xdr:spPr>
        <a:xfrm>
          <a:off x="3797300" y="17040538"/>
          <a:ext cx="838200" cy="1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34935</xdr:rowOff>
    </xdr:from>
    <xdr:ext cx="534377" cy="259045"/>
    <xdr:sp macro="" textlink="">
      <xdr:nvSpPr>
        <xdr:cNvPr id="239" name="衛生費平均値テキスト"/>
        <xdr:cNvSpPr txBox="1"/>
      </xdr:nvSpPr>
      <xdr:spPr>
        <a:xfrm>
          <a:off x="4686300" y="16665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66988</xdr:rowOff>
    </xdr:from>
    <xdr:to>
      <xdr:col>5</xdr:col>
      <xdr:colOff>358775</xdr:colOff>
      <xdr:row>99</xdr:row>
      <xdr:rowOff>72017</xdr:rowOff>
    </xdr:to>
    <xdr:cxnSp macro="">
      <xdr:nvCxnSpPr>
        <xdr:cNvPr id="241" name="直線コネクタ 240"/>
        <xdr:cNvCxnSpPr/>
      </xdr:nvCxnSpPr>
      <xdr:spPr>
        <a:xfrm flipV="1">
          <a:off x="2908300" y="17040538"/>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3" name="テキスト ボックス 242"/>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70075</xdr:rowOff>
    </xdr:from>
    <xdr:to>
      <xdr:col>4</xdr:col>
      <xdr:colOff>155575</xdr:colOff>
      <xdr:row>99</xdr:row>
      <xdr:rowOff>72017</xdr:rowOff>
    </xdr:to>
    <xdr:cxnSp macro="">
      <xdr:nvCxnSpPr>
        <xdr:cNvPr id="244" name="直線コネクタ 243"/>
        <xdr:cNvCxnSpPr/>
      </xdr:nvCxnSpPr>
      <xdr:spPr>
        <a:xfrm>
          <a:off x="2019300" y="17043625"/>
          <a:ext cx="8890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140211</xdr:rowOff>
    </xdr:from>
    <xdr:ext cx="534377" cy="259045"/>
    <xdr:sp macro="" textlink="">
      <xdr:nvSpPr>
        <xdr:cNvPr id="246" name="テキスト ボックス 245"/>
        <xdr:cNvSpPr txBox="1"/>
      </xdr:nvSpPr>
      <xdr:spPr>
        <a:xfrm>
          <a:off x="2641111" y="165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63609</xdr:rowOff>
    </xdr:from>
    <xdr:to>
      <xdr:col>2</xdr:col>
      <xdr:colOff>638175</xdr:colOff>
      <xdr:row>99</xdr:row>
      <xdr:rowOff>70075</xdr:rowOff>
    </xdr:to>
    <xdr:cxnSp macro="">
      <xdr:nvCxnSpPr>
        <xdr:cNvPr id="247" name="直線コネクタ 246"/>
        <xdr:cNvCxnSpPr/>
      </xdr:nvCxnSpPr>
      <xdr:spPr>
        <a:xfrm>
          <a:off x="1130300" y="17037159"/>
          <a:ext cx="8890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132535</xdr:rowOff>
    </xdr:from>
    <xdr:ext cx="534377" cy="259045"/>
    <xdr:sp macro="" textlink="">
      <xdr:nvSpPr>
        <xdr:cNvPr id="249" name="テキスト ボックス 248"/>
        <xdr:cNvSpPr txBox="1"/>
      </xdr:nvSpPr>
      <xdr:spPr>
        <a:xfrm>
          <a:off x="1752111" y="165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129678</xdr:rowOff>
    </xdr:from>
    <xdr:ext cx="534377" cy="259045"/>
    <xdr:sp macro="" textlink="">
      <xdr:nvSpPr>
        <xdr:cNvPr id="251" name="テキスト ボックス 250"/>
        <xdr:cNvSpPr txBox="1"/>
      </xdr:nvSpPr>
      <xdr:spPr>
        <a:xfrm>
          <a:off x="863111" y="165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99</xdr:row>
      <xdr:rowOff>33448</xdr:rowOff>
    </xdr:from>
    <xdr:to>
      <xdr:col>6</xdr:col>
      <xdr:colOff>561975</xdr:colOff>
      <xdr:row>99</xdr:row>
      <xdr:rowOff>135048</xdr:rowOff>
    </xdr:to>
    <xdr:sp macro="" textlink="">
      <xdr:nvSpPr>
        <xdr:cNvPr id="257" name="円/楕円 256"/>
        <xdr:cNvSpPr/>
      </xdr:nvSpPr>
      <xdr:spPr>
        <a:xfrm>
          <a:off x="4584700" y="1700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119825</xdr:rowOff>
    </xdr:from>
    <xdr:ext cx="534377" cy="259045"/>
    <xdr:sp macro="" textlink="">
      <xdr:nvSpPr>
        <xdr:cNvPr id="258" name="衛生費該当値テキスト"/>
        <xdr:cNvSpPr txBox="1"/>
      </xdr:nvSpPr>
      <xdr:spPr>
        <a:xfrm>
          <a:off x="4686300" y="169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20,896</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16188</xdr:rowOff>
    </xdr:from>
    <xdr:to>
      <xdr:col>5</xdr:col>
      <xdr:colOff>409575</xdr:colOff>
      <xdr:row>99</xdr:row>
      <xdr:rowOff>117788</xdr:rowOff>
    </xdr:to>
    <xdr:sp macro="" textlink="">
      <xdr:nvSpPr>
        <xdr:cNvPr id="259" name="円/楕円 258"/>
        <xdr:cNvSpPr/>
      </xdr:nvSpPr>
      <xdr:spPr>
        <a:xfrm>
          <a:off x="3746500" y="1698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108915</xdr:rowOff>
    </xdr:from>
    <xdr:ext cx="534377" cy="259045"/>
    <xdr:sp macro="" textlink="">
      <xdr:nvSpPr>
        <xdr:cNvPr id="260" name="テキスト ボックス 259"/>
        <xdr:cNvSpPr txBox="1"/>
      </xdr:nvSpPr>
      <xdr:spPr>
        <a:xfrm>
          <a:off x="3530111" y="1708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21,953</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21217</xdr:rowOff>
    </xdr:from>
    <xdr:to>
      <xdr:col>4</xdr:col>
      <xdr:colOff>206375</xdr:colOff>
      <xdr:row>99</xdr:row>
      <xdr:rowOff>122817</xdr:rowOff>
    </xdr:to>
    <xdr:sp macro="" textlink="">
      <xdr:nvSpPr>
        <xdr:cNvPr id="261" name="円/楕円 260"/>
        <xdr:cNvSpPr/>
      </xdr:nvSpPr>
      <xdr:spPr>
        <a:xfrm>
          <a:off x="2857500" y="1699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113944</xdr:rowOff>
    </xdr:from>
    <xdr:ext cx="534377" cy="259045"/>
    <xdr:sp macro="" textlink="">
      <xdr:nvSpPr>
        <xdr:cNvPr id="262" name="テキスト ボックス 261"/>
        <xdr:cNvSpPr txBox="1"/>
      </xdr:nvSpPr>
      <xdr:spPr>
        <a:xfrm>
          <a:off x="2641111" y="1708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21,645</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19275</xdr:rowOff>
    </xdr:from>
    <xdr:to>
      <xdr:col>3</xdr:col>
      <xdr:colOff>3175</xdr:colOff>
      <xdr:row>99</xdr:row>
      <xdr:rowOff>120875</xdr:rowOff>
    </xdr:to>
    <xdr:sp macro="" textlink="">
      <xdr:nvSpPr>
        <xdr:cNvPr id="263" name="円/楕円 262"/>
        <xdr:cNvSpPr/>
      </xdr:nvSpPr>
      <xdr:spPr>
        <a:xfrm>
          <a:off x="1968500" y="169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112002</xdr:rowOff>
    </xdr:from>
    <xdr:ext cx="534377" cy="259045"/>
    <xdr:sp macro="" textlink="">
      <xdr:nvSpPr>
        <xdr:cNvPr id="264" name="テキスト ボックス 263"/>
        <xdr:cNvSpPr txBox="1"/>
      </xdr:nvSpPr>
      <xdr:spPr>
        <a:xfrm>
          <a:off x="1752111" y="1708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21,764</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12809</xdr:rowOff>
    </xdr:from>
    <xdr:to>
      <xdr:col>1</xdr:col>
      <xdr:colOff>485775</xdr:colOff>
      <xdr:row>99</xdr:row>
      <xdr:rowOff>114409</xdr:rowOff>
    </xdr:to>
    <xdr:sp macro="" textlink="">
      <xdr:nvSpPr>
        <xdr:cNvPr id="265" name="円/楕円 264"/>
        <xdr:cNvSpPr/>
      </xdr:nvSpPr>
      <xdr:spPr>
        <a:xfrm>
          <a:off x="1079500" y="1698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105536</xdr:rowOff>
    </xdr:from>
    <xdr:ext cx="534377" cy="259045"/>
    <xdr:sp macro="" textlink="">
      <xdr:nvSpPr>
        <xdr:cNvPr id="266" name="テキスト ボックス 265"/>
        <xdr:cNvSpPr txBox="1"/>
      </xdr:nvSpPr>
      <xdr:spPr>
        <a:xfrm>
          <a:off x="863111" y="1707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22,160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90" name="直線コネクタ 289"/>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3" name="労働費最大値テキスト"/>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4" name="直線コネクタ 293"/>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157607</xdr:rowOff>
    </xdr:from>
    <xdr:to>
      <xdr:col>15</xdr:col>
      <xdr:colOff>180975</xdr:colOff>
      <xdr:row>37</xdr:row>
      <xdr:rowOff>121031</xdr:rowOff>
    </xdr:to>
    <xdr:cxnSp macro="">
      <xdr:nvCxnSpPr>
        <xdr:cNvPr id="295" name="直線コネクタ 294"/>
        <xdr:cNvCxnSpPr/>
      </xdr:nvCxnSpPr>
      <xdr:spPr>
        <a:xfrm>
          <a:off x="9639300" y="6329807"/>
          <a:ext cx="8382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96283</xdr:rowOff>
    </xdr:from>
    <xdr:ext cx="378565" cy="259045"/>
    <xdr:sp macro="" textlink="">
      <xdr:nvSpPr>
        <xdr:cNvPr id="296" name="労働費平均値テキスト"/>
        <xdr:cNvSpPr txBox="1"/>
      </xdr:nvSpPr>
      <xdr:spPr>
        <a:xfrm>
          <a:off x="10528300" y="6439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7" name="フローチャート : 判断 296"/>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157607</xdr:rowOff>
    </xdr:from>
    <xdr:to>
      <xdr:col>14</xdr:col>
      <xdr:colOff>28575</xdr:colOff>
      <xdr:row>37</xdr:row>
      <xdr:rowOff>67310</xdr:rowOff>
    </xdr:to>
    <xdr:cxnSp macro="">
      <xdr:nvCxnSpPr>
        <xdr:cNvPr id="298" name="直線コネクタ 297"/>
        <xdr:cNvCxnSpPr/>
      </xdr:nvCxnSpPr>
      <xdr:spPr>
        <a:xfrm flipV="1">
          <a:off x="8750300" y="6329807"/>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9" name="フローチャート : 判断 298"/>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59707</xdr:rowOff>
    </xdr:from>
    <xdr:ext cx="378565" cy="259045"/>
    <xdr:sp macro="" textlink="">
      <xdr:nvSpPr>
        <xdr:cNvPr id="300" name="テキスト ボックス 299"/>
        <xdr:cNvSpPr txBox="1"/>
      </xdr:nvSpPr>
      <xdr:spPr>
        <a:xfrm>
          <a:off x="9450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45212</xdr:rowOff>
    </xdr:from>
    <xdr:to>
      <xdr:col>12</xdr:col>
      <xdr:colOff>511175</xdr:colOff>
      <xdr:row>37</xdr:row>
      <xdr:rowOff>67310</xdr:rowOff>
    </xdr:to>
    <xdr:cxnSp macro="">
      <xdr:nvCxnSpPr>
        <xdr:cNvPr id="301" name="直線コネクタ 300"/>
        <xdr:cNvCxnSpPr/>
      </xdr:nvCxnSpPr>
      <xdr:spPr>
        <a:xfrm>
          <a:off x="7861300" y="6217412"/>
          <a:ext cx="889000" cy="19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2" name="フローチャート : 判断 301"/>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158640</xdr:rowOff>
    </xdr:from>
    <xdr:ext cx="469744" cy="259045"/>
    <xdr:sp macro="" textlink="">
      <xdr:nvSpPr>
        <xdr:cNvPr id="303" name="テキスト ボックス 302"/>
        <xdr:cNvSpPr txBox="1"/>
      </xdr:nvSpPr>
      <xdr:spPr>
        <a:xfrm>
          <a:off x="8515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133604</xdr:rowOff>
    </xdr:from>
    <xdr:to>
      <xdr:col>11</xdr:col>
      <xdr:colOff>307975</xdr:colOff>
      <xdr:row>36</xdr:row>
      <xdr:rowOff>45212</xdr:rowOff>
    </xdr:to>
    <xdr:cxnSp macro="">
      <xdr:nvCxnSpPr>
        <xdr:cNvPr id="304" name="直線コネクタ 303"/>
        <xdr:cNvCxnSpPr/>
      </xdr:nvCxnSpPr>
      <xdr:spPr>
        <a:xfrm>
          <a:off x="6972300" y="5962904"/>
          <a:ext cx="889000" cy="25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5" name="フローチャート : 判断 304"/>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55770</xdr:rowOff>
    </xdr:from>
    <xdr:ext cx="469744" cy="259045"/>
    <xdr:sp macro="" textlink="">
      <xdr:nvSpPr>
        <xdr:cNvPr id="306" name="テキスト ボックス 305"/>
        <xdr:cNvSpPr txBox="1"/>
      </xdr:nvSpPr>
      <xdr:spPr>
        <a:xfrm>
          <a:off x="7626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7" name="フローチャート : 判断 306"/>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144162</xdr:rowOff>
    </xdr:from>
    <xdr:ext cx="469744" cy="259045"/>
    <xdr:sp macro="" textlink="">
      <xdr:nvSpPr>
        <xdr:cNvPr id="308" name="テキスト ボックス 307"/>
        <xdr:cNvSpPr txBox="1"/>
      </xdr:nvSpPr>
      <xdr:spPr>
        <a:xfrm>
          <a:off x="6737427" y="563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70231</xdr:rowOff>
    </xdr:from>
    <xdr:to>
      <xdr:col>15</xdr:col>
      <xdr:colOff>231775</xdr:colOff>
      <xdr:row>38</xdr:row>
      <xdr:rowOff>381</xdr:rowOff>
    </xdr:to>
    <xdr:sp macro="" textlink="">
      <xdr:nvSpPr>
        <xdr:cNvPr id="314" name="円/楕円 313"/>
        <xdr:cNvSpPr/>
      </xdr:nvSpPr>
      <xdr:spPr>
        <a:xfrm>
          <a:off x="10426700" y="64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93108</xdr:rowOff>
    </xdr:from>
    <xdr:ext cx="378565" cy="259045"/>
    <xdr:sp macro="" textlink="">
      <xdr:nvSpPr>
        <xdr:cNvPr id="315" name="労働費該当値テキスト"/>
        <xdr:cNvSpPr txBox="1"/>
      </xdr:nvSpPr>
      <xdr:spPr>
        <a:xfrm>
          <a:off x="10528300" y="626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106807</xdr:rowOff>
    </xdr:from>
    <xdr:to>
      <xdr:col>14</xdr:col>
      <xdr:colOff>79375</xdr:colOff>
      <xdr:row>37</xdr:row>
      <xdr:rowOff>36957</xdr:rowOff>
    </xdr:to>
    <xdr:sp macro="" textlink="">
      <xdr:nvSpPr>
        <xdr:cNvPr id="316" name="円/楕円 315"/>
        <xdr:cNvSpPr/>
      </xdr:nvSpPr>
      <xdr:spPr>
        <a:xfrm>
          <a:off x="9588500" y="627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53484</xdr:rowOff>
    </xdr:from>
    <xdr:ext cx="469744" cy="259045"/>
    <xdr:sp macro="" textlink="">
      <xdr:nvSpPr>
        <xdr:cNvPr id="317" name="テキスト ボックス 316"/>
        <xdr:cNvSpPr txBox="1"/>
      </xdr:nvSpPr>
      <xdr:spPr>
        <a:xfrm>
          <a:off x="9404427" y="6054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16510</xdr:rowOff>
    </xdr:from>
    <xdr:to>
      <xdr:col>12</xdr:col>
      <xdr:colOff>561975</xdr:colOff>
      <xdr:row>37</xdr:row>
      <xdr:rowOff>118110</xdr:rowOff>
    </xdr:to>
    <xdr:sp macro="" textlink="">
      <xdr:nvSpPr>
        <xdr:cNvPr id="318" name="円/楕円 317"/>
        <xdr:cNvSpPr/>
      </xdr:nvSpPr>
      <xdr:spPr>
        <a:xfrm>
          <a:off x="8699500" y="63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109237</xdr:rowOff>
    </xdr:from>
    <xdr:ext cx="378565" cy="259045"/>
    <xdr:sp macro="" textlink="">
      <xdr:nvSpPr>
        <xdr:cNvPr id="319" name="テキスト ボックス 318"/>
        <xdr:cNvSpPr txBox="1"/>
      </xdr:nvSpPr>
      <xdr:spPr>
        <a:xfrm>
          <a:off x="8561017" y="645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165862</xdr:rowOff>
    </xdr:from>
    <xdr:to>
      <xdr:col>11</xdr:col>
      <xdr:colOff>358775</xdr:colOff>
      <xdr:row>36</xdr:row>
      <xdr:rowOff>96012</xdr:rowOff>
    </xdr:to>
    <xdr:sp macro="" textlink="">
      <xdr:nvSpPr>
        <xdr:cNvPr id="320" name="円/楕円 319"/>
        <xdr:cNvSpPr/>
      </xdr:nvSpPr>
      <xdr:spPr>
        <a:xfrm>
          <a:off x="7810500" y="616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87139</xdr:rowOff>
    </xdr:from>
    <xdr:ext cx="469744" cy="259045"/>
    <xdr:sp macro="" textlink="">
      <xdr:nvSpPr>
        <xdr:cNvPr id="321" name="テキスト ボックス 320"/>
        <xdr:cNvSpPr txBox="1"/>
      </xdr:nvSpPr>
      <xdr:spPr>
        <a:xfrm>
          <a:off x="7626427"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82804</xdr:rowOff>
    </xdr:from>
    <xdr:to>
      <xdr:col>10</xdr:col>
      <xdr:colOff>155575</xdr:colOff>
      <xdr:row>35</xdr:row>
      <xdr:rowOff>12954</xdr:rowOff>
    </xdr:to>
    <xdr:sp macro="" textlink="">
      <xdr:nvSpPr>
        <xdr:cNvPr id="322" name="円/楕円 321"/>
        <xdr:cNvSpPr/>
      </xdr:nvSpPr>
      <xdr:spPr>
        <a:xfrm>
          <a:off x="6921500" y="591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4081</xdr:rowOff>
    </xdr:from>
    <xdr:ext cx="469744" cy="259045"/>
    <xdr:sp macro="" textlink="">
      <xdr:nvSpPr>
        <xdr:cNvPr id="323" name="テキスト ボックス 322"/>
        <xdr:cNvSpPr txBox="1"/>
      </xdr:nvSpPr>
      <xdr:spPr>
        <a:xfrm>
          <a:off x="6737427" y="600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70434</xdr:rowOff>
    </xdr:from>
    <xdr:to>
      <xdr:col>15</xdr:col>
      <xdr:colOff>180975</xdr:colOff>
      <xdr:row>57</xdr:row>
      <xdr:rowOff>129184</xdr:rowOff>
    </xdr:to>
    <xdr:cxnSp macro="">
      <xdr:nvCxnSpPr>
        <xdr:cNvPr id="350" name="直線コネクタ 349"/>
        <xdr:cNvCxnSpPr/>
      </xdr:nvCxnSpPr>
      <xdr:spPr>
        <a:xfrm flipV="1">
          <a:off x="9639300" y="9843084"/>
          <a:ext cx="838200" cy="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26979</xdr:rowOff>
    </xdr:from>
    <xdr:ext cx="469744" cy="259045"/>
    <xdr:sp macro="" textlink="">
      <xdr:nvSpPr>
        <xdr:cNvPr id="351" name="農林水産業費平均値テキスト"/>
        <xdr:cNvSpPr txBox="1"/>
      </xdr:nvSpPr>
      <xdr:spPr>
        <a:xfrm>
          <a:off x="10528300" y="9799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114668</xdr:rowOff>
    </xdr:from>
    <xdr:to>
      <xdr:col>14</xdr:col>
      <xdr:colOff>28575</xdr:colOff>
      <xdr:row>57</xdr:row>
      <xdr:rowOff>129184</xdr:rowOff>
    </xdr:to>
    <xdr:cxnSp macro="">
      <xdr:nvCxnSpPr>
        <xdr:cNvPr id="353" name="直線コネクタ 352"/>
        <xdr:cNvCxnSpPr/>
      </xdr:nvCxnSpPr>
      <xdr:spPr>
        <a:xfrm>
          <a:off x="8750300" y="9887318"/>
          <a:ext cx="8890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127223</xdr:rowOff>
    </xdr:from>
    <xdr:ext cx="534377" cy="259045"/>
    <xdr:sp macro="" textlink="">
      <xdr:nvSpPr>
        <xdr:cNvPr id="355" name="テキスト ボックス 354"/>
        <xdr:cNvSpPr txBox="1"/>
      </xdr:nvSpPr>
      <xdr:spPr>
        <a:xfrm>
          <a:off x="9372111" y="95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114668</xdr:rowOff>
    </xdr:from>
    <xdr:to>
      <xdr:col>12</xdr:col>
      <xdr:colOff>511175</xdr:colOff>
      <xdr:row>57</xdr:row>
      <xdr:rowOff>155862</xdr:rowOff>
    </xdr:to>
    <xdr:cxnSp macro="">
      <xdr:nvCxnSpPr>
        <xdr:cNvPr id="356" name="直線コネクタ 355"/>
        <xdr:cNvCxnSpPr/>
      </xdr:nvCxnSpPr>
      <xdr:spPr>
        <a:xfrm flipV="1">
          <a:off x="7861300" y="9887318"/>
          <a:ext cx="889000" cy="4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58" name="テキスト ボックス 357"/>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155862</xdr:rowOff>
    </xdr:from>
    <xdr:to>
      <xdr:col>11</xdr:col>
      <xdr:colOff>307975</xdr:colOff>
      <xdr:row>57</xdr:row>
      <xdr:rowOff>163612</xdr:rowOff>
    </xdr:to>
    <xdr:cxnSp macro="">
      <xdr:nvCxnSpPr>
        <xdr:cNvPr id="359" name="直線コネクタ 358"/>
        <xdr:cNvCxnSpPr/>
      </xdr:nvCxnSpPr>
      <xdr:spPr>
        <a:xfrm flipV="1">
          <a:off x="6972300" y="9928512"/>
          <a:ext cx="889000" cy="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61" name="テキスト ボックス 360"/>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3" name="テキスト ボックス 362"/>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19634</xdr:rowOff>
    </xdr:from>
    <xdr:to>
      <xdr:col>15</xdr:col>
      <xdr:colOff>231775</xdr:colOff>
      <xdr:row>57</xdr:row>
      <xdr:rowOff>121234</xdr:rowOff>
    </xdr:to>
    <xdr:sp macro="" textlink="">
      <xdr:nvSpPr>
        <xdr:cNvPr id="369" name="円/楕円 368"/>
        <xdr:cNvSpPr/>
      </xdr:nvSpPr>
      <xdr:spPr>
        <a:xfrm>
          <a:off x="10426700" y="97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42511</xdr:rowOff>
    </xdr:from>
    <xdr:ext cx="534377" cy="259045"/>
    <xdr:sp macro="" textlink="">
      <xdr:nvSpPr>
        <xdr:cNvPr id="370" name="農林水産業費該当値テキスト"/>
        <xdr:cNvSpPr txBox="1"/>
      </xdr:nvSpPr>
      <xdr:spPr>
        <a:xfrm>
          <a:off x="10528300" y="964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10,530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78384</xdr:rowOff>
    </xdr:from>
    <xdr:to>
      <xdr:col>14</xdr:col>
      <xdr:colOff>79375</xdr:colOff>
      <xdr:row>58</xdr:row>
      <xdr:rowOff>8534</xdr:rowOff>
    </xdr:to>
    <xdr:sp macro="" textlink="">
      <xdr:nvSpPr>
        <xdr:cNvPr id="371" name="円/楕円 370"/>
        <xdr:cNvSpPr/>
      </xdr:nvSpPr>
      <xdr:spPr>
        <a:xfrm>
          <a:off x="9588500" y="985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171111</xdr:rowOff>
    </xdr:from>
    <xdr:ext cx="469744" cy="259045"/>
    <xdr:sp macro="" textlink="">
      <xdr:nvSpPr>
        <xdr:cNvPr id="372" name="テキスト ボックス 371"/>
        <xdr:cNvSpPr txBox="1"/>
      </xdr:nvSpPr>
      <xdr:spPr>
        <a:xfrm>
          <a:off x="9404427" y="994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63868</xdr:rowOff>
    </xdr:from>
    <xdr:to>
      <xdr:col>12</xdr:col>
      <xdr:colOff>561975</xdr:colOff>
      <xdr:row>57</xdr:row>
      <xdr:rowOff>165468</xdr:rowOff>
    </xdr:to>
    <xdr:sp macro="" textlink="">
      <xdr:nvSpPr>
        <xdr:cNvPr id="373" name="円/楕円 372"/>
        <xdr:cNvSpPr/>
      </xdr:nvSpPr>
      <xdr:spPr>
        <a:xfrm>
          <a:off x="8699500" y="983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156595</xdr:rowOff>
    </xdr:from>
    <xdr:ext cx="469744" cy="259045"/>
    <xdr:sp macro="" textlink="">
      <xdr:nvSpPr>
        <xdr:cNvPr id="374" name="テキスト ボックス 373"/>
        <xdr:cNvSpPr txBox="1"/>
      </xdr:nvSpPr>
      <xdr:spPr>
        <a:xfrm>
          <a:off x="8515427" y="992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105062</xdr:rowOff>
    </xdr:from>
    <xdr:to>
      <xdr:col>11</xdr:col>
      <xdr:colOff>358775</xdr:colOff>
      <xdr:row>58</xdr:row>
      <xdr:rowOff>35212</xdr:rowOff>
    </xdr:to>
    <xdr:sp macro="" textlink="">
      <xdr:nvSpPr>
        <xdr:cNvPr id="375" name="円/楕円 374"/>
        <xdr:cNvSpPr/>
      </xdr:nvSpPr>
      <xdr:spPr>
        <a:xfrm>
          <a:off x="7810500" y="987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26339</xdr:rowOff>
    </xdr:from>
    <xdr:ext cx="469744" cy="259045"/>
    <xdr:sp macro="" textlink="">
      <xdr:nvSpPr>
        <xdr:cNvPr id="376" name="テキスト ボックス 375"/>
        <xdr:cNvSpPr txBox="1"/>
      </xdr:nvSpPr>
      <xdr:spPr>
        <a:xfrm>
          <a:off x="7626427" y="997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112812</xdr:rowOff>
    </xdr:from>
    <xdr:to>
      <xdr:col>10</xdr:col>
      <xdr:colOff>155575</xdr:colOff>
      <xdr:row>58</xdr:row>
      <xdr:rowOff>42962</xdr:rowOff>
    </xdr:to>
    <xdr:sp macro="" textlink="">
      <xdr:nvSpPr>
        <xdr:cNvPr id="377" name="円/楕円 376"/>
        <xdr:cNvSpPr/>
      </xdr:nvSpPr>
      <xdr:spPr>
        <a:xfrm>
          <a:off x="6921500" y="988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34089</xdr:rowOff>
    </xdr:from>
    <xdr:ext cx="469744" cy="259045"/>
    <xdr:sp macro="" textlink="">
      <xdr:nvSpPr>
        <xdr:cNvPr id="378" name="テキスト ボックス 377"/>
        <xdr:cNvSpPr txBox="1"/>
      </xdr:nvSpPr>
      <xdr:spPr>
        <a:xfrm>
          <a:off x="6737427" y="9978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159085</xdr:rowOff>
    </xdr:from>
    <xdr:to>
      <xdr:col>15</xdr:col>
      <xdr:colOff>180975</xdr:colOff>
      <xdr:row>77</xdr:row>
      <xdr:rowOff>31344</xdr:rowOff>
    </xdr:to>
    <xdr:cxnSp macro="">
      <xdr:nvCxnSpPr>
        <xdr:cNvPr id="405" name="直線コネクタ 404"/>
        <xdr:cNvCxnSpPr/>
      </xdr:nvCxnSpPr>
      <xdr:spPr>
        <a:xfrm>
          <a:off x="9639300" y="13189285"/>
          <a:ext cx="838200" cy="4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156216</xdr:rowOff>
    </xdr:from>
    <xdr:ext cx="469744" cy="259045"/>
    <xdr:sp macro="" textlink="">
      <xdr:nvSpPr>
        <xdr:cNvPr id="406" name="商工費平均値テキスト"/>
        <xdr:cNvSpPr txBox="1"/>
      </xdr:nvSpPr>
      <xdr:spPr>
        <a:xfrm>
          <a:off x="10528300" y="13014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159085</xdr:rowOff>
    </xdr:from>
    <xdr:to>
      <xdr:col>14</xdr:col>
      <xdr:colOff>28575</xdr:colOff>
      <xdr:row>77</xdr:row>
      <xdr:rowOff>84745</xdr:rowOff>
    </xdr:to>
    <xdr:cxnSp macro="">
      <xdr:nvCxnSpPr>
        <xdr:cNvPr id="408" name="直線コネクタ 407"/>
        <xdr:cNvCxnSpPr/>
      </xdr:nvCxnSpPr>
      <xdr:spPr>
        <a:xfrm flipV="1">
          <a:off x="8750300" y="13189285"/>
          <a:ext cx="889000" cy="9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100795</xdr:rowOff>
    </xdr:from>
    <xdr:ext cx="469744" cy="259045"/>
    <xdr:sp macro="" textlink="">
      <xdr:nvSpPr>
        <xdr:cNvPr id="410" name="テキスト ボックス 409"/>
        <xdr:cNvSpPr txBox="1"/>
      </xdr:nvSpPr>
      <xdr:spPr>
        <a:xfrm>
          <a:off x="9404427" y="1330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84745</xdr:rowOff>
    </xdr:from>
    <xdr:to>
      <xdr:col>12</xdr:col>
      <xdr:colOff>511175</xdr:colOff>
      <xdr:row>77</xdr:row>
      <xdr:rowOff>124613</xdr:rowOff>
    </xdr:to>
    <xdr:cxnSp macro="">
      <xdr:nvCxnSpPr>
        <xdr:cNvPr id="411" name="直線コネクタ 410"/>
        <xdr:cNvCxnSpPr/>
      </xdr:nvCxnSpPr>
      <xdr:spPr>
        <a:xfrm flipV="1">
          <a:off x="7861300" y="13286395"/>
          <a:ext cx="889000" cy="3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114581</xdr:rowOff>
    </xdr:from>
    <xdr:ext cx="469744" cy="259045"/>
    <xdr:sp macro="" textlink="">
      <xdr:nvSpPr>
        <xdr:cNvPr id="413" name="テキスト ボックス 412"/>
        <xdr:cNvSpPr txBox="1"/>
      </xdr:nvSpPr>
      <xdr:spPr>
        <a:xfrm>
          <a:off x="8515427" y="1297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124613</xdr:rowOff>
    </xdr:from>
    <xdr:to>
      <xdr:col>11</xdr:col>
      <xdr:colOff>307975</xdr:colOff>
      <xdr:row>77</xdr:row>
      <xdr:rowOff>150901</xdr:rowOff>
    </xdr:to>
    <xdr:cxnSp macro="">
      <xdr:nvCxnSpPr>
        <xdr:cNvPr id="414" name="直線コネクタ 413"/>
        <xdr:cNvCxnSpPr/>
      </xdr:nvCxnSpPr>
      <xdr:spPr>
        <a:xfrm flipV="1">
          <a:off x="6972300" y="13326263"/>
          <a:ext cx="889000" cy="2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145580</xdr:rowOff>
    </xdr:from>
    <xdr:ext cx="469744" cy="259045"/>
    <xdr:sp macro="" textlink="">
      <xdr:nvSpPr>
        <xdr:cNvPr id="416" name="テキスト ボックス 415"/>
        <xdr:cNvSpPr txBox="1"/>
      </xdr:nvSpPr>
      <xdr:spPr>
        <a:xfrm>
          <a:off x="7626427" y="1300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145442</xdr:rowOff>
    </xdr:from>
    <xdr:ext cx="469744" cy="259045"/>
    <xdr:sp macro="" textlink="">
      <xdr:nvSpPr>
        <xdr:cNvPr id="418" name="テキスト ボックス 417"/>
        <xdr:cNvSpPr txBox="1"/>
      </xdr:nvSpPr>
      <xdr:spPr>
        <a:xfrm>
          <a:off x="6737427" y="1300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151994</xdr:rowOff>
    </xdr:from>
    <xdr:to>
      <xdr:col>15</xdr:col>
      <xdr:colOff>231775</xdr:colOff>
      <xdr:row>77</xdr:row>
      <xdr:rowOff>82144</xdr:rowOff>
    </xdr:to>
    <xdr:sp macro="" textlink="">
      <xdr:nvSpPr>
        <xdr:cNvPr id="424" name="円/楕円 423"/>
        <xdr:cNvSpPr/>
      </xdr:nvSpPr>
      <xdr:spPr>
        <a:xfrm>
          <a:off x="10426700" y="1318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130421</xdr:rowOff>
    </xdr:from>
    <xdr:ext cx="469744" cy="259045"/>
    <xdr:sp macro="" textlink="">
      <xdr:nvSpPr>
        <xdr:cNvPr id="425" name="商工費該当値テキスト"/>
        <xdr:cNvSpPr txBox="1"/>
      </xdr:nvSpPr>
      <xdr:spPr>
        <a:xfrm>
          <a:off x="10528300" y="1316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108285</xdr:rowOff>
    </xdr:from>
    <xdr:to>
      <xdr:col>14</xdr:col>
      <xdr:colOff>79375</xdr:colOff>
      <xdr:row>77</xdr:row>
      <xdr:rowOff>38435</xdr:rowOff>
    </xdr:to>
    <xdr:sp macro="" textlink="">
      <xdr:nvSpPr>
        <xdr:cNvPr id="426" name="円/楕円 425"/>
        <xdr:cNvSpPr/>
      </xdr:nvSpPr>
      <xdr:spPr>
        <a:xfrm>
          <a:off x="9588500" y="1313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54963</xdr:rowOff>
    </xdr:from>
    <xdr:ext cx="469744" cy="259045"/>
    <xdr:sp macro="" textlink="">
      <xdr:nvSpPr>
        <xdr:cNvPr id="427" name="テキスト ボックス 426"/>
        <xdr:cNvSpPr txBox="1"/>
      </xdr:nvSpPr>
      <xdr:spPr>
        <a:xfrm>
          <a:off x="9404427" y="1291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33945</xdr:rowOff>
    </xdr:from>
    <xdr:to>
      <xdr:col>12</xdr:col>
      <xdr:colOff>561975</xdr:colOff>
      <xdr:row>77</xdr:row>
      <xdr:rowOff>135545</xdr:rowOff>
    </xdr:to>
    <xdr:sp macro="" textlink="">
      <xdr:nvSpPr>
        <xdr:cNvPr id="428" name="円/楕円 427"/>
        <xdr:cNvSpPr/>
      </xdr:nvSpPr>
      <xdr:spPr>
        <a:xfrm>
          <a:off x="8699500" y="1323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126672</xdr:rowOff>
    </xdr:from>
    <xdr:ext cx="469744" cy="259045"/>
    <xdr:sp macro="" textlink="">
      <xdr:nvSpPr>
        <xdr:cNvPr id="429" name="テキスト ボックス 428"/>
        <xdr:cNvSpPr txBox="1"/>
      </xdr:nvSpPr>
      <xdr:spPr>
        <a:xfrm>
          <a:off x="8515427" y="1332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73813</xdr:rowOff>
    </xdr:from>
    <xdr:to>
      <xdr:col>11</xdr:col>
      <xdr:colOff>358775</xdr:colOff>
      <xdr:row>78</xdr:row>
      <xdr:rowOff>3963</xdr:rowOff>
    </xdr:to>
    <xdr:sp macro="" textlink="">
      <xdr:nvSpPr>
        <xdr:cNvPr id="430" name="円/楕円 429"/>
        <xdr:cNvSpPr/>
      </xdr:nvSpPr>
      <xdr:spPr>
        <a:xfrm>
          <a:off x="7810500" y="1327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166540</xdr:rowOff>
    </xdr:from>
    <xdr:ext cx="469744" cy="259045"/>
    <xdr:sp macro="" textlink="">
      <xdr:nvSpPr>
        <xdr:cNvPr id="431" name="テキスト ボックス 430"/>
        <xdr:cNvSpPr txBox="1"/>
      </xdr:nvSpPr>
      <xdr:spPr>
        <a:xfrm>
          <a:off x="7626427" y="1336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100101</xdr:rowOff>
    </xdr:from>
    <xdr:to>
      <xdr:col>10</xdr:col>
      <xdr:colOff>155575</xdr:colOff>
      <xdr:row>78</xdr:row>
      <xdr:rowOff>30251</xdr:rowOff>
    </xdr:to>
    <xdr:sp macro="" textlink="">
      <xdr:nvSpPr>
        <xdr:cNvPr id="432" name="円/楕円 431"/>
        <xdr:cNvSpPr/>
      </xdr:nvSpPr>
      <xdr:spPr>
        <a:xfrm>
          <a:off x="6921500" y="1330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21378</xdr:rowOff>
    </xdr:from>
    <xdr:ext cx="469744" cy="259045"/>
    <xdr:sp macro="" textlink="">
      <xdr:nvSpPr>
        <xdr:cNvPr id="433" name="テキスト ボックス 432"/>
        <xdr:cNvSpPr txBox="1"/>
      </xdr:nvSpPr>
      <xdr:spPr>
        <a:xfrm>
          <a:off x="6737427" y="13394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149707</xdr:rowOff>
    </xdr:from>
    <xdr:to>
      <xdr:col>15</xdr:col>
      <xdr:colOff>180975</xdr:colOff>
      <xdr:row>95</xdr:row>
      <xdr:rowOff>164694</xdr:rowOff>
    </xdr:to>
    <xdr:cxnSp macro="">
      <xdr:nvCxnSpPr>
        <xdr:cNvPr id="462" name="直線コネクタ 461"/>
        <xdr:cNvCxnSpPr/>
      </xdr:nvCxnSpPr>
      <xdr:spPr>
        <a:xfrm flipV="1">
          <a:off x="9639300" y="16437457"/>
          <a:ext cx="838200" cy="1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166336</xdr:rowOff>
    </xdr:from>
    <xdr:ext cx="534377" cy="259045"/>
    <xdr:sp macro="" textlink="">
      <xdr:nvSpPr>
        <xdr:cNvPr id="463" name="土木費平均値テキスト"/>
        <xdr:cNvSpPr txBox="1"/>
      </xdr:nvSpPr>
      <xdr:spPr>
        <a:xfrm>
          <a:off x="10528300" y="16454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90424</xdr:rowOff>
    </xdr:from>
    <xdr:to>
      <xdr:col>14</xdr:col>
      <xdr:colOff>28575</xdr:colOff>
      <xdr:row>95</xdr:row>
      <xdr:rowOff>164694</xdr:rowOff>
    </xdr:to>
    <xdr:cxnSp macro="">
      <xdr:nvCxnSpPr>
        <xdr:cNvPr id="465" name="直線コネクタ 464"/>
        <xdr:cNvCxnSpPr/>
      </xdr:nvCxnSpPr>
      <xdr:spPr>
        <a:xfrm>
          <a:off x="8750300" y="16378174"/>
          <a:ext cx="889000" cy="7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101046</xdr:rowOff>
    </xdr:from>
    <xdr:ext cx="534377" cy="259045"/>
    <xdr:sp macro="" textlink="">
      <xdr:nvSpPr>
        <xdr:cNvPr id="467" name="テキスト ボックス 466"/>
        <xdr:cNvSpPr txBox="1"/>
      </xdr:nvSpPr>
      <xdr:spPr>
        <a:xfrm>
          <a:off x="9372111" y="165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90424</xdr:rowOff>
    </xdr:from>
    <xdr:to>
      <xdr:col>12</xdr:col>
      <xdr:colOff>511175</xdr:colOff>
      <xdr:row>96</xdr:row>
      <xdr:rowOff>120841</xdr:rowOff>
    </xdr:to>
    <xdr:cxnSp macro="">
      <xdr:nvCxnSpPr>
        <xdr:cNvPr id="468" name="直線コネクタ 467"/>
        <xdr:cNvCxnSpPr/>
      </xdr:nvCxnSpPr>
      <xdr:spPr>
        <a:xfrm flipV="1">
          <a:off x="7861300" y="16378174"/>
          <a:ext cx="889000" cy="20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69626</xdr:rowOff>
    </xdr:from>
    <xdr:ext cx="534377" cy="259045"/>
    <xdr:sp macro="" textlink="">
      <xdr:nvSpPr>
        <xdr:cNvPr id="470" name="テキスト ボックス 469"/>
        <xdr:cNvSpPr txBox="1"/>
      </xdr:nvSpPr>
      <xdr:spPr>
        <a:xfrm>
          <a:off x="8483111" y="16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120841</xdr:rowOff>
    </xdr:from>
    <xdr:to>
      <xdr:col>11</xdr:col>
      <xdr:colOff>307975</xdr:colOff>
      <xdr:row>96</xdr:row>
      <xdr:rowOff>152540</xdr:rowOff>
    </xdr:to>
    <xdr:cxnSp macro="">
      <xdr:nvCxnSpPr>
        <xdr:cNvPr id="471" name="直線コネクタ 470"/>
        <xdr:cNvCxnSpPr/>
      </xdr:nvCxnSpPr>
      <xdr:spPr>
        <a:xfrm flipV="1">
          <a:off x="6972300" y="16580041"/>
          <a:ext cx="889000" cy="3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155605</xdr:rowOff>
    </xdr:from>
    <xdr:ext cx="534377" cy="259045"/>
    <xdr:sp macro="" textlink="">
      <xdr:nvSpPr>
        <xdr:cNvPr id="473" name="テキスト ボックス 472"/>
        <xdr:cNvSpPr txBox="1"/>
      </xdr:nvSpPr>
      <xdr:spPr>
        <a:xfrm>
          <a:off x="7594111" y="1627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158957</xdr:rowOff>
    </xdr:from>
    <xdr:ext cx="534377" cy="259045"/>
    <xdr:sp macro="" textlink="">
      <xdr:nvSpPr>
        <xdr:cNvPr id="475" name="テキスト ボックス 474"/>
        <xdr:cNvSpPr txBox="1"/>
      </xdr:nvSpPr>
      <xdr:spPr>
        <a:xfrm>
          <a:off x="6705111" y="1627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98907</xdr:rowOff>
    </xdr:from>
    <xdr:to>
      <xdr:col>15</xdr:col>
      <xdr:colOff>231775</xdr:colOff>
      <xdr:row>96</xdr:row>
      <xdr:rowOff>29057</xdr:rowOff>
    </xdr:to>
    <xdr:sp macro="" textlink="">
      <xdr:nvSpPr>
        <xdr:cNvPr id="481" name="円/楕円 480"/>
        <xdr:cNvSpPr/>
      </xdr:nvSpPr>
      <xdr:spPr>
        <a:xfrm>
          <a:off x="10426700" y="1638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121784</xdr:rowOff>
    </xdr:from>
    <xdr:ext cx="534377" cy="259045"/>
    <xdr:sp macro="" textlink="">
      <xdr:nvSpPr>
        <xdr:cNvPr id="482" name="土木費該当値テキスト"/>
        <xdr:cNvSpPr txBox="1"/>
      </xdr:nvSpPr>
      <xdr:spPr>
        <a:xfrm>
          <a:off x="10528300" y="1623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45,712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113894</xdr:rowOff>
    </xdr:from>
    <xdr:to>
      <xdr:col>14</xdr:col>
      <xdr:colOff>79375</xdr:colOff>
      <xdr:row>96</xdr:row>
      <xdr:rowOff>44044</xdr:rowOff>
    </xdr:to>
    <xdr:sp macro="" textlink="">
      <xdr:nvSpPr>
        <xdr:cNvPr id="483" name="円/楕円 482"/>
        <xdr:cNvSpPr/>
      </xdr:nvSpPr>
      <xdr:spPr>
        <a:xfrm>
          <a:off x="9588500" y="1640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60571</xdr:rowOff>
    </xdr:from>
    <xdr:ext cx="534377" cy="259045"/>
    <xdr:sp macro="" textlink="">
      <xdr:nvSpPr>
        <xdr:cNvPr id="484" name="テキスト ボックス 483"/>
        <xdr:cNvSpPr txBox="1"/>
      </xdr:nvSpPr>
      <xdr:spPr>
        <a:xfrm>
          <a:off x="9372111" y="1617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44,532</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39624</xdr:rowOff>
    </xdr:from>
    <xdr:to>
      <xdr:col>12</xdr:col>
      <xdr:colOff>561975</xdr:colOff>
      <xdr:row>95</xdr:row>
      <xdr:rowOff>141224</xdr:rowOff>
    </xdr:to>
    <xdr:sp macro="" textlink="">
      <xdr:nvSpPr>
        <xdr:cNvPr id="485" name="円/楕円 484"/>
        <xdr:cNvSpPr/>
      </xdr:nvSpPr>
      <xdr:spPr>
        <a:xfrm>
          <a:off x="8699500" y="1632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157751</xdr:rowOff>
    </xdr:from>
    <xdr:ext cx="534377" cy="259045"/>
    <xdr:sp macro="" textlink="">
      <xdr:nvSpPr>
        <xdr:cNvPr id="486" name="テキスト ボックス 485"/>
        <xdr:cNvSpPr txBox="1"/>
      </xdr:nvSpPr>
      <xdr:spPr>
        <a:xfrm>
          <a:off x="8483111" y="1610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50,380</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70041</xdr:rowOff>
    </xdr:from>
    <xdr:to>
      <xdr:col>11</xdr:col>
      <xdr:colOff>358775</xdr:colOff>
      <xdr:row>97</xdr:row>
      <xdr:rowOff>191</xdr:rowOff>
    </xdr:to>
    <xdr:sp macro="" textlink="">
      <xdr:nvSpPr>
        <xdr:cNvPr id="487" name="円/楕円 486"/>
        <xdr:cNvSpPr/>
      </xdr:nvSpPr>
      <xdr:spPr>
        <a:xfrm>
          <a:off x="7810500" y="1652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162768</xdr:rowOff>
    </xdr:from>
    <xdr:ext cx="534377" cy="259045"/>
    <xdr:sp macro="" textlink="">
      <xdr:nvSpPr>
        <xdr:cNvPr id="488" name="テキスト ボックス 487"/>
        <xdr:cNvSpPr txBox="1"/>
      </xdr:nvSpPr>
      <xdr:spPr>
        <a:xfrm>
          <a:off x="7594111" y="1662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34,485</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101740</xdr:rowOff>
    </xdr:from>
    <xdr:to>
      <xdr:col>10</xdr:col>
      <xdr:colOff>155575</xdr:colOff>
      <xdr:row>97</xdr:row>
      <xdr:rowOff>31890</xdr:rowOff>
    </xdr:to>
    <xdr:sp macro="" textlink="">
      <xdr:nvSpPr>
        <xdr:cNvPr id="489" name="円/楕円 488"/>
        <xdr:cNvSpPr/>
      </xdr:nvSpPr>
      <xdr:spPr>
        <a:xfrm>
          <a:off x="6921500" y="165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23017</xdr:rowOff>
    </xdr:from>
    <xdr:ext cx="534377" cy="259045"/>
    <xdr:sp macro="" textlink="">
      <xdr:nvSpPr>
        <xdr:cNvPr id="490" name="テキスト ボックス 489"/>
        <xdr:cNvSpPr txBox="1"/>
      </xdr:nvSpPr>
      <xdr:spPr>
        <a:xfrm>
          <a:off x="6705111" y="1665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31,989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10737</xdr:rowOff>
    </xdr:from>
    <xdr:to>
      <xdr:col>23</xdr:col>
      <xdr:colOff>517525</xdr:colOff>
      <xdr:row>39</xdr:row>
      <xdr:rowOff>76019</xdr:rowOff>
    </xdr:to>
    <xdr:cxnSp macro="">
      <xdr:nvCxnSpPr>
        <xdr:cNvPr id="522" name="直線コネクタ 521"/>
        <xdr:cNvCxnSpPr/>
      </xdr:nvCxnSpPr>
      <xdr:spPr>
        <a:xfrm flipV="1">
          <a:off x="15481300" y="6697287"/>
          <a:ext cx="838200" cy="6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43752</xdr:rowOff>
    </xdr:from>
    <xdr:ext cx="534377" cy="259045"/>
    <xdr:sp macro="" textlink="">
      <xdr:nvSpPr>
        <xdr:cNvPr id="523" name="消防費平均値テキスト"/>
        <xdr:cNvSpPr txBox="1"/>
      </xdr:nvSpPr>
      <xdr:spPr>
        <a:xfrm>
          <a:off x="16370300" y="6387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75202</xdr:rowOff>
    </xdr:from>
    <xdr:to>
      <xdr:col>22</xdr:col>
      <xdr:colOff>365125</xdr:colOff>
      <xdr:row>39</xdr:row>
      <xdr:rowOff>76019</xdr:rowOff>
    </xdr:to>
    <xdr:cxnSp macro="">
      <xdr:nvCxnSpPr>
        <xdr:cNvPr id="525" name="直線コネクタ 524"/>
        <xdr:cNvCxnSpPr/>
      </xdr:nvCxnSpPr>
      <xdr:spPr>
        <a:xfrm>
          <a:off x="14592300" y="6761752"/>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92466</xdr:rowOff>
    </xdr:from>
    <xdr:ext cx="534377" cy="259045"/>
    <xdr:sp macro="" textlink="">
      <xdr:nvSpPr>
        <xdr:cNvPr id="527" name="テキスト ボックス 526"/>
        <xdr:cNvSpPr txBox="1"/>
      </xdr:nvSpPr>
      <xdr:spPr>
        <a:xfrm>
          <a:off x="15214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60571</xdr:rowOff>
    </xdr:from>
    <xdr:to>
      <xdr:col>21</xdr:col>
      <xdr:colOff>161925</xdr:colOff>
      <xdr:row>39</xdr:row>
      <xdr:rowOff>75202</xdr:rowOff>
    </xdr:to>
    <xdr:cxnSp macro="">
      <xdr:nvCxnSpPr>
        <xdr:cNvPr id="528" name="直線コネクタ 527"/>
        <xdr:cNvCxnSpPr/>
      </xdr:nvCxnSpPr>
      <xdr:spPr>
        <a:xfrm>
          <a:off x="13703300" y="6747121"/>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133810</xdr:rowOff>
    </xdr:from>
    <xdr:ext cx="534377" cy="259045"/>
    <xdr:sp macro="" textlink="">
      <xdr:nvSpPr>
        <xdr:cNvPr id="530" name="テキスト ボックス 529"/>
        <xdr:cNvSpPr txBox="1"/>
      </xdr:nvSpPr>
      <xdr:spPr>
        <a:xfrm>
          <a:off x="14325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60571</xdr:rowOff>
    </xdr:from>
    <xdr:to>
      <xdr:col>19</xdr:col>
      <xdr:colOff>644525</xdr:colOff>
      <xdr:row>39</xdr:row>
      <xdr:rowOff>107924</xdr:rowOff>
    </xdr:to>
    <xdr:cxnSp macro="">
      <xdr:nvCxnSpPr>
        <xdr:cNvPr id="531" name="直線コネクタ 530"/>
        <xdr:cNvCxnSpPr/>
      </xdr:nvCxnSpPr>
      <xdr:spPr>
        <a:xfrm flipV="1">
          <a:off x="12814300" y="6747121"/>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139198</xdr:rowOff>
    </xdr:from>
    <xdr:ext cx="534377" cy="259045"/>
    <xdr:sp macro="" textlink="">
      <xdr:nvSpPr>
        <xdr:cNvPr id="533" name="テキスト ボックス 532"/>
        <xdr:cNvSpPr txBox="1"/>
      </xdr:nvSpPr>
      <xdr:spPr>
        <a:xfrm>
          <a:off x="13436111" y="63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166108</xdr:rowOff>
    </xdr:from>
    <xdr:ext cx="534377" cy="259045"/>
    <xdr:sp macro="" textlink="">
      <xdr:nvSpPr>
        <xdr:cNvPr id="535" name="テキスト ボックス 534"/>
        <xdr:cNvSpPr txBox="1"/>
      </xdr:nvSpPr>
      <xdr:spPr>
        <a:xfrm>
          <a:off x="12547111" y="63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131387</xdr:rowOff>
    </xdr:from>
    <xdr:to>
      <xdr:col>23</xdr:col>
      <xdr:colOff>568325</xdr:colOff>
      <xdr:row>39</xdr:row>
      <xdr:rowOff>61537</xdr:rowOff>
    </xdr:to>
    <xdr:sp macro="" textlink="">
      <xdr:nvSpPr>
        <xdr:cNvPr id="541" name="円/楕円 540"/>
        <xdr:cNvSpPr/>
      </xdr:nvSpPr>
      <xdr:spPr>
        <a:xfrm>
          <a:off x="16268700" y="664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46314</xdr:rowOff>
    </xdr:from>
    <xdr:ext cx="534377" cy="259045"/>
    <xdr:sp macro="" textlink="">
      <xdr:nvSpPr>
        <xdr:cNvPr id="542" name="消防費該当値テキスト"/>
        <xdr:cNvSpPr txBox="1"/>
      </xdr:nvSpPr>
      <xdr:spPr>
        <a:xfrm>
          <a:off x="16370300" y="656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12,699</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25219</xdr:rowOff>
    </xdr:from>
    <xdr:to>
      <xdr:col>22</xdr:col>
      <xdr:colOff>415925</xdr:colOff>
      <xdr:row>39</xdr:row>
      <xdr:rowOff>126819</xdr:rowOff>
    </xdr:to>
    <xdr:sp macro="" textlink="">
      <xdr:nvSpPr>
        <xdr:cNvPr id="543" name="円/楕円 542"/>
        <xdr:cNvSpPr/>
      </xdr:nvSpPr>
      <xdr:spPr>
        <a:xfrm>
          <a:off x="15430500" y="671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117946</xdr:rowOff>
    </xdr:from>
    <xdr:ext cx="534377" cy="259045"/>
    <xdr:sp macro="" textlink="">
      <xdr:nvSpPr>
        <xdr:cNvPr id="544" name="テキスト ボックス 543"/>
        <xdr:cNvSpPr txBox="1"/>
      </xdr:nvSpPr>
      <xdr:spPr>
        <a:xfrm>
          <a:off x="15214111" y="680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24402</xdr:rowOff>
    </xdr:from>
    <xdr:to>
      <xdr:col>21</xdr:col>
      <xdr:colOff>212725</xdr:colOff>
      <xdr:row>39</xdr:row>
      <xdr:rowOff>126002</xdr:rowOff>
    </xdr:to>
    <xdr:sp macro="" textlink="">
      <xdr:nvSpPr>
        <xdr:cNvPr id="545" name="円/楕円 544"/>
        <xdr:cNvSpPr/>
      </xdr:nvSpPr>
      <xdr:spPr>
        <a:xfrm>
          <a:off x="14541500" y="671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117129</xdr:rowOff>
    </xdr:from>
    <xdr:ext cx="534377" cy="259045"/>
    <xdr:sp macro="" textlink="">
      <xdr:nvSpPr>
        <xdr:cNvPr id="546" name="テキスト ボックス 545"/>
        <xdr:cNvSpPr txBox="1"/>
      </xdr:nvSpPr>
      <xdr:spPr>
        <a:xfrm>
          <a:off x="14325111" y="680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10,725</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9771</xdr:rowOff>
    </xdr:from>
    <xdr:to>
      <xdr:col>20</xdr:col>
      <xdr:colOff>9525</xdr:colOff>
      <xdr:row>39</xdr:row>
      <xdr:rowOff>111371</xdr:rowOff>
    </xdr:to>
    <xdr:sp macro="" textlink="">
      <xdr:nvSpPr>
        <xdr:cNvPr id="547" name="円/楕円 546"/>
        <xdr:cNvSpPr/>
      </xdr:nvSpPr>
      <xdr:spPr>
        <a:xfrm>
          <a:off x="13652500" y="669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102498</xdr:rowOff>
    </xdr:from>
    <xdr:ext cx="534377" cy="259045"/>
    <xdr:sp macro="" textlink="">
      <xdr:nvSpPr>
        <xdr:cNvPr id="548" name="テキスト ボックス 547"/>
        <xdr:cNvSpPr txBox="1"/>
      </xdr:nvSpPr>
      <xdr:spPr>
        <a:xfrm>
          <a:off x="13436111" y="678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11,173</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57124</xdr:rowOff>
    </xdr:from>
    <xdr:to>
      <xdr:col>18</xdr:col>
      <xdr:colOff>492125</xdr:colOff>
      <xdr:row>39</xdr:row>
      <xdr:rowOff>158724</xdr:rowOff>
    </xdr:to>
    <xdr:sp macro="" textlink="">
      <xdr:nvSpPr>
        <xdr:cNvPr id="549" name="円/楕円 548"/>
        <xdr:cNvSpPr/>
      </xdr:nvSpPr>
      <xdr:spPr>
        <a:xfrm>
          <a:off x="12763500" y="674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149851</xdr:rowOff>
    </xdr:from>
    <xdr:ext cx="469744" cy="259045"/>
    <xdr:sp macro="" textlink="">
      <xdr:nvSpPr>
        <xdr:cNvPr id="550" name="テキスト ボックス 549"/>
        <xdr:cNvSpPr txBox="1"/>
      </xdr:nvSpPr>
      <xdr:spPr>
        <a:xfrm>
          <a:off x="12579427" y="6836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141465</xdr:rowOff>
    </xdr:from>
    <xdr:to>
      <xdr:col>23</xdr:col>
      <xdr:colOff>517525</xdr:colOff>
      <xdr:row>59</xdr:row>
      <xdr:rowOff>12929</xdr:rowOff>
    </xdr:to>
    <xdr:cxnSp macro="">
      <xdr:nvCxnSpPr>
        <xdr:cNvPr id="580" name="直線コネクタ 579"/>
        <xdr:cNvCxnSpPr/>
      </xdr:nvCxnSpPr>
      <xdr:spPr>
        <a:xfrm flipV="1">
          <a:off x="15481300" y="10085565"/>
          <a:ext cx="838200" cy="4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155897</xdr:rowOff>
    </xdr:from>
    <xdr:ext cx="534377" cy="259045"/>
    <xdr:sp macro="" textlink="">
      <xdr:nvSpPr>
        <xdr:cNvPr id="581" name="教育費平均値テキスト"/>
        <xdr:cNvSpPr txBox="1"/>
      </xdr:nvSpPr>
      <xdr:spPr>
        <a:xfrm>
          <a:off x="16370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12929</xdr:rowOff>
    </xdr:from>
    <xdr:to>
      <xdr:col>22</xdr:col>
      <xdr:colOff>365125</xdr:colOff>
      <xdr:row>59</xdr:row>
      <xdr:rowOff>19393</xdr:rowOff>
    </xdr:to>
    <xdr:cxnSp macro="">
      <xdr:nvCxnSpPr>
        <xdr:cNvPr id="583" name="直線コネクタ 582"/>
        <xdr:cNvCxnSpPr/>
      </xdr:nvCxnSpPr>
      <xdr:spPr>
        <a:xfrm flipV="1">
          <a:off x="14592300" y="10128479"/>
          <a:ext cx="889000" cy="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71505</xdr:rowOff>
    </xdr:from>
    <xdr:ext cx="534377" cy="259045"/>
    <xdr:sp macro="" textlink="">
      <xdr:nvSpPr>
        <xdr:cNvPr id="585" name="テキスト ボックス 584"/>
        <xdr:cNvSpPr txBox="1"/>
      </xdr:nvSpPr>
      <xdr:spPr>
        <a:xfrm>
          <a:off x="15214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167462</xdr:rowOff>
    </xdr:from>
    <xdr:to>
      <xdr:col>21</xdr:col>
      <xdr:colOff>161925</xdr:colOff>
      <xdr:row>59</xdr:row>
      <xdr:rowOff>19393</xdr:rowOff>
    </xdr:to>
    <xdr:cxnSp macro="">
      <xdr:nvCxnSpPr>
        <xdr:cNvPr id="586" name="直線コネクタ 585"/>
        <xdr:cNvCxnSpPr/>
      </xdr:nvCxnSpPr>
      <xdr:spPr>
        <a:xfrm>
          <a:off x="13703300" y="10111562"/>
          <a:ext cx="889000" cy="2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105770</xdr:rowOff>
    </xdr:from>
    <xdr:ext cx="534377" cy="259045"/>
    <xdr:sp macro="" textlink="">
      <xdr:nvSpPr>
        <xdr:cNvPr id="588" name="テキスト ボックス 587"/>
        <xdr:cNvSpPr txBox="1"/>
      </xdr:nvSpPr>
      <xdr:spPr>
        <a:xfrm>
          <a:off x="14325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139078</xdr:rowOff>
    </xdr:from>
    <xdr:to>
      <xdr:col>19</xdr:col>
      <xdr:colOff>644525</xdr:colOff>
      <xdr:row>58</xdr:row>
      <xdr:rowOff>167462</xdr:rowOff>
    </xdr:to>
    <xdr:cxnSp macro="">
      <xdr:nvCxnSpPr>
        <xdr:cNvPr id="589" name="直線コネクタ 588"/>
        <xdr:cNvCxnSpPr/>
      </xdr:nvCxnSpPr>
      <xdr:spPr>
        <a:xfrm>
          <a:off x="12814300" y="10083178"/>
          <a:ext cx="889000" cy="2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108881</xdr:rowOff>
    </xdr:from>
    <xdr:ext cx="534377" cy="259045"/>
    <xdr:sp macro="" textlink="">
      <xdr:nvSpPr>
        <xdr:cNvPr id="591" name="テキスト ボックス 590"/>
        <xdr:cNvSpPr txBox="1"/>
      </xdr:nvSpPr>
      <xdr:spPr>
        <a:xfrm>
          <a:off x="13436111" y="97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3" name="テキスト ボックス 592"/>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90665</xdr:rowOff>
    </xdr:from>
    <xdr:to>
      <xdr:col>23</xdr:col>
      <xdr:colOff>568325</xdr:colOff>
      <xdr:row>59</xdr:row>
      <xdr:rowOff>20815</xdr:rowOff>
    </xdr:to>
    <xdr:sp macro="" textlink="">
      <xdr:nvSpPr>
        <xdr:cNvPr id="599" name="円/楕円 598"/>
        <xdr:cNvSpPr/>
      </xdr:nvSpPr>
      <xdr:spPr>
        <a:xfrm>
          <a:off x="16268700" y="1003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69092</xdr:rowOff>
    </xdr:from>
    <xdr:ext cx="534377" cy="259045"/>
    <xdr:sp macro="" textlink="">
      <xdr:nvSpPr>
        <xdr:cNvPr id="600" name="教育費該当値テキスト"/>
        <xdr:cNvSpPr txBox="1"/>
      </xdr:nvSpPr>
      <xdr:spPr>
        <a:xfrm>
          <a:off x="16370300" y="1001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35,861</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133579</xdr:rowOff>
    </xdr:from>
    <xdr:to>
      <xdr:col>22</xdr:col>
      <xdr:colOff>415925</xdr:colOff>
      <xdr:row>59</xdr:row>
      <xdr:rowOff>63729</xdr:rowOff>
    </xdr:to>
    <xdr:sp macro="" textlink="">
      <xdr:nvSpPr>
        <xdr:cNvPr id="601" name="円/楕円 600"/>
        <xdr:cNvSpPr/>
      </xdr:nvSpPr>
      <xdr:spPr>
        <a:xfrm>
          <a:off x="15430500" y="1007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54856</xdr:rowOff>
    </xdr:from>
    <xdr:ext cx="534377" cy="259045"/>
    <xdr:sp macro="" textlink="">
      <xdr:nvSpPr>
        <xdr:cNvPr id="602" name="テキスト ボックス 601"/>
        <xdr:cNvSpPr txBox="1"/>
      </xdr:nvSpPr>
      <xdr:spPr>
        <a:xfrm>
          <a:off x="15214111" y="1017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32,482</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140043</xdr:rowOff>
    </xdr:from>
    <xdr:to>
      <xdr:col>21</xdr:col>
      <xdr:colOff>212725</xdr:colOff>
      <xdr:row>59</xdr:row>
      <xdr:rowOff>70193</xdr:rowOff>
    </xdr:to>
    <xdr:sp macro="" textlink="">
      <xdr:nvSpPr>
        <xdr:cNvPr id="603" name="円/楕円 602"/>
        <xdr:cNvSpPr/>
      </xdr:nvSpPr>
      <xdr:spPr>
        <a:xfrm>
          <a:off x="14541500" y="1008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61320</xdr:rowOff>
    </xdr:from>
    <xdr:ext cx="534377" cy="259045"/>
    <xdr:sp macro="" textlink="">
      <xdr:nvSpPr>
        <xdr:cNvPr id="604" name="テキスト ボックス 603"/>
        <xdr:cNvSpPr txBox="1"/>
      </xdr:nvSpPr>
      <xdr:spPr>
        <a:xfrm>
          <a:off x="14325111" y="101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31,973</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116662</xdr:rowOff>
    </xdr:from>
    <xdr:to>
      <xdr:col>20</xdr:col>
      <xdr:colOff>9525</xdr:colOff>
      <xdr:row>59</xdr:row>
      <xdr:rowOff>46812</xdr:rowOff>
    </xdr:to>
    <xdr:sp macro="" textlink="">
      <xdr:nvSpPr>
        <xdr:cNvPr id="605" name="円/楕円 604"/>
        <xdr:cNvSpPr/>
      </xdr:nvSpPr>
      <xdr:spPr>
        <a:xfrm>
          <a:off x="13652500" y="1006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37939</xdr:rowOff>
    </xdr:from>
    <xdr:ext cx="534377" cy="259045"/>
    <xdr:sp macro="" textlink="">
      <xdr:nvSpPr>
        <xdr:cNvPr id="606" name="テキスト ボックス 605"/>
        <xdr:cNvSpPr txBox="1"/>
      </xdr:nvSpPr>
      <xdr:spPr>
        <a:xfrm>
          <a:off x="13436111" y="1015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33,814</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88278</xdr:rowOff>
    </xdr:from>
    <xdr:to>
      <xdr:col>18</xdr:col>
      <xdr:colOff>492125</xdr:colOff>
      <xdr:row>59</xdr:row>
      <xdr:rowOff>18428</xdr:rowOff>
    </xdr:to>
    <xdr:sp macro="" textlink="">
      <xdr:nvSpPr>
        <xdr:cNvPr id="607" name="円/楕円 606"/>
        <xdr:cNvSpPr/>
      </xdr:nvSpPr>
      <xdr:spPr>
        <a:xfrm>
          <a:off x="12763500" y="1003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9555</xdr:rowOff>
    </xdr:from>
    <xdr:ext cx="534377" cy="259045"/>
    <xdr:sp macro="" textlink="">
      <xdr:nvSpPr>
        <xdr:cNvPr id="608" name="テキスト ボックス 607"/>
        <xdr:cNvSpPr txBox="1"/>
      </xdr:nvSpPr>
      <xdr:spPr>
        <a:xfrm>
          <a:off x="12547111" y="1012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36,049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2" name="直線コネクタ 631"/>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5" name="災害復旧費最大値テキスト"/>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6" name="直線コネクタ 635"/>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40869</xdr:rowOff>
    </xdr:from>
    <xdr:to>
      <xdr:col>23</xdr:col>
      <xdr:colOff>517525</xdr:colOff>
      <xdr:row>78</xdr:row>
      <xdr:rowOff>22428</xdr:rowOff>
    </xdr:to>
    <xdr:cxnSp macro="">
      <xdr:nvCxnSpPr>
        <xdr:cNvPr id="637" name="直線コネクタ 636"/>
        <xdr:cNvCxnSpPr/>
      </xdr:nvCxnSpPr>
      <xdr:spPr>
        <a:xfrm>
          <a:off x="15481300" y="13242519"/>
          <a:ext cx="838200" cy="15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70756</xdr:rowOff>
    </xdr:from>
    <xdr:ext cx="378565" cy="259045"/>
    <xdr:sp macro="" textlink="">
      <xdr:nvSpPr>
        <xdr:cNvPr id="638" name="災害復旧費平均値テキスト"/>
        <xdr:cNvSpPr txBox="1"/>
      </xdr:nvSpPr>
      <xdr:spPr>
        <a:xfrm>
          <a:off x="16370300" y="13443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39" name="フローチャート : 判断 638"/>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40869</xdr:rowOff>
    </xdr:from>
    <xdr:to>
      <xdr:col>22</xdr:col>
      <xdr:colOff>365125</xdr:colOff>
      <xdr:row>77</xdr:row>
      <xdr:rowOff>129566</xdr:rowOff>
    </xdr:to>
    <xdr:cxnSp macro="">
      <xdr:nvCxnSpPr>
        <xdr:cNvPr id="640" name="直線コネクタ 639"/>
        <xdr:cNvCxnSpPr/>
      </xdr:nvCxnSpPr>
      <xdr:spPr>
        <a:xfrm flipV="1">
          <a:off x="14592300" y="13242519"/>
          <a:ext cx="889000" cy="8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1" name="フローチャート : 判断 640"/>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155719</xdr:rowOff>
    </xdr:from>
    <xdr:ext cx="469744" cy="259045"/>
    <xdr:sp macro="" textlink="">
      <xdr:nvSpPr>
        <xdr:cNvPr id="642" name="テキスト ボックス 641"/>
        <xdr:cNvSpPr txBox="1"/>
      </xdr:nvSpPr>
      <xdr:spPr>
        <a:xfrm>
          <a:off x="15246427" y="1352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129566</xdr:rowOff>
    </xdr:from>
    <xdr:to>
      <xdr:col>21</xdr:col>
      <xdr:colOff>161925</xdr:colOff>
      <xdr:row>79</xdr:row>
      <xdr:rowOff>7569</xdr:rowOff>
    </xdr:to>
    <xdr:cxnSp macro="">
      <xdr:nvCxnSpPr>
        <xdr:cNvPr id="643" name="直線コネクタ 642"/>
        <xdr:cNvCxnSpPr/>
      </xdr:nvCxnSpPr>
      <xdr:spPr>
        <a:xfrm flipV="1">
          <a:off x="13703300" y="13331216"/>
          <a:ext cx="889000" cy="22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4" name="フローチャート : 判断 643"/>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102988</xdr:rowOff>
    </xdr:from>
    <xdr:ext cx="469744" cy="259045"/>
    <xdr:sp macro="" textlink="">
      <xdr:nvSpPr>
        <xdr:cNvPr id="645" name="テキスト ボックス 644"/>
        <xdr:cNvSpPr txBox="1"/>
      </xdr:nvSpPr>
      <xdr:spPr>
        <a:xfrm>
          <a:off x="14357427" y="134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166827</xdr:rowOff>
    </xdr:from>
    <xdr:to>
      <xdr:col>19</xdr:col>
      <xdr:colOff>644525</xdr:colOff>
      <xdr:row>79</xdr:row>
      <xdr:rowOff>7569</xdr:rowOff>
    </xdr:to>
    <xdr:cxnSp macro="">
      <xdr:nvCxnSpPr>
        <xdr:cNvPr id="646" name="直線コネクタ 645"/>
        <xdr:cNvCxnSpPr/>
      </xdr:nvCxnSpPr>
      <xdr:spPr>
        <a:xfrm>
          <a:off x="12814300" y="13539927"/>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7" name="フローチャート : 判断 646"/>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41749</xdr:rowOff>
    </xdr:from>
    <xdr:ext cx="469744" cy="259045"/>
    <xdr:sp macro="" textlink="">
      <xdr:nvSpPr>
        <xdr:cNvPr id="648" name="テキスト ボックス 647"/>
        <xdr:cNvSpPr txBox="1"/>
      </xdr:nvSpPr>
      <xdr:spPr>
        <a:xfrm>
          <a:off x="13468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49" name="フローチャート : 判断 648"/>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13707</xdr:rowOff>
    </xdr:from>
    <xdr:ext cx="469744" cy="259045"/>
    <xdr:sp macro="" textlink="">
      <xdr:nvSpPr>
        <xdr:cNvPr id="650" name="テキスト ボックス 649"/>
        <xdr:cNvSpPr txBox="1"/>
      </xdr:nvSpPr>
      <xdr:spPr>
        <a:xfrm>
          <a:off x="12579427" y="130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143078</xdr:rowOff>
    </xdr:from>
    <xdr:to>
      <xdr:col>23</xdr:col>
      <xdr:colOff>568325</xdr:colOff>
      <xdr:row>78</xdr:row>
      <xdr:rowOff>73228</xdr:rowOff>
    </xdr:to>
    <xdr:sp macro="" textlink="">
      <xdr:nvSpPr>
        <xdr:cNvPr id="656" name="円/楕円 655"/>
        <xdr:cNvSpPr/>
      </xdr:nvSpPr>
      <xdr:spPr>
        <a:xfrm>
          <a:off x="16268700" y="133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165955</xdr:rowOff>
    </xdr:from>
    <xdr:ext cx="469744" cy="259045"/>
    <xdr:sp macro="" textlink="">
      <xdr:nvSpPr>
        <xdr:cNvPr id="657" name="災害復旧費該当値テキスト"/>
        <xdr:cNvSpPr txBox="1"/>
      </xdr:nvSpPr>
      <xdr:spPr>
        <a:xfrm>
          <a:off x="16370300" y="1319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161519</xdr:rowOff>
    </xdr:from>
    <xdr:to>
      <xdr:col>22</xdr:col>
      <xdr:colOff>415925</xdr:colOff>
      <xdr:row>77</xdr:row>
      <xdr:rowOff>91669</xdr:rowOff>
    </xdr:to>
    <xdr:sp macro="" textlink="">
      <xdr:nvSpPr>
        <xdr:cNvPr id="658" name="円/楕円 657"/>
        <xdr:cNvSpPr/>
      </xdr:nvSpPr>
      <xdr:spPr>
        <a:xfrm>
          <a:off x="15430500" y="1319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108196</xdr:rowOff>
    </xdr:from>
    <xdr:ext cx="469744" cy="259045"/>
    <xdr:sp macro="" textlink="">
      <xdr:nvSpPr>
        <xdr:cNvPr id="659" name="テキスト ボックス 658"/>
        <xdr:cNvSpPr txBox="1"/>
      </xdr:nvSpPr>
      <xdr:spPr>
        <a:xfrm>
          <a:off x="15246427" y="1296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78766</xdr:rowOff>
    </xdr:from>
    <xdr:to>
      <xdr:col>21</xdr:col>
      <xdr:colOff>212725</xdr:colOff>
      <xdr:row>78</xdr:row>
      <xdr:rowOff>8916</xdr:rowOff>
    </xdr:to>
    <xdr:sp macro="" textlink="">
      <xdr:nvSpPr>
        <xdr:cNvPr id="660" name="円/楕円 659"/>
        <xdr:cNvSpPr/>
      </xdr:nvSpPr>
      <xdr:spPr>
        <a:xfrm>
          <a:off x="14541500" y="1328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25443</xdr:rowOff>
    </xdr:from>
    <xdr:ext cx="469744" cy="259045"/>
    <xdr:sp macro="" textlink="">
      <xdr:nvSpPr>
        <xdr:cNvPr id="661" name="テキスト ボックス 660"/>
        <xdr:cNvSpPr txBox="1"/>
      </xdr:nvSpPr>
      <xdr:spPr>
        <a:xfrm>
          <a:off x="14357427" y="1305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128219</xdr:rowOff>
    </xdr:from>
    <xdr:to>
      <xdr:col>20</xdr:col>
      <xdr:colOff>9525</xdr:colOff>
      <xdr:row>79</xdr:row>
      <xdr:rowOff>58369</xdr:rowOff>
    </xdr:to>
    <xdr:sp macro="" textlink="">
      <xdr:nvSpPr>
        <xdr:cNvPr id="662" name="円/楕円 661"/>
        <xdr:cNvSpPr/>
      </xdr:nvSpPr>
      <xdr:spPr>
        <a:xfrm>
          <a:off x="13652500" y="1350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49496</xdr:rowOff>
    </xdr:from>
    <xdr:ext cx="378565" cy="259045"/>
    <xdr:sp macro="" textlink="">
      <xdr:nvSpPr>
        <xdr:cNvPr id="663" name="テキスト ボックス 662"/>
        <xdr:cNvSpPr txBox="1"/>
      </xdr:nvSpPr>
      <xdr:spPr>
        <a:xfrm>
          <a:off x="13514017" y="13594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116027</xdr:rowOff>
    </xdr:from>
    <xdr:to>
      <xdr:col>18</xdr:col>
      <xdr:colOff>492125</xdr:colOff>
      <xdr:row>79</xdr:row>
      <xdr:rowOff>46177</xdr:rowOff>
    </xdr:to>
    <xdr:sp macro="" textlink="">
      <xdr:nvSpPr>
        <xdr:cNvPr id="664" name="円/楕円 663"/>
        <xdr:cNvSpPr/>
      </xdr:nvSpPr>
      <xdr:spPr>
        <a:xfrm>
          <a:off x="12763500" y="1348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37304</xdr:rowOff>
    </xdr:from>
    <xdr:ext cx="378565" cy="259045"/>
    <xdr:sp macro="" textlink="">
      <xdr:nvSpPr>
        <xdr:cNvPr id="665" name="テキスト ボックス 664"/>
        <xdr:cNvSpPr txBox="1"/>
      </xdr:nvSpPr>
      <xdr:spPr>
        <a:xfrm>
          <a:off x="12625017" y="13581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1" name="直線コネクタ 690"/>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2"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3" name="直線コネクタ 692"/>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4"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5" name="直線コネクタ 694"/>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9137</xdr:rowOff>
    </xdr:from>
    <xdr:to>
      <xdr:col>23</xdr:col>
      <xdr:colOff>517525</xdr:colOff>
      <xdr:row>98</xdr:row>
      <xdr:rowOff>26412</xdr:rowOff>
    </xdr:to>
    <xdr:cxnSp macro="">
      <xdr:nvCxnSpPr>
        <xdr:cNvPr id="696" name="直線コネクタ 695"/>
        <xdr:cNvCxnSpPr/>
      </xdr:nvCxnSpPr>
      <xdr:spPr>
        <a:xfrm>
          <a:off x="15481300" y="16811237"/>
          <a:ext cx="838200" cy="1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99841</xdr:rowOff>
    </xdr:from>
    <xdr:ext cx="534377" cy="259045"/>
    <xdr:sp macro="" textlink="">
      <xdr:nvSpPr>
        <xdr:cNvPr id="697" name="公債費平均値テキスト"/>
        <xdr:cNvSpPr txBox="1"/>
      </xdr:nvSpPr>
      <xdr:spPr>
        <a:xfrm>
          <a:off x="16370300" y="16387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8" name="フローチャート : 判断 697"/>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515</xdr:rowOff>
    </xdr:from>
    <xdr:to>
      <xdr:col>22</xdr:col>
      <xdr:colOff>365125</xdr:colOff>
      <xdr:row>98</xdr:row>
      <xdr:rowOff>9137</xdr:rowOff>
    </xdr:to>
    <xdr:cxnSp macro="">
      <xdr:nvCxnSpPr>
        <xdr:cNvPr id="699" name="直線コネクタ 698"/>
        <xdr:cNvCxnSpPr/>
      </xdr:nvCxnSpPr>
      <xdr:spPr>
        <a:xfrm>
          <a:off x="14592300" y="16802615"/>
          <a:ext cx="889000" cy="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0" name="フローチャート : 判断 699"/>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121384</xdr:rowOff>
    </xdr:from>
    <xdr:ext cx="534377" cy="259045"/>
    <xdr:sp macro="" textlink="">
      <xdr:nvSpPr>
        <xdr:cNvPr id="701" name="テキスト ボックス 700"/>
        <xdr:cNvSpPr txBox="1"/>
      </xdr:nvSpPr>
      <xdr:spPr>
        <a:xfrm>
          <a:off x="15214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515</xdr:rowOff>
    </xdr:from>
    <xdr:to>
      <xdr:col>21</xdr:col>
      <xdr:colOff>161925</xdr:colOff>
      <xdr:row>98</xdr:row>
      <xdr:rowOff>11619</xdr:rowOff>
    </xdr:to>
    <xdr:cxnSp macro="">
      <xdr:nvCxnSpPr>
        <xdr:cNvPr id="702" name="直線コネクタ 701"/>
        <xdr:cNvCxnSpPr/>
      </xdr:nvCxnSpPr>
      <xdr:spPr>
        <a:xfrm flipV="1">
          <a:off x="13703300" y="16802615"/>
          <a:ext cx="8890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3" name="フローチャート : 判断 702"/>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117138</xdr:rowOff>
    </xdr:from>
    <xdr:ext cx="534377" cy="259045"/>
    <xdr:sp macro="" textlink="">
      <xdr:nvSpPr>
        <xdr:cNvPr id="704" name="テキスト ボックス 703"/>
        <xdr:cNvSpPr txBox="1"/>
      </xdr:nvSpPr>
      <xdr:spPr>
        <a:xfrm>
          <a:off x="14325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11619</xdr:rowOff>
    </xdr:from>
    <xdr:to>
      <xdr:col>19</xdr:col>
      <xdr:colOff>644525</xdr:colOff>
      <xdr:row>98</xdr:row>
      <xdr:rowOff>22363</xdr:rowOff>
    </xdr:to>
    <xdr:cxnSp macro="">
      <xdr:nvCxnSpPr>
        <xdr:cNvPr id="705" name="直線コネクタ 704"/>
        <xdr:cNvCxnSpPr/>
      </xdr:nvCxnSpPr>
      <xdr:spPr>
        <a:xfrm flipV="1">
          <a:off x="12814300" y="16813719"/>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6" name="フローチャート : 判断 705"/>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90850</xdr:rowOff>
    </xdr:from>
    <xdr:ext cx="534377" cy="259045"/>
    <xdr:sp macro="" textlink="">
      <xdr:nvSpPr>
        <xdr:cNvPr id="707" name="テキスト ボックス 706"/>
        <xdr:cNvSpPr txBox="1"/>
      </xdr:nvSpPr>
      <xdr:spPr>
        <a:xfrm>
          <a:off x="13436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8" name="フローチャート : 判断 707"/>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90180</xdr:rowOff>
    </xdr:from>
    <xdr:ext cx="534377" cy="259045"/>
    <xdr:sp macro="" textlink="">
      <xdr:nvSpPr>
        <xdr:cNvPr id="709" name="テキスト ボックス 708"/>
        <xdr:cNvSpPr txBox="1"/>
      </xdr:nvSpPr>
      <xdr:spPr>
        <a:xfrm>
          <a:off x="12547111" y="1620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147062</xdr:rowOff>
    </xdr:from>
    <xdr:to>
      <xdr:col>23</xdr:col>
      <xdr:colOff>568325</xdr:colOff>
      <xdr:row>98</xdr:row>
      <xdr:rowOff>77212</xdr:rowOff>
    </xdr:to>
    <xdr:sp macro="" textlink="">
      <xdr:nvSpPr>
        <xdr:cNvPr id="715" name="円/楕円 714"/>
        <xdr:cNvSpPr/>
      </xdr:nvSpPr>
      <xdr:spPr>
        <a:xfrm>
          <a:off x="16268700" y="1677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61989</xdr:rowOff>
    </xdr:from>
    <xdr:ext cx="534377" cy="259045"/>
    <xdr:sp macro="" textlink="">
      <xdr:nvSpPr>
        <xdr:cNvPr id="716" name="公債費該当値テキスト"/>
        <xdr:cNvSpPr txBox="1"/>
      </xdr:nvSpPr>
      <xdr:spPr>
        <a:xfrm>
          <a:off x="16370300" y="1669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14,938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129787</xdr:rowOff>
    </xdr:from>
    <xdr:to>
      <xdr:col>22</xdr:col>
      <xdr:colOff>415925</xdr:colOff>
      <xdr:row>98</xdr:row>
      <xdr:rowOff>59937</xdr:rowOff>
    </xdr:to>
    <xdr:sp macro="" textlink="">
      <xdr:nvSpPr>
        <xdr:cNvPr id="717" name="円/楕円 716"/>
        <xdr:cNvSpPr/>
      </xdr:nvSpPr>
      <xdr:spPr>
        <a:xfrm>
          <a:off x="15430500" y="1676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51064</xdr:rowOff>
    </xdr:from>
    <xdr:ext cx="534377" cy="259045"/>
    <xdr:sp macro="" textlink="">
      <xdr:nvSpPr>
        <xdr:cNvPr id="718" name="テキスト ボックス 717"/>
        <xdr:cNvSpPr txBox="1"/>
      </xdr:nvSpPr>
      <xdr:spPr>
        <a:xfrm>
          <a:off x="15214111" y="1685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15,996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121165</xdr:rowOff>
    </xdr:from>
    <xdr:to>
      <xdr:col>21</xdr:col>
      <xdr:colOff>212725</xdr:colOff>
      <xdr:row>98</xdr:row>
      <xdr:rowOff>51315</xdr:rowOff>
    </xdr:to>
    <xdr:sp macro="" textlink="">
      <xdr:nvSpPr>
        <xdr:cNvPr id="719" name="円/楕円 718"/>
        <xdr:cNvSpPr/>
      </xdr:nvSpPr>
      <xdr:spPr>
        <a:xfrm>
          <a:off x="14541500" y="1675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42442</xdr:rowOff>
    </xdr:from>
    <xdr:ext cx="534377" cy="259045"/>
    <xdr:sp macro="" textlink="">
      <xdr:nvSpPr>
        <xdr:cNvPr id="720" name="テキスト ボックス 719"/>
        <xdr:cNvSpPr txBox="1"/>
      </xdr:nvSpPr>
      <xdr:spPr>
        <a:xfrm>
          <a:off x="14325111" y="1684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16,524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132269</xdr:rowOff>
    </xdr:from>
    <xdr:to>
      <xdr:col>20</xdr:col>
      <xdr:colOff>9525</xdr:colOff>
      <xdr:row>98</xdr:row>
      <xdr:rowOff>62419</xdr:rowOff>
    </xdr:to>
    <xdr:sp macro="" textlink="">
      <xdr:nvSpPr>
        <xdr:cNvPr id="721" name="円/楕円 720"/>
        <xdr:cNvSpPr/>
      </xdr:nvSpPr>
      <xdr:spPr>
        <a:xfrm>
          <a:off x="13652500" y="1676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53546</xdr:rowOff>
    </xdr:from>
    <xdr:ext cx="534377" cy="259045"/>
    <xdr:sp macro="" textlink="">
      <xdr:nvSpPr>
        <xdr:cNvPr id="722" name="テキスト ボックス 721"/>
        <xdr:cNvSpPr txBox="1"/>
      </xdr:nvSpPr>
      <xdr:spPr>
        <a:xfrm>
          <a:off x="13436111" y="1685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15,844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143013</xdr:rowOff>
    </xdr:from>
    <xdr:to>
      <xdr:col>18</xdr:col>
      <xdr:colOff>492125</xdr:colOff>
      <xdr:row>98</xdr:row>
      <xdr:rowOff>73163</xdr:rowOff>
    </xdr:to>
    <xdr:sp macro="" textlink="">
      <xdr:nvSpPr>
        <xdr:cNvPr id="723" name="円/楕円 722"/>
        <xdr:cNvSpPr/>
      </xdr:nvSpPr>
      <xdr:spPr>
        <a:xfrm>
          <a:off x="12763500" y="1677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64290</xdr:rowOff>
    </xdr:from>
    <xdr:ext cx="534377" cy="259045"/>
    <xdr:sp macro="" textlink="">
      <xdr:nvSpPr>
        <xdr:cNvPr id="724" name="テキスト ボックス 723"/>
        <xdr:cNvSpPr txBox="1"/>
      </xdr:nvSpPr>
      <xdr:spPr>
        <a:xfrm>
          <a:off x="12547111" y="1686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8" name="テキスト ボックス 73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48" name="直線コネクタ 747"/>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51" name="諸支出金最大値テキスト"/>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52" name="直線コネクタ 751"/>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54" name="諸支出金平均値テキスト"/>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5" name="フローチャート : 判断 754"/>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7" name="フローチャート : 判断 756"/>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58" name="テキスト ボックス 757"/>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60" name="フローチャート : 判断 759"/>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61" name="テキスト ボックス 760"/>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63" name="フローチャート : 判断 762"/>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4" name="テキスト ボックス 763"/>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5" name="フローチャート : 判断 764"/>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72915</xdr:rowOff>
    </xdr:from>
    <xdr:ext cx="378565" cy="259045"/>
    <xdr:sp macro="" textlink="">
      <xdr:nvSpPr>
        <xdr:cNvPr id="766" name="テキスト ボックス 765"/>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73"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歳出決算総額は、住民一人当たり</a:t>
          </a:r>
          <a:r>
            <a:rPr kumimoji="1" lang="en-US" altLang="ja-JP" sz="1300">
              <a:solidFill>
                <a:schemeClr val="dk1"/>
              </a:solidFill>
              <a:effectLst/>
              <a:latin typeface="+mn-lt"/>
              <a:ea typeface="+mn-ea"/>
              <a:cs typeface="+mn-cs"/>
            </a:rPr>
            <a:t>311,207</a:t>
          </a:r>
          <a:r>
            <a:rPr kumimoji="1" lang="ja-JP" altLang="ja-JP" sz="1300">
              <a:solidFill>
                <a:schemeClr val="dk1"/>
              </a:solidFill>
              <a:effectLst/>
              <a:latin typeface="+mn-lt"/>
              <a:ea typeface="+mn-ea"/>
              <a:cs typeface="+mn-cs"/>
            </a:rPr>
            <a:t>円となっており、年々増加している</a:t>
          </a:r>
          <a:r>
            <a:rPr kumimoji="1" lang="ja-JP" altLang="en-US" sz="1300">
              <a:solidFill>
                <a:schemeClr val="dk1"/>
              </a:solidFill>
              <a:effectLst/>
              <a:latin typeface="+mn-lt"/>
              <a:ea typeface="+mn-ea"/>
              <a:cs typeface="+mn-cs"/>
            </a:rPr>
            <a:t>が、類似団体平均と比較すると住民一人当たりのコストは少ない。主な項目の分析は以下のとおりである。</a:t>
          </a:r>
          <a:endParaRPr kumimoji="1" lang="en-US" altLang="ja-JP" sz="1300">
            <a:solidFill>
              <a:schemeClr val="dk1"/>
            </a:solidFill>
            <a:effectLst/>
            <a:latin typeface="+mn-lt"/>
            <a:ea typeface="+mn-ea"/>
            <a:cs typeface="+mn-cs"/>
          </a:endParaRPr>
        </a:p>
        <a:p>
          <a:r>
            <a:rPr kumimoji="0" lang="ja-JP" altLang="en-US" sz="1300">
              <a:solidFill>
                <a:schemeClr val="dk1"/>
              </a:solidFill>
              <a:effectLst/>
              <a:latin typeface="+mn-lt"/>
              <a:ea typeface="+mn-ea"/>
              <a:cs typeface="+mn-cs"/>
            </a:rPr>
            <a:t>（議会費）</a:t>
          </a:r>
          <a:endParaRPr kumimoji="0" lang="en-US" altLang="ja-JP" sz="1300">
            <a:solidFill>
              <a:schemeClr val="dk1"/>
            </a:solidFill>
            <a:effectLst/>
            <a:latin typeface="+mn-lt"/>
            <a:ea typeface="+mn-ea"/>
            <a:cs typeface="+mn-cs"/>
          </a:endParaRPr>
        </a:p>
        <a:p>
          <a:r>
            <a:rPr kumimoji="0" lang="ja-JP" altLang="en-US" sz="1300">
              <a:solidFill>
                <a:schemeClr val="dk1"/>
              </a:solidFill>
              <a:effectLst/>
              <a:latin typeface="+mn-lt"/>
              <a:ea typeface="+mn-ea"/>
              <a:cs typeface="+mn-cs"/>
            </a:rPr>
            <a:t>　住民一人当たり</a:t>
          </a:r>
          <a:r>
            <a:rPr kumimoji="0" lang="en-US" altLang="ja-JP" sz="1300">
              <a:solidFill>
                <a:schemeClr val="dk1"/>
              </a:solidFill>
              <a:effectLst/>
              <a:latin typeface="+mn-lt"/>
              <a:ea typeface="+mn-ea"/>
              <a:cs typeface="+mn-cs"/>
            </a:rPr>
            <a:t>3,495</a:t>
          </a:r>
          <a:r>
            <a:rPr kumimoji="0" lang="ja-JP" altLang="en-US" sz="1300">
              <a:solidFill>
                <a:schemeClr val="dk1"/>
              </a:solidFill>
              <a:effectLst/>
              <a:latin typeface="+mn-lt"/>
              <a:ea typeface="+mn-ea"/>
              <a:cs typeface="+mn-cs"/>
            </a:rPr>
            <a:t>円となっており、類似団体平均を大きく下回っている。これは、議員定数が少ないことが要因となっている。</a:t>
          </a:r>
          <a:endParaRPr kumimoji="0" lang="en-US" altLang="ja-JP" sz="1300">
            <a:solidFill>
              <a:schemeClr val="dk1"/>
            </a:solidFill>
            <a:effectLst/>
            <a:latin typeface="+mn-lt"/>
            <a:ea typeface="+mn-ea"/>
            <a:cs typeface="+mn-cs"/>
          </a:endParaRPr>
        </a:p>
        <a:p>
          <a:r>
            <a:rPr kumimoji="0" lang="ja-JP" altLang="en-US" sz="1300">
              <a:solidFill>
                <a:schemeClr val="dk1"/>
              </a:solidFill>
              <a:effectLst/>
              <a:latin typeface="+mn-lt"/>
              <a:ea typeface="+mn-ea"/>
              <a:cs typeface="+mn-cs"/>
            </a:rPr>
            <a:t>（民生費）</a:t>
          </a:r>
          <a:endParaRPr kumimoji="0" lang="en-US" altLang="ja-JP" sz="1300">
            <a:solidFill>
              <a:schemeClr val="dk1"/>
            </a:solidFill>
            <a:effectLst/>
            <a:latin typeface="+mn-lt"/>
            <a:ea typeface="+mn-ea"/>
            <a:cs typeface="+mn-cs"/>
          </a:endParaRPr>
        </a:p>
        <a:p>
          <a:r>
            <a:rPr kumimoji="0" lang="ja-JP" altLang="en-US" sz="1300">
              <a:solidFill>
                <a:schemeClr val="dk1"/>
              </a:solidFill>
              <a:effectLst/>
              <a:latin typeface="+mn-lt"/>
              <a:ea typeface="+mn-ea"/>
              <a:cs typeface="+mn-cs"/>
            </a:rPr>
            <a:t>　住民一人当たり</a:t>
          </a:r>
          <a:r>
            <a:rPr kumimoji="0" lang="en-US" altLang="ja-JP" sz="1300">
              <a:solidFill>
                <a:schemeClr val="dk1"/>
              </a:solidFill>
              <a:effectLst/>
              <a:latin typeface="+mn-lt"/>
              <a:ea typeface="+mn-ea"/>
              <a:cs typeface="+mn-cs"/>
            </a:rPr>
            <a:t>112,563</a:t>
          </a:r>
          <a:r>
            <a:rPr kumimoji="0" lang="ja-JP" altLang="en-US" sz="1300">
              <a:solidFill>
                <a:schemeClr val="dk1"/>
              </a:solidFill>
              <a:effectLst/>
              <a:latin typeface="+mn-lt"/>
              <a:ea typeface="+mn-ea"/>
              <a:cs typeface="+mn-cs"/>
            </a:rPr>
            <a:t>円となっており、平成</a:t>
          </a:r>
          <a:r>
            <a:rPr kumimoji="0" lang="en-US" altLang="ja-JP" sz="1300">
              <a:solidFill>
                <a:schemeClr val="dk1"/>
              </a:solidFill>
              <a:effectLst/>
              <a:latin typeface="+mn-lt"/>
              <a:ea typeface="+mn-ea"/>
              <a:cs typeface="+mn-cs"/>
            </a:rPr>
            <a:t>23</a:t>
          </a:r>
          <a:r>
            <a:rPr kumimoji="0" lang="ja-JP" altLang="en-US" sz="1300">
              <a:solidFill>
                <a:schemeClr val="dk1"/>
              </a:solidFill>
              <a:effectLst/>
              <a:latin typeface="+mn-lt"/>
              <a:ea typeface="+mn-ea"/>
              <a:cs typeface="+mn-cs"/>
            </a:rPr>
            <a:t>年度から比較すると</a:t>
          </a:r>
          <a:r>
            <a:rPr kumimoji="0" lang="en-US" altLang="ja-JP" sz="1300">
              <a:solidFill>
                <a:schemeClr val="dk1"/>
              </a:solidFill>
              <a:effectLst/>
              <a:latin typeface="+mn-lt"/>
              <a:ea typeface="+mn-ea"/>
              <a:cs typeface="+mn-cs"/>
            </a:rPr>
            <a:t>23.2</a:t>
          </a:r>
          <a:r>
            <a:rPr kumimoji="0" lang="ja-JP" altLang="en-US" sz="1300">
              <a:solidFill>
                <a:schemeClr val="dk1"/>
              </a:solidFill>
              <a:effectLst/>
              <a:latin typeface="+mn-lt"/>
              <a:ea typeface="+mn-ea"/>
              <a:cs typeface="+mn-cs"/>
            </a:rPr>
            <a:t>％増加している。類似団体平均と比較するとほぼ同様の伸びを示している。</a:t>
          </a:r>
          <a:endParaRPr kumimoji="0" lang="en-US" altLang="ja-JP" sz="13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福岡県岡垣町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近年、社会保障関連費が増加する一方で、それに対応する町税等の一般財源の確保ができていなかったが、平成２７年度は地方消費税交付金の大幅な増加により、実質単年度収支が４年ぶりに黒字に転換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今後も社会保障関連費が増加する見込みであり、公共施設等の老朽化対策も必要となってくることから、それらに対応する収入確保と経常経費の削減が必要となる。</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福岡県岡垣町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mn-lt"/>
              <a:ea typeface="+mn-ea"/>
              <a:cs typeface="+mn-cs"/>
            </a:rPr>
            <a:t>平成２</a:t>
          </a:r>
          <a:r>
            <a:rPr kumimoji="1" lang="ja-JP" altLang="en-US" sz="1400">
              <a:solidFill>
                <a:schemeClr val="dk1"/>
              </a:solidFill>
              <a:effectLst/>
              <a:latin typeface="+mn-lt"/>
              <a:ea typeface="+mn-ea"/>
              <a:cs typeface="+mn-cs"/>
            </a:rPr>
            <a:t>７</a:t>
          </a:r>
          <a:r>
            <a:rPr kumimoji="1" lang="ja-JP" altLang="ja-JP" sz="1400">
              <a:solidFill>
                <a:schemeClr val="dk1"/>
              </a:solidFill>
              <a:effectLst/>
              <a:latin typeface="+mn-lt"/>
              <a:ea typeface="+mn-ea"/>
              <a:cs typeface="+mn-cs"/>
            </a:rPr>
            <a:t>年度は、国民健康保険事業特別会計が赤字となった。今後も高齢化や医療の高度化により、医療費は増加すると考えられるため、医療費抑制対策に取り組むとともに、国民健康保険制度改正</a:t>
          </a:r>
          <a:r>
            <a:rPr kumimoji="1" lang="ja-JP" altLang="en-US" sz="1400">
              <a:solidFill>
                <a:schemeClr val="dk1"/>
              </a:solidFill>
              <a:effectLst/>
              <a:latin typeface="+mn-lt"/>
              <a:ea typeface="+mn-ea"/>
              <a:cs typeface="+mn-cs"/>
            </a:rPr>
            <a:t>への対応を行い</a:t>
          </a:r>
          <a:r>
            <a:rPr kumimoji="1" lang="ja-JP" altLang="ja-JP" sz="1400">
              <a:solidFill>
                <a:schemeClr val="dk1"/>
              </a:solidFill>
              <a:effectLst/>
              <a:latin typeface="+mn-lt"/>
              <a:ea typeface="+mn-ea"/>
              <a:cs typeface="+mn-cs"/>
            </a:rPr>
            <a:t>、健全な運営について、検討する。</a:t>
          </a:r>
          <a:endParaRPr lang="ja-JP" altLang="ja-JP" sz="1400">
            <a:effectLst/>
          </a:endParaRPr>
        </a:p>
        <a:p>
          <a:r>
            <a:rPr kumimoji="1" lang="ja-JP" altLang="ja-JP" sz="1400">
              <a:solidFill>
                <a:schemeClr val="dk1"/>
              </a:solidFill>
              <a:effectLst/>
              <a:latin typeface="+mn-lt"/>
              <a:ea typeface="+mn-ea"/>
              <a:cs typeface="+mn-cs"/>
            </a:rPr>
            <a:t>　また、その他の会計については、黒字が継続されているが、下水道事業会計については、一般会計から多額の繰出しを行っている状況である</a:t>
          </a:r>
          <a:r>
            <a:rPr kumimoji="1" lang="ja-JP" altLang="en-US" sz="1400">
              <a:solidFill>
                <a:schemeClr val="dk1"/>
              </a:solidFill>
              <a:effectLst/>
              <a:latin typeface="+mn-lt"/>
              <a:ea typeface="+mn-ea"/>
              <a:cs typeface="+mn-cs"/>
            </a:rPr>
            <a:t>ため、健全な運営についての検討が必要である</a:t>
          </a:r>
          <a:r>
            <a:rPr kumimoji="1" lang="ja-JP" altLang="ja-JP" sz="1400">
              <a:solidFill>
                <a:schemeClr val="dk1"/>
              </a:solidFill>
              <a:effectLst/>
              <a:latin typeface="+mn-lt"/>
              <a:ea typeface="+mn-ea"/>
              <a:cs typeface="+mn-cs"/>
            </a:rPr>
            <a:t>。</a:t>
          </a:r>
          <a:endParaRPr lang="ja-JP" altLang="ja-JP" sz="1400">
            <a:effectLst/>
          </a:endParaRPr>
        </a:p>
        <a:p>
          <a:r>
            <a:rPr kumimoji="1" lang="ja-JP" altLang="ja-JP" sz="1400">
              <a:solidFill>
                <a:schemeClr val="dk1"/>
              </a:solidFill>
              <a:effectLst/>
              <a:latin typeface="+mn-lt"/>
              <a:ea typeface="+mn-ea"/>
              <a:cs typeface="+mn-cs"/>
            </a:rPr>
            <a:t>　今後も各会計とも厳しい財政状況が予測されるが、情勢に応じ一層の健全な財政運営を行うことで黒字を継続していくよう努める。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10577831</v>
      </c>
      <c r="BO4" s="409"/>
      <c r="BP4" s="409"/>
      <c r="BQ4" s="409"/>
      <c r="BR4" s="409"/>
      <c r="BS4" s="409"/>
      <c r="BT4" s="409"/>
      <c r="BU4" s="410"/>
      <c r="BV4" s="408">
        <v>10123938</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6.9</v>
      </c>
      <c r="CU4" s="586"/>
      <c r="CV4" s="586"/>
      <c r="CW4" s="586"/>
      <c r="CX4" s="586"/>
      <c r="CY4" s="586"/>
      <c r="CZ4" s="586"/>
      <c r="DA4" s="587"/>
      <c r="DB4" s="585">
        <v>4.5</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10063494</v>
      </c>
      <c r="BO5" s="414"/>
      <c r="BP5" s="414"/>
      <c r="BQ5" s="414"/>
      <c r="BR5" s="414"/>
      <c r="BS5" s="414"/>
      <c r="BT5" s="414"/>
      <c r="BU5" s="415"/>
      <c r="BV5" s="413">
        <v>9761783</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88.9</v>
      </c>
      <c r="CU5" s="384"/>
      <c r="CV5" s="384"/>
      <c r="CW5" s="384"/>
      <c r="CX5" s="384"/>
      <c r="CY5" s="384"/>
      <c r="CZ5" s="384"/>
      <c r="DA5" s="385"/>
      <c r="DB5" s="383">
        <v>92.9</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514337</v>
      </c>
      <c r="BO6" s="414"/>
      <c r="BP6" s="414"/>
      <c r="BQ6" s="414"/>
      <c r="BR6" s="414"/>
      <c r="BS6" s="414"/>
      <c r="BT6" s="414"/>
      <c r="BU6" s="415"/>
      <c r="BV6" s="413">
        <v>362155</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95.4</v>
      </c>
      <c r="CU6" s="560"/>
      <c r="CV6" s="560"/>
      <c r="CW6" s="560"/>
      <c r="CX6" s="560"/>
      <c r="CY6" s="560"/>
      <c r="CZ6" s="560"/>
      <c r="DA6" s="561"/>
      <c r="DB6" s="559">
        <v>100.8</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87305</v>
      </c>
      <c r="BO7" s="414"/>
      <c r="BP7" s="414"/>
      <c r="BQ7" s="414"/>
      <c r="BR7" s="414"/>
      <c r="BS7" s="414"/>
      <c r="BT7" s="414"/>
      <c r="BU7" s="415"/>
      <c r="BV7" s="413">
        <v>83847</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6207742</v>
      </c>
      <c r="CU7" s="414"/>
      <c r="CV7" s="414"/>
      <c r="CW7" s="414"/>
      <c r="CX7" s="414"/>
      <c r="CY7" s="414"/>
      <c r="CZ7" s="414"/>
      <c r="DA7" s="415"/>
      <c r="DB7" s="413">
        <v>6156881</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427032</v>
      </c>
      <c r="BO8" s="414"/>
      <c r="BP8" s="414"/>
      <c r="BQ8" s="414"/>
      <c r="BR8" s="414"/>
      <c r="BS8" s="414"/>
      <c r="BT8" s="414"/>
      <c r="BU8" s="415"/>
      <c r="BV8" s="413">
        <v>278308</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0.54</v>
      </c>
      <c r="CU8" s="523"/>
      <c r="CV8" s="523"/>
      <c r="CW8" s="523"/>
      <c r="CX8" s="523"/>
      <c r="CY8" s="523"/>
      <c r="CZ8" s="523"/>
      <c r="DA8" s="524"/>
      <c r="DB8" s="522">
        <v>0.53</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31580</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148724</v>
      </c>
      <c r="BO9" s="414"/>
      <c r="BP9" s="414"/>
      <c r="BQ9" s="414"/>
      <c r="BR9" s="414"/>
      <c r="BS9" s="414"/>
      <c r="BT9" s="414"/>
      <c r="BU9" s="415"/>
      <c r="BV9" s="413">
        <v>-19194</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6.4</v>
      </c>
      <c r="CU9" s="384"/>
      <c r="CV9" s="384"/>
      <c r="CW9" s="384"/>
      <c r="CX9" s="384"/>
      <c r="CY9" s="384"/>
      <c r="CZ9" s="384"/>
      <c r="DA9" s="385"/>
      <c r="DB9" s="383">
        <v>7</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32119</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144979</v>
      </c>
      <c r="BO10" s="414"/>
      <c r="BP10" s="414"/>
      <c r="BQ10" s="414"/>
      <c r="BR10" s="414"/>
      <c r="BS10" s="414"/>
      <c r="BT10" s="414"/>
      <c r="BU10" s="415"/>
      <c r="BV10" s="413">
        <v>4120</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32337</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208000</v>
      </c>
      <c r="BO12" s="414"/>
      <c r="BP12" s="414"/>
      <c r="BQ12" s="414"/>
      <c r="BR12" s="414"/>
      <c r="BS12" s="414"/>
      <c r="BT12" s="414"/>
      <c r="BU12" s="415"/>
      <c r="BV12" s="413">
        <v>257000</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32188</v>
      </c>
      <c r="S13" s="515"/>
      <c r="T13" s="515"/>
      <c r="U13" s="515"/>
      <c r="V13" s="516"/>
      <c r="W13" s="502" t="s">
        <v>121</v>
      </c>
      <c r="X13" s="426"/>
      <c r="Y13" s="426"/>
      <c r="Z13" s="426"/>
      <c r="AA13" s="426"/>
      <c r="AB13" s="427"/>
      <c r="AC13" s="389">
        <v>448</v>
      </c>
      <c r="AD13" s="390"/>
      <c r="AE13" s="390"/>
      <c r="AF13" s="390"/>
      <c r="AG13" s="391"/>
      <c r="AH13" s="389">
        <v>637</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85703</v>
      </c>
      <c r="BO13" s="414"/>
      <c r="BP13" s="414"/>
      <c r="BQ13" s="414"/>
      <c r="BR13" s="414"/>
      <c r="BS13" s="414"/>
      <c r="BT13" s="414"/>
      <c r="BU13" s="415"/>
      <c r="BV13" s="413">
        <v>-272074</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4.2</v>
      </c>
      <c r="CU13" s="384"/>
      <c r="CV13" s="384"/>
      <c r="CW13" s="384"/>
      <c r="CX13" s="384"/>
      <c r="CY13" s="384"/>
      <c r="CZ13" s="384"/>
      <c r="DA13" s="385"/>
      <c r="DB13" s="383">
        <v>4.3</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32442</v>
      </c>
      <c r="S14" s="515"/>
      <c r="T14" s="515"/>
      <c r="U14" s="515"/>
      <c r="V14" s="516"/>
      <c r="W14" s="517"/>
      <c r="X14" s="429"/>
      <c r="Y14" s="429"/>
      <c r="Z14" s="429"/>
      <c r="AA14" s="429"/>
      <c r="AB14" s="430"/>
      <c r="AC14" s="507">
        <v>3.4</v>
      </c>
      <c r="AD14" s="508"/>
      <c r="AE14" s="508"/>
      <c r="AF14" s="508"/>
      <c r="AG14" s="509"/>
      <c r="AH14" s="507">
        <v>4.8</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t="s">
        <v>119</v>
      </c>
      <c r="CU14" s="486"/>
      <c r="CV14" s="486"/>
      <c r="CW14" s="486"/>
      <c r="CX14" s="486"/>
      <c r="CY14" s="486"/>
      <c r="CZ14" s="486"/>
      <c r="DA14" s="487"/>
      <c r="DB14" s="518" t="s">
        <v>119</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32301</v>
      </c>
      <c r="S15" s="515"/>
      <c r="T15" s="515"/>
      <c r="U15" s="515"/>
      <c r="V15" s="516"/>
      <c r="W15" s="502" t="s">
        <v>128</v>
      </c>
      <c r="X15" s="426"/>
      <c r="Y15" s="426"/>
      <c r="Z15" s="426"/>
      <c r="AA15" s="426"/>
      <c r="AB15" s="427"/>
      <c r="AC15" s="389">
        <v>3181</v>
      </c>
      <c r="AD15" s="390"/>
      <c r="AE15" s="390"/>
      <c r="AF15" s="390"/>
      <c r="AG15" s="391"/>
      <c r="AH15" s="389">
        <v>3339</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2780930</v>
      </c>
      <c r="BO15" s="409"/>
      <c r="BP15" s="409"/>
      <c r="BQ15" s="409"/>
      <c r="BR15" s="409"/>
      <c r="BS15" s="409"/>
      <c r="BT15" s="409"/>
      <c r="BU15" s="410"/>
      <c r="BV15" s="408">
        <v>2653102</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24.4</v>
      </c>
      <c r="AD16" s="508"/>
      <c r="AE16" s="508"/>
      <c r="AF16" s="508"/>
      <c r="AG16" s="509"/>
      <c r="AH16" s="507">
        <v>25</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5072290</v>
      </c>
      <c r="BO16" s="414"/>
      <c r="BP16" s="414"/>
      <c r="BQ16" s="414"/>
      <c r="BR16" s="414"/>
      <c r="BS16" s="414"/>
      <c r="BT16" s="414"/>
      <c r="BU16" s="415"/>
      <c r="BV16" s="413">
        <v>4930798</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9404</v>
      </c>
      <c r="AD17" s="390"/>
      <c r="AE17" s="390"/>
      <c r="AF17" s="390"/>
      <c r="AG17" s="391"/>
      <c r="AH17" s="389">
        <v>9333</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3472905</v>
      </c>
      <c r="BO17" s="414"/>
      <c r="BP17" s="414"/>
      <c r="BQ17" s="414"/>
      <c r="BR17" s="414"/>
      <c r="BS17" s="414"/>
      <c r="BT17" s="414"/>
      <c r="BU17" s="415"/>
      <c r="BV17" s="413">
        <v>3391311</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48.64</v>
      </c>
      <c r="M18" s="478"/>
      <c r="N18" s="478"/>
      <c r="O18" s="478"/>
      <c r="P18" s="478"/>
      <c r="Q18" s="478"/>
      <c r="R18" s="479"/>
      <c r="S18" s="479"/>
      <c r="T18" s="479"/>
      <c r="U18" s="479"/>
      <c r="V18" s="480"/>
      <c r="W18" s="494"/>
      <c r="X18" s="495"/>
      <c r="Y18" s="495"/>
      <c r="Z18" s="495"/>
      <c r="AA18" s="495"/>
      <c r="AB18" s="503"/>
      <c r="AC18" s="377">
        <v>72.2</v>
      </c>
      <c r="AD18" s="378"/>
      <c r="AE18" s="378"/>
      <c r="AF18" s="378"/>
      <c r="AG18" s="481"/>
      <c r="AH18" s="377">
        <v>69.8</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5649678</v>
      </c>
      <c r="BO18" s="414"/>
      <c r="BP18" s="414"/>
      <c r="BQ18" s="414"/>
      <c r="BR18" s="414"/>
      <c r="BS18" s="414"/>
      <c r="BT18" s="414"/>
      <c r="BU18" s="415"/>
      <c r="BV18" s="413">
        <v>5713726</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649</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7315163</v>
      </c>
      <c r="BO19" s="414"/>
      <c r="BP19" s="414"/>
      <c r="BQ19" s="414"/>
      <c r="BR19" s="414"/>
      <c r="BS19" s="414"/>
      <c r="BT19" s="414"/>
      <c r="BU19" s="415"/>
      <c r="BV19" s="413">
        <v>7130866</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11784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7504531</v>
      </c>
      <c r="BO23" s="414"/>
      <c r="BP23" s="414"/>
      <c r="BQ23" s="414"/>
      <c r="BR23" s="414"/>
      <c r="BS23" s="414"/>
      <c r="BT23" s="414"/>
      <c r="BU23" s="415"/>
      <c r="BV23" s="413">
        <v>6983916</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7277</v>
      </c>
      <c r="R24" s="390"/>
      <c r="S24" s="390"/>
      <c r="T24" s="390"/>
      <c r="U24" s="390"/>
      <c r="V24" s="391"/>
      <c r="W24" s="455"/>
      <c r="X24" s="446"/>
      <c r="Y24" s="447"/>
      <c r="Z24" s="386" t="s">
        <v>151</v>
      </c>
      <c r="AA24" s="387"/>
      <c r="AB24" s="387"/>
      <c r="AC24" s="387"/>
      <c r="AD24" s="387"/>
      <c r="AE24" s="387"/>
      <c r="AF24" s="387"/>
      <c r="AG24" s="388"/>
      <c r="AH24" s="389">
        <v>161</v>
      </c>
      <c r="AI24" s="390"/>
      <c r="AJ24" s="390"/>
      <c r="AK24" s="390"/>
      <c r="AL24" s="391"/>
      <c r="AM24" s="389">
        <v>488313</v>
      </c>
      <c r="AN24" s="390"/>
      <c r="AO24" s="390"/>
      <c r="AP24" s="390"/>
      <c r="AQ24" s="390"/>
      <c r="AR24" s="391"/>
      <c r="AS24" s="389">
        <v>3033</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7307985</v>
      </c>
      <c r="BO24" s="414"/>
      <c r="BP24" s="414"/>
      <c r="BQ24" s="414"/>
      <c r="BR24" s="414"/>
      <c r="BS24" s="414"/>
      <c r="BT24" s="414"/>
      <c r="BU24" s="415"/>
      <c r="BV24" s="413">
        <v>6924410</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6070</v>
      </c>
      <c r="R25" s="390"/>
      <c r="S25" s="390"/>
      <c r="T25" s="390"/>
      <c r="U25" s="390"/>
      <c r="V25" s="391"/>
      <c r="W25" s="455"/>
      <c r="X25" s="446"/>
      <c r="Y25" s="447"/>
      <c r="Z25" s="386" t="s">
        <v>154</v>
      </c>
      <c r="AA25" s="387"/>
      <c r="AB25" s="387"/>
      <c r="AC25" s="387"/>
      <c r="AD25" s="387"/>
      <c r="AE25" s="387"/>
      <c r="AF25" s="387"/>
      <c r="AG25" s="388"/>
      <c r="AH25" s="389" t="s">
        <v>119</v>
      </c>
      <c r="AI25" s="390"/>
      <c r="AJ25" s="390"/>
      <c r="AK25" s="390"/>
      <c r="AL25" s="391"/>
      <c r="AM25" s="389" t="s">
        <v>119</v>
      </c>
      <c r="AN25" s="390"/>
      <c r="AO25" s="390"/>
      <c r="AP25" s="390"/>
      <c r="AQ25" s="390"/>
      <c r="AR25" s="391"/>
      <c r="AS25" s="389" t="s">
        <v>119</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670808</v>
      </c>
      <c r="BO25" s="409"/>
      <c r="BP25" s="409"/>
      <c r="BQ25" s="409"/>
      <c r="BR25" s="409"/>
      <c r="BS25" s="409"/>
      <c r="BT25" s="409"/>
      <c r="BU25" s="410"/>
      <c r="BV25" s="408">
        <v>921021</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5740</v>
      </c>
      <c r="R26" s="390"/>
      <c r="S26" s="390"/>
      <c r="T26" s="390"/>
      <c r="U26" s="390"/>
      <c r="V26" s="391"/>
      <c r="W26" s="455"/>
      <c r="X26" s="446"/>
      <c r="Y26" s="447"/>
      <c r="Z26" s="386" t="s">
        <v>157</v>
      </c>
      <c r="AA26" s="468"/>
      <c r="AB26" s="468"/>
      <c r="AC26" s="468"/>
      <c r="AD26" s="468"/>
      <c r="AE26" s="468"/>
      <c r="AF26" s="468"/>
      <c r="AG26" s="469"/>
      <c r="AH26" s="389">
        <v>11</v>
      </c>
      <c r="AI26" s="390"/>
      <c r="AJ26" s="390"/>
      <c r="AK26" s="390"/>
      <c r="AL26" s="391"/>
      <c r="AM26" s="389">
        <v>31449</v>
      </c>
      <c r="AN26" s="390"/>
      <c r="AO26" s="390"/>
      <c r="AP26" s="390"/>
      <c r="AQ26" s="390"/>
      <c r="AR26" s="391"/>
      <c r="AS26" s="389">
        <v>2859</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3500</v>
      </c>
      <c r="R27" s="390"/>
      <c r="S27" s="390"/>
      <c r="T27" s="390"/>
      <c r="U27" s="390"/>
      <c r="V27" s="391"/>
      <c r="W27" s="455"/>
      <c r="X27" s="446"/>
      <c r="Y27" s="447"/>
      <c r="Z27" s="386" t="s">
        <v>160</v>
      </c>
      <c r="AA27" s="387"/>
      <c r="AB27" s="387"/>
      <c r="AC27" s="387"/>
      <c r="AD27" s="387"/>
      <c r="AE27" s="387"/>
      <c r="AF27" s="387"/>
      <c r="AG27" s="388"/>
      <c r="AH27" s="389" t="s">
        <v>119</v>
      </c>
      <c r="AI27" s="390"/>
      <c r="AJ27" s="390"/>
      <c r="AK27" s="390"/>
      <c r="AL27" s="391"/>
      <c r="AM27" s="389" t="s">
        <v>119</v>
      </c>
      <c r="AN27" s="390"/>
      <c r="AO27" s="390"/>
      <c r="AP27" s="390"/>
      <c r="AQ27" s="390"/>
      <c r="AR27" s="391"/>
      <c r="AS27" s="389" t="s">
        <v>119</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314824</v>
      </c>
      <c r="BO27" s="417"/>
      <c r="BP27" s="417"/>
      <c r="BQ27" s="417"/>
      <c r="BR27" s="417"/>
      <c r="BS27" s="417"/>
      <c r="BT27" s="417"/>
      <c r="BU27" s="418"/>
      <c r="BV27" s="416">
        <v>314765</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3100</v>
      </c>
      <c r="R28" s="390"/>
      <c r="S28" s="390"/>
      <c r="T28" s="390"/>
      <c r="U28" s="390"/>
      <c r="V28" s="391"/>
      <c r="W28" s="455"/>
      <c r="X28" s="446"/>
      <c r="Y28" s="447"/>
      <c r="Z28" s="386" t="s">
        <v>163</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2348844</v>
      </c>
      <c r="BO28" s="409"/>
      <c r="BP28" s="409"/>
      <c r="BQ28" s="409"/>
      <c r="BR28" s="409"/>
      <c r="BS28" s="409"/>
      <c r="BT28" s="409"/>
      <c r="BU28" s="410"/>
      <c r="BV28" s="408">
        <v>2411865</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11</v>
      </c>
      <c r="M29" s="390"/>
      <c r="N29" s="390"/>
      <c r="O29" s="390"/>
      <c r="P29" s="391"/>
      <c r="Q29" s="389">
        <v>2890</v>
      </c>
      <c r="R29" s="390"/>
      <c r="S29" s="390"/>
      <c r="T29" s="390"/>
      <c r="U29" s="390"/>
      <c r="V29" s="391"/>
      <c r="W29" s="456"/>
      <c r="X29" s="457"/>
      <c r="Y29" s="458"/>
      <c r="Z29" s="386" t="s">
        <v>167</v>
      </c>
      <c r="AA29" s="387"/>
      <c r="AB29" s="387"/>
      <c r="AC29" s="387"/>
      <c r="AD29" s="387"/>
      <c r="AE29" s="387"/>
      <c r="AF29" s="387"/>
      <c r="AG29" s="388"/>
      <c r="AH29" s="389">
        <v>161</v>
      </c>
      <c r="AI29" s="390"/>
      <c r="AJ29" s="390"/>
      <c r="AK29" s="390"/>
      <c r="AL29" s="391"/>
      <c r="AM29" s="389">
        <v>488313</v>
      </c>
      <c r="AN29" s="390"/>
      <c r="AO29" s="390"/>
      <c r="AP29" s="390"/>
      <c r="AQ29" s="390"/>
      <c r="AR29" s="391"/>
      <c r="AS29" s="389">
        <v>3033</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519846</v>
      </c>
      <c r="BO29" s="414"/>
      <c r="BP29" s="414"/>
      <c r="BQ29" s="414"/>
      <c r="BR29" s="414"/>
      <c r="BS29" s="414"/>
      <c r="BT29" s="414"/>
      <c r="BU29" s="415"/>
      <c r="BV29" s="413">
        <v>519034</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97</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2076823</v>
      </c>
      <c r="BO30" s="417"/>
      <c r="BP30" s="417"/>
      <c r="BQ30" s="417"/>
      <c r="BR30" s="417"/>
      <c r="BS30" s="417"/>
      <c r="BT30" s="417"/>
      <c r="BU30" s="418"/>
      <c r="BV30" s="416">
        <v>2273278</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IF('各会計、関係団体の財政状況及び健全化判断比率'!B30="","",'各会計、関係団体の財政状況及び健全化判断比率'!B30)</f>
        <v>水道事業会計</v>
      </c>
      <c r="AP34" s="372"/>
      <c r="AQ34" s="372"/>
      <c r="AR34" s="372"/>
      <c r="AS34" s="372"/>
      <c r="AT34" s="372"/>
      <c r="AU34" s="372"/>
      <c r="AV34" s="372"/>
      <c r="AW34" s="372"/>
      <c r="AX34" s="372"/>
      <c r="AY34" s="372"/>
      <c r="AZ34" s="372"/>
      <c r="BA34" s="372"/>
      <c r="BB34" s="372"/>
      <c r="BC34" s="372"/>
      <c r="BD34" s="165"/>
      <c r="BE34" s="373" t="str">
        <f>IF(BG34="","",MAX(C34:D43,U34:V43,AM34:AN43)+1)</f>
        <v/>
      </c>
      <c r="BF34" s="373"/>
      <c r="BG34" s="372"/>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遠賀・中間地域広域行政事務組合（一般会計）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17</v>
      </c>
      <c r="CP34" s="373"/>
      <c r="CQ34" s="372" t="str">
        <f>IF('各会計、関係団体の財政状況及び健全化判断比率'!BS7="","",'各会計、関係団体の財政状況及び健全化判断比率'!BS7)</f>
        <v>岡垣町土地開発公社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住宅新築資金等貸付事業特別会計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65"/>
      <c r="AM35" s="373">
        <f t="shared" ref="AM35:AM43" si="0">IF(AO35="","",AM34+1)</f>
        <v>6</v>
      </c>
      <c r="AN35" s="373"/>
      <c r="AO35" s="372" t="str">
        <f>IF('各会計、関係団体の財政状況及び健全化判断比率'!B31="","",'各会計、関係団体の財政状況及び健全化判断比率'!B31)</f>
        <v>下水道事業会計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8</v>
      </c>
      <c r="BX35" s="373"/>
      <c r="BY35" s="372" t="str">
        <f>IF('各会計、関係団体の財政状況及び健全化判断比率'!B69="","",'各会計、関係団体の財政状況及び健全化判断比率'!B69)</f>
        <v>遠賀・中間地域広域行政事務組合（公共用地先行取得事業特別会計）</v>
      </c>
      <c r="BZ35" s="372"/>
      <c r="CA35" s="372"/>
      <c r="CB35" s="372"/>
      <c r="CC35" s="372"/>
      <c r="CD35" s="372"/>
      <c r="CE35" s="372"/>
      <c r="CF35" s="372"/>
      <c r="CG35" s="372"/>
      <c r="CH35" s="372"/>
      <c r="CI35" s="372"/>
      <c r="CJ35" s="372"/>
      <c r="CK35" s="372"/>
      <c r="CL35" s="372"/>
      <c r="CM35" s="372"/>
      <c r="CN35" s="165"/>
      <c r="CO35" s="373">
        <f t="shared" ref="CO35:CO43" si="3">IF(CQ35="","",CO34+1)</f>
        <v>18</v>
      </c>
      <c r="CP35" s="373"/>
      <c r="CQ35" s="372" t="str">
        <f>IF('各会計、関係団体の財政状況及び健全化判断比率'!BS8="","",'各会計、関係団体の財政状況及び健全化判断比率'!BS8)</f>
        <v>岡垣サンリーアイ文化スポーツ振興財団</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t="str">
        <f t="shared" ref="U36:U43" si="4">IF(W36="","",U35+1)</f>
        <v/>
      </c>
      <c r="V36" s="373"/>
      <c r="W36" s="372"/>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福岡県介護保険広域連合（一般会計）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福岡県介護保険広域連合（介護保険事業特別会計）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11</v>
      </c>
      <c r="BX38" s="373"/>
      <c r="BY38" s="372" t="str">
        <f>IF('各会計、関係団体の財政状況及び健全化判断比率'!B72="","",'各会計、関係団体の財政状況及び健全化判断比率'!B72)</f>
        <v>福岡県後期高齢者医療広域連合（一般会計）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12</v>
      </c>
      <c r="BX39" s="373"/>
      <c r="BY39" s="372" t="str">
        <f>IF('各会計、関係団体の財政状況及び健全化判断比率'!B73="","",'各会計、関係団体の財政状況及び健全化判断比率'!B73)</f>
        <v>福岡県後期高齢者医療広域連合（後期高齢者医療特別会計）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13</v>
      </c>
      <c r="BX40" s="373"/>
      <c r="BY40" s="372" t="str">
        <f>IF('各会計、関係団体の財政状況及び健全化判断比率'!B74="","",'各会計、関係団体の財政状況及び健全化判断比率'!B74)</f>
        <v>福岡県自治振興組合（一般会計）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14</v>
      </c>
      <c r="BX41" s="373"/>
      <c r="BY41" s="372" t="str">
        <f>IF('各会計、関係団体の財政状況及び健全化判断比率'!B75="","",'各会計、関係団体の財政状況及び健全化判断比率'!B75)</f>
        <v>福岡県自治振興組合（公文書館事業特別会計）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15</v>
      </c>
      <c r="BX42" s="373"/>
      <c r="BY42" s="372" t="str">
        <f>IF('各会計、関係団体の財政状況及び健全化判断比率'!B76="","",'各会計、関係団体の財政状況及び健全化判断比率'!B76)</f>
        <v>福岡県市町村消防団員等公務災害補償組合（一般会計）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16</v>
      </c>
      <c r="BX43" s="373"/>
      <c r="BY43" s="372" t="str">
        <f>IF('各会計、関係団体の財政状況及び健全化判断比率'!B77="","",'各会計、関係団体の財政状況及び健全化判断比率'!B77)</f>
        <v>福岡県自治会館管理組合（一般会計）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1" t="s">
        <v>531</v>
      </c>
      <c r="D34" s="1181"/>
      <c r="E34" s="1182"/>
      <c r="F34" s="32">
        <v>0.48</v>
      </c>
      <c r="G34" s="33" t="s">
        <v>532</v>
      </c>
      <c r="H34" s="33" t="s">
        <v>533</v>
      </c>
      <c r="I34" s="33">
        <v>0.46</v>
      </c>
      <c r="J34" s="34" t="s">
        <v>534</v>
      </c>
      <c r="K34" s="22"/>
      <c r="L34" s="22"/>
      <c r="M34" s="22"/>
      <c r="N34" s="22"/>
      <c r="O34" s="22"/>
      <c r="P34" s="22"/>
    </row>
    <row r="35" spans="1:16" ht="39" customHeight="1">
      <c r="A35" s="22"/>
      <c r="B35" s="35"/>
      <c r="C35" s="1175" t="s">
        <v>535</v>
      </c>
      <c r="D35" s="1176"/>
      <c r="E35" s="1177"/>
      <c r="F35" s="36">
        <v>9.6199999999999992</v>
      </c>
      <c r="G35" s="37">
        <v>8.8699999999999992</v>
      </c>
      <c r="H35" s="37">
        <v>8.57</v>
      </c>
      <c r="I35" s="37">
        <v>7.89</v>
      </c>
      <c r="J35" s="38">
        <v>7.68</v>
      </c>
      <c r="K35" s="22"/>
      <c r="L35" s="22"/>
      <c r="M35" s="22"/>
      <c r="N35" s="22"/>
      <c r="O35" s="22"/>
      <c r="P35" s="22"/>
    </row>
    <row r="36" spans="1:16" ht="39" customHeight="1">
      <c r="A36" s="22"/>
      <c r="B36" s="35"/>
      <c r="C36" s="1175" t="s">
        <v>536</v>
      </c>
      <c r="D36" s="1176"/>
      <c r="E36" s="1177"/>
      <c r="F36" s="36">
        <v>6.63</v>
      </c>
      <c r="G36" s="37">
        <v>5.7</v>
      </c>
      <c r="H36" s="37">
        <v>4.8</v>
      </c>
      <c r="I36" s="37">
        <v>4.47</v>
      </c>
      <c r="J36" s="38">
        <v>6.83</v>
      </c>
      <c r="K36" s="22"/>
      <c r="L36" s="22"/>
      <c r="M36" s="22"/>
      <c r="N36" s="22"/>
      <c r="O36" s="22"/>
      <c r="P36" s="22"/>
    </row>
    <row r="37" spans="1:16" ht="39" customHeight="1">
      <c r="A37" s="22"/>
      <c r="B37" s="35"/>
      <c r="C37" s="1175" t="s">
        <v>537</v>
      </c>
      <c r="D37" s="1176"/>
      <c r="E37" s="1177"/>
      <c r="F37" s="36">
        <v>5.34</v>
      </c>
      <c r="G37" s="37">
        <v>4.99</v>
      </c>
      <c r="H37" s="37">
        <v>5.37</v>
      </c>
      <c r="I37" s="37">
        <v>5.84</v>
      </c>
      <c r="J37" s="38">
        <v>6.55</v>
      </c>
      <c r="K37" s="22"/>
      <c r="L37" s="22"/>
      <c r="M37" s="22"/>
      <c r="N37" s="22"/>
      <c r="O37" s="22"/>
      <c r="P37" s="22"/>
    </row>
    <row r="38" spans="1:16" ht="39" customHeight="1">
      <c r="A38" s="22"/>
      <c r="B38" s="35"/>
      <c r="C38" s="1175" t="s">
        <v>538</v>
      </c>
      <c r="D38" s="1176"/>
      <c r="E38" s="1177"/>
      <c r="F38" s="36">
        <v>0.12</v>
      </c>
      <c r="G38" s="37">
        <v>0.16</v>
      </c>
      <c r="H38" s="37">
        <v>0.22</v>
      </c>
      <c r="I38" s="37">
        <v>0.22</v>
      </c>
      <c r="J38" s="38">
        <v>0.18</v>
      </c>
      <c r="K38" s="22"/>
      <c r="L38" s="22"/>
      <c r="M38" s="22"/>
      <c r="N38" s="22"/>
      <c r="O38" s="22"/>
      <c r="P38" s="22"/>
    </row>
    <row r="39" spans="1:16" ht="39" customHeight="1">
      <c r="A39" s="22"/>
      <c r="B39" s="35"/>
      <c r="C39" s="1175" t="s">
        <v>539</v>
      </c>
      <c r="D39" s="1176"/>
      <c r="E39" s="1177"/>
      <c r="F39" s="36">
        <v>0.02</v>
      </c>
      <c r="G39" s="37">
        <v>0.03</v>
      </c>
      <c r="H39" s="37">
        <v>0.03</v>
      </c>
      <c r="I39" s="37">
        <v>0.04</v>
      </c>
      <c r="J39" s="38">
        <v>0.04</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540</v>
      </c>
      <c r="D42" s="1176"/>
      <c r="E42" s="1177"/>
      <c r="F42" s="36" t="s">
        <v>483</v>
      </c>
      <c r="G42" s="37" t="s">
        <v>483</v>
      </c>
      <c r="H42" s="37" t="s">
        <v>483</v>
      </c>
      <c r="I42" s="37" t="s">
        <v>483</v>
      </c>
      <c r="J42" s="38" t="s">
        <v>483</v>
      </c>
      <c r="K42" s="22"/>
      <c r="L42" s="22"/>
      <c r="M42" s="22"/>
      <c r="N42" s="22"/>
      <c r="O42" s="22"/>
      <c r="P42" s="22"/>
    </row>
    <row r="43" spans="1:16" ht="39" customHeight="1" thickBot="1">
      <c r="A43" s="22"/>
      <c r="B43" s="40"/>
      <c r="C43" s="1178" t="s">
        <v>541</v>
      </c>
      <c r="D43" s="1179"/>
      <c r="E43" s="1180"/>
      <c r="F43" s="41" t="s">
        <v>483</v>
      </c>
      <c r="G43" s="42" t="s">
        <v>483</v>
      </c>
      <c r="H43" s="42" t="s">
        <v>483</v>
      </c>
      <c r="I43" s="42" t="s">
        <v>483</v>
      </c>
      <c r="J43" s="43" t="s">
        <v>483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1" t="s">
        <v>11</v>
      </c>
      <c r="C45" s="1192"/>
      <c r="D45" s="58"/>
      <c r="E45" s="1197" t="s">
        <v>12</v>
      </c>
      <c r="F45" s="1197"/>
      <c r="G45" s="1197"/>
      <c r="H45" s="1197"/>
      <c r="I45" s="1197"/>
      <c r="J45" s="1198"/>
      <c r="K45" s="59">
        <v>492</v>
      </c>
      <c r="L45" s="60">
        <v>516</v>
      </c>
      <c r="M45" s="60">
        <v>538</v>
      </c>
      <c r="N45" s="60">
        <v>419</v>
      </c>
      <c r="O45" s="61">
        <v>483</v>
      </c>
      <c r="P45" s="48"/>
      <c r="Q45" s="48"/>
      <c r="R45" s="48"/>
      <c r="S45" s="48"/>
      <c r="T45" s="48"/>
      <c r="U45" s="48"/>
    </row>
    <row r="46" spans="1:21" ht="30.75" customHeight="1">
      <c r="A46" s="48"/>
      <c r="B46" s="1193"/>
      <c r="C46" s="1194"/>
      <c r="D46" s="62"/>
      <c r="E46" s="1185" t="s">
        <v>13</v>
      </c>
      <c r="F46" s="1185"/>
      <c r="G46" s="1185"/>
      <c r="H46" s="1185"/>
      <c r="I46" s="1185"/>
      <c r="J46" s="1186"/>
      <c r="K46" s="63" t="s">
        <v>483</v>
      </c>
      <c r="L46" s="64" t="s">
        <v>483</v>
      </c>
      <c r="M46" s="64" t="s">
        <v>483</v>
      </c>
      <c r="N46" s="64" t="s">
        <v>483</v>
      </c>
      <c r="O46" s="65" t="s">
        <v>483</v>
      </c>
      <c r="P46" s="48"/>
      <c r="Q46" s="48"/>
      <c r="R46" s="48"/>
      <c r="S46" s="48"/>
      <c r="T46" s="48"/>
      <c r="U46" s="48"/>
    </row>
    <row r="47" spans="1:21" ht="30.75" customHeight="1">
      <c r="A47" s="48"/>
      <c r="B47" s="1193"/>
      <c r="C47" s="1194"/>
      <c r="D47" s="62"/>
      <c r="E47" s="1185" t="s">
        <v>14</v>
      </c>
      <c r="F47" s="1185"/>
      <c r="G47" s="1185"/>
      <c r="H47" s="1185"/>
      <c r="I47" s="1185"/>
      <c r="J47" s="1186"/>
      <c r="K47" s="63">
        <v>3</v>
      </c>
      <c r="L47" s="64">
        <v>3</v>
      </c>
      <c r="M47" s="64">
        <v>3</v>
      </c>
      <c r="N47" s="64">
        <v>3</v>
      </c>
      <c r="O47" s="65" t="s">
        <v>483</v>
      </c>
      <c r="P47" s="48"/>
      <c r="Q47" s="48"/>
      <c r="R47" s="48"/>
      <c r="S47" s="48"/>
      <c r="T47" s="48"/>
      <c r="U47" s="48"/>
    </row>
    <row r="48" spans="1:21" ht="30.75" customHeight="1">
      <c r="A48" s="48"/>
      <c r="B48" s="1193"/>
      <c r="C48" s="1194"/>
      <c r="D48" s="62"/>
      <c r="E48" s="1185" t="s">
        <v>15</v>
      </c>
      <c r="F48" s="1185"/>
      <c r="G48" s="1185"/>
      <c r="H48" s="1185"/>
      <c r="I48" s="1185"/>
      <c r="J48" s="1186"/>
      <c r="K48" s="63">
        <v>431</v>
      </c>
      <c r="L48" s="64">
        <v>429</v>
      </c>
      <c r="M48" s="64">
        <v>431</v>
      </c>
      <c r="N48" s="64">
        <v>429</v>
      </c>
      <c r="O48" s="65">
        <v>429</v>
      </c>
      <c r="P48" s="48"/>
      <c r="Q48" s="48"/>
      <c r="R48" s="48"/>
      <c r="S48" s="48"/>
      <c r="T48" s="48"/>
      <c r="U48" s="48"/>
    </row>
    <row r="49" spans="1:21" ht="30.75" customHeight="1">
      <c r="A49" s="48"/>
      <c r="B49" s="1193"/>
      <c r="C49" s="1194"/>
      <c r="D49" s="62"/>
      <c r="E49" s="1185" t="s">
        <v>16</v>
      </c>
      <c r="F49" s="1185"/>
      <c r="G49" s="1185"/>
      <c r="H49" s="1185"/>
      <c r="I49" s="1185"/>
      <c r="J49" s="1186"/>
      <c r="K49" s="63">
        <v>92</v>
      </c>
      <c r="L49" s="64">
        <v>94</v>
      </c>
      <c r="M49" s="64">
        <v>102</v>
      </c>
      <c r="N49" s="64">
        <v>94</v>
      </c>
      <c r="O49" s="65">
        <v>96</v>
      </c>
      <c r="P49" s="48"/>
      <c r="Q49" s="48"/>
      <c r="R49" s="48"/>
      <c r="S49" s="48"/>
      <c r="T49" s="48"/>
      <c r="U49" s="48"/>
    </row>
    <row r="50" spans="1:21" ht="30.75" customHeight="1">
      <c r="A50" s="48"/>
      <c r="B50" s="1193"/>
      <c r="C50" s="1194"/>
      <c r="D50" s="62"/>
      <c r="E50" s="1185" t="s">
        <v>17</v>
      </c>
      <c r="F50" s="1185"/>
      <c r="G50" s="1185"/>
      <c r="H50" s="1185"/>
      <c r="I50" s="1185"/>
      <c r="J50" s="1186"/>
      <c r="K50" s="63" t="s">
        <v>483</v>
      </c>
      <c r="L50" s="64" t="s">
        <v>483</v>
      </c>
      <c r="M50" s="64" t="s">
        <v>483</v>
      </c>
      <c r="N50" s="64" t="s">
        <v>483</v>
      </c>
      <c r="O50" s="65" t="s">
        <v>483</v>
      </c>
      <c r="P50" s="48"/>
      <c r="Q50" s="48"/>
      <c r="R50" s="48"/>
      <c r="S50" s="48"/>
      <c r="T50" s="48"/>
      <c r="U50" s="48"/>
    </row>
    <row r="51" spans="1:21" ht="30.75" customHeight="1">
      <c r="A51" s="48"/>
      <c r="B51" s="1195"/>
      <c r="C51" s="1196"/>
      <c r="D51" s="66"/>
      <c r="E51" s="1185" t="s">
        <v>18</v>
      </c>
      <c r="F51" s="1185"/>
      <c r="G51" s="1185"/>
      <c r="H51" s="1185"/>
      <c r="I51" s="1185"/>
      <c r="J51" s="1186"/>
      <c r="K51" s="63" t="s">
        <v>483</v>
      </c>
      <c r="L51" s="64" t="s">
        <v>483</v>
      </c>
      <c r="M51" s="64" t="s">
        <v>483</v>
      </c>
      <c r="N51" s="64" t="s">
        <v>483</v>
      </c>
      <c r="O51" s="65" t="s">
        <v>483</v>
      </c>
      <c r="P51" s="48"/>
      <c r="Q51" s="48"/>
      <c r="R51" s="48"/>
      <c r="S51" s="48"/>
      <c r="T51" s="48"/>
      <c r="U51" s="48"/>
    </row>
    <row r="52" spans="1:21" ht="30.75" customHeight="1">
      <c r="A52" s="48"/>
      <c r="B52" s="1183" t="s">
        <v>19</v>
      </c>
      <c r="C52" s="1184"/>
      <c r="D52" s="66"/>
      <c r="E52" s="1185" t="s">
        <v>20</v>
      </c>
      <c r="F52" s="1185"/>
      <c r="G52" s="1185"/>
      <c r="H52" s="1185"/>
      <c r="I52" s="1185"/>
      <c r="J52" s="1186"/>
      <c r="K52" s="63">
        <v>784</v>
      </c>
      <c r="L52" s="64">
        <v>791</v>
      </c>
      <c r="M52" s="64">
        <v>764</v>
      </c>
      <c r="N52" s="64">
        <v>804</v>
      </c>
      <c r="O52" s="65">
        <v>768</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234</v>
      </c>
      <c r="L53" s="69">
        <v>251</v>
      </c>
      <c r="M53" s="69">
        <v>310</v>
      </c>
      <c r="N53" s="69">
        <v>141</v>
      </c>
      <c r="O53" s="70">
        <v>240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211" t="s">
        <v>24</v>
      </c>
      <c r="C41" s="1212"/>
      <c r="D41" s="81"/>
      <c r="E41" s="1213" t="s">
        <v>25</v>
      </c>
      <c r="F41" s="1213"/>
      <c r="G41" s="1213"/>
      <c r="H41" s="1214"/>
      <c r="I41" s="82">
        <v>5914</v>
      </c>
      <c r="J41" s="83">
        <v>6207</v>
      </c>
      <c r="K41" s="83">
        <v>6685</v>
      </c>
      <c r="L41" s="83">
        <v>6984</v>
      </c>
      <c r="M41" s="84">
        <v>7505</v>
      </c>
    </row>
    <row r="42" spans="2:13" ht="27.75" customHeight="1">
      <c r="B42" s="1201"/>
      <c r="C42" s="1202"/>
      <c r="D42" s="85"/>
      <c r="E42" s="1205" t="s">
        <v>26</v>
      </c>
      <c r="F42" s="1205"/>
      <c r="G42" s="1205"/>
      <c r="H42" s="1206"/>
      <c r="I42" s="86" t="s">
        <v>483</v>
      </c>
      <c r="J42" s="87" t="s">
        <v>483</v>
      </c>
      <c r="K42" s="87">
        <v>25</v>
      </c>
      <c r="L42" s="87">
        <v>29</v>
      </c>
      <c r="M42" s="88">
        <v>25</v>
      </c>
    </row>
    <row r="43" spans="2:13" ht="27.75" customHeight="1">
      <c r="B43" s="1201"/>
      <c r="C43" s="1202"/>
      <c r="D43" s="85"/>
      <c r="E43" s="1205" t="s">
        <v>27</v>
      </c>
      <c r="F43" s="1205"/>
      <c r="G43" s="1205"/>
      <c r="H43" s="1206"/>
      <c r="I43" s="86">
        <v>5127</v>
      </c>
      <c r="J43" s="87">
        <v>4867</v>
      </c>
      <c r="K43" s="87">
        <v>4672</v>
      </c>
      <c r="L43" s="87">
        <v>4412</v>
      </c>
      <c r="M43" s="88">
        <v>4187</v>
      </c>
    </row>
    <row r="44" spans="2:13" ht="27.75" customHeight="1">
      <c r="B44" s="1201"/>
      <c r="C44" s="1202"/>
      <c r="D44" s="85"/>
      <c r="E44" s="1205" t="s">
        <v>28</v>
      </c>
      <c r="F44" s="1205"/>
      <c r="G44" s="1205"/>
      <c r="H44" s="1206"/>
      <c r="I44" s="86">
        <v>625</v>
      </c>
      <c r="J44" s="87">
        <v>830</v>
      </c>
      <c r="K44" s="87">
        <v>942</v>
      </c>
      <c r="L44" s="87">
        <v>879</v>
      </c>
      <c r="M44" s="88">
        <v>812</v>
      </c>
    </row>
    <row r="45" spans="2:13" ht="27.75" customHeight="1">
      <c r="B45" s="1201"/>
      <c r="C45" s="1202"/>
      <c r="D45" s="85"/>
      <c r="E45" s="1205" t="s">
        <v>29</v>
      </c>
      <c r="F45" s="1205"/>
      <c r="G45" s="1205"/>
      <c r="H45" s="1206"/>
      <c r="I45" s="86">
        <v>1464</v>
      </c>
      <c r="J45" s="87">
        <v>1331</v>
      </c>
      <c r="K45" s="87">
        <v>1350</v>
      </c>
      <c r="L45" s="87">
        <v>1247</v>
      </c>
      <c r="M45" s="88">
        <v>1187</v>
      </c>
    </row>
    <row r="46" spans="2:13" ht="27.75" customHeight="1">
      <c r="B46" s="1201"/>
      <c r="C46" s="1202"/>
      <c r="D46" s="85"/>
      <c r="E46" s="1205" t="s">
        <v>30</v>
      </c>
      <c r="F46" s="1205"/>
      <c r="G46" s="1205"/>
      <c r="H46" s="1206"/>
      <c r="I46" s="86" t="s">
        <v>483</v>
      </c>
      <c r="J46" s="87">
        <v>154</v>
      </c>
      <c r="K46" s="87" t="s">
        <v>483</v>
      </c>
      <c r="L46" s="87" t="s">
        <v>483</v>
      </c>
      <c r="M46" s="88" t="s">
        <v>483</v>
      </c>
    </row>
    <row r="47" spans="2:13" ht="27.75" customHeight="1">
      <c r="B47" s="1201"/>
      <c r="C47" s="1202"/>
      <c r="D47" s="85"/>
      <c r="E47" s="1205" t="s">
        <v>31</v>
      </c>
      <c r="F47" s="1205"/>
      <c r="G47" s="1205"/>
      <c r="H47" s="1206"/>
      <c r="I47" s="86" t="s">
        <v>483</v>
      </c>
      <c r="J47" s="87" t="s">
        <v>483</v>
      </c>
      <c r="K47" s="87" t="s">
        <v>483</v>
      </c>
      <c r="L47" s="87" t="s">
        <v>483</v>
      </c>
      <c r="M47" s="88" t="s">
        <v>483</v>
      </c>
    </row>
    <row r="48" spans="2:13" ht="27.75" customHeight="1">
      <c r="B48" s="1203"/>
      <c r="C48" s="1204"/>
      <c r="D48" s="85"/>
      <c r="E48" s="1205" t="s">
        <v>32</v>
      </c>
      <c r="F48" s="1205"/>
      <c r="G48" s="1205"/>
      <c r="H48" s="1206"/>
      <c r="I48" s="86" t="s">
        <v>483</v>
      </c>
      <c r="J48" s="87" t="s">
        <v>483</v>
      </c>
      <c r="K48" s="87" t="s">
        <v>483</v>
      </c>
      <c r="L48" s="87" t="s">
        <v>483</v>
      </c>
      <c r="M48" s="88" t="s">
        <v>483</v>
      </c>
    </row>
    <row r="49" spans="2:13" ht="27.75" customHeight="1">
      <c r="B49" s="1199" t="s">
        <v>33</v>
      </c>
      <c r="C49" s="1200"/>
      <c r="D49" s="89"/>
      <c r="E49" s="1205" t="s">
        <v>34</v>
      </c>
      <c r="F49" s="1205"/>
      <c r="G49" s="1205"/>
      <c r="H49" s="1206"/>
      <c r="I49" s="86">
        <v>5642</v>
      </c>
      <c r="J49" s="87">
        <v>5680</v>
      </c>
      <c r="K49" s="87">
        <v>5711</v>
      </c>
      <c r="L49" s="87">
        <v>5238</v>
      </c>
      <c r="M49" s="88">
        <v>5089</v>
      </c>
    </row>
    <row r="50" spans="2:13" ht="27.75" customHeight="1">
      <c r="B50" s="1201"/>
      <c r="C50" s="1202"/>
      <c r="D50" s="85"/>
      <c r="E50" s="1205" t="s">
        <v>35</v>
      </c>
      <c r="F50" s="1205"/>
      <c r="G50" s="1205"/>
      <c r="H50" s="1206"/>
      <c r="I50" s="86">
        <v>210</v>
      </c>
      <c r="J50" s="87">
        <v>356</v>
      </c>
      <c r="K50" s="87">
        <v>180</v>
      </c>
      <c r="L50" s="87">
        <v>177</v>
      </c>
      <c r="M50" s="88">
        <v>149</v>
      </c>
    </row>
    <row r="51" spans="2:13" ht="27.75" customHeight="1">
      <c r="B51" s="1203"/>
      <c r="C51" s="1204"/>
      <c r="D51" s="85"/>
      <c r="E51" s="1205" t="s">
        <v>36</v>
      </c>
      <c r="F51" s="1205"/>
      <c r="G51" s="1205"/>
      <c r="H51" s="1206"/>
      <c r="I51" s="86">
        <v>9517</v>
      </c>
      <c r="J51" s="87">
        <v>9800</v>
      </c>
      <c r="K51" s="87">
        <v>9853</v>
      </c>
      <c r="L51" s="87">
        <v>9859</v>
      </c>
      <c r="M51" s="88">
        <v>9780</v>
      </c>
    </row>
    <row r="52" spans="2:13" ht="27.75" customHeight="1" thickBot="1">
      <c r="B52" s="1207" t="s">
        <v>37</v>
      </c>
      <c r="C52" s="1208"/>
      <c r="D52" s="90"/>
      <c r="E52" s="1209" t="s">
        <v>38</v>
      </c>
      <c r="F52" s="1209"/>
      <c r="G52" s="1209"/>
      <c r="H52" s="1210"/>
      <c r="I52" s="91">
        <v>-2238</v>
      </c>
      <c r="J52" s="92">
        <v>-2446</v>
      </c>
      <c r="K52" s="92">
        <v>-2070</v>
      </c>
      <c r="L52" s="92">
        <v>-1724</v>
      </c>
      <c r="M52" s="93">
        <v>-1303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563</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563</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564</v>
      </c>
      <c r="C41" s="246"/>
      <c r="D41" s="246"/>
      <c r="E41" s="246"/>
      <c r="F41" s="246"/>
      <c r="G41" s="246"/>
      <c r="H41" s="246"/>
      <c r="I41" s="246"/>
      <c r="J41" s="246"/>
      <c r="K41" s="246"/>
      <c r="L41" s="246"/>
      <c r="M41" s="246"/>
      <c r="N41" s="246"/>
      <c r="O41" s="246"/>
      <c r="P41" s="247"/>
    </row>
    <row r="42" spans="2:17">
      <c r="B42" s="248"/>
      <c r="C42" s="244"/>
      <c r="D42" s="244"/>
      <c r="E42" s="244"/>
      <c r="F42" s="244"/>
      <c r="G42" s="351" t="s">
        <v>565</v>
      </c>
      <c r="I42" s="352"/>
      <c r="J42" s="352"/>
      <c r="K42" s="352"/>
      <c r="L42" s="244"/>
      <c r="M42" s="244"/>
      <c r="N42" s="244"/>
      <c r="O42" s="244"/>
    </row>
    <row r="43" spans="2:17">
      <c r="B43" s="248"/>
      <c r="C43" s="244"/>
      <c r="D43" s="244"/>
      <c r="E43" s="244"/>
      <c r="F43" s="244"/>
      <c r="G43" s="1251"/>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566</v>
      </c>
    </row>
    <row r="50" spans="1:17">
      <c r="B50" s="248"/>
      <c r="C50" s="244"/>
      <c r="D50" s="244"/>
      <c r="E50" s="244"/>
      <c r="F50" s="244"/>
      <c r="G50" s="1238"/>
      <c r="H50" s="1239"/>
      <c r="I50" s="1239"/>
      <c r="J50" s="1240"/>
      <c r="K50" s="354" t="s">
        <v>523</v>
      </c>
      <c r="L50" s="354" t="s">
        <v>524</v>
      </c>
      <c r="M50" s="354" t="s">
        <v>525</v>
      </c>
      <c r="N50" s="354" t="s">
        <v>526</v>
      </c>
      <c r="O50" s="354" t="s">
        <v>527</v>
      </c>
    </row>
    <row r="51" spans="1:17">
      <c r="B51" s="248"/>
      <c r="C51" s="244"/>
      <c r="D51" s="244"/>
      <c r="E51" s="244"/>
      <c r="F51" s="244"/>
      <c r="G51" s="1241" t="s">
        <v>567</v>
      </c>
      <c r="H51" s="1242"/>
      <c r="I51" s="1247" t="s">
        <v>568</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569</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570</v>
      </c>
      <c r="H55" s="1222"/>
      <c r="I55" s="1227" t="s">
        <v>568</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571</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572</v>
      </c>
      <c r="C63" s="244"/>
      <c r="D63" s="244"/>
      <c r="E63" s="244"/>
      <c r="F63" s="244"/>
      <c r="G63" s="244"/>
      <c r="H63" s="244"/>
      <c r="I63" s="244"/>
      <c r="J63" s="244"/>
      <c r="K63" s="244"/>
      <c r="L63" s="244"/>
      <c r="M63" s="244"/>
      <c r="N63" s="244"/>
      <c r="O63" s="244"/>
    </row>
    <row r="64" spans="1:17">
      <c r="B64" s="248"/>
      <c r="C64" s="244"/>
      <c r="D64" s="244"/>
      <c r="E64" s="244"/>
      <c r="F64" s="244"/>
      <c r="G64" s="351" t="s">
        <v>565</v>
      </c>
      <c r="I64" s="352"/>
      <c r="J64" s="352"/>
      <c r="K64" s="352"/>
      <c r="L64" s="244"/>
      <c r="M64" s="244"/>
      <c r="N64" s="244"/>
      <c r="O64" s="244"/>
    </row>
    <row r="65" spans="2:30">
      <c r="B65" s="248"/>
      <c r="C65" s="244"/>
      <c r="D65" s="244"/>
      <c r="E65" s="244"/>
      <c r="F65" s="244"/>
      <c r="G65" s="1229" t="s">
        <v>573</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574</v>
      </c>
      <c r="I71" s="368"/>
      <c r="J71" s="364"/>
      <c r="K71" s="364"/>
      <c r="L71" s="365"/>
      <c r="M71" s="364"/>
      <c r="N71" s="365"/>
      <c r="O71" s="366"/>
    </row>
    <row r="72" spans="2:30">
      <c r="B72" s="248"/>
      <c r="C72" s="244"/>
      <c r="D72" s="244"/>
      <c r="E72" s="244"/>
      <c r="F72" s="244"/>
      <c r="G72" s="1238"/>
      <c r="H72" s="1239"/>
      <c r="I72" s="1239"/>
      <c r="J72" s="1240"/>
      <c r="K72" s="354" t="s">
        <v>523</v>
      </c>
      <c r="L72" s="354" t="s">
        <v>524</v>
      </c>
      <c r="M72" s="354" t="s">
        <v>525</v>
      </c>
      <c r="N72" s="354" t="s">
        <v>526</v>
      </c>
      <c r="O72" s="354" t="s">
        <v>527</v>
      </c>
    </row>
    <row r="73" spans="2:30">
      <c r="B73" s="248"/>
      <c r="C73" s="244"/>
      <c r="D73" s="244"/>
      <c r="E73" s="244"/>
      <c r="F73" s="244"/>
      <c r="G73" s="1241" t="s">
        <v>567</v>
      </c>
      <c r="H73" s="1242"/>
      <c r="I73" s="1247" t="s">
        <v>568</v>
      </c>
      <c r="J73" s="1247"/>
      <c r="K73" s="1228"/>
      <c r="L73" s="1228"/>
      <c r="M73" s="1215"/>
      <c r="N73" s="1215"/>
      <c r="O73" s="1215"/>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575</v>
      </c>
      <c r="J75" s="1227"/>
      <c r="K75" s="1219">
        <v>4.9000000000000004</v>
      </c>
      <c r="L75" s="1219">
        <v>4.4000000000000004</v>
      </c>
      <c r="M75" s="1219">
        <v>4.9000000000000004</v>
      </c>
      <c r="N75" s="1219">
        <v>4.3</v>
      </c>
      <c r="O75" s="1219">
        <v>4.2</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570</v>
      </c>
      <c r="H77" s="1222"/>
      <c r="I77" s="1227" t="s">
        <v>568</v>
      </c>
      <c r="J77" s="1227"/>
      <c r="K77" s="1228">
        <v>40.200000000000003</v>
      </c>
      <c r="L77" s="1228">
        <v>30.7</v>
      </c>
      <c r="M77" s="1215">
        <v>22.3</v>
      </c>
      <c r="N77" s="1215">
        <v>20.3</v>
      </c>
      <c r="O77" s="1215">
        <v>13</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575</v>
      </c>
      <c r="J79" s="1217"/>
      <c r="K79" s="1218">
        <v>10.1</v>
      </c>
      <c r="L79" s="1218">
        <v>9.1999999999999993</v>
      </c>
      <c r="M79" s="1218">
        <v>8.5</v>
      </c>
      <c r="N79" s="1218">
        <v>7.7</v>
      </c>
      <c r="O79" s="1218">
        <v>6.8</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522</v>
      </c>
      <c r="G2" s="111"/>
      <c r="H2" s="112"/>
    </row>
    <row r="3" spans="1:8">
      <c r="A3" s="108" t="s">
        <v>515</v>
      </c>
      <c r="B3" s="113"/>
      <c r="C3" s="114"/>
      <c r="D3" s="115">
        <v>25006</v>
      </c>
      <c r="E3" s="116"/>
      <c r="F3" s="117">
        <v>42839</v>
      </c>
      <c r="G3" s="118"/>
      <c r="H3" s="119"/>
    </row>
    <row r="4" spans="1:8">
      <c r="A4" s="120"/>
      <c r="B4" s="121"/>
      <c r="C4" s="122"/>
      <c r="D4" s="123">
        <v>10509</v>
      </c>
      <c r="E4" s="124"/>
      <c r="F4" s="125">
        <v>22027</v>
      </c>
      <c r="G4" s="126"/>
      <c r="H4" s="127"/>
    </row>
    <row r="5" spans="1:8">
      <c r="A5" s="108" t="s">
        <v>517</v>
      </c>
      <c r="B5" s="113"/>
      <c r="C5" s="114"/>
      <c r="D5" s="115">
        <v>29466</v>
      </c>
      <c r="E5" s="116"/>
      <c r="F5" s="117">
        <v>46819</v>
      </c>
      <c r="G5" s="118"/>
      <c r="H5" s="119"/>
    </row>
    <row r="6" spans="1:8">
      <c r="A6" s="120"/>
      <c r="B6" s="121"/>
      <c r="C6" s="122"/>
      <c r="D6" s="123">
        <v>17239</v>
      </c>
      <c r="E6" s="124"/>
      <c r="F6" s="125">
        <v>24121</v>
      </c>
      <c r="G6" s="126"/>
      <c r="H6" s="127"/>
    </row>
    <row r="7" spans="1:8">
      <c r="A7" s="108" t="s">
        <v>518</v>
      </c>
      <c r="B7" s="113"/>
      <c r="C7" s="114"/>
      <c r="D7" s="115">
        <v>45451</v>
      </c>
      <c r="E7" s="116"/>
      <c r="F7" s="117">
        <v>53270</v>
      </c>
      <c r="G7" s="118"/>
      <c r="H7" s="119"/>
    </row>
    <row r="8" spans="1:8">
      <c r="A8" s="120"/>
      <c r="B8" s="121"/>
      <c r="C8" s="122"/>
      <c r="D8" s="123">
        <v>19263</v>
      </c>
      <c r="E8" s="124"/>
      <c r="F8" s="125">
        <v>24316</v>
      </c>
      <c r="G8" s="126"/>
      <c r="H8" s="127"/>
    </row>
    <row r="9" spans="1:8">
      <c r="A9" s="108" t="s">
        <v>519</v>
      </c>
      <c r="B9" s="113"/>
      <c r="C9" s="114"/>
      <c r="D9" s="115">
        <v>40949</v>
      </c>
      <c r="E9" s="116"/>
      <c r="F9" s="117">
        <v>53292</v>
      </c>
      <c r="G9" s="118"/>
      <c r="H9" s="119"/>
    </row>
    <row r="10" spans="1:8">
      <c r="A10" s="120"/>
      <c r="B10" s="121"/>
      <c r="C10" s="122"/>
      <c r="D10" s="123">
        <v>16307</v>
      </c>
      <c r="E10" s="124"/>
      <c r="F10" s="125">
        <v>28900</v>
      </c>
      <c r="G10" s="126"/>
      <c r="H10" s="127"/>
    </row>
    <row r="11" spans="1:8">
      <c r="A11" s="108" t="s">
        <v>520</v>
      </c>
      <c r="B11" s="113"/>
      <c r="C11" s="114"/>
      <c r="D11" s="115">
        <v>45468</v>
      </c>
      <c r="E11" s="116"/>
      <c r="F11" s="117">
        <v>49919</v>
      </c>
      <c r="G11" s="118"/>
      <c r="H11" s="119"/>
    </row>
    <row r="12" spans="1:8">
      <c r="A12" s="120"/>
      <c r="B12" s="121"/>
      <c r="C12" s="128"/>
      <c r="D12" s="123">
        <v>23224</v>
      </c>
      <c r="E12" s="124"/>
      <c r="F12" s="125">
        <v>26398</v>
      </c>
      <c r="G12" s="126"/>
      <c r="H12" s="127"/>
    </row>
    <row r="13" spans="1:8">
      <c r="A13" s="108"/>
      <c r="B13" s="113"/>
      <c r="C13" s="129"/>
      <c r="D13" s="130">
        <v>37268</v>
      </c>
      <c r="E13" s="131"/>
      <c r="F13" s="132">
        <v>49228</v>
      </c>
      <c r="G13" s="133"/>
      <c r="H13" s="119"/>
    </row>
    <row r="14" spans="1:8">
      <c r="A14" s="120"/>
      <c r="B14" s="121"/>
      <c r="C14" s="122"/>
      <c r="D14" s="123">
        <v>17308</v>
      </c>
      <c r="E14" s="124"/>
      <c r="F14" s="125">
        <v>25152</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6.66</v>
      </c>
      <c r="C19" s="134">
        <f>ROUND(VALUE(SUBSTITUTE(実質収支比率等に係る経年分析!G$48,"▲","-")),2)</f>
        <v>5.74</v>
      </c>
      <c r="D19" s="134">
        <f>ROUND(VALUE(SUBSTITUTE(実質収支比率等に係る経年分析!H$48,"▲","-")),2)</f>
        <v>4.84</v>
      </c>
      <c r="E19" s="134">
        <f>ROUND(VALUE(SUBSTITUTE(実質収支比率等に係る経年分析!I$48,"▲","-")),2)</f>
        <v>4.5199999999999996</v>
      </c>
      <c r="F19" s="134">
        <f>ROUND(VALUE(SUBSTITUTE(実質収支比率等に係る経年分析!J$48,"▲","-")),2)</f>
        <v>6.88</v>
      </c>
    </row>
    <row r="20" spans="1:11">
      <c r="A20" s="134" t="s">
        <v>43</v>
      </c>
      <c r="B20" s="134">
        <f>ROUND(VALUE(SUBSTITUTE(実質収支比率等に係る経年分析!F$47,"▲","-")),2)</f>
        <v>39.369999999999997</v>
      </c>
      <c r="C20" s="134">
        <f>ROUND(VALUE(SUBSTITUTE(実質収支比率等に係る経年分析!G$47,"▲","-")),2)</f>
        <v>41.32</v>
      </c>
      <c r="D20" s="134">
        <f>ROUND(VALUE(SUBSTITUTE(実質収支比率等に係る経年分析!H$47,"▲","-")),2)</f>
        <v>42.58</v>
      </c>
      <c r="E20" s="134">
        <f>ROUND(VALUE(SUBSTITUTE(実質収支比率等に係る経年分析!I$47,"▲","-")),2)</f>
        <v>39.17</v>
      </c>
      <c r="F20" s="134">
        <f>ROUND(VALUE(SUBSTITUTE(実質収支比率等に係る経年分析!J$47,"▲","-")),2)</f>
        <v>37.840000000000003</v>
      </c>
    </row>
    <row r="21" spans="1:11">
      <c r="A21" s="134" t="s">
        <v>44</v>
      </c>
      <c r="B21" s="134">
        <f>IF(ISNUMBER(VALUE(SUBSTITUTE(実質収支比率等に係る経年分析!F$49,"▲","-"))),ROUND(VALUE(SUBSTITUTE(実質収支比率等に係る経年分析!F$49,"▲","-")),2),NA())</f>
        <v>0.68</v>
      </c>
      <c r="C21" s="134">
        <f>IF(ISNUMBER(VALUE(SUBSTITUTE(実質収支比率等に係る経年分析!G$49,"▲","-"))),ROUND(VALUE(SUBSTITUTE(実質収支比率等に係る経年分析!G$49,"▲","-")),2),NA())</f>
        <v>-1.22</v>
      </c>
      <c r="D21" s="134">
        <f>IF(ISNUMBER(VALUE(SUBSTITUTE(実質収支比率等に係る経年分析!H$49,"▲","-"))),ROUND(VALUE(SUBSTITUTE(実質収支比率等に係る経年分析!H$49,"▲","-")),2),NA())</f>
        <v>-0.96</v>
      </c>
      <c r="E21" s="134">
        <f>IF(ISNUMBER(VALUE(SUBSTITUTE(実質収支比率等に係る経年分析!I$49,"▲","-"))),ROUND(VALUE(SUBSTITUTE(実質収支比率等に係る経年分析!I$49,"▲","-")),2),NA())</f>
        <v>-4.42</v>
      </c>
      <c r="F21" s="134">
        <f>IF(ISNUMBER(VALUE(SUBSTITUTE(実質収支比率等に係る経年分析!J$49,"▲","-"))),ROUND(VALUE(SUBSTITUTE(実質収支比率等に係る経年分析!J$49,"▲","-")),2),NA())</f>
        <v>1.38</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住宅新築資金等貸付事業特別会計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0.18</v>
      </c>
    </row>
    <row r="33" spans="1:16">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5.34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4.99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5.37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5.84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6.55</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6.63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4.47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6.83</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9.6199999999999992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8.8699999999999992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8.57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7.89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7.68</v>
      </c>
    </row>
    <row r="36" spans="1:16">
      <c r="A36" s="135" t="str">
        <f>IF(連結実質赤字比率に係る赤字・黒字の構成分析!C$34="",NA(),連結実質赤字比率に係る赤字・黒字の構成分析!C$34)</f>
        <v>国民健康保険事業特別会計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0.48</v>
      </c>
      <c r="D36" s="135">
        <f>IF(ROUND(VALUE(SUBSTITUTE(連結実質赤字比率に係る赤字・黒字の構成分析!G$34,"▲", "-")), 2) &lt; 0, ABS(ROUND(VALUE(SUBSTITUTE(連結実質赤字比率に係る赤字・黒字の構成分析!G$34,"▲", "-")), 2)), NA())</f>
        <v>0.45</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0.43</v>
      </c>
      <c r="G36" s="135" t="e">
        <f>IF(ROUND(VALUE(SUBSTITUTE(連結実質赤字比率に係る赤字・黒字の構成分析!H$34,"▲", "-")), 2) &gt;= 0, ABS(ROUND(VALUE(SUBSTITUTE(連結実質赤字比率に係る赤字・黒字の構成分析!H$34,"▲", "-")), 2)), NA())</f>
        <v>#N/A</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0.46</v>
      </c>
      <c r="J36" s="135">
        <f>IF(ROUND(VALUE(SUBSTITUTE(連結実質赤字比率に係る赤字・黒字の構成分析!J$34,"▲", "-")), 2) &lt; 0, ABS(ROUND(VALUE(SUBSTITUTE(連結実質赤字比率に係る赤字・黒字の構成分析!J$34,"▲", "-")), 2)), NA())</f>
        <v>0.72</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784</v>
      </c>
      <c r="E42" s="136"/>
      <c r="F42" s="136"/>
      <c r="G42" s="136">
        <f>'実質公債費比率（分子）の構造'!L$52</f>
        <v>791</v>
      </c>
      <c r="H42" s="136"/>
      <c r="I42" s="136"/>
      <c r="J42" s="136">
        <f>'実質公債費比率（分子）の構造'!M$52</f>
        <v>764</v>
      </c>
      <c r="K42" s="136"/>
      <c r="L42" s="136"/>
      <c r="M42" s="136">
        <f>'実質公債費比率（分子）の構造'!N$52</f>
        <v>804</v>
      </c>
      <c r="N42" s="136"/>
      <c r="O42" s="136"/>
      <c r="P42" s="136">
        <f>'実質公債費比率（分子）の構造'!O$52</f>
        <v>768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92</v>
      </c>
      <c r="C45" s="136"/>
      <c r="D45" s="136"/>
      <c r="E45" s="136">
        <f>'実質公債費比率（分子）の構造'!L$49</f>
        <v>94</v>
      </c>
      <c r="F45" s="136"/>
      <c r="G45" s="136"/>
      <c r="H45" s="136">
        <f>'実質公債費比率（分子）の構造'!M$49</f>
        <v>102</v>
      </c>
      <c r="I45" s="136"/>
      <c r="J45" s="136"/>
      <c r="K45" s="136">
        <f>'実質公債費比率（分子）の構造'!N$49</f>
        <v>94</v>
      </c>
      <c r="L45" s="136"/>
      <c r="M45" s="136"/>
      <c r="N45" s="136">
        <f>'実質公債費比率（分子）の構造'!O$49</f>
        <v>96</v>
      </c>
      <c r="O45" s="136"/>
      <c r="P45" s="136"/>
    </row>
    <row r="46" spans="1:16">
      <c r="A46" s="136" t="s">
        <v>55</v>
      </c>
      <c r="B46" s="136">
        <f>'実質公債費比率（分子）の構造'!K$48</f>
        <v>431</v>
      </c>
      <c r="C46" s="136"/>
      <c r="D46" s="136"/>
      <c r="E46" s="136">
        <f>'実質公債費比率（分子）の構造'!L$48</f>
        <v>429</v>
      </c>
      <c r="F46" s="136"/>
      <c r="G46" s="136"/>
      <c r="H46" s="136">
        <f>'実質公債費比率（分子）の構造'!M$48</f>
        <v>431</v>
      </c>
      <c r="I46" s="136"/>
      <c r="J46" s="136"/>
      <c r="K46" s="136">
        <f>'実質公債費比率（分子）の構造'!N$48</f>
        <v>429</v>
      </c>
      <c r="L46" s="136"/>
      <c r="M46" s="136"/>
      <c r="N46" s="136">
        <f>'実質公債費比率（分子）の構造'!O$48</f>
        <v>429</v>
      </c>
      <c r="O46" s="136"/>
      <c r="P46" s="136"/>
    </row>
    <row r="47" spans="1:16">
      <c r="A47" s="136" t="s">
        <v>56</v>
      </c>
      <c r="B47" s="136">
        <f>'実質公債費比率（分子）の構造'!K$47</f>
        <v>3</v>
      </c>
      <c r="C47" s="136"/>
      <c r="D47" s="136"/>
      <c r="E47" s="136">
        <f>'実質公債費比率（分子）の構造'!L$47</f>
        <v>3</v>
      </c>
      <c r="F47" s="136"/>
      <c r="G47" s="136"/>
      <c r="H47" s="136">
        <f>'実質公債費比率（分子）の構造'!M$47</f>
        <v>3</v>
      </c>
      <c r="I47" s="136"/>
      <c r="J47" s="136"/>
      <c r="K47" s="136">
        <f>'実質公債費比率（分子）の構造'!N$47</f>
        <v>3</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492</v>
      </c>
      <c r="C49" s="136"/>
      <c r="D49" s="136"/>
      <c r="E49" s="136">
        <f>'実質公債費比率（分子）の構造'!L$45</f>
        <v>516</v>
      </c>
      <c r="F49" s="136"/>
      <c r="G49" s="136"/>
      <c r="H49" s="136">
        <f>'実質公債費比率（分子）の構造'!M$45</f>
        <v>538</v>
      </c>
      <c r="I49" s="136"/>
      <c r="J49" s="136"/>
      <c r="K49" s="136">
        <f>'実質公債費比率（分子）の構造'!N$45</f>
        <v>419</v>
      </c>
      <c r="L49" s="136"/>
      <c r="M49" s="136"/>
      <c r="N49" s="136">
        <f>'実質公債費比率（分子）の構造'!O$45</f>
        <v>483</v>
      </c>
      <c r="O49" s="136"/>
      <c r="P49" s="136"/>
    </row>
    <row r="50" spans="1:16">
      <c r="A50" s="136" t="s">
        <v>59</v>
      </c>
      <c r="B50" s="136" t="e">
        <f>NA()</f>
        <v>#N/A</v>
      </c>
      <c r="C50" s="136">
        <f>IF(ISNUMBER('実質公債費比率（分子）の構造'!K$53),'実質公債費比率（分子）の構造'!K$53,NA())</f>
        <v>234</v>
      </c>
      <c r="D50" s="136" t="e">
        <f>NA()</f>
        <v>#N/A</v>
      </c>
      <c r="E50" s="136" t="e">
        <f>NA()</f>
        <v>#N/A</v>
      </c>
      <c r="F50" s="136">
        <f>IF(ISNUMBER('実質公債費比率（分子）の構造'!L$53),'実質公債費比率（分子）の構造'!L$53,NA())</f>
        <v>251</v>
      </c>
      <c r="G50" s="136" t="e">
        <f>NA()</f>
        <v>#N/A</v>
      </c>
      <c r="H50" s="136" t="e">
        <f>NA()</f>
        <v>#N/A</v>
      </c>
      <c r="I50" s="136">
        <f>IF(ISNUMBER('実質公債費比率（分子）の構造'!M$53),'実質公債費比率（分子）の構造'!M$53,NA())</f>
        <v>310</v>
      </c>
      <c r="J50" s="136" t="e">
        <f>NA()</f>
        <v>#N/A</v>
      </c>
      <c r="K50" s="136" t="e">
        <f>NA()</f>
        <v>#N/A</v>
      </c>
      <c r="L50" s="136">
        <f>IF(ISNUMBER('実質公債費比率（分子）の構造'!N$53),'実質公債費比率（分子）の構造'!N$53,NA())</f>
        <v>141</v>
      </c>
      <c r="M50" s="136" t="e">
        <f>NA()</f>
        <v>#N/A</v>
      </c>
      <c r="N50" s="136" t="e">
        <f>NA()</f>
        <v>#N/A</v>
      </c>
      <c r="O50" s="136">
        <f>IF(ISNUMBER('実質公債費比率（分子）の構造'!O$53),'実質公債費比率（分子）の構造'!O$53,NA())</f>
        <v>240</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9517</v>
      </c>
      <c r="E56" s="135"/>
      <c r="F56" s="135"/>
      <c r="G56" s="135">
        <f>'将来負担比率（分子）の構造'!J$51</f>
        <v>9800</v>
      </c>
      <c r="H56" s="135"/>
      <c r="I56" s="135"/>
      <c r="J56" s="135">
        <f>'将来負担比率（分子）の構造'!K$51</f>
        <v>9853</v>
      </c>
      <c r="K56" s="135"/>
      <c r="L56" s="135"/>
      <c r="M56" s="135">
        <f>'将来負担比率（分子）の構造'!L$51</f>
        <v>9859</v>
      </c>
      <c r="N56" s="135"/>
      <c r="O56" s="135"/>
      <c r="P56" s="135">
        <f>'将来負担比率（分子）の構造'!M$51</f>
        <v>9780</v>
      </c>
    </row>
    <row r="57" spans="1:16">
      <c r="A57" s="135" t="s">
        <v>35</v>
      </c>
      <c r="B57" s="135"/>
      <c r="C57" s="135"/>
      <c r="D57" s="135">
        <f>'将来負担比率（分子）の構造'!I$50</f>
        <v>210</v>
      </c>
      <c r="E57" s="135"/>
      <c r="F57" s="135"/>
      <c r="G57" s="135">
        <f>'将来負担比率（分子）の構造'!J$50</f>
        <v>356</v>
      </c>
      <c r="H57" s="135"/>
      <c r="I57" s="135"/>
      <c r="J57" s="135">
        <f>'将来負担比率（分子）の構造'!K$50</f>
        <v>180</v>
      </c>
      <c r="K57" s="135"/>
      <c r="L57" s="135"/>
      <c r="M57" s="135">
        <f>'将来負担比率（分子）の構造'!L$50</f>
        <v>177</v>
      </c>
      <c r="N57" s="135"/>
      <c r="O57" s="135"/>
      <c r="P57" s="135">
        <f>'将来負担比率（分子）の構造'!M$50</f>
        <v>149</v>
      </c>
    </row>
    <row r="58" spans="1:16">
      <c r="A58" s="135" t="s">
        <v>34</v>
      </c>
      <c r="B58" s="135"/>
      <c r="C58" s="135"/>
      <c r="D58" s="135">
        <f>'将来負担比率（分子）の構造'!I$49</f>
        <v>5642</v>
      </c>
      <c r="E58" s="135"/>
      <c r="F58" s="135"/>
      <c r="G58" s="135">
        <f>'将来負担比率（分子）の構造'!J$49</f>
        <v>5680</v>
      </c>
      <c r="H58" s="135"/>
      <c r="I58" s="135"/>
      <c r="J58" s="135">
        <f>'将来負担比率（分子）の構造'!K$49</f>
        <v>5711</v>
      </c>
      <c r="K58" s="135"/>
      <c r="L58" s="135"/>
      <c r="M58" s="135">
        <f>'将来負担比率（分子）の構造'!L$49</f>
        <v>5238</v>
      </c>
      <c r="N58" s="135"/>
      <c r="O58" s="135"/>
      <c r="P58" s="135">
        <f>'将来負担比率（分子）の構造'!M$49</f>
        <v>5089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f>'将来負担比率（分子）の構造'!J$46</f>
        <v>154</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1464</v>
      </c>
      <c r="C62" s="135"/>
      <c r="D62" s="135"/>
      <c r="E62" s="135">
        <f>'将来負担比率（分子）の構造'!J$45</f>
        <v>1331</v>
      </c>
      <c r="F62" s="135"/>
      <c r="G62" s="135"/>
      <c r="H62" s="135">
        <f>'将来負担比率（分子）の構造'!K$45</f>
        <v>1350</v>
      </c>
      <c r="I62" s="135"/>
      <c r="J62" s="135"/>
      <c r="K62" s="135">
        <f>'将来負担比率（分子）の構造'!L$45</f>
        <v>1247</v>
      </c>
      <c r="L62" s="135"/>
      <c r="M62" s="135"/>
      <c r="N62" s="135">
        <f>'将来負担比率（分子）の構造'!M$45</f>
        <v>1187</v>
      </c>
      <c r="O62" s="135"/>
      <c r="P62" s="135"/>
    </row>
    <row r="63" spans="1:16">
      <c r="A63" s="135" t="s">
        <v>28</v>
      </c>
      <c r="B63" s="135">
        <f>'将来負担比率（分子）の構造'!I$44</f>
        <v>625</v>
      </c>
      <c r="C63" s="135"/>
      <c r="D63" s="135"/>
      <c r="E63" s="135">
        <f>'将来負担比率（分子）の構造'!J$44</f>
        <v>830</v>
      </c>
      <c r="F63" s="135"/>
      <c r="G63" s="135"/>
      <c r="H63" s="135">
        <f>'将来負担比率（分子）の構造'!K$44</f>
        <v>942</v>
      </c>
      <c r="I63" s="135"/>
      <c r="J63" s="135"/>
      <c r="K63" s="135">
        <f>'将来負担比率（分子）の構造'!L$44</f>
        <v>879</v>
      </c>
      <c r="L63" s="135"/>
      <c r="M63" s="135"/>
      <c r="N63" s="135">
        <f>'将来負担比率（分子）の構造'!M$44</f>
        <v>812</v>
      </c>
      <c r="O63" s="135"/>
      <c r="P63" s="135"/>
    </row>
    <row r="64" spans="1:16">
      <c r="A64" s="135" t="s">
        <v>27</v>
      </c>
      <c r="B64" s="135">
        <f>'将来負担比率（分子）の構造'!I$43</f>
        <v>5127</v>
      </c>
      <c r="C64" s="135"/>
      <c r="D64" s="135"/>
      <c r="E64" s="135">
        <f>'将来負担比率（分子）の構造'!J$43</f>
        <v>4867</v>
      </c>
      <c r="F64" s="135"/>
      <c r="G64" s="135"/>
      <c r="H64" s="135">
        <f>'将来負担比率（分子）の構造'!K$43</f>
        <v>4672</v>
      </c>
      <c r="I64" s="135"/>
      <c r="J64" s="135"/>
      <c r="K64" s="135">
        <f>'将来負担比率（分子）の構造'!L$43</f>
        <v>4412</v>
      </c>
      <c r="L64" s="135"/>
      <c r="M64" s="135"/>
      <c r="N64" s="135">
        <f>'将来負担比率（分子）の構造'!M$43</f>
        <v>4187</v>
      </c>
      <c r="O64" s="135"/>
      <c r="P64" s="135"/>
    </row>
    <row r="65" spans="1:16">
      <c r="A65" s="135" t="s">
        <v>26</v>
      </c>
      <c r="B65" s="135" t="str">
        <f>'将来負担比率（分子）の構造'!I$42</f>
        <v>-</v>
      </c>
      <c r="C65" s="135"/>
      <c r="D65" s="135"/>
      <c r="E65" s="135" t="str">
        <f>'将来負担比率（分子）の構造'!J$42</f>
        <v>-</v>
      </c>
      <c r="F65" s="135"/>
      <c r="G65" s="135"/>
      <c r="H65" s="135">
        <f>'将来負担比率（分子）の構造'!K$42</f>
        <v>25</v>
      </c>
      <c r="I65" s="135"/>
      <c r="J65" s="135"/>
      <c r="K65" s="135">
        <f>'将来負担比率（分子）の構造'!L$42</f>
        <v>29</v>
      </c>
      <c r="L65" s="135"/>
      <c r="M65" s="135"/>
      <c r="N65" s="135">
        <f>'将来負担比率（分子）の構造'!M$42</f>
        <v>25</v>
      </c>
      <c r="O65" s="135"/>
      <c r="P65" s="135"/>
    </row>
    <row r="66" spans="1:16">
      <c r="A66" s="135" t="s">
        <v>25</v>
      </c>
      <c r="B66" s="135">
        <f>'将来負担比率（分子）の構造'!I$41</f>
        <v>5914</v>
      </c>
      <c r="C66" s="135"/>
      <c r="D66" s="135"/>
      <c r="E66" s="135">
        <f>'将来負担比率（分子）の構造'!J$41</f>
        <v>6207</v>
      </c>
      <c r="F66" s="135"/>
      <c r="G66" s="135"/>
      <c r="H66" s="135">
        <f>'将来負担比率（分子）の構造'!K$41</f>
        <v>6685</v>
      </c>
      <c r="I66" s="135"/>
      <c r="J66" s="135"/>
      <c r="K66" s="135">
        <f>'将来負担比率（分子）の構造'!L$41</f>
        <v>6984</v>
      </c>
      <c r="L66" s="135"/>
      <c r="M66" s="135"/>
      <c r="N66" s="135">
        <f>'将来負担比率（分子）の構造'!M$41</f>
        <v>7505</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2855499</v>
      </c>
      <c r="S5" s="669"/>
      <c r="T5" s="669"/>
      <c r="U5" s="669"/>
      <c r="V5" s="669"/>
      <c r="W5" s="669"/>
      <c r="X5" s="669"/>
      <c r="Y5" s="716"/>
      <c r="Z5" s="729">
        <v>27</v>
      </c>
      <c r="AA5" s="729"/>
      <c r="AB5" s="729"/>
      <c r="AC5" s="729"/>
      <c r="AD5" s="730">
        <v>2855499</v>
      </c>
      <c r="AE5" s="730"/>
      <c r="AF5" s="730"/>
      <c r="AG5" s="730"/>
      <c r="AH5" s="730"/>
      <c r="AI5" s="730"/>
      <c r="AJ5" s="730"/>
      <c r="AK5" s="730"/>
      <c r="AL5" s="717">
        <v>48.2</v>
      </c>
      <c r="AM5" s="686"/>
      <c r="AN5" s="686"/>
      <c r="AO5" s="718"/>
      <c r="AP5" s="705" t="s">
        <v>206</v>
      </c>
      <c r="AQ5" s="706"/>
      <c r="AR5" s="706"/>
      <c r="AS5" s="706"/>
      <c r="AT5" s="706"/>
      <c r="AU5" s="706"/>
      <c r="AV5" s="706"/>
      <c r="AW5" s="706"/>
      <c r="AX5" s="706"/>
      <c r="AY5" s="706"/>
      <c r="AZ5" s="706"/>
      <c r="BA5" s="706"/>
      <c r="BB5" s="706"/>
      <c r="BC5" s="706"/>
      <c r="BD5" s="706"/>
      <c r="BE5" s="706"/>
      <c r="BF5" s="707"/>
      <c r="BG5" s="618">
        <v>2855499</v>
      </c>
      <c r="BH5" s="619"/>
      <c r="BI5" s="619"/>
      <c r="BJ5" s="619"/>
      <c r="BK5" s="619"/>
      <c r="BL5" s="619"/>
      <c r="BM5" s="619"/>
      <c r="BN5" s="620"/>
      <c r="BO5" s="671">
        <v>100</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97176</v>
      </c>
      <c r="S6" s="619"/>
      <c r="T6" s="619"/>
      <c r="U6" s="619"/>
      <c r="V6" s="619"/>
      <c r="W6" s="619"/>
      <c r="X6" s="619"/>
      <c r="Y6" s="620"/>
      <c r="Z6" s="671">
        <v>0.9</v>
      </c>
      <c r="AA6" s="671"/>
      <c r="AB6" s="671"/>
      <c r="AC6" s="671"/>
      <c r="AD6" s="672">
        <v>97176</v>
      </c>
      <c r="AE6" s="672"/>
      <c r="AF6" s="672"/>
      <c r="AG6" s="672"/>
      <c r="AH6" s="672"/>
      <c r="AI6" s="672"/>
      <c r="AJ6" s="672"/>
      <c r="AK6" s="672"/>
      <c r="AL6" s="641">
        <v>1.6</v>
      </c>
      <c r="AM6" s="673"/>
      <c r="AN6" s="673"/>
      <c r="AO6" s="674"/>
      <c r="AP6" s="615" t="s">
        <v>212</v>
      </c>
      <c r="AQ6" s="616"/>
      <c r="AR6" s="616"/>
      <c r="AS6" s="616"/>
      <c r="AT6" s="616"/>
      <c r="AU6" s="616"/>
      <c r="AV6" s="616"/>
      <c r="AW6" s="616"/>
      <c r="AX6" s="616"/>
      <c r="AY6" s="616"/>
      <c r="AZ6" s="616"/>
      <c r="BA6" s="616"/>
      <c r="BB6" s="616"/>
      <c r="BC6" s="616"/>
      <c r="BD6" s="616"/>
      <c r="BE6" s="616"/>
      <c r="BF6" s="617"/>
      <c r="BG6" s="618">
        <v>2855499</v>
      </c>
      <c r="BH6" s="619"/>
      <c r="BI6" s="619"/>
      <c r="BJ6" s="619"/>
      <c r="BK6" s="619"/>
      <c r="BL6" s="619"/>
      <c r="BM6" s="619"/>
      <c r="BN6" s="620"/>
      <c r="BO6" s="671">
        <v>100</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113009</v>
      </c>
      <c r="CS6" s="619"/>
      <c r="CT6" s="619"/>
      <c r="CU6" s="619"/>
      <c r="CV6" s="619"/>
      <c r="CW6" s="619"/>
      <c r="CX6" s="619"/>
      <c r="CY6" s="620"/>
      <c r="CZ6" s="671">
        <v>1.1000000000000001</v>
      </c>
      <c r="DA6" s="671"/>
      <c r="DB6" s="671"/>
      <c r="DC6" s="671"/>
      <c r="DD6" s="624" t="s">
        <v>207</v>
      </c>
      <c r="DE6" s="619"/>
      <c r="DF6" s="619"/>
      <c r="DG6" s="619"/>
      <c r="DH6" s="619"/>
      <c r="DI6" s="619"/>
      <c r="DJ6" s="619"/>
      <c r="DK6" s="619"/>
      <c r="DL6" s="619"/>
      <c r="DM6" s="619"/>
      <c r="DN6" s="619"/>
      <c r="DO6" s="619"/>
      <c r="DP6" s="620"/>
      <c r="DQ6" s="624">
        <v>113009</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6584</v>
      </c>
      <c r="S7" s="619"/>
      <c r="T7" s="619"/>
      <c r="U7" s="619"/>
      <c r="V7" s="619"/>
      <c r="W7" s="619"/>
      <c r="X7" s="619"/>
      <c r="Y7" s="620"/>
      <c r="Z7" s="671">
        <v>0.1</v>
      </c>
      <c r="AA7" s="671"/>
      <c r="AB7" s="671"/>
      <c r="AC7" s="671"/>
      <c r="AD7" s="672">
        <v>6584</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1411974</v>
      </c>
      <c r="BH7" s="619"/>
      <c r="BI7" s="619"/>
      <c r="BJ7" s="619"/>
      <c r="BK7" s="619"/>
      <c r="BL7" s="619"/>
      <c r="BM7" s="619"/>
      <c r="BN7" s="620"/>
      <c r="BO7" s="671">
        <v>49.4</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1460159</v>
      </c>
      <c r="CS7" s="619"/>
      <c r="CT7" s="619"/>
      <c r="CU7" s="619"/>
      <c r="CV7" s="619"/>
      <c r="CW7" s="619"/>
      <c r="CX7" s="619"/>
      <c r="CY7" s="620"/>
      <c r="CZ7" s="671">
        <v>14.5</v>
      </c>
      <c r="DA7" s="671"/>
      <c r="DB7" s="671"/>
      <c r="DC7" s="671"/>
      <c r="DD7" s="624">
        <v>151952</v>
      </c>
      <c r="DE7" s="619"/>
      <c r="DF7" s="619"/>
      <c r="DG7" s="619"/>
      <c r="DH7" s="619"/>
      <c r="DI7" s="619"/>
      <c r="DJ7" s="619"/>
      <c r="DK7" s="619"/>
      <c r="DL7" s="619"/>
      <c r="DM7" s="619"/>
      <c r="DN7" s="619"/>
      <c r="DO7" s="619"/>
      <c r="DP7" s="620"/>
      <c r="DQ7" s="624">
        <v>1165932</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18574</v>
      </c>
      <c r="S8" s="619"/>
      <c r="T8" s="619"/>
      <c r="U8" s="619"/>
      <c r="V8" s="619"/>
      <c r="W8" s="619"/>
      <c r="X8" s="619"/>
      <c r="Y8" s="620"/>
      <c r="Z8" s="671">
        <v>0.2</v>
      </c>
      <c r="AA8" s="671"/>
      <c r="AB8" s="671"/>
      <c r="AC8" s="671"/>
      <c r="AD8" s="672">
        <v>18574</v>
      </c>
      <c r="AE8" s="672"/>
      <c r="AF8" s="672"/>
      <c r="AG8" s="672"/>
      <c r="AH8" s="672"/>
      <c r="AI8" s="672"/>
      <c r="AJ8" s="672"/>
      <c r="AK8" s="672"/>
      <c r="AL8" s="641">
        <v>0.3</v>
      </c>
      <c r="AM8" s="673"/>
      <c r="AN8" s="673"/>
      <c r="AO8" s="674"/>
      <c r="AP8" s="615" t="s">
        <v>218</v>
      </c>
      <c r="AQ8" s="616"/>
      <c r="AR8" s="616"/>
      <c r="AS8" s="616"/>
      <c r="AT8" s="616"/>
      <c r="AU8" s="616"/>
      <c r="AV8" s="616"/>
      <c r="AW8" s="616"/>
      <c r="AX8" s="616"/>
      <c r="AY8" s="616"/>
      <c r="AZ8" s="616"/>
      <c r="BA8" s="616"/>
      <c r="BB8" s="616"/>
      <c r="BC8" s="616"/>
      <c r="BD8" s="616"/>
      <c r="BE8" s="616"/>
      <c r="BF8" s="617"/>
      <c r="BG8" s="618">
        <v>49232</v>
      </c>
      <c r="BH8" s="619"/>
      <c r="BI8" s="619"/>
      <c r="BJ8" s="619"/>
      <c r="BK8" s="619"/>
      <c r="BL8" s="619"/>
      <c r="BM8" s="619"/>
      <c r="BN8" s="620"/>
      <c r="BO8" s="671">
        <v>1.7</v>
      </c>
      <c r="BP8" s="671"/>
      <c r="BQ8" s="671"/>
      <c r="BR8" s="671"/>
      <c r="BS8" s="624" t="s">
        <v>109</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3639951</v>
      </c>
      <c r="CS8" s="619"/>
      <c r="CT8" s="619"/>
      <c r="CU8" s="619"/>
      <c r="CV8" s="619"/>
      <c r="CW8" s="619"/>
      <c r="CX8" s="619"/>
      <c r="CY8" s="620"/>
      <c r="CZ8" s="671">
        <v>36.200000000000003</v>
      </c>
      <c r="DA8" s="671"/>
      <c r="DB8" s="671"/>
      <c r="DC8" s="671"/>
      <c r="DD8" s="624">
        <v>56768</v>
      </c>
      <c r="DE8" s="619"/>
      <c r="DF8" s="619"/>
      <c r="DG8" s="619"/>
      <c r="DH8" s="619"/>
      <c r="DI8" s="619"/>
      <c r="DJ8" s="619"/>
      <c r="DK8" s="619"/>
      <c r="DL8" s="619"/>
      <c r="DM8" s="619"/>
      <c r="DN8" s="619"/>
      <c r="DO8" s="619"/>
      <c r="DP8" s="620"/>
      <c r="DQ8" s="624">
        <v>1965261</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17260</v>
      </c>
      <c r="S9" s="619"/>
      <c r="T9" s="619"/>
      <c r="U9" s="619"/>
      <c r="V9" s="619"/>
      <c r="W9" s="619"/>
      <c r="X9" s="619"/>
      <c r="Y9" s="620"/>
      <c r="Z9" s="671">
        <v>0.2</v>
      </c>
      <c r="AA9" s="671"/>
      <c r="AB9" s="671"/>
      <c r="AC9" s="671"/>
      <c r="AD9" s="672">
        <v>17260</v>
      </c>
      <c r="AE9" s="672"/>
      <c r="AF9" s="672"/>
      <c r="AG9" s="672"/>
      <c r="AH9" s="672"/>
      <c r="AI9" s="672"/>
      <c r="AJ9" s="672"/>
      <c r="AK9" s="672"/>
      <c r="AL9" s="641">
        <v>0.3</v>
      </c>
      <c r="AM9" s="673"/>
      <c r="AN9" s="673"/>
      <c r="AO9" s="674"/>
      <c r="AP9" s="615" t="s">
        <v>221</v>
      </c>
      <c r="AQ9" s="616"/>
      <c r="AR9" s="616"/>
      <c r="AS9" s="616"/>
      <c r="AT9" s="616"/>
      <c r="AU9" s="616"/>
      <c r="AV9" s="616"/>
      <c r="AW9" s="616"/>
      <c r="AX9" s="616"/>
      <c r="AY9" s="616"/>
      <c r="AZ9" s="616"/>
      <c r="BA9" s="616"/>
      <c r="BB9" s="616"/>
      <c r="BC9" s="616"/>
      <c r="BD9" s="616"/>
      <c r="BE9" s="616"/>
      <c r="BF9" s="617"/>
      <c r="BG9" s="618">
        <v>1239692</v>
      </c>
      <c r="BH9" s="619"/>
      <c r="BI9" s="619"/>
      <c r="BJ9" s="619"/>
      <c r="BK9" s="619"/>
      <c r="BL9" s="619"/>
      <c r="BM9" s="619"/>
      <c r="BN9" s="620"/>
      <c r="BO9" s="671">
        <v>43.4</v>
      </c>
      <c r="BP9" s="671"/>
      <c r="BQ9" s="671"/>
      <c r="BR9" s="671"/>
      <c r="BS9" s="624" t="s">
        <v>109</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675704</v>
      </c>
      <c r="CS9" s="619"/>
      <c r="CT9" s="619"/>
      <c r="CU9" s="619"/>
      <c r="CV9" s="619"/>
      <c r="CW9" s="619"/>
      <c r="CX9" s="619"/>
      <c r="CY9" s="620"/>
      <c r="CZ9" s="671">
        <v>6.7</v>
      </c>
      <c r="DA9" s="671"/>
      <c r="DB9" s="671"/>
      <c r="DC9" s="671"/>
      <c r="DD9" s="624">
        <v>16172</v>
      </c>
      <c r="DE9" s="619"/>
      <c r="DF9" s="619"/>
      <c r="DG9" s="619"/>
      <c r="DH9" s="619"/>
      <c r="DI9" s="619"/>
      <c r="DJ9" s="619"/>
      <c r="DK9" s="619"/>
      <c r="DL9" s="619"/>
      <c r="DM9" s="619"/>
      <c r="DN9" s="619"/>
      <c r="DO9" s="619"/>
      <c r="DP9" s="620"/>
      <c r="DQ9" s="624">
        <v>658707</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544721</v>
      </c>
      <c r="S10" s="619"/>
      <c r="T10" s="619"/>
      <c r="U10" s="619"/>
      <c r="V10" s="619"/>
      <c r="W10" s="619"/>
      <c r="X10" s="619"/>
      <c r="Y10" s="620"/>
      <c r="Z10" s="671">
        <v>5.0999999999999996</v>
      </c>
      <c r="AA10" s="671"/>
      <c r="AB10" s="671"/>
      <c r="AC10" s="671"/>
      <c r="AD10" s="672">
        <v>544721</v>
      </c>
      <c r="AE10" s="672"/>
      <c r="AF10" s="672"/>
      <c r="AG10" s="672"/>
      <c r="AH10" s="672"/>
      <c r="AI10" s="672"/>
      <c r="AJ10" s="672"/>
      <c r="AK10" s="672"/>
      <c r="AL10" s="641">
        <v>9.1999999999999993</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44473</v>
      </c>
      <c r="BH10" s="619"/>
      <c r="BI10" s="619"/>
      <c r="BJ10" s="619"/>
      <c r="BK10" s="619"/>
      <c r="BL10" s="619"/>
      <c r="BM10" s="619"/>
      <c r="BN10" s="620"/>
      <c r="BO10" s="671">
        <v>1.6</v>
      </c>
      <c r="BP10" s="671"/>
      <c r="BQ10" s="671"/>
      <c r="BR10" s="671"/>
      <c r="BS10" s="624" t="s">
        <v>109</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22617</v>
      </c>
      <c r="CS10" s="619"/>
      <c r="CT10" s="619"/>
      <c r="CU10" s="619"/>
      <c r="CV10" s="619"/>
      <c r="CW10" s="619"/>
      <c r="CX10" s="619"/>
      <c r="CY10" s="620"/>
      <c r="CZ10" s="671">
        <v>0.2</v>
      </c>
      <c r="DA10" s="671"/>
      <c r="DB10" s="671"/>
      <c r="DC10" s="671"/>
      <c r="DD10" s="624" t="s">
        <v>109</v>
      </c>
      <c r="DE10" s="619"/>
      <c r="DF10" s="619"/>
      <c r="DG10" s="619"/>
      <c r="DH10" s="619"/>
      <c r="DI10" s="619"/>
      <c r="DJ10" s="619"/>
      <c r="DK10" s="619"/>
      <c r="DL10" s="619"/>
      <c r="DM10" s="619"/>
      <c r="DN10" s="619"/>
      <c r="DO10" s="619"/>
      <c r="DP10" s="620"/>
      <c r="DQ10" s="624">
        <v>15600</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78577</v>
      </c>
      <c r="BH11" s="619"/>
      <c r="BI11" s="619"/>
      <c r="BJ11" s="619"/>
      <c r="BK11" s="619"/>
      <c r="BL11" s="619"/>
      <c r="BM11" s="619"/>
      <c r="BN11" s="620"/>
      <c r="BO11" s="671">
        <v>2.8</v>
      </c>
      <c r="BP11" s="671"/>
      <c r="BQ11" s="671"/>
      <c r="BR11" s="671"/>
      <c r="BS11" s="624" t="s">
        <v>109</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340522</v>
      </c>
      <c r="CS11" s="619"/>
      <c r="CT11" s="619"/>
      <c r="CU11" s="619"/>
      <c r="CV11" s="619"/>
      <c r="CW11" s="619"/>
      <c r="CX11" s="619"/>
      <c r="CY11" s="620"/>
      <c r="CZ11" s="671">
        <v>3.4</v>
      </c>
      <c r="DA11" s="671"/>
      <c r="DB11" s="671"/>
      <c r="DC11" s="671"/>
      <c r="DD11" s="624">
        <v>196173</v>
      </c>
      <c r="DE11" s="619"/>
      <c r="DF11" s="619"/>
      <c r="DG11" s="619"/>
      <c r="DH11" s="619"/>
      <c r="DI11" s="619"/>
      <c r="DJ11" s="619"/>
      <c r="DK11" s="619"/>
      <c r="DL11" s="619"/>
      <c r="DM11" s="619"/>
      <c r="DN11" s="619"/>
      <c r="DO11" s="619"/>
      <c r="DP11" s="620"/>
      <c r="DQ11" s="624">
        <v>155546</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1200360</v>
      </c>
      <c r="BH12" s="619"/>
      <c r="BI12" s="619"/>
      <c r="BJ12" s="619"/>
      <c r="BK12" s="619"/>
      <c r="BL12" s="619"/>
      <c r="BM12" s="619"/>
      <c r="BN12" s="620"/>
      <c r="BO12" s="671">
        <v>42</v>
      </c>
      <c r="BP12" s="671"/>
      <c r="BQ12" s="671"/>
      <c r="BR12" s="671"/>
      <c r="BS12" s="624" t="s">
        <v>109</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197916</v>
      </c>
      <c r="CS12" s="619"/>
      <c r="CT12" s="619"/>
      <c r="CU12" s="619"/>
      <c r="CV12" s="619"/>
      <c r="CW12" s="619"/>
      <c r="CX12" s="619"/>
      <c r="CY12" s="620"/>
      <c r="CZ12" s="671">
        <v>2</v>
      </c>
      <c r="DA12" s="671"/>
      <c r="DB12" s="671"/>
      <c r="DC12" s="671"/>
      <c r="DD12" s="624">
        <v>5244</v>
      </c>
      <c r="DE12" s="619"/>
      <c r="DF12" s="619"/>
      <c r="DG12" s="619"/>
      <c r="DH12" s="619"/>
      <c r="DI12" s="619"/>
      <c r="DJ12" s="619"/>
      <c r="DK12" s="619"/>
      <c r="DL12" s="619"/>
      <c r="DM12" s="619"/>
      <c r="DN12" s="619"/>
      <c r="DO12" s="619"/>
      <c r="DP12" s="620"/>
      <c r="DQ12" s="624">
        <v>142231</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22005</v>
      </c>
      <c r="S13" s="619"/>
      <c r="T13" s="619"/>
      <c r="U13" s="619"/>
      <c r="V13" s="619"/>
      <c r="W13" s="619"/>
      <c r="X13" s="619"/>
      <c r="Y13" s="620"/>
      <c r="Z13" s="671">
        <v>0.2</v>
      </c>
      <c r="AA13" s="671"/>
      <c r="AB13" s="671"/>
      <c r="AC13" s="671"/>
      <c r="AD13" s="672">
        <v>22005</v>
      </c>
      <c r="AE13" s="672"/>
      <c r="AF13" s="672"/>
      <c r="AG13" s="672"/>
      <c r="AH13" s="672"/>
      <c r="AI13" s="672"/>
      <c r="AJ13" s="672"/>
      <c r="AK13" s="672"/>
      <c r="AL13" s="641">
        <v>0.4</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1196448</v>
      </c>
      <c r="BH13" s="619"/>
      <c r="BI13" s="619"/>
      <c r="BJ13" s="619"/>
      <c r="BK13" s="619"/>
      <c r="BL13" s="619"/>
      <c r="BM13" s="619"/>
      <c r="BN13" s="620"/>
      <c r="BO13" s="671">
        <v>41.9</v>
      </c>
      <c r="BP13" s="671"/>
      <c r="BQ13" s="671"/>
      <c r="BR13" s="671"/>
      <c r="BS13" s="624" t="s">
        <v>109</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1478187</v>
      </c>
      <c r="CS13" s="619"/>
      <c r="CT13" s="619"/>
      <c r="CU13" s="619"/>
      <c r="CV13" s="619"/>
      <c r="CW13" s="619"/>
      <c r="CX13" s="619"/>
      <c r="CY13" s="620"/>
      <c r="CZ13" s="671">
        <v>14.7</v>
      </c>
      <c r="DA13" s="671"/>
      <c r="DB13" s="671"/>
      <c r="DC13" s="671"/>
      <c r="DD13" s="624">
        <v>789656</v>
      </c>
      <c r="DE13" s="619"/>
      <c r="DF13" s="619"/>
      <c r="DG13" s="619"/>
      <c r="DH13" s="619"/>
      <c r="DI13" s="619"/>
      <c r="DJ13" s="619"/>
      <c r="DK13" s="619"/>
      <c r="DL13" s="619"/>
      <c r="DM13" s="619"/>
      <c r="DN13" s="619"/>
      <c r="DO13" s="619"/>
      <c r="DP13" s="620"/>
      <c r="DQ13" s="624">
        <v>809175</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63258</v>
      </c>
      <c r="BH14" s="619"/>
      <c r="BI14" s="619"/>
      <c r="BJ14" s="619"/>
      <c r="BK14" s="619"/>
      <c r="BL14" s="619"/>
      <c r="BM14" s="619"/>
      <c r="BN14" s="620"/>
      <c r="BO14" s="671">
        <v>2.2000000000000002</v>
      </c>
      <c r="BP14" s="671"/>
      <c r="BQ14" s="671"/>
      <c r="BR14" s="671"/>
      <c r="BS14" s="624" t="s">
        <v>109</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410632</v>
      </c>
      <c r="CS14" s="619"/>
      <c r="CT14" s="619"/>
      <c r="CU14" s="619"/>
      <c r="CV14" s="619"/>
      <c r="CW14" s="619"/>
      <c r="CX14" s="619"/>
      <c r="CY14" s="620"/>
      <c r="CZ14" s="671">
        <v>4.0999999999999996</v>
      </c>
      <c r="DA14" s="671"/>
      <c r="DB14" s="671"/>
      <c r="DC14" s="671"/>
      <c r="DD14" s="624">
        <v>39644</v>
      </c>
      <c r="DE14" s="619"/>
      <c r="DF14" s="619"/>
      <c r="DG14" s="619"/>
      <c r="DH14" s="619"/>
      <c r="DI14" s="619"/>
      <c r="DJ14" s="619"/>
      <c r="DK14" s="619"/>
      <c r="DL14" s="619"/>
      <c r="DM14" s="619"/>
      <c r="DN14" s="619"/>
      <c r="DO14" s="619"/>
      <c r="DP14" s="620"/>
      <c r="DQ14" s="624">
        <v>375104</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23597</v>
      </c>
      <c r="S15" s="619"/>
      <c r="T15" s="619"/>
      <c r="U15" s="619"/>
      <c r="V15" s="619"/>
      <c r="W15" s="619"/>
      <c r="X15" s="619"/>
      <c r="Y15" s="620"/>
      <c r="Z15" s="671">
        <v>0.2</v>
      </c>
      <c r="AA15" s="671"/>
      <c r="AB15" s="671"/>
      <c r="AC15" s="671"/>
      <c r="AD15" s="672">
        <v>23597</v>
      </c>
      <c r="AE15" s="672"/>
      <c r="AF15" s="672"/>
      <c r="AG15" s="672"/>
      <c r="AH15" s="672"/>
      <c r="AI15" s="672"/>
      <c r="AJ15" s="672"/>
      <c r="AK15" s="672"/>
      <c r="AL15" s="641">
        <v>0.4</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179907</v>
      </c>
      <c r="BH15" s="619"/>
      <c r="BI15" s="619"/>
      <c r="BJ15" s="619"/>
      <c r="BK15" s="619"/>
      <c r="BL15" s="619"/>
      <c r="BM15" s="619"/>
      <c r="BN15" s="620"/>
      <c r="BO15" s="671">
        <v>6.3</v>
      </c>
      <c r="BP15" s="671"/>
      <c r="BQ15" s="671"/>
      <c r="BR15" s="671"/>
      <c r="BS15" s="624" t="s">
        <v>109</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1159628</v>
      </c>
      <c r="CS15" s="619"/>
      <c r="CT15" s="619"/>
      <c r="CU15" s="619"/>
      <c r="CV15" s="619"/>
      <c r="CW15" s="619"/>
      <c r="CX15" s="619"/>
      <c r="CY15" s="620"/>
      <c r="CZ15" s="671">
        <v>11.5</v>
      </c>
      <c r="DA15" s="671"/>
      <c r="DB15" s="671"/>
      <c r="DC15" s="671"/>
      <c r="DD15" s="624">
        <v>214676</v>
      </c>
      <c r="DE15" s="619"/>
      <c r="DF15" s="619"/>
      <c r="DG15" s="619"/>
      <c r="DH15" s="619"/>
      <c r="DI15" s="619"/>
      <c r="DJ15" s="619"/>
      <c r="DK15" s="619"/>
      <c r="DL15" s="619"/>
      <c r="DM15" s="619"/>
      <c r="DN15" s="619"/>
      <c r="DO15" s="619"/>
      <c r="DP15" s="620"/>
      <c r="DQ15" s="624">
        <v>927107</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2461089</v>
      </c>
      <c r="S16" s="619"/>
      <c r="T16" s="619"/>
      <c r="U16" s="619"/>
      <c r="V16" s="619"/>
      <c r="W16" s="619"/>
      <c r="X16" s="619"/>
      <c r="Y16" s="620"/>
      <c r="Z16" s="671">
        <v>23.3</v>
      </c>
      <c r="AA16" s="671"/>
      <c r="AB16" s="671"/>
      <c r="AC16" s="671"/>
      <c r="AD16" s="672">
        <v>2300773</v>
      </c>
      <c r="AE16" s="672"/>
      <c r="AF16" s="672"/>
      <c r="AG16" s="672"/>
      <c r="AH16" s="672"/>
      <c r="AI16" s="672"/>
      <c r="AJ16" s="672"/>
      <c r="AK16" s="672"/>
      <c r="AL16" s="641">
        <v>38.799999999999997</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82117</v>
      </c>
      <c r="CS16" s="619"/>
      <c r="CT16" s="619"/>
      <c r="CU16" s="619"/>
      <c r="CV16" s="619"/>
      <c r="CW16" s="619"/>
      <c r="CX16" s="619"/>
      <c r="CY16" s="620"/>
      <c r="CZ16" s="671">
        <v>0.8</v>
      </c>
      <c r="DA16" s="671"/>
      <c r="DB16" s="671"/>
      <c r="DC16" s="671"/>
      <c r="DD16" s="624" t="s">
        <v>109</v>
      </c>
      <c r="DE16" s="619"/>
      <c r="DF16" s="619"/>
      <c r="DG16" s="619"/>
      <c r="DH16" s="619"/>
      <c r="DI16" s="619"/>
      <c r="DJ16" s="619"/>
      <c r="DK16" s="619"/>
      <c r="DL16" s="619"/>
      <c r="DM16" s="619"/>
      <c r="DN16" s="619"/>
      <c r="DO16" s="619"/>
      <c r="DP16" s="620"/>
      <c r="DQ16" s="624">
        <v>7592</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2300773</v>
      </c>
      <c r="S17" s="619"/>
      <c r="T17" s="619"/>
      <c r="U17" s="619"/>
      <c r="V17" s="619"/>
      <c r="W17" s="619"/>
      <c r="X17" s="619"/>
      <c r="Y17" s="620"/>
      <c r="Z17" s="671">
        <v>21.8</v>
      </c>
      <c r="AA17" s="671"/>
      <c r="AB17" s="671"/>
      <c r="AC17" s="671"/>
      <c r="AD17" s="672">
        <v>2300773</v>
      </c>
      <c r="AE17" s="672"/>
      <c r="AF17" s="672"/>
      <c r="AG17" s="672"/>
      <c r="AH17" s="672"/>
      <c r="AI17" s="672"/>
      <c r="AJ17" s="672"/>
      <c r="AK17" s="672"/>
      <c r="AL17" s="641">
        <v>38.799999999999997</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483052</v>
      </c>
      <c r="CS17" s="619"/>
      <c r="CT17" s="619"/>
      <c r="CU17" s="619"/>
      <c r="CV17" s="619"/>
      <c r="CW17" s="619"/>
      <c r="CX17" s="619"/>
      <c r="CY17" s="620"/>
      <c r="CZ17" s="671">
        <v>4.8</v>
      </c>
      <c r="DA17" s="671"/>
      <c r="DB17" s="671"/>
      <c r="DC17" s="671"/>
      <c r="DD17" s="624" t="s">
        <v>109</v>
      </c>
      <c r="DE17" s="619"/>
      <c r="DF17" s="619"/>
      <c r="DG17" s="619"/>
      <c r="DH17" s="619"/>
      <c r="DI17" s="619"/>
      <c r="DJ17" s="619"/>
      <c r="DK17" s="619"/>
      <c r="DL17" s="619"/>
      <c r="DM17" s="619"/>
      <c r="DN17" s="619"/>
      <c r="DO17" s="619"/>
      <c r="DP17" s="620"/>
      <c r="DQ17" s="624">
        <v>465562</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160304</v>
      </c>
      <c r="S18" s="619"/>
      <c r="T18" s="619"/>
      <c r="U18" s="619"/>
      <c r="V18" s="619"/>
      <c r="W18" s="619"/>
      <c r="X18" s="619"/>
      <c r="Y18" s="620"/>
      <c r="Z18" s="671">
        <v>1.5</v>
      </c>
      <c r="AA18" s="671"/>
      <c r="AB18" s="671"/>
      <c r="AC18" s="671"/>
      <c r="AD18" s="672" t="s">
        <v>109</v>
      </c>
      <c r="AE18" s="672"/>
      <c r="AF18" s="672"/>
      <c r="AG18" s="672"/>
      <c r="AH18" s="672"/>
      <c r="AI18" s="672"/>
      <c r="AJ18" s="672"/>
      <c r="AK18" s="672"/>
      <c r="AL18" s="641" t="s">
        <v>109</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v>12</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t="s">
        <v>109</v>
      </c>
      <c r="BH19" s="619"/>
      <c r="BI19" s="619"/>
      <c r="BJ19" s="619"/>
      <c r="BK19" s="619"/>
      <c r="BL19" s="619"/>
      <c r="BM19" s="619"/>
      <c r="BN19" s="620"/>
      <c r="BO19" s="671" t="s">
        <v>109</v>
      </c>
      <c r="BP19" s="671"/>
      <c r="BQ19" s="671"/>
      <c r="BR19" s="671"/>
      <c r="BS19" s="624" t="s">
        <v>109</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6046505</v>
      </c>
      <c r="S20" s="619"/>
      <c r="T20" s="619"/>
      <c r="U20" s="619"/>
      <c r="V20" s="619"/>
      <c r="W20" s="619"/>
      <c r="X20" s="619"/>
      <c r="Y20" s="620"/>
      <c r="Z20" s="671">
        <v>57.2</v>
      </c>
      <c r="AA20" s="671"/>
      <c r="AB20" s="671"/>
      <c r="AC20" s="671"/>
      <c r="AD20" s="672">
        <v>5886189</v>
      </c>
      <c r="AE20" s="672"/>
      <c r="AF20" s="672"/>
      <c r="AG20" s="672"/>
      <c r="AH20" s="672"/>
      <c r="AI20" s="672"/>
      <c r="AJ20" s="672"/>
      <c r="AK20" s="672"/>
      <c r="AL20" s="641">
        <v>99.4</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t="s">
        <v>109</v>
      </c>
      <c r="BH20" s="619"/>
      <c r="BI20" s="619"/>
      <c r="BJ20" s="619"/>
      <c r="BK20" s="619"/>
      <c r="BL20" s="619"/>
      <c r="BM20" s="619"/>
      <c r="BN20" s="620"/>
      <c r="BO20" s="671" t="s">
        <v>109</v>
      </c>
      <c r="BP20" s="671"/>
      <c r="BQ20" s="671"/>
      <c r="BR20" s="671"/>
      <c r="BS20" s="624" t="s">
        <v>109</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10063494</v>
      </c>
      <c r="CS20" s="619"/>
      <c r="CT20" s="619"/>
      <c r="CU20" s="619"/>
      <c r="CV20" s="619"/>
      <c r="CW20" s="619"/>
      <c r="CX20" s="619"/>
      <c r="CY20" s="620"/>
      <c r="CZ20" s="671">
        <v>100</v>
      </c>
      <c r="DA20" s="671"/>
      <c r="DB20" s="671"/>
      <c r="DC20" s="671"/>
      <c r="DD20" s="624">
        <v>1470285</v>
      </c>
      <c r="DE20" s="619"/>
      <c r="DF20" s="619"/>
      <c r="DG20" s="619"/>
      <c r="DH20" s="619"/>
      <c r="DI20" s="619"/>
      <c r="DJ20" s="619"/>
      <c r="DK20" s="619"/>
      <c r="DL20" s="619"/>
      <c r="DM20" s="619"/>
      <c r="DN20" s="619"/>
      <c r="DO20" s="619"/>
      <c r="DP20" s="620"/>
      <c r="DQ20" s="624">
        <v>6800826</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5518</v>
      </c>
      <c r="S21" s="619"/>
      <c r="T21" s="619"/>
      <c r="U21" s="619"/>
      <c r="V21" s="619"/>
      <c r="W21" s="619"/>
      <c r="X21" s="619"/>
      <c r="Y21" s="620"/>
      <c r="Z21" s="671">
        <v>0.1</v>
      </c>
      <c r="AA21" s="671"/>
      <c r="AB21" s="671"/>
      <c r="AC21" s="671"/>
      <c r="AD21" s="672">
        <v>5518</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83896</v>
      </c>
      <c r="S22" s="619"/>
      <c r="T22" s="619"/>
      <c r="U22" s="619"/>
      <c r="V22" s="619"/>
      <c r="W22" s="619"/>
      <c r="X22" s="619"/>
      <c r="Y22" s="620"/>
      <c r="Z22" s="671">
        <v>0.8</v>
      </c>
      <c r="AA22" s="671"/>
      <c r="AB22" s="671"/>
      <c r="AC22" s="671"/>
      <c r="AD22" s="672" t="s">
        <v>109</v>
      </c>
      <c r="AE22" s="672"/>
      <c r="AF22" s="672"/>
      <c r="AG22" s="672"/>
      <c r="AH22" s="672"/>
      <c r="AI22" s="672"/>
      <c r="AJ22" s="672"/>
      <c r="AK22" s="672"/>
      <c r="AL22" s="641" t="s">
        <v>109</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140722</v>
      </c>
      <c r="S23" s="619"/>
      <c r="T23" s="619"/>
      <c r="U23" s="619"/>
      <c r="V23" s="619"/>
      <c r="W23" s="619"/>
      <c r="X23" s="619"/>
      <c r="Y23" s="620"/>
      <c r="Z23" s="671">
        <v>1.3</v>
      </c>
      <c r="AA23" s="671"/>
      <c r="AB23" s="671"/>
      <c r="AC23" s="671"/>
      <c r="AD23" s="672">
        <v>14600</v>
      </c>
      <c r="AE23" s="672"/>
      <c r="AF23" s="672"/>
      <c r="AG23" s="672"/>
      <c r="AH23" s="672"/>
      <c r="AI23" s="672"/>
      <c r="AJ23" s="672"/>
      <c r="AK23" s="672"/>
      <c r="AL23" s="641">
        <v>0.2</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15193</v>
      </c>
      <c r="S24" s="619"/>
      <c r="T24" s="619"/>
      <c r="U24" s="619"/>
      <c r="V24" s="619"/>
      <c r="W24" s="619"/>
      <c r="X24" s="619"/>
      <c r="Y24" s="620"/>
      <c r="Z24" s="671">
        <v>0.1</v>
      </c>
      <c r="AA24" s="671"/>
      <c r="AB24" s="671"/>
      <c r="AC24" s="671"/>
      <c r="AD24" s="672" t="s">
        <v>109</v>
      </c>
      <c r="AE24" s="672"/>
      <c r="AF24" s="672"/>
      <c r="AG24" s="672"/>
      <c r="AH24" s="672"/>
      <c r="AI24" s="672"/>
      <c r="AJ24" s="672"/>
      <c r="AK24" s="672"/>
      <c r="AL24" s="641" t="s">
        <v>109</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3674905</v>
      </c>
      <c r="CS24" s="669"/>
      <c r="CT24" s="669"/>
      <c r="CU24" s="669"/>
      <c r="CV24" s="669"/>
      <c r="CW24" s="669"/>
      <c r="CX24" s="669"/>
      <c r="CY24" s="716"/>
      <c r="CZ24" s="720">
        <v>36.5</v>
      </c>
      <c r="DA24" s="721"/>
      <c r="DB24" s="721"/>
      <c r="DC24" s="722"/>
      <c r="DD24" s="715">
        <v>2199448</v>
      </c>
      <c r="DE24" s="669"/>
      <c r="DF24" s="669"/>
      <c r="DG24" s="669"/>
      <c r="DH24" s="669"/>
      <c r="DI24" s="669"/>
      <c r="DJ24" s="669"/>
      <c r="DK24" s="716"/>
      <c r="DL24" s="715">
        <v>2191780</v>
      </c>
      <c r="DM24" s="669"/>
      <c r="DN24" s="669"/>
      <c r="DO24" s="669"/>
      <c r="DP24" s="669"/>
      <c r="DQ24" s="669"/>
      <c r="DR24" s="669"/>
      <c r="DS24" s="669"/>
      <c r="DT24" s="669"/>
      <c r="DU24" s="669"/>
      <c r="DV24" s="716"/>
      <c r="DW24" s="717">
        <v>34.5</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1500971</v>
      </c>
      <c r="S25" s="619"/>
      <c r="T25" s="619"/>
      <c r="U25" s="619"/>
      <c r="V25" s="619"/>
      <c r="W25" s="619"/>
      <c r="X25" s="619"/>
      <c r="Y25" s="620"/>
      <c r="Z25" s="671">
        <v>14.2</v>
      </c>
      <c r="AA25" s="671"/>
      <c r="AB25" s="671"/>
      <c r="AC25" s="671"/>
      <c r="AD25" s="672" t="s">
        <v>109</v>
      </c>
      <c r="AE25" s="672"/>
      <c r="AF25" s="672"/>
      <c r="AG25" s="672"/>
      <c r="AH25" s="672"/>
      <c r="AI25" s="672"/>
      <c r="AJ25" s="672"/>
      <c r="AK25" s="672"/>
      <c r="AL25" s="641" t="s">
        <v>109</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1402461</v>
      </c>
      <c r="CS25" s="637"/>
      <c r="CT25" s="637"/>
      <c r="CU25" s="637"/>
      <c r="CV25" s="637"/>
      <c r="CW25" s="637"/>
      <c r="CX25" s="637"/>
      <c r="CY25" s="638"/>
      <c r="CZ25" s="621">
        <v>13.9</v>
      </c>
      <c r="DA25" s="639"/>
      <c r="DB25" s="639"/>
      <c r="DC25" s="640"/>
      <c r="DD25" s="624">
        <v>1217937</v>
      </c>
      <c r="DE25" s="637"/>
      <c r="DF25" s="637"/>
      <c r="DG25" s="637"/>
      <c r="DH25" s="637"/>
      <c r="DI25" s="637"/>
      <c r="DJ25" s="637"/>
      <c r="DK25" s="638"/>
      <c r="DL25" s="624">
        <v>1210933</v>
      </c>
      <c r="DM25" s="637"/>
      <c r="DN25" s="637"/>
      <c r="DO25" s="637"/>
      <c r="DP25" s="637"/>
      <c r="DQ25" s="637"/>
      <c r="DR25" s="637"/>
      <c r="DS25" s="637"/>
      <c r="DT25" s="637"/>
      <c r="DU25" s="637"/>
      <c r="DV25" s="638"/>
      <c r="DW25" s="641">
        <v>19</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v>13781</v>
      </c>
      <c r="S26" s="619"/>
      <c r="T26" s="619"/>
      <c r="U26" s="619"/>
      <c r="V26" s="619"/>
      <c r="W26" s="619"/>
      <c r="X26" s="619"/>
      <c r="Y26" s="620"/>
      <c r="Z26" s="671">
        <v>0.1</v>
      </c>
      <c r="AA26" s="671"/>
      <c r="AB26" s="671"/>
      <c r="AC26" s="671"/>
      <c r="AD26" s="672">
        <v>13781</v>
      </c>
      <c r="AE26" s="672"/>
      <c r="AF26" s="672"/>
      <c r="AG26" s="672"/>
      <c r="AH26" s="672"/>
      <c r="AI26" s="672"/>
      <c r="AJ26" s="672"/>
      <c r="AK26" s="672"/>
      <c r="AL26" s="641">
        <v>0.2</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931256</v>
      </c>
      <c r="CS26" s="619"/>
      <c r="CT26" s="619"/>
      <c r="CU26" s="619"/>
      <c r="CV26" s="619"/>
      <c r="CW26" s="619"/>
      <c r="CX26" s="619"/>
      <c r="CY26" s="620"/>
      <c r="CZ26" s="621">
        <v>9.3000000000000007</v>
      </c>
      <c r="DA26" s="639"/>
      <c r="DB26" s="639"/>
      <c r="DC26" s="640"/>
      <c r="DD26" s="624">
        <v>772737</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736494</v>
      </c>
      <c r="S27" s="619"/>
      <c r="T27" s="619"/>
      <c r="U27" s="619"/>
      <c r="V27" s="619"/>
      <c r="W27" s="619"/>
      <c r="X27" s="619"/>
      <c r="Y27" s="620"/>
      <c r="Z27" s="671">
        <v>7</v>
      </c>
      <c r="AA27" s="671"/>
      <c r="AB27" s="671"/>
      <c r="AC27" s="671"/>
      <c r="AD27" s="672" t="s">
        <v>109</v>
      </c>
      <c r="AE27" s="672"/>
      <c r="AF27" s="672"/>
      <c r="AG27" s="672"/>
      <c r="AH27" s="672"/>
      <c r="AI27" s="672"/>
      <c r="AJ27" s="672"/>
      <c r="AK27" s="672"/>
      <c r="AL27" s="641" t="s">
        <v>109</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2855499</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1789392</v>
      </c>
      <c r="CS27" s="637"/>
      <c r="CT27" s="637"/>
      <c r="CU27" s="637"/>
      <c r="CV27" s="637"/>
      <c r="CW27" s="637"/>
      <c r="CX27" s="637"/>
      <c r="CY27" s="638"/>
      <c r="CZ27" s="621">
        <v>17.8</v>
      </c>
      <c r="DA27" s="639"/>
      <c r="DB27" s="639"/>
      <c r="DC27" s="640"/>
      <c r="DD27" s="624">
        <v>515949</v>
      </c>
      <c r="DE27" s="637"/>
      <c r="DF27" s="637"/>
      <c r="DG27" s="637"/>
      <c r="DH27" s="637"/>
      <c r="DI27" s="637"/>
      <c r="DJ27" s="637"/>
      <c r="DK27" s="638"/>
      <c r="DL27" s="624">
        <v>515285</v>
      </c>
      <c r="DM27" s="637"/>
      <c r="DN27" s="637"/>
      <c r="DO27" s="637"/>
      <c r="DP27" s="637"/>
      <c r="DQ27" s="637"/>
      <c r="DR27" s="637"/>
      <c r="DS27" s="637"/>
      <c r="DT27" s="637"/>
      <c r="DU27" s="637"/>
      <c r="DV27" s="638"/>
      <c r="DW27" s="641">
        <v>8.1</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23485</v>
      </c>
      <c r="S28" s="619"/>
      <c r="T28" s="619"/>
      <c r="U28" s="619"/>
      <c r="V28" s="619"/>
      <c r="W28" s="619"/>
      <c r="X28" s="619"/>
      <c r="Y28" s="620"/>
      <c r="Z28" s="671">
        <v>0.2</v>
      </c>
      <c r="AA28" s="671"/>
      <c r="AB28" s="671"/>
      <c r="AC28" s="671"/>
      <c r="AD28" s="672">
        <v>4082</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483052</v>
      </c>
      <c r="CS28" s="619"/>
      <c r="CT28" s="619"/>
      <c r="CU28" s="619"/>
      <c r="CV28" s="619"/>
      <c r="CW28" s="619"/>
      <c r="CX28" s="619"/>
      <c r="CY28" s="620"/>
      <c r="CZ28" s="621">
        <v>4.8</v>
      </c>
      <c r="DA28" s="639"/>
      <c r="DB28" s="639"/>
      <c r="DC28" s="640"/>
      <c r="DD28" s="624">
        <v>465562</v>
      </c>
      <c r="DE28" s="619"/>
      <c r="DF28" s="619"/>
      <c r="DG28" s="619"/>
      <c r="DH28" s="619"/>
      <c r="DI28" s="619"/>
      <c r="DJ28" s="619"/>
      <c r="DK28" s="620"/>
      <c r="DL28" s="624">
        <v>465562</v>
      </c>
      <c r="DM28" s="619"/>
      <c r="DN28" s="619"/>
      <c r="DO28" s="619"/>
      <c r="DP28" s="619"/>
      <c r="DQ28" s="619"/>
      <c r="DR28" s="619"/>
      <c r="DS28" s="619"/>
      <c r="DT28" s="619"/>
      <c r="DU28" s="619"/>
      <c r="DV28" s="620"/>
      <c r="DW28" s="641">
        <v>7.3</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7238</v>
      </c>
      <c r="S29" s="619"/>
      <c r="T29" s="619"/>
      <c r="U29" s="619"/>
      <c r="V29" s="619"/>
      <c r="W29" s="619"/>
      <c r="X29" s="619"/>
      <c r="Y29" s="620"/>
      <c r="Z29" s="671">
        <v>0.1</v>
      </c>
      <c r="AA29" s="671"/>
      <c r="AB29" s="671"/>
      <c r="AC29" s="671"/>
      <c r="AD29" s="672" t="s">
        <v>109</v>
      </c>
      <c r="AE29" s="672"/>
      <c r="AF29" s="672"/>
      <c r="AG29" s="672"/>
      <c r="AH29" s="672"/>
      <c r="AI29" s="672"/>
      <c r="AJ29" s="672"/>
      <c r="AK29" s="672"/>
      <c r="AL29" s="641" t="s">
        <v>109</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483052</v>
      </c>
      <c r="CS29" s="637"/>
      <c r="CT29" s="637"/>
      <c r="CU29" s="637"/>
      <c r="CV29" s="637"/>
      <c r="CW29" s="637"/>
      <c r="CX29" s="637"/>
      <c r="CY29" s="638"/>
      <c r="CZ29" s="621">
        <v>4.8</v>
      </c>
      <c r="DA29" s="639"/>
      <c r="DB29" s="639"/>
      <c r="DC29" s="640"/>
      <c r="DD29" s="624">
        <v>465562</v>
      </c>
      <c r="DE29" s="637"/>
      <c r="DF29" s="637"/>
      <c r="DG29" s="637"/>
      <c r="DH29" s="637"/>
      <c r="DI29" s="637"/>
      <c r="DJ29" s="637"/>
      <c r="DK29" s="638"/>
      <c r="DL29" s="624">
        <v>465562</v>
      </c>
      <c r="DM29" s="637"/>
      <c r="DN29" s="637"/>
      <c r="DO29" s="637"/>
      <c r="DP29" s="637"/>
      <c r="DQ29" s="637"/>
      <c r="DR29" s="637"/>
      <c r="DS29" s="637"/>
      <c r="DT29" s="637"/>
      <c r="DU29" s="637"/>
      <c r="DV29" s="638"/>
      <c r="DW29" s="641">
        <v>7.3</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438084</v>
      </c>
      <c r="S30" s="619"/>
      <c r="T30" s="619"/>
      <c r="U30" s="619"/>
      <c r="V30" s="619"/>
      <c r="W30" s="619"/>
      <c r="X30" s="619"/>
      <c r="Y30" s="620"/>
      <c r="Z30" s="671">
        <v>4.0999999999999996</v>
      </c>
      <c r="AA30" s="671"/>
      <c r="AB30" s="671"/>
      <c r="AC30" s="671"/>
      <c r="AD30" s="672" t="s">
        <v>109</v>
      </c>
      <c r="AE30" s="672"/>
      <c r="AF30" s="672"/>
      <c r="AG30" s="672"/>
      <c r="AH30" s="672"/>
      <c r="AI30" s="672"/>
      <c r="AJ30" s="672"/>
      <c r="AK30" s="672"/>
      <c r="AL30" s="641" t="s">
        <v>109</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98.7</v>
      </c>
      <c r="BH30" s="685"/>
      <c r="BI30" s="685"/>
      <c r="BJ30" s="685"/>
      <c r="BK30" s="685"/>
      <c r="BL30" s="685"/>
      <c r="BM30" s="686">
        <v>92.8</v>
      </c>
      <c r="BN30" s="685"/>
      <c r="BO30" s="685"/>
      <c r="BP30" s="685"/>
      <c r="BQ30" s="687"/>
      <c r="BR30" s="684">
        <v>98.4</v>
      </c>
      <c r="BS30" s="685"/>
      <c r="BT30" s="685"/>
      <c r="BU30" s="685"/>
      <c r="BV30" s="685"/>
      <c r="BW30" s="685"/>
      <c r="BX30" s="686">
        <v>92.3</v>
      </c>
      <c r="BY30" s="685"/>
      <c r="BZ30" s="685"/>
      <c r="CA30" s="685"/>
      <c r="CB30" s="687"/>
      <c r="CD30" s="690"/>
      <c r="CE30" s="691"/>
      <c r="CF30" s="655" t="s">
        <v>290</v>
      </c>
      <c r="CG30" s="652"/>
      <c r="CH30" s="652"/>
      <c r="CI30" s="652"/>
      <c r="CJ30" s="652"/>
      <c r="CK30" s="652"/>
      <c r="CL30" s="652"/>
      <c r="CM30" s="652"/>
      <c r="CN30" s="652"/>
      <c r="CO30" s="652"/>
      <c r="CP30" s="652"/>
      <c r="CQ30" s="653"/>
      <c r="CR30" s="618">
        <v>414449</v>
      </c>
      <c r="CS30" s="619"/>
      <c r="CT30" s="619"/>
      <c r="CU30" s="619"/>
      <c r="CV30" s="619"/>
      <c r="CW30" s="619"/>
      <c r="CX30" s="619"/>
      <c r="CY30" s="620"/>
      <c r="CZ30" s="621">
        <v>4.0999999999999996</v>
      </c>
      <c r="DA30" s="639"/>
      <c r="DB30" s="639"/>
      <c r="DC30" s="640"/>
      <c r="DD30" s="624">
        <v>399107</v>
      </c>
      <c r="DE30" s="619"/>
      <c r="DF30" s="619"/>
      <c r="DG30" s="619"/>
      <c r="DH30" s="619"/>
      <c r="DI30" s="619"/>
      <c r="DJ30" s="619"/>
      <c r="DK30" s="620"/>
      <c r="DL30" s="624">
        <v>399107</v>
      </c>
      <c r="DM30" s="619"/>
      <c r="DN30" s="619"/>
      <c r="DO30" s="619"/>
      <c r="DP30" s="619"/>
      <c r="DQ30" s="619"/>
      <c r="DR30" s="619"/>
      <c r="DS30" s="619"/>
      <c r="DT30" s="619"/>
      <c r="DU30" s="619"/>
      <c r="DV30" s="620"/>
      <c r="DW30" s="641">
        <v>6.3</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362155</v>
      </c>
      <c r="S31" s="619"/>
      <c r="T31" s="619"/>
      <c r="U31" s="619"/>
      <c r="V31" s="619"/>
      <c r="W31" s="619"/>
      <c r="X31" s="619"/>
      <c r="Y31" s="620"/>
      <c r="Z31" s="671">
        <v>3.4</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v>
      </c>
      <c r="BH31" s="637"/>
      <c r="BI31" s="637"/>
      <c r="BJ31" s="637"/>
      <c r="BK31" s="637"/>
      <c r="BL31" s="637"/>
      <c r="BM31" s="673">
        <v>95.5</v>
      </c>
      <c r="BN31" s="683"/>
      <c r="BO31" s="683"/>
      <c r="BP31" s="683"/>
      <c r="BQ31" s="647"/>
      <c r="BR31" s="682">
        <v>98.9</v>
      </c>
      <c r="BS31" s="637"/>
      <c r="BT31" s="637"/>
      <c r="BU31" s="637"/>
      <c r="BV31" s="637"/>
      <c r="BW31" s="637"/>
      <c r="BX31" s="673">
        <v>95.3</v>
      </c>
      <c r="BY31" s="683"/>
      <c r="BZ31" s="683"/>
      <c r="CA31" s="683"/>
      <c r="CB31" s="647"/>
      <c r="CD31" s="690"/>
      <c r="CE31" s="691"/>
      <c r="CF31" s="655" t="s">
        <v>294</v>
      </c>
      <c r="CG31" s="652"/>
      <c r="CH31" s="652"/>
      <c r="CI31" s="652"/>
      <c r="CJ31" s="652"/>
      <c r="CK31" s="652"/>
      <c r="CL31" s="652"/>
      <c r="CM31" s="652"/>
      <c r="CN31" s="652"/>
      <c r="CO31" s="652"/>
      <c r="CP31" s="652"/>
      <c r="CQ31" s="653"/>
      <c r="CR31" s="618">
        <v>68603</v>
      </c>
      <c r="CS31" s="637"/>
      <c r="CT31" s="637"/>
      <c r="CU31" s="637"/>
      <c r="CV31" s="637"/>
      <c r="CW31" s="637"/>
      <c r="CX31" s="637"/>
      <c r="CY31" s="638"/>
      <c r="CZ31" s="621">
        <v>0.7</v>
      </c>
      <c r="DA31" s="639"/>
      <c r="DB31" s="639"/>
      <c r="DC31" s="640"/>
      <c r="DD31" s="624">
        <v>66455</v>
      </c>
      <c r="DE31" s="637"/>
      <c r="DF31" s="637"/>
      <c r="DG31" s="637"/>
      <c r="DH31" s="637"/>
      <c r="DI31" s="637"/>
      <c r="DJ31" s="637"/>
      <c r="DK31" s="638"/>
      <c r="DL31" s="624">
        <v>66455</v>
      </c>
      <c r="DM31" s="637"/>
      <c r="DN31" s="637"/>
      <c r="DO31" s="637"/>
      <c r="DP31" s="637"/>
      <c r="DQ31" s="637"/>
      <c r="DR31" s="637"/>
      <c r="DS31" s="637"/>
      <c r="DT31" s="637"/>
      <c r="DU31" s="637"/>
      <c r="DV31" s="638"/>
      <c r="DW31" s="641">
        <v>1</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268725</v>
      </c>
      <c r="S32" s="619"/>
      <c r="T32" s="619"/>
      <c r="U32" s="619"/>
      <c r="V32" s="619"/>
      <c r="W32" s="619"/>
      <c r="X32" s="619"/>
      <c r="Y32" s="620"/>
      <c r="Z32" s="671">
        <v>2.5</v>
      </c>
      <c r="AA32" s="671"/>
      <c r="AB32" s="671"/>
      <c r="AC32" s="671"/>
      <c r="AD32" s="672">
        <v>156</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98.1</v>
      </c>
      <c r="BH32" s="603"/>
      <c r="BI32" s="603"/>
      <c r="BJ32" s="603"/>
      <c r="BK32" s="603"/>
      <c r="BL32" s="603"/>
      <c r="BM32" s="666">
        <v>89</v>
      </c>
      <c r="BN32" s="603"/>
      <c r="BO32" s="603"/>
      <c r="BP32" s="603"/>
      <c r="BQ32" s="660"/>
      <c r="BR32" s="681">
        <v>97.6</v>
      </c>
      <c r="BS32" s="603"/>
      <c r="BT32" s="603"/>
      <c r="BU32" s="603"/>
      <c r="BV32" s="603"/>
      <c r="BW32" s="603"/>
      <c r="BX32" s="666">
        <v>87.9</v>
      </c>
      <c r="BY32" s="603"/>
      <c r="BZ32" s="603"/>
      <c r="CA32" s="603"/>
      <c r="CB32" s="660"/>
      <c r="CD32" s="692"/>
      <c r="CE32" s="693"/>
      <c r="CF32" s="655" t="s">
        <v>297</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935064</v>
      </c>
      <c r="S33" s="619"/>
      <c r="T33" s="619"/>
      <c r="U33" s="619"/>
      <c r="V33" s="619"/>
      <c r="W33" s="619"/>
      <c r="X33" s="619"/>
      <c r="Y33" s="620"/>
      <c r="Z33" s="671">
        <v>8.8000000000000007</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4836187</v>
      </c>
      <c r="CS33" s="637"/>
      <c r="CT33" s="637"/>
      <c r="CU33" s="637"/>
      <c r="CV33" s="637"/>
      <c r="CW33" s="637"/>
      <c r="CX33" s="637"/>
      <c r="CY33" s="638"/>
      <c r="CZ33" s="621">
        <v>48.1</v>
      </c>
      <c r="DA33" s="639"/>
      <c r="DB33" s="639"/>
      <c r="DC33" s="640"/>
      <c r="DD33" s="624">
        <v>4229342</v>
      </c>
      <c r="DE33" s="637"/>
      <c r="DF33" s="637"/>
      <c r="DG33" s="637"/>
      <c r="DH33" s="637"/>
      <c r="DI33" s="637"/>
      <c r="DJ33" s="637"/>
      <c r="DK33" s="638"/>
      <c r="DL33" s="624">
        <v>3457898</v>
      </c>
      <c r="DM33" s="637"/>
      <c r="DN33" s="637"/>
      <c r="DO33" s="637"/>
      <c r="DP33" s="637"/>
      <c r="DQ33" s="637"/>
      <c r="DR33" s="637"/>
      <c r="DS33" s="637"/>
      <c r="DT33" s="637"/>
      <c r="DU33" s="637"/>
      <c r="DV33" s="638"/>
      <c r="DW33" s="641">
        <v>54.4</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1508875</v>
      </c>
      <c r="CS34" s="619"/>
      <c r="CT34" s="619"/>
      <c r="CU34" s="619"/>
      <c r="CV34" s="619"/>
      <c r="CW34" s="619"/>
      <c r="CX34" s="619"/>
      <c r="CY34" s="620"/>
      <c r="CZ34" s="621">
        <v>15</v>
      </c>
      <c r="DA34" s="639"/>
      <c r="DB34" s="639"/>
      <c r="DC34" s="640"/>
      <c r="DD34" s="624">
        <v>1270964</v>
      </c>
      <c r="DE34" s="619"/>
      <c r="DF34" s="619"/>
      <c r="DG34" s="619"/>
      <c r="DH34" s="619"/>
      <c r="DI34" s="619"/>
      <c r="DJ34" s="619"/>
      <c r="DK34" s="620"/>
      <c r="DL34" s="624">
        <v>1038493</v>
      </c>
      <c r="DM34" s="619"/>
      <c r="DN34" s="619"/>
      <c r="DO34" s="619"/>
      <c r="DP34" s="619"/>
      <c r="DQ34" s="619"/>
      <c r="DR34" s="619"/>
      <c r="DS34" s="619"/>
      <c r="DT34" s="619"/>
      <c r="DU34" s="619"/>
      <c r="DV34" s="620"/>
      <c r="DW34" s="641">
        <v>16.3</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434064</v>
      </c>
      <c r="S35" s="619"/>
      <c r="T35" s="619"/>
      <c r="U35" s="619"/>
      <c r="V35" s="619"/>
      <c r="W35" s="619"/>
      <c r="X35" s="619"/>
      <c r="Y35" s="620"/>
      <c r="Z35" s="671">
        <v>4.0999999999999996</v>
      </c>
      <c r="AA35" s="671"/>
      <c r="AB35" s="671"/>
      <c r="AC35" s="671"/>
      <c r="AD35" s="672" t="s">
        <v>109</v>
      </c>
      <c r="AE35" s="672"/>
      <c r="AF35" s="672"/>
      <c r="AG35" s="672"/>
      <c r="AH35" s="672"/>
      <c r="AI35" s="672"/>
      <c r="AJ35" s="672"/>
      <c r="AK35" s="672"/>
      <c r="AL35" s="641" t="s">
        <v>109</v>
      </c>
      <c r="AM35" s="673"/>
      <c r="AN35" s="673"/>
      <c r="AO35" s="674"/>
      <c r="AP35" s="186"/>
      <c r="AQ35" s="675" t="s">
        <v>305</v>
      </c>
      <c r="AR35" s="676"/>
      <c r="AS35" s="676"/>
      <c r="AT35" s="676"/>
      <c r="AU35" s="676"/>
      <c r="AV35" s="676"/>
      <c r="AW35" s="676"/>
      <c r="AX35" s="676"/>
      <c r="AY35" s="677"/>
      <c r="AZ35" s="668">
        <v>1699364</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-45312</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41063</v>
      </c>
      <c r="CS35" s="637"/>
      <c r="CT35" s="637"/>
      <c r="CU35" s="637"/>
      <c r="CV35" s="637"/>
      <c r="CW35" s="637"/>
      <c r="CX35" s="637"/>
      <c r="CY35" s="638"/>
      <c r="CZ35" s="621">
        <v>0.4</v>
      </c>
      <c r="DA35" s="639"/>
      <c r="DB35" s="639"/>
      <c r="DC35" s="640"/>
      <c r="DD35" s="624">
        <v>36007</v>
      </c>
      <c r="DE35" s="637"/>
      <c r="DF35" s="637"/>
      <c r="DG35" s="637"/>
      <c r="DH35" s="637"/>
      <c r="DI35" s="637"/>
      <c r="DJ35" s="637"/>
      <c r="DK35" s="638"/>
      <c r="DL35" s="624">
        <v>36007</v>
      </c>
      <c r="DM35" s="637"/>
      <c r="DN35" s="637"/>
      <c r="DO35" s="637"/>
      <c r="DP35" s="637"/>
      <c r="DQ35" s="637"/>
      <c r="DR35" s="637"/>
      <c r="DS35" s="637"/>
      <c r="DT35" s="637"/>
      <c r="DU35" s="637"/>
      <c r="DV35" s="638"/>
      <c r="DW35" s="641">
        <v>0.6</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10577831</v>
      </c>
      <c r="S36" s="659"/>
      <c r="T36" s="659"/>
      <c r="U36" s="659"/>
      <c r="V36" s="659"/>
      <c r="W36" s="659"/>
      <c r="X36" s="659"/>
      <c r="Y36" s="662"/>
      <c r="Z36" s="663">
        <v>100</v>
      </c>
      <c r="AA36" s="663"/>
      <c r="AB36" s="663"/>
      <c r="AC36" s="663"/>
      <c r="AD36" s="664">
        <v>5924326</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473000</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-205039</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1835240</v>
      </c>
      <c r="CS36" s="619"/>
      <c r="CT36" s="619"/>
      <c r="CU36" s="619"/>
      <c r="CV36" s="619"/>
      <c r="CW36" s="619"/>
      <c r="CX36" s="619"/>
      <c r="CY36" s="620"/>
      <c r="CZ36" s="621">
        <v>18.2</v>
      </c>
      <c r="DA36" s="639"/>
      <c r="DB36" s="639"/>
      <c r="DC36" s="640"/>
      <c r="DD36" s="624">
        <v>1717967</v>
      </c>
      <c r="DE36" s="619"/>
      <c r="DF36" s="619"/>
      <c r="DG36" s="619"/>
      <c r="DH36" s="619"/>
      <c r="DI36" s="619"/>
      <c r="DJ36" s="619"/>
      <c r="DK36" s="620"/>
      <c r="DL36" s="624">
        <v>1495567</v>
      </c>
      <c r="DM36" s="619"/>
      <c r="DN36" s="619"/>
      <c r="DO36" s="619"/>
      <c r="DP36" s="619"/>
      <c r="DQ36" s="619"/>
      <c r="DR36" s="619"/>
      <c r="DS36" s="619"/>
      <c r="DT36" s="619"/>
      <c r="DU36" s="619"/>
      <c r="DV36" s="620"/>
      <c r="DW36" s="641">
        <v>23.5</v>
      </c>
      <c r="DX36" s="642"/>
      <c r="DY36" s="642"/>
      <c r="DZ36" s="642"/>
      <c r="EA36" s="642"/>
      <c r="EB36" s="642"/>
      <c r="EC36" s="643"/>
    </row>
    <row r="37" spans="2:133" ht="11.25" customHeight="1">
      <c r="AQ37" s="644" t="s">
        <v>312</v>
      </c>
      <c r="AR37" s="645"/>
      <c r="AS37" s="645"/>
      <c r="AT37" s="645"/>
      <c r="AU37" s="645"/>
      <c r="AV37" s="645"/>
      <c r="AW37" s="645"/>
      <c r="AX37" s="645"/>
      <c r="AY37" s="646"/>
      <c r="AZ37" s="618">
        <v>4775</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4670</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830799</v>
      </c>
      <c r="CS37" s="637"/>
      <c r="CT37" s="637"/>
      <c r="CU37" s="637"/>
      <c r="CV37" s="637"/>
      <c r="CW37" s="637"/>
      <c r="CX37" s="637"/>
      <c r="CY37" s="638"/>
      <c r="CZ37" s="621">
        <v>8.3000000000000007</v>
      </c>
      <c r="DA37" s="639"/>
      <c r="DB37" s="639"/>
      <c r="DC37" s="640"/>
      <c r="DD37" s="624">
        <v>828629</v>
      </c>
      <c r="DE37" s="637"/>
      <c r="DF37" s="637"/>
      <c r="DG37" s="637"/>
      <c r="DH37" s="637"/>
      <c r="DI37" s="637"/>
      <c r="DJ37" s="637"/>
      <c r="DK37" s="638"/>
      <c r="DL37" s="624">
        <v>805399</v>
      </c>
      <c r="DM37" s="637"/>
      <c r="DN37" s="637"/>
      <c r="DO37" s="637"/>
      <c r="DP37" s="637"/>
      <c r="DQ37" s="637"/>
      <c r="DR37" s="637"/>
      <c r="DS37" s="637"/>
      <c r="DT37" s="637"/>
      <c r="DU37" s="637"/>
      <c r="DV37" s="638"/>
      <c r="DW37" s="641">
        <v>12.7</v>
      </c>
      <c r="DX37" s="642"/>
      <c r="DY37" s="642"/>
      <c r="DZ37" s="642"/>
      <c r="EA37" s="642"/>
      <c r="EB37" s="642"/>
      <c r="EC37" s="643"/>
    </row>
    <row r="38" spans="2:133" ht="11.25" customHeight="1">
      <c r="AQ38" s="644" t="s">
        <v>315</v>
      </c>
      <c r="AR38" s="645"/>
      <c r="AS38" s="645"/>
      <c r="AT38" s="645"/>
      <c r="AU38" s="645"/>
      <c r="AV38" s="645"/>
      <c r="AW38" s="645"/>
      <c r="AX38" s="645"/>
      <c r="AY38" s="646"/>
      <c r="AZ38" s="618" t="s">
        <v>109</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7904</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1221589</v>
      </c>
      <c r="CS38" s="619"/>
      <c r="CT38" s="619"/>
      <c r="CU38" s="619"/>
      <c r="CV38" s="619"/>
      <c r="CW38" s="619"/>
      <c r="CX38" s="619"/>
      <c r="CY38" s="620"/>
      <c r="CZ38" s="621">
        <v>12.1</v>
      </c>
      <c r="DA38" s="639"/>
      <c r="DB38" s="639"/>
      <c r="DC38" s="640"/>
      <c r="DD38" s="624">
        <v>1048130</v>
      </c>
      <c r="DE38" s="619"/>
      <c r="DF38" s="619"/>
      <c r="DG38" s="619"/>
      <c r="DH38" s="619"/>
      <c r="DI38" s="619"/>
      <c r="DJ38" s="619"/>
      <c r="DK38" s="620"/>
      <c r="DL38" s="624">
        <v>887831</v>
      </c>
      <c r="DM38" s="619"/>
      <c r="DN38" s="619"/>
      <c r="DO38" s="619"/>
      <c r="DP38" s="619"/>
      <c r="DQ38" s="619"/>
      <c r="DR38" s="619"/>
      <c r="DS38" s="619"/>
      <c r="DT38" s="619"/>
      <c r="DU38" s="619"/>
      <c r="DV38" s="620"/>
      <c r="DW38" s="641">
        <v>14</v>
      </c>
      <c r="DX38" s="642"/>
      <c r="DY38" s="642"/>
      <c r="DZ38" s="642"/>
      <c r="EA38" s="642"/>
      <c r="EB38" s="642"/>
      <c r="EC38" s="643"/>
    </row>
    <row r="39" spans="2:133" ht="11.25" customHeight="1">
      <c r="AQ39" s="644" t="s">
        <v>318</v>
      </c>
      <c r="AR39" s="645"/>
      <c r="AS39" s="645"/>
      <c r="AT39" s="645"/>
      <c r="AU39" s="645"/>
      <c r="AV39" s="645"/>
      <c r="AW39" s="645"/>
      <c r="AX39" s="645"/>
      <c r="AY39" s="646"/>
      <c r="AZ39" s="618" t="s">
        <v>109</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78</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179420</v>
      </c>
      <c r="CS39" s="637"/>
      <c r="CT39" s="637"/>
      <c r="CU39" s="637"/>
      <c r="CV39" s="637"/>
      <c r="CW39" s="637"/>
      <c r="CX39" s="637"/>
      <c r="CY39" s="638"/>
      <c r="CZ39" s="621">
        <v>1.8</v>
      </c>
      <c r="DA39" s="639"/>
      <c r="DB39" s="639"/>
      <c r="DC39" s="640"/>
      <c r="DD39" s="624">
        <v>156274</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325631</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107</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50000</v>
      </c>
      <c r="CS40" s="619"/>
      <c r="CT40" s="619"/>
      <c r="CU40" s="619"/>
      <c r="CV40" s="619"/>
      <c r="CW40" s="619"/>
      <c r="CX40" s="619"/>
      <c r="CY40" s="620"/>
      <c r="CZ40" s="621">
        <v>0.5</v>
      </c>
      <c r="DA40" s="639"/>
      <c r="DB40" s="639"/>
      <c r="DC40" s="640"/>
      <c r="DD40" s="624" t="s">
        <v>109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895958</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338</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1552402</v>
      </c>
      <c r="CS42" s="619"/>
      <c r="CT42" s="619"/>
      <c r="CU42" s="619"/>
      <c r="CV42" s="619"/>
      <c r="CW42" s="619"/>
      <c r="CX42" s="619"/>
      <c r="CY42" s="620"/>
      <c r="CZ42" s="621">
        <v>15.4</v>
      </c>
      <c r="DA42" s="622"/>
      <c r="DB42" s="622"/>
      <c r="DC42" s="623"/>
      <c r="DD42" s="624">
        <v>372036</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28685</v>
      </c>
      <c r="CS43" s="637"/>
      <c r="CT43" s="637"/>
      <c r="CU43" s="637"/>
      <c r="CV43" s="637"/>
      <c r="CW43" s="637"/>
      <c r="CX43" s="637"/>
      <c r="CY43" s="638"/>
      <c r="CZ43" s="621">
        <v>0.3</v>
      </c>
      <c r="DA43" s="639"/>
      <c r="DB43" s="639"/>
      <c r="DC43" s="640"/>
      <c r="DD43" s="624">
        <v>28685</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1470285</v>
      </c>
      <c r="CS44" s="619"/>
      <c r="CT44" s="619"/>
      <c r="CU44" s="619"/>
      <c r="CV44" s="619"/>
      <c r="CW44" s="619"/>
      <c r="CX44" s="619"/>
      <c r="CY44" s="620"/>
      <c r="CZ44" s="621">
        <v>14.6</v>
      </c>
      <c r="DA44" s="622"/>
      <c r="DB44" s="622"/>
      <c r="DC44" s="623"/>
      <c r="DD44" s="624">
        <v>364444</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699570</v>
      </c>
      <c r="CS45" s="637"/>
      <c r="CT45" s="637"/>
      <c r="CU45" s="637"/>
      <c r="CV45" s="637"/>
      <c r="CW45" s="637"/>
      <c r="CX45" s="637"/>
      <c r="CY45" s="638"/>
      <c r="CZ45" s="621">
        <v>7</v>
      </c>
      <c r="DA45" s="639"/>
      <c r="DB45" s="639"/>
      <c r="DC45" s="640"/>
      <c r="DD45" s="624">
        <v>54334</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751001</v>
      </c>
      <c r="CS46" s="619"/>
      <c r="CT46" s="619"/>
      <c r="CU46" s="619"/>
      <c r="CV46" s="619"/>
      <c r="CW46" s="619"/>
      <c r="CX46" s="619"/>
      <c r="CY46" s="620"/>
      <c r="CZ46" s="621">
        <v>7.5</v>
      </c>
      <c r="DA46" s="622"/>
      <c r="DB46" s="622"/>
      <c r="DC46" s="623"/>
      <c r="DD46" s="624">
        <v>308096</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v>82117</v>
      </c>
      <c r="CS47" s="637"/>
      <c r="CT47" s="637"/>
      <c r="CU47" s="637"/>
      <c r="CV47" s="637"/>
      <c r="CW47" s="637"/>
      <c r="CX47" s="637"/>
      <c r="CY47" s="638"/>
      <c r="CZ47" s="621">
        <v>0.8</v>
      </c>
      <c r="DA47" s="639"/>
      <c r="DB47" s="639"/>
      <c r="DC47" s="640"/>
      <c r="DD47" s="624">
        <v>7592</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119</v>
      </c>
      <c r="CS48" s="619"/>
      <c r="CT48" s="619"/>
      <c r="CU48" s="619"/>
      <c r="CV48" s="619"/>
      <c r="CW48" s="619"/>
      <c r="CX48" s="619"/>
      <c r="CY48" s="620"/>
      <c r="CZ48" s="621" t="s">
        <v>119</v>
      </c>
      <c r="DA48" s="622"/>
      <c r="DB48" s="622"/>
      <c r="DC48" s="623"/>
      <c r="DD48" s="624" t="s">
        <v>119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10063494</v>
      </c>
      <c r="CS49" s="603"/>
      <c r="CT49" s="603"/>
      <c r="CU49" s="603"/>
      <c r="CV49" s="603"/>
      <c r="CW49" s="603"/>
      <c r="CX49" s="603"/>
      <c r="CY49" s="604"/>
      <c r="CZ49" s="605">
        <v>100</v>
      </c>
      <c r="DA49" s="606"/>
      <c r="DB49" s="606"/>
      <c r="DC49" s="607"/>
      <c r="DD49" s="608">
        <v>6800826</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30">
        <v>10574</v>
      </c>
      <c r="R7" s="1131"/>
      <c r="S7" s="1131"/>
      <c r="T7" s="1131"/>
      <c r="U7" s="1131"/>
      <c r="V7" s="1131">
        <v>10063</v>
      </c>
      <c r="W7" s="1131"/>
      <c r="X7" s="1131"/>
      <c r="Y7" s="1131"/>
      <c r="Z7" s="1131"/>
      <c r="AA7" s="1131">
        <v>512</v>
      </c>
      <c r="AB7" s="1131"/>
      <c r="AC7" s="1131"/>
      <c r="AD7" s="1131"/>
      <c r="AE7" s="1132"/>
      <c r="AF7" s="1133">
        <v>424</v>
      </c>
      <c r="AG7" s="1134"/>
      <c r="AH7" s="1134"/>
      <c r="AI7" s="1134"/>
      <c r="AJ7" s="1135"/>
      <c r="AK7" s="1117">
        <v>438</v>
      </c>
      <c r="AL7" s="1118"/>
      <c r="AM7" s="1118"/>
      <c r="AN7" s="1118"/>
      <c r="AO7" s="1118"/>
      <c r="AP7" s="1118">
        <v>7502</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t="s">
        <v>562</v>
      </c>
      <c r="BS7" s="1121" t="s">
        <v>553</v>
      </c>
      <c r="BT7" s="1122"/>
      <c r="BU7" s="1122"/>
      <c r="BV7" s="1122"/>
      <c r="BW7" s="1122"/>
      <c r="BX7" s="1122"/>
      <c r="BY7" s="1122"/>
      <c r="BZ7" s="1122"/>
      <c r="CA7" s="1122"/>
      <c r="CB7" s="1122"/>
      <c r="CC7" s="1122"/>
      <c r="CD7" s="1122"/>
      <c r="CE7" s="1122"/>
      <c r="CF7" s="1122"/>
      <c r="CG7" s="1123"/>
      <c r="CH7" s="1114">
        <v>22</v>
      </c>
      <c r="CI7" s="1115"/>
      <c r="CJ7" s="1115"/>
      <c r="CK7" s="1115"/>
      <c r="CL7" s="1116"/>
      <c r="CM7" s="1114">
        <v>196</v>
      </c>
      <c r="CN7" s="1115"/>
      <c r="CO7" s="1115"/>
      <c r="CP7" s="1115"/>
      <c r="CQ7" s="1116"/>
      <c r="CR7" s="1114">
        <v>10</v>
      </c>
      <c r="CS7" s="1115"/>
      <c r="CT7" s="1115"/>
      <c r="CU7" s="1115"/>
      <c r="CV7" s="1116"/>
      <c r="CW7" s="1114" t="s">
        <v>546</v>
      </c>
      <c r="CX7" s="1115"/>
      <c r="CY7" s="1115"/>
      <c r="CZ7" s="1115"/>
      <c r="DA7" s="1116"/>
      <c r="DB7" s="1114">
        <v>27</v>
      </c>
      <c r="DC7" s="1115"/>
      <c r="DD7" s="1115"/>
      <c r="DE7" s="1115"/>
      <c r="DF7" s="1116"/>
      <c r="DG7" s="1114" t="s">
        <v>546</v>
      </c>
      <c r="DH7" s="1115"/>
      <c r="DI7" s="1115"/>
      <c r="DJ7" s="1115"/>
      <c r="DK7" s="1116"/>
      <c r="DL7" s="1114" t="s">
        <v>545</v>
      </c>
      <c r="DM7" s="1115"/>
      <c r="DN7" s="1115"/>
      <c r="DO7" s="1115"/>
      <c r="DP7" s="1116"/>
      <c r="DQ7" s="1114" t="s">
        <v>555</v>
      </c>
      <c r="DR7" s="1115"/>
      <c r="DS7" s="1115"/>
      <c r="DT7" s="1115"/>
      <c r="DU7" s="1116"/>
      <c r="DV7" s="1141"/>
      <c r="DW7" s="1142"/>
      <c r="DX7" s="1142"/>
      <c r="DY7" s="1142"/>
      <c r="DZ7" s="1143"/>
      <c r="EA7" s="205"/>
    </row>
    <row r="8" spans="1:131" s="206" customFormat="1" ht="26.25" customHeight="1">
      <c r="A8" s="212">
        <v>2</v>
      </c>
      <c r="B8" s="1063" t="s">
        <v>362</v>
      </c>
      <c r="C8" s="1064"/>
      <c r="D8" s="1064"/>
      <c r="E8" s="1064"/>
      <c r="F8" s="1064"/>
      <c r="G8" s="1064"/>
      <c r="H8" s="1064"/>
      <c r="I8" s="1064"/>
      <c r="J8" s="1064"/>
      <c r="K8" s="1064"/>
      <c r="L8" s="1064"/>
      <c r="M8" s="1064"/>
      <c r="N8" s="1064"/>
      <c r="O8" s="1064"/>
      <c r="P8" s="1065"/>
      <c r="Q8" s="1069">
        <v>4</v>
      </c>
      <c r="R8" s="1070"/>
      <c r="S8" s="1070"/>
      <c r="T8" s="1070"/>
      <c r="U8" s="1070"/>
      <c r="V8" s="1070">
        <v>1</v>
      </c>
      <c r="W8" s="1070"/>
      <c r="X8" s="1070"/>
      <c r="Y8" s="1070"/>
      <c r="Z8" s="1070"/>
      <c r="AA8" s="1070">
        <v>3</v>
      </c>
      <c r="AB8" s="1070"/>
      <c r="AC8" s="1070"/>
      <c r="AD8" s="1070"/>
      <c r="AE8" s="1071"/>
      <c r="AF8" s="1045">
        <v>3</v>
      </c>
      <c r="AG8" s="1046"/>
      <c r="AH8" s="1046"/>
      <c r="AI8" s="1046"/>
      <c r="AJ8" s="1047"/>
      <c r="AK8" s="1112" t="s">
        <v>542</v>
      </c>
      <c r="AL8" s="1113"/>
      <c r="AM8" s="1113"/>
      <c r="AN8" s="1113"/>
      <c r="AO8" s="1113"/>
      <c r="AP8" s="1113">
        <v>2</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554</v>
      </c>
      <c r="BT8" s="1041"/>
      <c r="BU8" s="1041"/>
      <c r="BV8" s="1041"/>
      <c r="BW8" s="1041"/>
      <c r="BX8" s="1041"/>
      <c r="BY8" s="1041"/>
      <c r="BZ8" s="1041"/>
      <c r="CA8" s="1041"/>
      <c r="CB8" s="1041"/>
      <c r="CC8" s="1041"/>
      <c r="CD8" s="1041"/>
      <c r="CE8" s="1041"/>
      <c r="CF8" s="1041"/>
      <c r="CG8" s="1042"/>
      <c r="CH8" s="1015" t="s">
        <v>561</v>
      </c>
      <c r="CI8" s="1016"/>
      <c r="CJ8" s="1016"/>
      <c r="CK8" s="1016"/>
      <c r="CL8" s="1017"/>
      <c r="CM8" s="1015">
        <v>200</v>
      </c>
      <c r="CN8" s="1016"/>
      <c r="CO8" s="1016"/>
      <c r="CP8" s="1016"/>
      <c r="CQ8" s="1017"/>
      <c r="CR8" s="1015">
        <v>200</v>
      </c>
      <c r="CS8" s="1016"/>
      <c r="CT8" s="1016"/>
      <c r="CU8" s="1016"/>
      <c r="CV8" s="1017"/>
      <c r="CW8" s="1015" t="s">
        <v>546</v>
      </c>
      <c r="CX8" s="1016"/>
      <c r="CY8" s="1016"/>
      <c r="CZ8" s="1016"/>
      <c r="DA8" s="1017"/>
      <c r="DB8" s="1015" t="s">
        <v>546</v>
      </c>
      <c r="DC8" s="1016"/>
      <c r="DD8" s="1016"/>
      <c r="DE8" s="1016"/>
      <c r="DF8" s="1017"/>
      <c r="DG8" s="1015" t="s">
        <v>546</v>
      </c>
      <c r="DH8" s="1016"/>
      <c r="DI8" s="1016"/>
      <c r="DJ8" s="1016"/>
      <c r="DK8" s="1017"/>
      <c r="DL8" s="1015" t="s">
        <v>555</v>
      </c>
      <c r="DM8" s="1016"/>
      <c r="DN8" s="1016"/>
      <c r="DO8" s="1016"/>
      <c r="DP8" s="1017"/>
      <c r="DQ8" s="1015" t="s">
        <v>546</v>
      </c>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094">
        <v>10578</v>
      </c>
      <c r="R23" s="1095"/>
      <c r="S23" s="1095"/>
      <c r="T23" s="1095"/>
      <c r="U23" s="1095"/>
      <c r="V23" s="1095">
        <v>10063</v>
      </c>
      <c r="W23" s="1095"/>
      <c r="X23" s="1095"/>
      <c r="Y23" s="1095"/>
      <c r="Z23" s="1095"/>
      <c r="AA23" s="1095">
        <v>514</v>
      </c>
      <c r="AB23" s="1095"/>
      <c r="AC23" s="1095"/>
      <c r="AD23" s="1095"/>
      <c r="AE23" s="1096"/>
      <c r="AF23" s="1097">
        <v>427</v>
      </c>
      <c r="AG23" s="1095"/>
      <c r="AH23" s="1095"/>
      <c r="AI23" s="1095"/>
      <c r="AJ23" s="1098"/>
      <c r="AK23" s="1099"/>
      <c r="AL23" s="1100"/>
      <c r="AM23" s="1100"/>
      <c r="AN23" s="1100"/>
      <c r="AO23" s="1100"/>
      <c r="AP23" s="1095">
        <v>7505</v>
      </c>
      <c r="AQ23" s="1095"/>
      <c r="AR23" s="1095"/>
      <c r="AS23" s="1095"/>
      <c r="AT23" s="1095"/>
      <c r="AU23" s="1101"/>
      <c r="AV23" s="1101"/>
      <c r="AW23" s="1101"/>
      <c r="AX23" s="1101"/>
      <c r="AY23" s="1102"/>
      <c r="AZ23" s="1091" t="s">
        <v>366</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377</v>
      </c>
      <c r="C28" s="1077"/>
      <c r="D28" s="1077"/>
      <c r="E28" s="1077"/>
      <c r="F28" s="1077"/>
      <c r="G28" s="1077"/>
      <c r="H28" s="1077"/>
      <c r="I28" s="1077"/>
      <c r="J28" s="1077"/>
      <c r="K28" s="1077"/>
      <c r="L28" s="1077"/>
      <c r="M28" s="1077"/>
      <c r="N28" s="1077"/>
      <c r="O28" s="1077"/>
      <c r="P28" s="1078"/>
      <c r="Q28" s="1079">
        <v>4303</v>
      </c>
      <c r="R28" s="1080"/>
      <c r="S28" s="1080"/>
      <c r="T28" s="1080"/>
      <c r="U28" s="1080"/>
      <c r="V28" s="1080">
        <v>4348</v>
      </c>
      <c r="W28" s="1080"/>
      <c r="X28" s="1080"/>
      <c r="Y28" s="1080"/>
      <c r="Z28" s="1080"/>
      <c r="AA28" s="1080">
        <v>-45</v>
      </c>
      <c r="AB28" s="1080"/>
      <c r="AC28" s="1080"/>
      <c r="AD28" s="1080"/>
      <c r="AE28" s="1081"/>
      <c r="AF28" s="1082">
        <v>-45</v>
      </c>
      <c r="AG28" s="1080"/>
      <c r="AH28" s="1080"/>
      <c r="AI28" s="1080"/>
      <c r="AJ28" s="1083"/>
      <c r="AK28" s="1084">
        <v>326</v>
      </c>
      <c r="AL28" s="1072"/>
      <c r="AM28" s="1072"/>
      <c r="AN28" s="1072"/>
      <c r="AO28" s="1072"/>
      <c r="AP28" s="1072" t="s">
        <v>543</v>
      </c>
      <c r="AQ28" s="1072"/>
      <c r="AR28" s="1072"/>
      <c r="AS28" s="1072"/>
      <c r="AT28" s="1072"/>
      <c r="AU28" s="1072" t="s">
        <v>544</v>
      </c>
      <c r="AV28" s="1072"/>
      <c r="AW28" s="1072"/>
      <c r="AX28" s="1072"/>
      <c r="AY28" s="1072"/>
      <c r="AZ28" s="1073" t="s">
        <v>544</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378</v>
      </c>
      <c r="C29" s="1064"/>
      <c r="D29" s="1064"/>
      <c r="E29" s="1064"/>
      <c r="F29" s="1064"/>
      <c r="G29" s="1064"/>
      <c r="H29" s="1064"/>
      <c r="I29" s="1064"/>
      <c r="J29" s="1064"/>
      <c r="K29" s="1064"/>
      <c r="L29" s="1064"/>
      <c r="M29" s="1064"/>
      <c r="N29" s="1064"/>
      <c r="O29" s="1064"/>
      <c r="P29" s="1065"/>
      <c r="Q29" s="1069">
        <v>540</v>
      </c>
      <c r="R29" s="1070"/>
      <c r="S29" s="1070"/>
      <c r="T29" s="1070"/>
      <c r="U29" s="1070"/>
      <c r="V29" s="1070">
        <v>529</v>
      </c>
      <c r="W29" s="1070"/>
      <c r="X29" s="1070"/>
      <c r="Y29" s="1070"/>
      <c r="Z29" s="1070"/>
      <c r="AA29" s="1070">
        <v>11</v>
      </c>
      <c r="AB29" s="1070"/>
      <c r="AC29" s="1070"/>
      <c r="AD29" s="1070"/>
      <c r="AE29" s="1071"/>
      <c r="AF29" s="1045">
        <v>11</v>
      </c>
      <c r="AG29" s="1046"/>
      <c r="AH29" s="1046"/>
      <c r="AI29" s="1046"/>
      <c r="AJ29" s="1047"/>
      <c r="AK29" s="1006">
        <v>117</v>
      </c>
      <c r="AL29" s="997"/>
      <c r="AM29" s="997"/>
      <c r="AN29" s="997"/>
      <c r="AO29" s="997"/>
      <c r="AP29" s="997" t="s">
        <v>544</v>
      </c>
      <c r="AQ29" s="997"/>
      <c r="AR29" s="997"/>
      <c r="AS29" s="997"/>
      <c r="AT29" s="997"/>
      <c r="AU29" s="997" t="s">
        <v>544</v>
      </c>
      <c r="AV29" s="997"/>
      <c r="AW29" s="997"/>
      <c r="AX29" s="997"/>
      <c r="AY29" s="997"/>
      <c r="AZ29" s="1068" t="s">
        <v>544</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379</v>
      </c>
      <c r="C30" s="1064"/>
      <c r="D30" s="1064"/>
      <c r="E30" s="1064"/>
      <c r="F30" s="1064"/>
      <c r="G30" s="1064"/>
      <c r="H30" s="1064"/>
      <c r="I30" s="1064"/>
      <c r="J30" s="1064"/>
      <c r="K30" s="1064"/>
      <c r="L30" s="1064"/>
      <c r="M30" s="1064"/>
      <c r="N30" s="1064"/>
      <c r="O30" s="1064"/>
      <c r="P30" s="1065"/>
      <c r="Q30" s="1069">
        <v>489</v>
      </c>
      <c r="R30" s="1070"/>
      <c r="S30" s="1070"/>
      <c r="T30" s="1070"/>
      <c r="U30" s="1070"/>
      <c r="V30" s="1070">
        <v>470</v>
      </c>
      <c r="W30" s="1070"/>
      <c r="X30" s="1070"/>
      <c r="Y30" s="1070"/>
      <c r="Z30" s="1070"/>
      <c r="AA30" s="1070">
        <v>19</v>
      </c>
      <c r="AB30" s="1070"/>
      <c r="AC30" s="1070"/>
      <c r="AD30" s="1070"/>
      <c r="AE30" s="1071"/>
      <c r="AF30" s="1045">
        <v>477</v>
      </c>
      <c r="AG30" s="1046"/>
      <c r="AH30" s="1046"/>
      <c r="AI30" s="1046"/>
      <c r="AJ30" s="1047"/>
      <c r="AK30" s="1006">
        <v>5</v>
      </c>
      <c r="AL30" s="997"/>
      <c r="AM30" s="997"/>
      <c r="AN30" s="997"/>
      <c r="AO30" s="997"/>
      <c r="AP30" s="997">
        <v>2569</v>
      </c>
      <c r="AQ30" s="997"/>
      <c r="AR30" s="997"/>
      <c r="AS30" s="997"/>
      <c r="AT30" s="997"/>
      <c r="AU30" s="997" t="s">
        <v>546</v>
      </c>
      <c r="AV30" s="997"/>
      <c r="AW30" s="997"/>
      <c r="AX30" s="997"/>
      <c r="AY30" s="997"/>
      <c r="AZ30" s="1068" t="s">
        <v>545</v>
      </c>
      <c r="BA30" s="1068"/>
      <c r="BB30" s="1068"/>
      <c r="BC30" s="1068"/>
      <c r="BD30" s="1068"/>
      <c r="BE30" s="1058" t="s">
        <v>380</v>
      </c>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381</v>
      </c>
      <c r="C31" s="1064"/>
      <c r="D31" s="1064"/>
      <c r="E31" s="1064"/>
      <c r="F31" s="1064"/>
      <c r="G31" s="1064"/>
      <c r="H31" s="1064"/>
      <c r="I31" s="1064"/>
      <c r="J31" s="1064"/>
      <c r="K31" s="1064"/>
      <c r="L31" s="1064"/>
      <c r="M31" s="1064"/>
      <c r="N31" s="1064"/>
      <c r="O31" s="1064"/>
      <c r="P31" s="1065"/>
      <c r="Q31" s="1069">
        <v>966</v>
      </c>
      <c r="R31" s="1070"/>
      <c r="S31" s="1070"/>
      <c r="T31" s="1070"/>
      <c r="U31" s="1070"/>
      <c r="V31" s="1070">
        <v>896</v>
      </c>
      <c r="W31" s="1070"/>
      <c r="X31" s="1070"/>
      <c r="Y31" s="1070"/>
      <c r="Z31" s="1070"/>
      <c r="AA31" s="1070">
        <v>69</v>
      </c>
      <c r="AB31" s="1070"/>
      <c r="AC31" s="1070"/>
      <c r="AD31" s="1070"/>
      <c r="AE31" s="1071"/>
      <c r="AF31" s="1045">
        <v>407</v>
      </c>
      <c r="AG31" s="1046"/>
      <c r="AH31" s="1046"/>
      <c r="AI31" s="1046"/>
      <c r="AJ31" s="1047"/>
      <c r="AK31" s="1006">
        <v>473</v>
      </c>
      <c r="AL31" s="997"/>
      <c r="AM31" s="997"/>
      <c r="AN31" s="997"/>
      <c r="AO31" s="997"/>
      <c r="AP31" s="997">
        <v>6819</v>
      </c>
      <c r="AQ31" s="997"/>
      <c r="AR31" s="997"/>
      <c r="AS31" s="997"/>
      <c r="AT31" s="997"/>
      <c r="AU31" s="997">
        <v>4187</v>
      </c>
      <c r="AV31" s="997"/>
      <c r="AW31" s="997"/>
      <c r="AX31" s="997"/>
      <c r="AY31" s="997"/>
      <c r="AZ31" s="1068" t="s">
        <v>544</v>
      </c>
      <c r="BA31" s="1068"/>
      <c r="BB31" s="1068"/>
      <c r="BC31" s="1068"/>
      <c r="BD31" s="1068"/>
      <c r="BE31" s="1058" t="s">
        <v>380</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c r="C32" s="1064"/>
      <c r="D32" s="1064"/>
      <c r="E32" s="1064"/>
      <c r="F32" s="1064"/>
      <c r="G32" s="1064"/>
      <c r="H32" s="1064"/>
      <c r="I32" s="1064"/>
      <c r="J32" s="1064"/>
      <c r="K32" s="1064"/>
      <c r="L32" s="1064"/>
      <c r="M32" s="1064"/>
      <c r="N32" s="1064"/>
      <c r="O32" s="1064"/>
      <c r="P32" s="1065"/>
      <c r="Q32" s="1069"/>
      <c r="R32" s="1070"/>
      <c r="S32" s="1070"/>
      <c r="T32" s="1070"/>
      <c r="U32" s="1070"/>
      <c r="V32" s="1070"/>
      <c r="W32" s="1070"/>
      <c r="X32" s="1070"/>
      <c r="Y32" s="1070"/>
      <c r="Z32" s="1070"/>
      <c r="AA32" s="1070"/>
      <c r="AB32" s="1070"/>
      <c r="AC32" s="1070"/>
      <c r="AD32" s="1070"/>
      <c r="AE32" s="1071"/>
      <c r="AF32" s="1045"/>
      <c r="AG32" s="1046"/>
      <c r="AH32" s="1046"/>
      <c r="AI32" s="1046"/>
      <c r="AJ32" s="1047"/>
      <c r="AK32" s="1006"/>
      <c r="AL32" s="997"/>
      <c r="AM32" s="997"/>
      <c r="AN32" s="997"/>
      <c r="AO32" s="997"/>
      <c r="AP32" s="997"/>
      <c r="AQ32" s="997"/>
      <c r="AR32" s="997"/>
      <c r="AS32" s="997"/>
      <c r="AT32" s="997"/>
      <c r="AU32" s="997"/>
      <c r="AV32" s="997"/>
      <c r="AW32" s="997"/>
      <c r="AX32" s="997"/>
      <c r="AY32" s="997"/>
      <c r="AZ32" s="1068"/>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382</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364</v>
      </c>
      <c r="B63" s="970" t="s">
        <v>383</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850</v>
      </c>
      <c r="AG63" s="985"/>
      <c r="AH63" s="985"/>
      <c r="AI63" s="985"/>
      <c r="AJ63" s="1056"/>
      <c r="AK63" s="1057"/>
      <c r="AL63" s="989"/>
      <c r="AM63" s="989"/>
      <c r="AN63" s="989"/>
      <c r="AO63" s="989"/>
      <c r="AP63" s="985">
        <v>9388</v>
      </c>
      <c r="AQ63" s="985"/>
      <c r="AR63" s="985"/>
      <c r="AS63" s="985"/>
      <c r="AT63" s="985"/>
      <c r="AU63" s="985">
        <v>4187</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385</v>
      </c>
      <c r="B66" s="1022"/>
      <c r="C66" s="1022"/>
      <c r="D66" s="1022"/>
      <c r="E66" s="1022"/>
      <c r="F66" s="1022"/>
      <c r="G66" s="1022"/>
      <c r="H66" s="1022"/>
      <c r="I66" s="1022"/>
      <c r="J66" s="1022"/>
      <c r="K66" s="1022"/>
      <c r="L66" s="1022"/>
      <c r="M66" s="1022"/>
      <c r="N66" s="1022"/>
      <c r="O66" s="1022"/>
      <c r="P66" s="1023"/>
      <c r="Q66" s="1027" t="s">
        <v>386</v>
      </c>
      <c r="R66" s="1028"/>
      <c r="S66" s="1028"/>
      <c r="T66" s="1028"/>
      <c r="U66" s="1029"/>
      <c r="V66" s="1027" t="s">
        <v>387</v>
      </c>
      <c r="W66" s="1028"/>
      <c r="X66" s="1028"/>
      <c r="Y66" s="1028"/>
      <c r="Z66" s="1029"/>
      <c r="AA66" s="1027" t="s">
        <v>388</v>
      </c>
      <c r="AB66" s="1028"/>
      <c r="AC66" s="1028"/>
      <c r="AD66" s="1028"/>
      <c r="AE66" s="1029"/>
      <c r="AF66" s="1033" t="s">
        <v>389</v>
      </c>
      <c r="AG66" s="1034"/>
      <c r="AH66" s="1034"/>
      <c r="AI66" s="1034"/>
      <c r="AJ66" s="1035"/>
      <c r="AK66" s="1027" t="s">
        <v>390</v>
      </c>
      <c r="AL66" s="1022"/>
      <c r="AM66" s="1022"/>
      <c r="AN66" s="1022"/>
      <c r="AO66" s="1023"/>
      <c r="AP66" s="1027" t="s">
        <v>391</v>
      </c>
      <c r="AQ66" s="1028"/>
      <c r="AR66" s="1028"/>
      <c r="AS66" s="1028"/>
      <c r="AT66" s="1029"/>
      <c r="AU66" s="1027" t="s">
        <v>392</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557</v>
      </c>
      <c r="C68" s="1012"/>
      <c r="D68" s="1012"/>
      <c r="E68" s="1012"/>
      <c r="F68" s="1012"/>
      <c r="G68" s="1012"/>
      <c r="H68" s="1012"/>
      <c r="I68" s="1012"/>
      <c r="J68" s="1012"/>
      <c r="K68" s="1012"/>
      <c r="L68" s="1012"/>
      <c r="M68" s="1012"/>
      <c r="N68" s="1012"/>
      <c r="O68" s="1012"/>
      <c r="P68" s="1013"/>
      <c r="Q68" s="1014">
        <v>4154</v>
      </c>
      <c r="R68" s="1008"/>
      <c r="S68" s="1008"/>
      <c r="T68" s="1008"/>
      <c r="U68" s="1008"/>
      <c r="V68" s="1008">
        <v>4106</v>
      </c>
      <c r="W68" s="1008"/>
      <c r="X68" s="1008"/>
      <c r="Y68" s="1008"/>
      <c r="Z68" s="1008"/>
      <c r="AA68" s="1008">
        <v>47</v>
      </c>
      <c r="AB68" s="1008"/>
      <c r="AC68" s="1008"/>
      <c r="AD68" s="1008"/>
      <c r="AE68" s="1008"/>
      <c r="AF68" s="1008">
        <v>47</v>
      </c>
      <c r="AG68" s="1008"/>
      <c r="AH68" s="1008"/>
      <c r="AI68" s="1008"/>
      <c r="AJ68" s="1008"/>
      <c r="AK68" s="1008">
        <v>20</v>
      </c>
      <c r="AL68" s="1008"/>
      <c r="AM68" s="1008"/>
      <c r="AN68" s="1008"/>
      <c r="AO68" s="1008"/>
      <c r="AP68" s="1008">
        <v>3172</v>
      </c>
      <c r="AQ68" s="1008"/>
      <c r="AR68" s="1008"/>
      <c r="AS68" s="1008"/>
      <c r="AT68" s="1008"/>
      <c r="AU68" s="1008">
        <v>791</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558</v>
      </c>
      <c r="C69" s="1001"/>
      <c r="D69" s="1001"/>
      <c r="E69" s="1001"/>
      <c r="F69" s="1001"/>
      <c r="G69" s="1001"/>
      <c r="H69" s="1001"/>
      <c r="I69" s="1001"/>
      <c r="J69" s="1001"/>
      <c r="K69" s="1001"/>
      <c r="L69" s="1001"/>
      <c r="M69" s="1001"/>
      <c r="N69" s="1001"/>
      <c r="O69" s="1001"/>
      <c r="P69" s="1002"/>
      <c r="Q69" s="1003">
        <v>65</v>
      </c>
      <c r="R69" s="997"/>
      <c r="S69" s="997"/>
      <c r="T69" s="997"/>
      <c r="U69" s="997"/>
      <c r="V69" s="997">
        <v>65</v>
      </c>
      <c r="W69" s="997"/>
      <c r="X69" s="997"/>
      <c r="Y69" s="997"/>
      <c r="Z69" s="997"/>
      <c r="AA69" s="997">
        <v>0</v>
      </c>
      <c r="AB69" s="997"/>
      <c r="AC69" s="997"/>
      <c r="AD69" s="997"/>
      <c r="AE69" s="997"/>
      <c r="AF69" s="997">
        <v>0</v>
      </c>
      <c r="AG69" s="997"/>
      <c r="AH69" s="997"/>
      <c r="AI69" s="997"/>
      <c r="AJ69" s="997"/>
      <c r="AK69" s="997">
        <v>0</v>
      </c>
      <c r="AL69" s="997"/>
      <c r="AM69" s="997"/>
      <c r="AN69" s="997"/>
      <c r="AO69" s="997"/>
      <c r="AP69" s="997">
        <v>65</v>
      </c>
      <c r="AQ69" s="997"/>
      <c r="AR69" s="997"/>
      <c r="AS69" s="997"/>
      <c r="AT69" s="997"/>
      <c r="AU69" s="997">
        <v>21</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547</v>
      </c>
      <c r="C70" s="1001"/>
      <c r="D70" s="1001"/>
      <c r="E70" s="1001"/>
      <c r="F70" s="1001"/>
      <c r="G70" s="1001"/>
      <c r="H70" s="1001"/>
      <c r="I70" s="1001"/>
      <c r="J70" s="1001"/>
      <c r="K70" s="1001"/>
      <c r="L70" s="1001"/>
      <c r="M70" s="1001"/>
      <c r="N70" s="1001"/>
      <c r="O70" s="1001"/>
      <c r="P70" s="1002"/>
      <c r="Q70" s="1003">
        <v>1056</v>
      </c>
      <c r="R70" s="997"/>
      <c r="S70" s="997"/>
      <c r="T70" s="997"/>
      <c r="U70" s="997"/>
      <c r="V70" s="997">
        <v>1023</v>
      </c>
      <c r="W70" s="997"/>
      <c r="X70" s="997"/>
      <c r="Y70" s="997"/>
      <c r="Z70" s="997"/>
      <c r="AA70" s="997">
        <v>33</v>
      </c>
      <c r="AB70" s="997"/>
      <c r="AC70" s="997"/>
      <c r="AD70" s="997"/>
      <c r="AE70" s="997"/>
      <c r="AF70" s="997">
        <v>33</v>
      </c>
      <c r="AG70" s="997"/>
      <c r="AH70" s="997"/>
      <c r="AI70" s="997"/>
      <c r="AJ70" s="997"/>
      <c r="AK70" s="997" t="s">
        <v>546</v>
      </c>
      <c r="AL70" s="997"/>
      <c r="AM70" s="997"/>
      <c r="AN70" s="997"/>
      <c r="AO70" s="997"/>
      <c r="AP70" s="997" t="s">
        <v>546</v>
      </c>
      <c r="AQ70" s="997"/>
      <c r="AR70" s="997"/>
      <c r="AS70" s="997"/>
      <c r="AT70" s="997"/>
      <c r="AU70" s="997" t="s">
        <v>546</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548</v>
      </c>
      <c r="C71" s="1001"/>
      <c r="D71" s="1001"/>
      <c r="E71" s="1001"/>
      <c r="F71" s="1001"/>
      <c r="G71" s="1001"/>
      <c r="H71" s="1001"/>
      <c r="I71" s="1001"/>
      <c r="J71" s="1001"/>
      <c r="K71" s="1001"/>
      <c r="L71" s="1001"/>
      <c r="M71" s="1001"/>
      <c r="N71" s="1001"/>
      <c r="O71" s="1001"/>
      <c r="P71" s="1002"/>
      <c r="Q71" s="1003">
        <v>64808</v>
      </c>
      <c r="R71" s="997"/>
      <c r="S71" s="997"/>
      <c r="T71" s="997"/>
      <c r="U71" s="997"/>
      <c r="V71" s="997">
        <v>62834</v>
      </c>
      <c r="W71" s="997"/>
      <c r="X71" s="997"/>
      <c r="Y71" s="997"/>
      <c r="Z71" s="997"/>
      <c r="AA71" s="997">
        <v>1974</v>
      </c>
      <c r="AB71" s="997"/>
      <c r="AC71" s="997"/>
      <c r="AD71" s="997"/>
      <c r="AE71" s="997"/>
      <c r="AF71" s="997">
        <v>1961</v>
      </c>
      <c r="AG71" s="997"/>
      <c r="AH71" s="997"/>
      <c r="AI71" s="997"/>
      <c r="AJ71" s="997"/>
      <c r="AK71" s="997">
        <v>160</v>
      </c>
      <c r="AL71" s="997"/>
      <c r="AM71" s="997"/>
      <c r="AN71" s="997"/>
      <c r="AO71" s="997"/>
      <c r="AP71" s="997" t="s">
        <v>546</v>
      </c>
      <c r="AQ71" s="997"/>
      <c r="AR71" s="997"/>
      <c r="AS71" s="997"/>
      <c r="AT71" s="997"/>
      <c r="AU71" s="997" t="s">
        <v>546</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549</v>
      </c>
      <c r="C72" s="1001"/>
      <c r="D72" s="1001"/>
      <c r="E72" s="1001"/>
      <c r="F72" s="1001"/>
      <c r="G72" s="1001"/>
      <c r="H72" s="1001"/>
      <c r="I72" s="1001"/>
      <c r="J72" s="1001"/>
      <c r="K72" s="1001"/>
      <c r="L72" s="1001"/>
      <c r="M72" s="1001"/>
      <c r="N72" s="1001"/>
      <c r="O72" s="1001"/>
      <c r="P72" s="1002"/>
      <c r="Q72" s="1003">
        <v>540</v>
      </c>
      <c r="R72" s="997"/>
      <c r="S72" s="997"/>
      <c r="T72" s="997"/>
      <c r="U72" s="997"/>
      <c r="V72" s="997">
        <v>435</v>
      </c>
      <c r="W72" s="997"/>
      <c r="X72" s="997"/>
      <c r="Y72" s="997"/>
      <c r="Z72" s="997"/>
      <c r="AA72" s="997">
        <v>105</v>
      </c>
      <c r="AB72" s="997"/>
      <c r="AC72" s="997"/>
      <c r="AD72" s="997"/>
      <c r="AE72" s="997"/>
      <c r="AF72" s="997">
        <v>105</v>
      </c>
      <c r="AG72" s="997"/>
      <c r="AH72" s="997"/>
      <c r="AI72" s="997"/>
      <c r="AJ72" s="997"/>
      <c r="AK72" s="997">
        <v>73</v>
      </c>
      <c r="AL72" s="997"/>
      <c r="AM72" s="997"/>
      <c r="AN72" s="997"/>
      <c r="AO72" s="997"/>
      <c r="AP72" s="997" t="s">
        <v>546</v>
      </c>
      <c r="AQ72" s="997"/>
      <c r="AR72" s="997"/>
      <c r="AS72" s="997"/>
      <c r="AT72" s="997"/>
      <c r="AU72" s="997" t="s">
        <v>546</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550</v>
      </c>
      <c r="C73" s="1001"/>
      <c r="D73" s="1001"/>
      <c r="E73" s="1001"/>
      <c r="F73" s="1001"/>
      <c r="G73" s="1001"/>
      <c r="H73" s="1001"/>
      <c r="I73" s="1001"/>
      <c r="J73" s="1001"/>
      <c r="K73" s="1001"/>
      <c r="L73" s="1001"/>
      <c r="M73" s="1001"/>
      <c r="N73" s="1001"/>
      <c r="O73" s="1001"/>
      <c r="P73" s="1002"/>
      <c r="Q73" s="1003">
        <v>737974</v>
      </c>
      <c r="R73" s="997"/>
      <c r="S73" s="997"/>
      <c r="T73" s="997"/>
      <c r="U73" s="997"/>
      <c r="V73" s="997">
        <v>705624</v>
      </c>
      <c r="W73" s="997"/>
      <c r="X73" s="997"/>
      <c r="Y73" s="997"/>
      <c r="Z73" s="997"/>
      <c r="AA73" s="997">
        <v>32350</v>
      </c>
      <c r="AB73" s="997"/>
      <c r="AC73" s="997"/>
      <c r="AD73" s="997"/>
      <c r="AE73" s="997"/>
      <c r="AF73" s="997">
        <v>32350</v>
      </c>
      <c r="AG73" s="997"/>
      <c r="AH73" s="997"/>
      <c r="AI73" s="997"/>
      <c r="AJ73" s="997"/>
      <c r="AK73" s="997">
        <v>127</v>
      </c>
      <c r="AL73" s="997"/>
      <c r="AM73" s="997"/>
      <c r="AN73" s="997"/>
      <c r="AO73" s="997"/>
      <c r="AP73" s="997" t="s">
        <v>545</v>
      </c>
      <c r="AQ73" s="997"/>
      <c r="AR73" s="997"/>
      <c r="AS73" s="997"/>
      <c r="AT73" s="997"/>
      <c r="AU73" s="997" t="s">
        <v>546</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551</v>
      </c>
      <c r="C74" s="1001"/>
      <c r="D74" s="1001"/>
      <c r="E74" s="1001"/>
      <c r="F74" s="1001"/>
      <c r="G74" s="1001"/>
      <c r="H74" s="1001"/>
      <c r="I74" s="1001"/>
      <c r="J74" s="1001"/>
      <c r="K74" s="1001"/>
      <c r="L74" s="1001"/>
      <c r="M74" s="1001"/>
      <c r="N74" s="1001"/>
      <c r="O74" s="1001"/>
      <c r="P74" s="1002"/>
      <c r="Q74" s="1003">
        <v>183</v>
      </c>
      <c r="R74" s="997"/>
      <c r="S74" s="997"/>
      <c r="T74" s="997"/>
      <c r="U74" s="997"/>
      <c r="V74" s="997">
        <v>171</v>
      </c>
      <c r="W74" s="997"/>
      <c r="X74" s="997"/>
      <c r="Y74" s="997"/>
      <c r="Z74" s="997"/>
      <c r="AA74" s="997">
        <v>12</v>
      </c>
      <c r="AB74" s="997"/>
      <c r="AC74" s="997"/>
      <c r="AD74" s="997"/>
      <c r="AE74" s="997"/>
      <c r="AF74" s="997">
        <v>12</v>
      </c>
      <c r="AG74" s="997"/>
      <c r="AH74" s="997"/>
      <c r="AI74" s="997"/>
      <c r="AJ74" s="997"/>
      <c r="AK74" s="997" t="s">
        <v>546</v>
      </c>
      <c r="AL74" s="997"/>
      <c r="AM74" s="997"/>
      <c r="AN74" s="997"/>
      <c r="AO74" s="997"/>
      <c r="AP74" s="997" t="s">
        <v>546</v>
      </c>
      <c r="AQ74" s="997"/>
      <c r="AR74" s="997"/>
      <c r="AS74" s="997"/>
      <c r="AT74" s="997"/>
      <c r="AU74" s="997" t="s">
        <v>546</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559</v>
      </c>
      <c r="C75" s="1001"/>
      <c r="D75" s="1001"/>
      <c r="E75" s="1001"/>
      <c r="F75" s="1001"/>
      <c r="G75" s="1001"/>
      <c r="H75" s="1001"/>
      <c r="I75" s="1001"/>
      <c r="J75" s="1001"/>
      <c r="K75" s="1001"/>
      <c r="L75" s="1001"/>
      <c r="M75" s="1001"/>
      <c r="N75" s="1001"/>
      <c r="O75" s="1001"/>
      <c r="P75" s="1002"/>
      <c r="Q75" s="1004">
        <v>65</v>
      </c>
      <c r="R75" s="1005"/>
      <c r="S75" s="1005"/>
      <c r="T75" s="1005"/>
      <c r="U75" s="1006"/>
      <c r="V75" s="1007">
        <v>65</v>
      </c>
      <c r="W75" s="1005"/>
      <c r="X75" s="1005"/>
      <c r="Y75" s="1005"/>
      <c r="Z75" s="1006"/>
      <c r="AA75" s="1007" t="s">
        <v>546</v>
      </c>
      <c r="AB75" s="1005"/>
      <c r="AC75" s="1005"/>
      <c r="AD75" s="1005"/>
      <c r="AE75" s="1006"/>
      <c r="AF75" s="1007" t="s">
        <v>546</v>
      </c>
      <c r="AG75" s="1005"/>
      <c r="AH75" s="1005"/>
      <c r="AI75" s="1005"/>
      <c r="AJ75" s="1006"/>
      <c r="AK75" s="1007" t="s">
        <v>546</v>
      </c>
      <c r="AL75" s="1005"/>
      <c r="AM75" s="1005"/>
      <c r="AN75" s="1005"/>
      <c r="AO75" s="1006"/>
      <c r="AP75" s="1007" t="s">
        <v>546</v>
      </c>
      <c r="AQ75" s="1005"/>
      <c r="AR75" s="1005"/>
      <c r="AS75" s="1005"/>
      <c r="AT75" s="1006"/>
      <c r="AU75" s="1007" t="s">
        <v>546</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560</v>
      </c>
      <c r="C76" s="1001"/>
      <c r="D76" s="1001"/>
      <c r="E76" s="1001"/>
      <c r="F76" s="1001"/>
      <c r="G76" s="1001"/>
      <c r="H76" s="1001"/>
      <c r="I76" s="1001"/>
      <c r="J76" s="1001"/>
      <c r="K76" s="1001"/>
      <c r="L76" s="1001"/>
      <c r="M76" s="1001"/>
      <c r="N76" s="1001"/>
      <c r="O76" s="1001"/>
      <c r="P76" s="1002"/>
      <c r="Q76" s="1004">
        <v>100</v>
      </c>
      <c r="R76" s="1005"/>
      <c r="S76" s="1005"/>
      <c r="T76" s="1005"/>
      <c r="U76" s="1006"/>
      <c r="V76" s="1007">
        <v>99</v>
      </c>
      <c r="W76" s="1005"/>
      <c r="X76" s="1005"/>
      <c r="Y76" s="1005"/>
      <c r="Z76" s="1006"/>
      <c r="AA76" s="1007">
        <v>0</v>
      </c>
      <c r="AB76" s="1005"/>
      <c r="AC76" s="1005"/>
      <c r="AD76" s="1005"/>
      <c r="AE76" s="1006"/>
      <c r="AF76" s="1007">
        <v>0</v>
      </c>
      <c r="AG76" s="1005"/>
      <c r="AH76" s="1005"/>
      <c r="AI76" s="1005"/>
      <c r="AJ76" s="1006"/>
      <c r="AK76" s="1007">
        <v>2</v>
      </c>
      <c r="AL76" s="1005"/>
      <c r="AM76" s="1005"/>
      <c r="AN76" s="1005"/>
      <c r="AO76" s="1006"/>
      <c r="AP76" s="1007" t="s">
        <v>546</v>
      </c>
      <c r="AQ76" s="1005"/>
      <c r="AR76" s="1005"/>
      <c r="AS76" s="1005"/>
      <c r="AT76" s="1006"/>
      <c r="AU76" s="1007" t="s">
        <v>546</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552</v>
      </c>
      <c r="C77" s="1001"/>
      <c r="D77" s="1001"/>
      <c r="E77" s="1001"/>
      <c r="F77" s="1001"/>
      <c r="G77" s="1001"/>
      <c r="H77" s="1001"/>
      <c r="I77" s="1001"/>
      <c r="J77" s="1001"/>
      <c r="K77" s="1001"/>
      <c r="L77" s="1001"/>
      <c r="M77" s="1001"/>
      <c r="N77" s="1001"/>
      <c r="O77" s="1001"/>
      <c r="P77" s="1002"/>
      <c r="Q77" s="1004">
        <v>211</v>
      </c>
      <c r="R77" s="1005"/>
      <c r="S77" s="1005"/>
      <c r="T77" s="1005"/>
      <c r="U77" s="1006"/>
      <c r="V77" s="1007">
        <v>207</v>
      </c>
      <c r="W77" s="1005"/>
      <c r="X77" s="1005"/>
      <c r="Y77" s="1005"/>
      <c r="Z77" s="1006"/>
      <c r="AA77" s="1007">
        <v>4</v>
      </c>
      <c r="AB77" s="1005"/>
      <c r="AC77" s="1005"/>
      <c r="AD77" s="1005"/>
      <c r="AE77" s="1006"/>
      <c r="AF77" s="1007">
        <v>4</v>
      </c>
      <c r="AG77" s="1005"/>
      <c r="AH77" s="1005"/>
      <c r="AI77" s="1005"/>
      <c r="AJ77" s="1006"/>
      <c r="AK77" s="1007" t="s">
        <v>546</v>
      </c>
      <c r="AL77" s="1005"/>
      <c r="AM77" s="1005"/>
      <c r="AN77" s="1005"/>
      <c r="AO77" s="1006"/>
      <c r="AP77" s="1007" t="s">
        <v>546</v>
      </c>
      <c r="AQ77" s="1005"/>
      <c r="AR77" s="1005"/>
      <c r="AS77" s="1005"/>
      <c r="AT77" s="1006"/>
      <c r="AU77" s="1007" t="s">
        <v>546</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393</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34512</v>
      </c>
      <c r="AG88" s="985"/>
      <c r="AH88" s="985"/>
      <c r="AI88" s="985"/>
      <c r="AJ88" s="985"/>
      <c r="AK88" s="989"/>
      <c r="AL88" s="989"/>
      <c r="AM88" s="989"/>
      <c r="AN88" s="989"/>
      <c r="AO88" s="989"/>
      <c r="AP88" s="985">
        <v>3237</v>
      </c>
      <c r="AQ88" s="985"/>
      <c r="AR88" s="985"/>
      <c r="AS88" s="985"/>
      <c r="AT88" s="985"/>
      <c r="AU88" s="985">
        <v>812</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394</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210</v>
      </c>
      <c r="CS102" s="977"/>
      <c r="CT102" s="977"/>
      <c r="CU102" s="977"/>
      <c r="CV102" s="978"/>
      <c r="CW102" s="976" t="s">
        <v>556</v>
      </c>
      <c r="CX102" s="977"/>
      <c r="CY102" s="977"/>
      <c r="CZ102" s="977"/>
      <c r="DA102" s="978"/>
      <c r="DB102" s="976">
        <v>27</v>
      </c>
      <c r="DC102" s="977"/>
      <c r="DD102" s="977"/>
      <c r="DE102" s="977"/>
      <c r="DF102" s="978"/>
      <c r="DG102" s="976" t="s">
        <v>555</v>
      </c>
      <c r="DH102" s="977"/>
      <c r="DI102" s="977"/>
      <c r="DJ102" s="977"/>
      <c r="DK102" s="978"/>
      <c r="DL102" s="976" t="s">
        <v>546</v>
      </c>
      <c r="DM102" s="977"/>
      <c r="DN102" s="977"/>
      <c r="DO102" s="977"/>
      <c r="DP102" s="978"/>
      <c r="DQ102" s="976" t="s">
        <v>555</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395</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396</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399</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400</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402</v>
      </c>
      <c r="AB109" s="918"/>
      <c r="AC109" s="918"/>
      <c r="AD109" s="918"/>
      <c r="AE109" s="919"/>
      <c r="AF109" s="920" t="s">
        <v>284</v>
      </c>
      <c r="AG109" s="918"/>
      <c r="AH109" s="918"/>
      <c r="AI109" s="918"/>
      <c r="AJ109" s="919"/>
      <c r="AK109" s="920" t="s">
        <v>283</v>
      </c>
      <c r="AL109" s="918"/>
      <c r="AM109" s="918"/>
      <c r="AN109" s="918"/>
      <c r="AO109" s="919"/>
      <c r="AP109" s="920" t="s">
        <v>403</v>
      </c>
      <c r="AQ109" s="918"/>
      <c r="AR109" s="918"/>
      <c r="AS109" s="918"/>
      <c r="AT109" s="949"/>
      <c r="AU109" s="917" t="s">
        <v>401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402</v>
      </c>
      <c r="BR109" s="918"/>
      <c r="BS109" s="918"/>
      <c r="BT109" s="918"/>
      <c r="BU109" s="919"/>
      <c r="BV109" s="920" t="s">
        <v>284</v>
      </c>
      <c r="BW109" s="918"/>
      <c r="BX109" s="918"/>
      <c r="BY109" s="918"/>
      <c r="BZ109" s="919"/>
      <c r="CA109" s="920" t="s">
        <v>283</v>
      </c>
      <c r="CB109" s="918"/>
      <c r="CC109" s="918"/>
      <c r="CD109" s="918"/>
      <c r="CE109" s="919"/>
      <c r="CF109" s="958" t="s">
        <v>403</v>
      </c>
      <c r="CG109" s="958"/>
      <c r="CH109" s="958"/>
      <c r="CI109" s="958"/>
      <c r="CJ109" s="958"/>
      <c r="CK109" s="920" t="s">
        <v>404</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402</v>
      </c>
      <c r="DH109" s="918"/>
      <c r="DI109" s="918"/>
      <c r="DJ109" s="918"/>
      <c r="DK109" s="919"/>
      <c r="DL109" s="920" t="s">
        <v>284</v>
      </c>
      <c r="DM109" s="918"/>
      <c r="DN109" s="918"/>
      <c r="DO109" s="918"/>
      <c r="DP109" s="919"/>
      <c r="DQ109" s="920" t="s">
        <v>283</v>
      </c>
      <c r="DR109" s="918"/>
      <c r="DS109" s="918"/>
      <c r="DT109" s="918"/>
      <c r="DU109" s="919"/>
      <c r="DV109" s="920" t="s">
        <v>403</v>
      </c>
      <c r="DW109" s="918"/>
      <c r="DX109" s="918"/>
      <c r="DY109" s="918"/>
      <c r="DZ109" s="949"/>
    </row>
    <row r="110" spans="1:131" s="197" customFormat="1" ht="26.25" customHeight="1">
      <c r="A110" s="787" t="s">
        <v>405</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538030</v>
      </c>
      <c r="AB110" s="903"/>
      <c r="AC110" s="903"/>
      <c r="AD110" s="903"/>
      <c r="AE110" s="904"/>
      <c r="AF110" s="905">
        <v>418935</v>
      </c>
      <c r="AG110" s="903"/>
      <c r="AH110" s="903"/>
      <c r="AI110" s="903"/>
      <c r="AJ110" s="904"/>
      <c r="AK110" s="905">
        <v>483052</v>
      </c>
      <c r="AL110" s="903"/>
      <c r="AM110" s="903"/>
      <c r="AN110" s="903"/>
      <c r="AO110" s="904"/>
      <c r="AP110" s="906">
        <v>8.9</v>
      </c>
      <c r="AQ110" s="907"/>
      <c r="AR110" s="907"/>
      <c r="AS110" s="907"/>
      <c r="AT110" s="908"/>
      <c r="AU110" s="950" t="s">
        <v>61</v>
      </c>
      <c r="AV110" s="951"/>
      <c r="AW110" s="951"/>
      <c r="AX110" s="951"/>
      <c r="AY110" s="952"/>
      <c r="AZ110" s="846" t="s">
        <v>406</v>
      </c>
      <c r="BA110" s="788"/>
      <c r="BB110" s="788"/>
      <c r="BC110" s="788"/>
      <c r="BD110" s="788"/>
      <c r="BE110" s="788"/>
      <c r="BF110" s="788"/>
      <c r="BG110" s="788"/>
      <c r="BH110" s="788"/>
      <c r="BI110" s="788"/>
      <c r="BJ110" s="788"/>
      <c r="BK110" s="788"/>
      <c r="BL110" s="788"/>
      <c r="BM110" s="788"/>
      <c r="BN110" s="788"/>
      <c r="BO110" s="788"/>
      <c r="BP110" s="789"/>
      <c r="BQ110" s="829">
        <v>6684839</v>
      </c>
      <c r="BR110" s="830"/>
      <c r="BS110" s="830"/>
      <c r="BT110" s="830"/>
      <c r="BU110" s="830"/>
      <c r="BV110" s="830">
        <v>6983916</v>
      </c>
      <c r="BW110" s="830"/>
      <c r="BX110" s="830"/>
      <c r="BY110" s="830"/>
      <c r="BZ110" s="830"/>
      <c r="CA110" s="830">
        <v>7504531</v>
      </c>
      <c r="CB110" s="830"/>
      <c r="CC110" s="830"/>
      <c r="CD110" s="830"/>
      <c r="CE110" s="830"/>
      <c r="CF110" s="891">
        <v>137.5</v>
      </c>
      <c r="CG110" s="892"/>
      <c r="CH110" s="892"/>
      <c r="CI110" s="892"/>
      <c r="CJ110" s="892"/>
      <c r="CK110" s="946" t="s">
        <v>407</v>
      </c>
      <c r="CL110" s="894"/>
      <c r="CM110" s="899" t="s">
        <v>408</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409</v>
      </c>
      <c r="DH110" s="830"/>
      <c r="DI110" s="830"/>
      <c r="DJ110" s="830"/>
      <c r="DK110" s="830"/>
      <c r="DL110" s="830" t="s">
        <v>409</v>
      </c>
      <c r="DM110" s="830"/>
      <c r="DN110" s="830"/>
      <c r="DO110" s="830"/>
      <c r="DP110" s="830"/>
      <c r="DQ110" s="830" t="s">
        <v>409</v>
      </c>
      <c r="DR110" s="830"/>
      <c r="DS110" s="830"/>
      <c r="DT110" s="830"/>
      <c r="DU110" s="830"/>
      <c r="DV110" s="831" t="s">
        <v>409</v>
      </c>
      <c r="DW110" s="831"/>
      <c r="DX110" s="831"/>
      <c r="DY110" s="831"/>
      <c r="DZ110" s="832"/>
    </row>
    <row r="111" spans="1:131" s="197" customFormat="1" ht="26.25" customHeight="1">
      <c r="A111" s="808" t="s">
        <v>410</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409</v>
      </c>
      <c r="AB111" s="939"/>
      <c r="AC111" s="939"/>
      <c r="AD111" s="939"/>
      <c r="AE111" s="940"/>
      <c r="AF111" s="941" t="s">
        <v>409</v>
      </c>
      <c r="AG111" s="939"/>
      <c r="AH111" s="939"/>
      <c r="AI111" s="939"/>
      <c r="AJ111" s="940"/>
      <c r="AK111" s="941" t="s">
        <v>409</v>
      </c>
      <c r="AL111" s="939"/>
      <c r="AM111" s="939"/>
      <c r="AN111" s="939"/>
      <c r="AO111" s="940"/>
      <c r="AP111" s="942" t="s">
        <v>409</v>
      </c>
      <c r="AQ111" s="943"/>
      <c r="AR111" s="943"/>
      <c r="AS111" s="943"/>
      <c r="AT111" s="944"/>
      <c r="AU111" s="953"/>
      <c r="AV111" s="954"/>
      <c r="AW111" s="954"/>
      <c r="AX111" s="954"/>
      <c r="AY111" s="955"/>
      <c r="AZ111" s="797" t="s">
        <v>411</v>
      </c>
      <c r="BA111" s="798"/>
      <c r="BB111" s="798"/>
      <c r="BC111" s="798"/>
      <c r="BD111" s="798"/>
      <c r="BE111" s="798"/>
      <c r="BF111" s="798"/>
      <c r="BG111" s="798"/>
      <c r="BH111" s="798"/>
      <c r="BI111" s="798"/>
      <c r="BJ111" s="798"/>
      <c r="BK111" s="798"/>
      <c r="BL111" s="798"/>
      <c r="BM111" s="798"/>
      <c r="BN111" s="798"/>
      <c r="BO111" s="798"/>
      <c r="BP111" s="799"/>
      <c r="BQ111" s="800">
        <v>25092</v>
      </c>
      <c r="BR111" s="801"/>
      <c r="BS111" s="801"/>
      <c r="BT111" s="801"/>
      <c r="BU111" s="801"/>
      <c r="BV111" s="801">
        <v>29135</v>
      </c>
      <c r="BW111" s="801"/>
      <c r="BX111" s="801"/>
      <c r="BY111" s="801"/>
      <c r="BZ111" s="801"/>
      <c r="CA111" s="801">
        <v>24515</v>
      </c>
      <c r="CB111" s="801"/>
      <c r="CC111" s="801"/>
      <c r="CD111" s="801"/>
      <c r="CE111" s="801"/>
      <c r="CF111" s="878">
        <v>0.4</v>
      </c>
      <c r="CG111" s="879"/>
      <c r="CH111" s="879"/>
      <c r="CI111" s="879"/>
      <c r="CJ111" s="879"/>
      <c r="CK111" s="947"/>
      <c r="CL111" s="896"/>
      <c r="CM111" s="833" t="s">
        <v>412</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409</v>
      </c>
      <c r="DH111" s="801"/>
      <c r="DI111" s="801"/>
      <c r="DJ111" s="801"/>
      <c r="DK111" s="801"/>
      <c r="DL111" s="801" t="s">
        <v>409</v>
      </c>
      <c r="DM111" s="801"/>
      <c r="DN111" s="801"/>
      <c r="DO111" s="801"/>
      <c r="DP111" s="801"/>
      <c r="DQ111" s="801" t="s">
        <v>409</v>
      </c>
      <c r="DR111" s="801"/>
      <c r="DS111" s="801"/>
      <c r="DT111" s="801"/>
      <c r="DU111" s="801"/>
      <c r="DV111" s="853" t="s">
        <v>409</v>
      </c>
      <c r="DW111" s="853"/>
      <c r="DX111" s="853"/>
      <c r="DY111" s="853"/>
      <c r="DZ111" s="854"/>
    </row>
    <row r="112" spans="1:131" s="197" customFormat="1" ht="26.25" customHeight="1">
      <c r="A112" s="932" t="s">
        <v>413</v>
      </c>
      <c r="B112" s="933"/>
      <c r="C112" s="798" t="s">
        <v>414</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v>3333</v>
      </c>
      <c r="AB112" s="814"/>
      <c r="AC112" s="814"/>
      <c r="AD112" s="814"/>
      <c r="AE112" s="815"/>
      <c r="AF112" s="816">
        <v>3333</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415</v>
      </c>
      <c r="BA112" s="798"/>
      <c r="BB112" s="798"/>
      <c r="BC112" s="798"/>
      <c r="BD112" s="798"/>
      <c r="BE112" s="798"/>
      <c r="BF112" s="798"/>
      <c r="BG112" s="798"/>
      <c r="BH112" s="798"/>
      <c r="BI112" s="798"/>
      <c r="BJ112" s="798"/>
      <c r="BK112" s="798"/>
      <c r="BL112" s="798"/>
      <c r="BM112" s="798"/>
      <c r="BN112" s="798"/>
      <c r="BO112" s="798"/>
      <c r="BP112" s="799"/>
      <c r="BQ112" s="800">
        <v>4672142</v>
      </c>
      <c r="BR112" s="801"/>
      <c r="BS112" s="801"/>
      <c r="BT112" s="801"/>
      <c r="BU112" s="801"/>
      <c r="BV112" s="801">
        <v>4412335</v>
      </c>
      <c r="BW112" s="801"/>
      <c r="BX112" s="801"/>
      <c r="BY112" s="801"/>
      <c r="BZ112" s="801"/>
      <c r="CA112" s="801">
        <v>4187006</v>
      </c>
      <c r="CB112" s="801"/>
      <c r="CC112" s="801"/>
      <c r="CD112" s="801"/>
      <c r="CE112" s="801"/>
      <c r="CF112" s="878">
        <v>76.7</v>
      </c>
      <c r="CG112" s="879"/>
      <c r="CH112" s="879"/>
      <c r="CI112" s="879"/>
      <c r="CJ112" s="879"/>
      <c r="CK112" s="947"/>
      <c r="CL112" s="896"/>
      <c r="CM112" s="833" t="s">
        <v>416</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c r="A113" s="934"/>
      <c r="B113" s="935"/>
      <c r="C113" s="798" t="s">
        <v>417</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430798</v>
      </c>
      <c r="AB113" s="939"/>
      <c r="AC113" s="939"/>
      <c r="AD113" s="939"/>
      <c r="AE113" s="940"/>
      <c r="AF113" s="941">
        <v>428809</v>
      </c>
      <c r="AG113" s="939"/>
      <c r="AH113" s="939"/>
      <c r="AI113" s="939"/>
      <c r="AJ113" s="940"/>
      <c r="AK113" s="941">
        <v>428780</v>
      </c>
      <c r="AL113" s="939"/>
      <c r="AM113" s="939"/>
      <c r="AN113" s="939"/>
      <c r="AO113" s="940"/>
      <c r="AP113" s="942">
        <v>7.9</v>
      </c>
      <c r="AQ113" s="943"/>
      <c r="AR113" s="943"/>
      <c r="AS113" s="943"/>
      <c r="AT113" s="944"/>
      <c r="AU113" s="953"/>
      <c r="AV113" s="954"/>
      <c r="AW113" s="954"/>
      <c r="AX113" s="954"/>
      <c r="AY113" s="955"/>
      <c r="AZ113" s="797" t="s">
        <v>418</v>
      </c>
      <c r="BA113" s="798"/>
      <c r="BB113" s="798"/>
      <c r="BC113" s="798"/>
      <c r="BD113" s="798"/>
      <c r="BE113" s="798"/>
      <c r="BF113" s="798"/>
      <c r="BG113" s="798"/>
      <c r="BH113" s="798"/>
      <c r="BI113" s="798"/>
      <c r="BJ113" s="798"/>
      <c r="BK113" s="798"/>
      <c r="BL113" s="798"/>
      <c r="BM113" s="798"/>
      <c r="BN113" s="798"/>
      <c r="BO113" s="798"/>
      <c r="BP113" s="799"/>
      <c r="BQ113" s="800">
        <v>941994</v>
      </c>
      <c r="BR113" s="801"/>
      <c r="BS113" s="801"/>
      <c r="BT113" s="801"/>
      <c r="BU113" s="801"/>
      <c r="BV113" s="801">
        <v>878668</v>
      </c>
      <c r="BW113" s="801"/>
      <c r="BX113" s="801"/>
      <c r="BY113" s="801"/>
      <c r="BZ113" s="801"/>
      <c r="CA113" s="801">
        <v>811821</v>
      </c>
      <c r="CB113" s="801"/>
      <c r="CC113" s="801"/>
      <c r="CD113" s="801"/>
      <c r="CE113" s="801"/>
      <c r="CF113" s="878">
        <v>14.9</v>
      </c>
      <c r="CG113" s="879"/>
      <c r="CH113" s="879"/>
      <c r="CI113" s="879"/>
      <c r="CJ113" s="879"/>
      <c r="CK113" s="947"/>
      <c r="CL113" s="896"/>
      <c r="CM113" s="833" t="s">
        <v>419</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c r="A114" s="934"/>
      <c r="B114" s="935"/>
      <c r="C114" s="798" t="s">
        <v>420</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102068</v>
      </c>
      <c r="AB114" s="814"/>
      <c r="AC114" s="814"/>
      <c r="AD114" s="814"/>
      <c r="AE114" s="815"/>
      <c r="AF114" s="816">
        <v>93661</v>
      </c>
      <c r="AG114" s="814"/>
      <c r="AH114" s="814"/>
      <c r="AI114" s="814"/>
      <c r="AJ114" s="815"/>
      <c r="AK114" s="816">
        <v>96405</v>
      </c>
      <c r="AL114" s="814"/>
      <c r="AM114" s="814"/>
      <c r="AN114" s="814"/>
      <c r="AO114" s="815"/>
      <c r="AP114" s="784">
        <v>1.8</v>
      </c>
      <c r="AQ114" s="785"/>
      <c r="AR114" s="785"/>
      <c r="AS114" s="785"/>
      <c r="AT114" s="786"/>
      <c r="AU114" s="953"/>
      <c r="AV114" s="954"/>
      <c r="AW114" s="954"/>
      <c r="AX114" s="954"/>
      <c r="AY114" s="955"/>
      <c r="AZ114" s="797" t="s">
        <v>421</v>
      </c>
      <c r="BA114" s="798"/>
      <c r="BB114" s="798"/>
      <c r="BC114" s="798"/>
      <c r="BD114" s="798"/>
      <c r="BE114" s="798"/>
      <c r="BF114" s="798"/>
      <c r="BG114" s="798"/>
      <c r="BH114" s="798"/>
      <c r="BI114" s="798"/>
      <c r="BJ114" s="798"/>
      <c r="BK114" s="798"/>
      <c r="BL114" s="798"/>
      <c r="BM114" s="798"/>
      <c r="BN114" s="798"/>
      <c r="BO114" s="798"/>
      <c r="BP114" s="799"/>
      <c r="BQ114" s="800">
        <v>1349893</v>
      </c>
      <c r="BR114" s="801"/>
      <c r="BS114" s="801"/>
      <c r="BT114" s="801"/>
      <c r="BU114" s="801"/>
      <c r="BV114" s="801">
        <v>1246605</v>
      </c>
      <c r="BW114" s="801"/>
      <c r="BX114" s="801"/>
      <c r="BY114" s="801"/>
      <c r="BZ114" s="801"/>
      <c r="CA114" s="801">
        <v>1186964</v>
      </c>
      <c r="CB114" s="801"/>
      <c r="CC114" s="801"/>
      <c r="CD114" s="801"/>
      <c r="CE114" s="801"/>
      <c r="CF114" s="878">
        <v>21.8</v>
      </c>
      <c r="CG114" s="879"/>
      <c r="CH114" s="879"/>
      <c r="CI114" s="879"/>
      <c r="CJ114" s="879"/>
      <c r="CK114" s="947"/>
      <c r="CL114" s="896"/>
      <c r="CM114" s="833" t="s">
        <v>422</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c r="A115" s="934"/>
      <c r="B115" s="935"/>
      <c r="C115" s="798" t="s">
        <v>423</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109</v>
      </c>
      <c r="AB115" s="939"/>
      <c r="AC115" s="939"/>
      <c r="AD115" s="939"/>
      <c r="AE115" s="940"/>
      <c r="AF115" s="941" t="s">
        <v>109</v>
      </c>
      <c r="AG115" s="939"/>
      <c r="AH115" s="939"/>
      <c r="AI115" s="939"/>
      <c r="AJ115" s="940"/>
      <c r="AK115" s="941" t="s">
        <v>109</v>
      </c>
      <c r="AL115" s="939"/>
      <c r="AM115" s="939"/>
      <c r="AN115" s="939"/>
      <c r="AO115" s="940"/>
      <c r="AP115" s="942" t="s">
        <v>109</v>
      </c>
      <c r="AQ115" s="943"/>
      <c r="AR115" s="943"/>
      <c r="AS115" s="943"/>
      <c r="AT115" s="944"/>
      <c r="AU115" s="953"/>
      <c r="AV115" s="954"/>
      <c r="AW115" s="954"/>
      <c r="AX115" s="954"/>
      <c r="AY115" s="955"/>
      <c r="AZ115" s="797" t="s">
        <v>424</v>
      </c>
      <c r="BA115" s="798"/>
      <c r="BB115" s="798"/>
      <c r="BC115" s="798"/>
      <c r="BD115" s="798"/>
      <c r="BE115" s="798"/>
      <c r="BF115" s="798"/>
      <c r="BG115" s="798"/>
      <c r="BH115" s="798"/>
      <c r="BI115" s="798"/>
      <c r="BJ115" s="798"/>
      <c r="BK115" s="798"/>
      <c r="BL115" s="798"/>
      <c r="BM115" s="798"/>
      <c r="BN115" s="798"/>
      <c r="BO115" s="798"/>
      <c r="BP115" s="799"/>
      <c r="BQ115" s="800" t="s">
        <v>109</v>
      </c>
      <c r="BR115" s="801"/>
      <c r="BS115" s="801"/>
      <c r="BT115" s="801"/>
      <c r="BU115" s="801"/>
      <c r="BV115" s="801" t="s">
        <v>109</v>
      </c>
      <c r="BW115" s="801"/>
      <c r="BX115" s="801"/>
      <c r="BY115" s="801"/>
      <c r="BZ115" s="801"/>
      <c r="CA115" s="801" t="s">
        <v>109</v>
      </c>
      <c r="CB115" s="801"/>
      <c r="CC115" s="801"/>
      <c r="CD115" s="801"/>
      <c r="CE115" s="801"/>
      <c r="CF115" s="878" t="s">
        <v>109</v>
      </c>
      <c r="CG115" s="879"/>
      <c r="CH115" s="879"/>
      <c r="CI115" s="879"/>
      <c r="CJ115" s="879"/>
      <c r="CK115" s="947"/>
      <c r="CL115" s="896"/>
      <c r="CM115" s="797" t="s">
        <v>425</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25092</v>
      </c>
      <c r="DH115" s="814"/>
      <c r="DI115" s="814"/>
      <c r="DJ115" s="814"/>
      <c r="DK115" s="815"/>
      <c r="DL115" s="816">
        <v>29135</v>
      </c>
      <c r="DM115" s="814"/>
      <c r="DN115" s="814"/>
      <c r="DO115" s="814"/>
      <c r="DP115" s="815"/>
      <c r="DQ115" s="816">
        <v>24515</v>
      </c>
      <c r="DR115" s="814"/>
      <c r="DS115" s="814"/>
      <c r="DT115" s="814"/>
      <c r="DU115" s="815"/>
      <c r="DV115" s="784">
        <v>0.4</v>
      </c>
      <c r="DW115" s="785"/>
      <c r="DX115" s="785"/>
      <c r="DY115" s="785"/>
      <c r="DZ115" s="786"/>
    </row>
    <row r="116" spans="1:130" s="197" customFormat="1" ht="26.25" customHeight="1">
      <c r="A116" s="936"/>
      <c r="B116" s="937"/>
      <c r="C116" s="876" t="s">
        <v>426</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109</v>
      </c>
      <c r="AB116" s="814"/>
      <c r="AC116" s="814"/>
      <c r="AD116" s="814"/>
      <c r="AE116" s="815"/>
      <c r="AF116" s="816" t="s">
        <v>109</v>
      </c>
      <c r="AG116" s="814"/>
      <c r="AH116" s="814"/>
      <c r="AI116" s="814"/>
      <c r="AJ116" s="815"/>
      <c r="AK116" s="816" t="s">
        <v>109</v>
      </c>
      <c r="AL116" s="814"/>
      <c r="AM116" s="814"/>
      <c r="AN116" s="814"/>
      <c r="AO116" s="815"/>
      <c r="AP116" s="784" t="s">
        <v>109</v>
      </c>
      <c r="AQ116" s="785"/>
      <c r="AR116" s="785"/>
      <c r="AS116" s="785"/>
      <c r="AT116" s="786"/>
      <c r="AU116" s="953"/>
      <c r="AV116" s="954"/>
      <c r="AW116" s="954"/>
      <c r="AX116" s="954"/>
      <c r="AY116" s="955"/>
      <c r="AZ116" s="797" t="s">
        <v>427</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428</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109</v>
      </c>
      <c r="DH116" s="814"/>
      <c r="DI116" s="814"/>
      <c r="DJ116" s="814"/>
      <c r="DK116" s="815"/>
      <c r="DL116" s="816" t="s">
        <v>109</v>
      </c>
      <c r="DM116" s="814"/>
      <c r="DN116" s="814"/>
      <c r="DO116" s="814"/>
      <c r="DP116" s="815"/>
      <c r="DQ116" s="816" t="s">
        <v>109</v>
      </c>
      <c r="DR116" s="814"/>
      <c r="DS116" s="814"/>
      <c r="DT116" s="814"/>
      <c r="DU116" s="815"/>
      <c r="DV116" s="784" t="s">
        <v>109</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429</v>
      </c>
      <c r="Z117" s="919"/>
      <c r="AA117" s="924">
        <v>1074229</v>
      </c>
      <c r="AB117" s="925"/>
      <c r="AC117" s="925"/>
      <c r="AD117" s="925"/>
      <c r="AE117" s="926"/>
      <c r="AF117" s="928">
        <v>944738</v>
      </c>
      <c r="AG117" s="925"/>
      <c r="AH117" s="925"/>
      <c r="AI117" s="925"/>
      <c r="AJ117" s="926"/>
      <c r="AK117" s="928">
        <v>1008237</v>
      </c>
      <c r="AL117" s="925"/>
      <c r="AM117" s="925"/>
      <c r="AN117" s="925"/>
      <c r="AO117" s="926"/>
      <c r="AP117" s="929"/>
      <c r="AQ117" s="930"/>
      <c r="AR117" s="930"/>
      <c r="AS117" s="930"/>
      <c r="AT117" s="931"/>
      <c r="AU117" s="953"/>
      <c r="AV117" s="954"/>
      <c r="AW117" s="954"/>
      <c r="AX117" s="954"/>
      <c r="AY117" s="955"/>
      <c r="AZ117" s="875" t="s">
        <v>430</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431</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404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402</v>
      </c>
      <c r="AB118" s="918"/>
      <c r="AC118" s="918"/>
      <c r="AD118" s="918"/>
      <c r="AE118" s="919"/>
      <c r="AF118" s="920" t="s">
        <v>284</v>
      </c>
      <c r="AG118" s="918"/>
      <c r="AH118" s="918"/>
      <c r="AI118" s="918"/>
      <c r="AJ118" s="919"/>
      <c r="AK118" s="920" t="s">
        <v>283</v>
      </c>
      <c r="AL118" s="918"/>
      <c r="AM118" s="918"/>
      <c r="AN118" s="918"/>
      <c r="AO118" s="919"/>
      <c r="AP118" s="921" t="s">
        <v>403</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432</v>
      </c>
      <c r="BP118" s="868"/>
      <c r="BQ118" s="887">
        <v>13673960</v>
      </c>
      <c r="BR118" s="888"/>
      <c r="BS118" s="888"/>
      <c r="BT118" s="888"/>
      <c r="BU118" s="888"/>
      <c r="BV118" s="888">
        <v>13550659</v>
      </c>
      <c r="BW118" s="888"/>
      <c r="BX118" s="888"/>
      <c r="BY118" s="888"/>
      <c r="BZ118" s="888"/>
      <c r="CA118" s="888">
        <v>13714837</v>
      </c>
      <c r="CB118" s="888"/>
      <c r="CC118" s="888"/>
      <c r="CD118" s="888"/>
      <c r="CE118" s="888"/>
      <c r="CF118" s="773"/>
      <c r="CG118" s="774"/>
      <c r="CH118" s="774"/>
      <c r="CI118" s="774"/>
      <c r="CJ118" s="871"/>
      <c r="CK118" s="947"/>
      <c r="CL118" s="896"/>
      <c r="CM118" s="833" t="s">
        <v>433</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407</v>
      </c>
      <c r="B119" s="894"/>
      <c r="C119" s="899" t="s">
        <v>408</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434</v>
      </c>
      <c r="AV119" s="910"/>
      <c r="AW119" s="910"/>
      <c r="AX119" s="910"/>
      <c r="AY119" s="911"/>
      <c r="AZ119" s="846" t="s">
        <v>435</v>
      </c>
      <c r="BA119" s="788"/>
      <c r="BB119" s="788"/>
      <c r="BC119" s="788"/>
      <c r="BD119" s="788"/>
      <c r="BE119" s="788"/>
      <c r="BF119" s="788"/>
      <c r="BG119" s="788"/>
      <c r="BH119" s="788"/>
      <c r="BI119" s="788"/>
      <c r="BJ119" s="788"/>
      <c r="BK119" s="788"/>
      <c r="BL119" s="788"/>
      <c r="BM119" s="788"/>
      <c r="BN119" s="788"/>
      <c r="BO119" s="788"/>
      <c r="BP119" s="789"/>
      <c r="BQ119" s="829">
        <v>5710914</v>
      </c>
      <c r="BR119" s="830"/>
      <c r="BS119" s="830"/>
      <c r="BT119" s="830"/>
      <c r="BU119" s="830"/>
      <c r="BV119" s="830">
        <v>5238215</v>
      </c>
      <c r="BW119" s="830"/>
      <c r="BX119" s="830"/>
      <c r="BY119" s="830"/>
      <c r="BZ119" s="830"/>
      <c r="CA119" s="830">
        <v>5089049</v>
      </c>
      <c r="CB119" s="830"/>
      <c r="CC119" s="830"/>
      <c r="CD119" s="830"/>
      <c r="CE119" s="830"/>
      <c r="CF119" s="891">
        <v>93.3</v>
      </c>
      <c r="CG119" s="892"/>
      <c r="CH119" s="892"/>
      <c r="CI119" s="892"/>
      <c r="CJ119" s="892"/>
      <c r="CK119" s="948"/>
      <c r="CL119" s="898"/>
      <c r="CM119" s="855" t="s">
        <v>436</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c r="A120" s="895"/>
      <c r="B120" s="896"/>
      <c r="C120" s="833" t="s">
        <v>412</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437</v>
      </c>
      <c r="BA120" s="798"/>
      <c r="BB120" s="798"/>
      <c r="BC120" s="798"/>
      <c r="BD120" s="798"/>
      <c r="BE120" s="798"/>
      <c r="BF120" s="798"/>
      <c r="BG120" s="798"/>
      <c r="BH120" s="798"/>
      <c r="BI120" s="798"/>
      <c r="BJ120" s="798"/>
      <c r="BK120" s="798"/>
      <c r="BL120" s="798"/>
      <c r="BM120" s="798"/>
      <c r="BN120" s="798"/>
      <c r="BO120" s="798"/>
      <c r="BP120" s="799"/>
      <c r="BQ120" s="800">
        <v>179790</v>
      </c>
      <c r="BR120" s="801"/>
      <c r="BS120" s="801"/>
      <c r="BT120" s="801"/>
      <c r="BU120" s="801"/>
      <c r="BV120" s="801">
        <v>177290</v>
      </c>
      <c r="BW120" s="801"/>
      <c r="BX120" s="801"/>
      <c r="BY120" s="801"/>
      <c r="BZ120" s="801"/>
      <c r="CA120" s="801">
        <v>149262</v>
      </c>
      <c r="CB120" s="801"/>
      <c r="CC120" s="801"/>
      <c r="CD120" s="801"/>
      <c r="CE120" s="801"/>
      <c r="CF120" s="878">
        <v>2.7</v>
      </c>
      <c r="CG120" s="879"/>
      <c r="CH120" s="879"/>
      <c r="CI120" s="879"/>
      <c r="CJ120" s="879"/>
      <c r="CK120" s="880" t="s">
        <v>438</v>
      </c>
      <c r="CL120" s="840"/>
      <c r="CM120" s="840"/>
      <c r="CN120" s="840"/>
      <c r="CO120" s="841"/>
      <c r="CP120" s="884" t="s">
        <v>439</v>
      </c>
      <c r="CQ120" s="885"/>
      <c r="CR120" s="885"/>
      <c r="CS120" s="885"/>
      <c r="CT120" s="885"/>
      <c r="CU120" s="885"/>
      <c r="CV120" s="885"/>
      <c r="CW120" s="885"/>
      <c r="CX120" s="885"/>
      <c r="CY120" s="885"/>
      <c r="CZ120" s="885"/>
      <c r="DA120" s="885"/>
      <c r="DB120" s="885"/>
      <c r="DC120" s="885"/>
      <c r="DD120" s="885"/>
      <c r="DE120" s="885"/>
      <c r="DF120" s="886"/>
      <c r="DG120" s="829">
        <v>4672142</v>
      </c>
      <c r="DH120" s="830"/>
      <c r="DI120" s="830"/>
      <c r="DJ120" s="830"/>
      <c r="DK120" s="830"/>
      <c r="DL120" s="830">
        <v>4412335</v>
      </c>
      <c r="DM120" s="830"/>
      <c r="DN120" s="830"/>
      <c r="DO120" s="830"/>
      <c r="DP120" s="830"/>
      <c r="DQ120" s="830">
        <v>4187006</v>
      </c>
      <c r="DR120" s="830"/>
      <c r="DS120" s="830"/>
      <c r="DT120" s="830"/>
      <c r="DU120" s="830"/>
      <c r="DV120" s="831">
        <v>76.7</v>
      </c>
      <c r="DW120" s="831"/>
      <c r="DX120" s="831"/>
      <c r="DY120" s="831"/>
      <c r="DZ120" s="832"/>
    </row>
    <row r="121" spans="1:130" s="197" customFormat="1" ht="26.25" customHeight="1">
      <c r="A121" s="895"/>
      <c r="B121" s="896"/>
      <c r="C121" s="872" t="s">
        <v>440</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441</v>
      </c>
      <c r="BA121" s="876"/>
      <c r="BB121" s="876"/>
      <c r="BC121" s="876"/>
      <c r="BD121" s="876"/>
      <c r="BE121" s="876"/>
      <c r="BF121" s="876"/>
      <c r="BG121" s="876"/>
      <c r="BH121" s="876"/>
      <c r="BI121" s="876"/>
      <c r="BJ121" s="876"/>
      <c r="BK121" s="876"/>
      <c r="BL121" s="876"/>
      <c r="BM121" s="876"/>
      <c r="BN121" s="876"/>
      <c r="BO121" s="876"/>
      <c r="BP121" s="877"/>
      <c r="BQ121" s="887">
        <v>9852955</v>
      </c>
      <c r="BR121" s="888"/>
      <c r="BS121" s="888"/>
      <c r="BT121" s="888"/>
      <c r="BU121" s="888"/>
      <c r="BV121" s="888">
        <v>9858759</v>
      </c>
      <c r="BW121" s="888"/>
      <c r="BX121" s="888"/>
      <c r="BY121" s="888"/>
      <c r="BZ121" s="888"/>
      <c r="CA121" s="888">
        <v>9780005</v>
      </c>
      <c r="CB121" s="888"/>
      <c r="CC121" s="888"/>
      <c r="CD121" s="888"/>
      <c r="CE121" s="888"/>
      <c r="CF121" s="889">
        <v>179.3</v>
      </c>
      <c r="CG121" s="890"/>
      <c r="CH121" s="890"/>
      <c r="CI121" s="890"/>
      <c r="CJ121" s="890"/>
      <c r="CK121" s="881"/>
      <c r="CL121" s="842"/>
      <c r="CM121" s="842"/>
      <c r="CN121" s="842"/>
      <c r="CO121" s="843"/>
      <c r="CP121" s="858" t="s">
        <v>442</v>
      </c>
      <c r="CQ121" s="859"/>
      <c r="CR121" s="859"/>
      <c r="CS121" s="859"/>
      <c r="CT121" s="859"/>
      <c r="CU121" s="859"/>
      <c r="CV121" s="859"/>
      <c r="CW121" s="859"/>
      <c r="CX121" s="859"/>
      <c r="CY121" s="859"/>
      <c r="CZ121" s="859"/>
      <c r="DA121" s="859"/>
      <c r="DB121" s="859"/>
      <c r="DC121" s="859"/>
      <c r="DD121" s="859"/>
      <c r="DE121" s="859"/>
      <c r="DF121" s="860"/>
      <c r="DG121" s="800" t="s">
        <v>109</v>
      </c>
      <c r="DH121" s="801"/>
      <c r="DI121" s="801"/>
      <c r="DJ121" s="801"/>
      <c r="DK121" s="801"/>
      <c r="DL121" s="801" t="s">
        <v>109</v>
      </c>
      <c r="DM121" s="801"/>
      <c r="DN121" s="801"/>
      <c r="DO121" s="801"/>
      <c r="DP121" s="801"/>
      <c r="DQ121" s="801" t="s">
        <v>109</v>
      </c>
      <c r="DR121" s="801"/>
      <c r="DS121" s="801"/>
      <c r="DT121" s="801"/>
      <c r="DU121" s="801"/>
      <c r="DV121" s="853" t="s">
        <v>109</v>
      </c>
      <c r="DW121" s="853"/>
      <c r="DX121" s="853"/>
      <c r="DY121" s="853"/>
      <c r="DZ121" s="854"/>
    </row>
    <row r="122" spans="1:130" s="197" customFormat="1" ht="26.25" customHeight="1">
      <c r="A122" s="895"/>
      <c r="B122" s="896"/>
      <c r="C122" s="833" t="s">
        <v>422</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443</v>
      </c>
      <c r="BP122" s="868"/>
      <c r="BQ122" s="869">
        <v>15743659</v>
      </c>
      <c r="BR122" s="870"/>
      <c r="BS122" s="870"/>
      <c r="BT122" s="870"/>
      <c r="BU122" s="870"/>
      <c r="BV122" s="870">
        <v>15274264</v>
      </c>
      <c r="BW122" s="870"/>
      <c r="BX122" s="870"/>
      <c r="BY122" s="870"/>
      <c r="BZ122" s="870"/>
      <c r="CA122" s="870">
        <v>15018316</v>
      </c>
      <c r="CB122" s="870"/>
      <c r="CC122" s="870"/>
      <c r="CD122" s="870"/>
      <c r="CE122" s="870"/>
      <c r="CF122" s="773"/>
      <c r="CG122" s="774"/>
      <c r="CH122" s="774"/>
      <c r="CI122" s="774"/>
      <c r="CJ122" s="871"/>
      <c r="CK122" s="881"/>
      <c r="CL122" s="842"/>
      <c r="CM122" s="842"/>
      <c r="CN122" s="842"/>
      <c r="CO122" s="843"/>
      <c r="CP122" s="858"/>
      <c r="CQ122" s="859"/>
      <c r="CR122" s="859"/>
      <c r="CS122" s="859"/>
      <c r="CT122" s="859"/>
      <c r="CU122" s="859"/>
      <c r="CV122" s="859"/>
      <c r="CW122" s="859"/>
      <c r="CX122" s="859"/>
      <c r="CY122" s="859"/>
      <c r="CZ122" s="859"/>
      <c r="DA122" s="859"/>
      <c r="DB122" s="859"/>
      <c r="DC122" s="859"/>
      <c r="DD122" s="859"/>
      <c r="DE122" s="859"/>
      <c r="DF122" s="860"/>
      <c r="DG122" s="800"/>
      <c r="DH122" s="801"/>
      <c r="DI122" s="801"/>
      <c r="DJ122" s="801"/>
      <c r="DK122" s="801"/>
      <c r="DL122" s="801"/>
      <c r="DM122" s="801"/>
      <c r="DN122" s="801"/>
      <c r="DO122" s="801"/>
      <c r="DP122" s="801"/>
      <c r="DQ122" s="801"/>
      <c r="DR122" s="801"/>
      <c r="DS122" s="801"/>
      <c r="DT122" s="801"/>
      <c r="DU122" s="801"/>
      <c r="DV122" s="853"/>
      <c r="DW122" s="853"/>
      <c r="DX122" s="853"/>
      <c r="DY122" s="853"/>
      <c r="DZ122" s="854"/>
    </row>
    <row r="123" spans="1:130" s="197" customFormat="1" ht="26.25" customHeight="1" thickBot="1">
      <c r="A123" s="895"/>
      <c r="B123" s="896"/>
      <c r="C123" s="833" t="s">
        <v>428</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444</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109</v>
      </c>
      <c r="BR123" s="862"/>
      <c r="BS123" s="862"/>
      <c r="BT123" s="862"/>
      <c r="BU123" s="862"/>
      <c r="BV123" s="862" t="s">
        <v>109</v>
      </c>
      <c r="BW123" s="862"/>
      <c r="BX123" s="862"/>
      <c r="BY123" s="862"/>
      <c r="BZ123" s="862"/>
      <c r="CA123" s="862" t="s">
        <v>109</v>
      </c>
      <c r="CB123" s="862"/>
      <c r="CC123" s="862"/>
      <c r="CD123" s="862"/>
      <c r="CE123" s="862"/>
      <c r="CF123" s="760"/>
      <c r="CG123" s="761"/>
      <c r="CH123" s="761"/>
      <c r="CI123" s="761"/>
      <c r="CJ123" s="863"/>
      <c r="CK123" s="881"/>
      <c r="CL123" s="842"/>
      <c r="CM123" s="842"/>
      <c r="CN123" s="842"/>
      <c r="CO123" s="843"/>
      <c r="CP123" s="858"/>
      <c r="CQ123" s="859"/>
      <c r="CR123" s="859"/>
      <c r="CS123" s="859"/>
      <c r="CT123" s="859"/>
      <c r="CU123" s="859"/>
      <c r="CV123" s="859"/>
      <c r="CW123" s="859"/>
      <c r="CX123" s="859"/>
      <c r="CY123" s="859"/>
      <c r="CZ123" s="859"/>
      <c r="DA123" s="859"/>
      <c r="DB123" s="859"/>
      <c r="DC123" s="859"/>
      <c r="DD123" s="859"/>
      <c r="DE123" s="859"/>
      <c r="DF123" s="860"/>
      <c r="DG123" s="813"/>
      <c r="DH123" s="814"/>
      <c r="DI123" s="814"/>
      <c r="DJ123" s="814"/>
      <c r="DK123" s="815"/>
      <c r="DL123" s="816"/>
      <c r="DM123" s="814"/>
      <c r="DN123" s="814"/>
      <c r="DO123" s="814"/>
      <c r="DP123" s="815"/>
      <c r="DQ123" s="816"/>
      <c r="DR123" s="814"/>
      <c r="DS123" s="814"/>
      <c r="DT123" s="814"/>
      <c r="DU123" s="815"/>
      <c r="DV123" s="784"/>
      <c r="DW123" s="785"/>
      <c r="DX123" s="785"/>
      <c r="DY123" s="785"/>
      <c r="DZ123" s="786"/>
    </row>
    <row r="124" spans="1:130" s="197" customFormat="1" ht="26.25" customHeight="1">
      <c r="A124" s="895"/>
      <c r="B124" s="896"/>
      <c r="C124" s="833" t="s">
        <v>431</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445</v>
      </c>
      <c r="AB124" s="814"/>
      <c r="AC124" s="814"/>
      <c r="AD124" s="814"/>
      <c r="AE124" s="815"/>
      <c r="AF124" s="816" t="s">
        <v>445</v>
      </c>
      <c r="AG124" s="814"/>
      <c r="AH124" s="814"/>
      <c r="AI124" s="814"/>
      <c r="AJ124" s="815"/>
      <c r="AK124" s="816" t="s">
        <v>445</v>
      </c>
      <c r="AL124" s="814"/>
      <c r="AM124" s="814"/>
      <c r="AN124" s="814"/>
      <c r="AO124" s="815"/>
      <c r="AP124" s="784" t="s">
        <v>445</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446</v>
      </c>
      <c r="CQ124" s="859"/>
      <c r="CR124" s="859"/>
      <c r="CS124" s="859"/>
      <c r="CT124" s="859"/>
      <c r="CU124" s="859"/>
      <c r="CV124" s="859"/>
      <c r="CW124" s="859"/>
      <c r="CX124" s="859"/>
      <c r="CY124" s="859"/>
      <c r="CZ124" s="859"/>
      <c r="DA124" s="859"/>
      <c r="DB124" s="859"/>
      <c r="DC124" s="859"/>
      <c r="DD124" s="859"/>
      <c r="DE124" s="859"/>
      <c r="DF124" s="860"/>
      <c r="DG124" s="746" t="s">
        <v>445</v>
      </c>
      <c r="DH124" s="747"/>
      <c r="DI124" s="747"/>
      <c r="DJ124" s="747"/>
      <c r="DK124" s="748"/>
      <c r="DL124" s="749" t="s">
        <v>445</v>
      </c>
      <c r="DM124" s="747"/>
      <c r="DN124" s="747"/>
      <c r="DO124" s="747"/>
      <c r="DP124" s="748"/>
      <c r="DQ124" s="749" t="s">
        <v>445</v>
      </c>
      <c r="DR124" s="747"/>
      <c r="DS124" s="747"/>
      <c r="DT124" s="747"/>
      <c r="DU124" s="748"/>
      <c r="DV124" s="837" t="s">
        <v>445</v>
      </c>
      <c r="DW124" s="838"/>
      <c r="DX124" s="838"/>
      <c r="DY124" s="838"/>
      <c r="DZ124" s="839"/>
    </row>
    <row r="125" spans="1:130" s="197" customFormat="1" ht="26.25" customHeight="1" thickBot="1">
      <c r="A125" s="895"/>
      <c r="B125" s="896"/>
      <c r="C125" s="833" t="s">
        <v>433</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445</v>
      </c>
      <c r="AB125" s="814"/>
      <c r="AC125" s="814"/>
      <c r="AD125" s="814"/>
      <c r="AE125" s="815"/>
      <c r="AF125" s="816" t="s">
        <v>445</v>
      </c>
      <c r="AG125" s="814"/>
      <c r="AH125" s="814"/>
      <c r="AI125" s="814"/>
      <c r="AJ125" s="815"/>
      <c r="AK125" s="816" t="s">
        <v>445</v>
      </c>
      <c r="AL125" s="814"/>
      <c r="AM125" s="814"/>
      <c r="AN125" s="814"/>
      <c r="AO125" s="815"/>
      <c r="AP125" s="784" t="s">
        <v>445</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447</v>
      </c>
      <c r="CL125" s="840"/>
      <c r="CM125" s="840"/>
      <c r="CN125" s="840"/>
      <c r="CO125" s="841"/>
      <c r="CP125" s="846" t="s">
        <v>448</v>
      </c>
      <c r="CQ125" s="788"/>
      <c r="CR125" s="788"/>
      <c r="CS125" s="788"/>
      <c r="CT125" s="788"/>
      <c r="CU125" s="788"/>
      <c r="CV125" s="788"/>
      <c r="CW125" s="788"/>
      <c r="CX125" s="788"/>
      <c r="CY125" s="788"/>
      <c r="CZ125" s="788"/>
      <c r="DA125" s="788"/>
      <c r="DB125" s="788"/>
      <c r="DC125" s="788"/>
      <c r="DD125" s="788"/>
      <c r="DE125" s="788"/>
      <c r="DF125" s="789"/>
      <c r="DG125" s="829" t="s">
        <v>445</v>
      </c>
      <c r="DH125" s="830"/>
      <c r="DI125" s="830"/>
      <c r="DJ125" s="830"/>
      <c r="DK125" s="830"/>
      <c r="DL125" s="830" t="s">
        <v>445</v>
      </c>
      <c r="DM125" s="830"/>
      <c r="DN125" s="830"/>
      <c r="DO125" s="830"/>
      <c r="DP125" s="830"/>
      <c r="DQ125" s="830" t="s">
        <v>445</v>
      </c>
      <c r="DR125" s="830"/>
      <c r="DS125" s="830"/>
      <c r="DT125" s="830"/>
      <c r="DU125" s="830"/>
      <c r="DV125" s="831" t="s">
        <v>445</v>
      </c>
      <c r="DW125" s="831"/>
      <c r="DX125" s="831"/>
      <c r="DY125" s="831"/>
      <c r="DZ125" s="832"/>
    </row>
    <row r="126" spans="1:130" s="197" customFormat="1" ht="26.25" customHeight="1">
      <c r="A126" s="895"/>
      <c r="B126" s="896"/>
      <c r="C126" s="833" t="s">
        <v>436</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445</v>
      </c>
      <c r="AB126" s="814"/>
      <c r="AC126" s="814"/>
      <c r="AD126" s="814"/>
      <c r="AE126" s="815"/>
      <c r="AF126" s="816" t="s">
        <v>445</v>
      </c>
      <c r="AG126" s="814"/>
      <c r="AH126" s="814"/>
      <c r="AI126" s="814"/>
      <c r="AJ126" s="815"/>
      <c r="AK126" s="816" t="s">
        <v>445</v>
      </c>
      <c r="AL126" s="814"/>
      <c r="AM126" s="814"/>
      <c r="AN126" s="814"/>
      <c r="AO126" s="815"/>
      <c r="AP126" s="784" t="s">
        <v>445</v>
      </c>
      <c r="AQ126" s="785"/>
      <c r="AR126" s="785"/>
      <c r="AS126" s="785"/>
      <c r="AT126" s="786"/>
      <c r="AU126" s="233"/>
      <c r="AV126" s="233"/>
      <c r="AW126" s="233"/>
      <c r="AX126" s="836" t="s">
        <v>449</v>
      </c>
      <c r="AY126" s="794"/>
      <c r="AZ126" s="794"/>
      <c r="BA126" s="794"/>
      <c r="BB126" s="794"/>
      <c r="BC126" s="794"/>
      <c r="BD126" s="794"/>
      <c r="BE126" s="795"/>
      <c r="BF126" s="793" t="s">
        <v>450</v>
      </c>
      <c r="BG126" s="794"/>
      <c r="BH126" s="794"/>
      <c r="BI126" s="794"/>
      <c r="BJ126" s="794"/>
      <c r="BK126" s="794"/>
      <c r="BL126" s="795"/>
      <c r="BM126" s="793" t="s">
        <v>451</v>
      </c>
      <c r="BN126" s="794"/>
      <c r="BO126" s="794"/>
      <c r="BP126" s="794"/>
      <c r="BQ126" s="794"/>
      <c r="BR126" s="794"/>
      <c r="BS126" s="795"/>
      <c r="BT126" s="793" t="s">
        <v>452</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453</v>
      </c>
      <c r="CQ126" s="798"/>
      <c r="CR126" s="798"/>
      <c r="CS126" s="798"/>
      <c r="CT126" s="798"/>
      <c r="CU126" s="798"/>
      <c r="CV126" s="798"/>
      <c r="CW126" s="798"/>
      <c r="CX126" s="798"/>
      <c r="CY126" s="798"/>
      <c r="CZ126" s="798"/>
      <c r="DA126" s="798"/>
      <c r="DB126" s="798"/>
      <c r="DC126" s="798"/>
      <c r="DD126" s="798"/>
      <c r="DE126" s="798"/>
      <c r="DF126" s="799"/>
      <c r="DG126" s="800" t="s">
        <v>445</v>
      </c>
      <c r="DH126" s="801"/>
      <c r="DI126" s="801"/>
      <c r="DJ126" s="801"/>
      <c r="DK126" s="801"/>
      <c r="DL126" s="801" t="s">
        <v>445</v>
      </c>
      <c r="DM126" s="801"/>
      <c r="DN126" s="801"/>
      <c r="DO126" s="801"/>
      <c r="DP126" s="801"/>
      <c r="DQ126" s="801" t="s">
        <v>445</v>
      </c>
      <c r="DR126" s="801"/>
      <c r="DS126" s="801"/>
      <c r="DT126" s="801"/>
      <c r="DU126" s="801"/>
      <c r="DV126" s="853" t="s">
        <v>445</v>
      </c>
      <c r="DW126" s="853"/>
      <c r="DX126" s="853"/>
      <c r="DY126" s="853"/>
      <c r="DZ126" s="854"/>
    </row>
    <row r="127" spans="1:130" s="197" customFormat="1" ht="26.25" customHeight="1" thickBot="1">
      <c r="A127" s="897"/>
      <c r="B127" s="898"/>
      <c r="C127" s="855" t="s">
        <v>454</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445</v>
      </c>
      <c r="AB127" s="814"/>
      <c r="AC127" s="814"/>
      <c r="AD127" s="814"/>
      <c r="AE127" s="815"/>
      <c r="AF127" s="816" t="s">
        <v>445</v>
      </c>
      <c r="AG127" s="814"/>
      <c r="AH127" s="814"/>
      <c r="AI127" s="814"/>
      <c r="AJ127" s="815"/>
      <c r="AK127" s="816" t="s">
        <v>445</v>
      </c>
      <c r="AL127" s="814"/>
      <c r="AM127" s="814"/>
      <c r="AN127" s="814"/>
      <c r="AO127" s="815"/>
      <c r="AP127" s="784" t="s">
        <v>445</v>
      </c>
      <c r="AQ127" s="785"/>
      <c r="AR127" s="785"/>
      <c r="AS127" s="785"/>
      <c r="AT127" s="786"/>
      <c r="AU127" s="233"/>
      <c r="AV127" s="233"/>
      <c r="AW127" s="233"/>
      <c r="AX127" s="787" t="s">
        <v>455</v>
      </c>
      <c r="AY127" s="788"/>
      <c r="AZ127" s="788"/>
      <c r="BA127" s="788"/>
      <c r="BB127" s="788"/>
      <c r="BC127" s="788"/>
      <c r="BD127" s="788"/>
      <c r="BE127" s="789"/>
      <c r="BF127" s="790" t="s">
        <v>445</v>
      </c>
      <c r="BG127" s="791"/>
      <c r="BH127" s="791"/>
      <c r="BI127" s="791"/>
      <c r="BJ127" s="791"/>
      <c r="BK127" s="791"/>
      <c r="BL127" s="792"/>
      <c r="BM127" s="790">
        <v>14.35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456</v>
      </c>
      <c r="CQ127" s="782"/>
      <c r="CR127" s="782"/>
      <c r="CS127" s="782"/>
      <c r="CT127" s="782"/>
      <c r="CU127" s="782"/>
      <c r="CV127" s="782"/>
      <c r="CW127" s="782"/>
      <c r="CX127" s="782"/>
      <c r="CY127" s="782"/>
      <c r="CZ127" s="782"/>
      <c r="DA127" s="782"/>
      <c r="DB127" s="782"/>
      <c r="DC127" s="782"/>
      <c r="DD127" s="782"/>
      <c r="DE127" s="782"/>
      <c r="DF127" s="783"/>
      <c r="DG127" s="849" t="s">
        <v>457</v>
      </c>
      <c r="DH127" s="850"/>
      <c r="DI127" s="850"/>
      <c r="DJ127" s="850"/>
      <c r="DK127" s="850"/>
      <c r="DL127" s="850" t="s">
        <v>458</v>
      </c>
      <c r="DM127" s="850"/>
      <c r="DN127" s="850"/>
      <c r="DO127" s="850"/>
      <c r="DP127" s="850"/>
      <c r="DQ127" s="850" t="s">
        <v>458</v>
      </c>
      <c r="DR127" s="850"/>
      <c r="DS127" s="850"/>
      <c r="DT127" s="850"/>
      <c r="DU127" s="850"/>
      <c r="DV127" s="851" t="s">
        <v>458</v>
      </c>
      <c r="DW127" s="851"/>
      <c r="DX127" s="851"/>
      <c r="DY127" s="851"/>
      <c r="DZ127" s="852"/>
    </row>
    <row r="128" spans="1:130" s="197" customFormat="1" ht="26.25" customHeight="1">
      <c r="A128" s="825" t="s">
        <v>459</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460</v>
      </c>
      <c r="X128" s="827"/>
      <c r="Y128" s="827"/>
      <c r="Z128" s="828"/>
      <c r="AA128" s="753">
        <v>17491</v>
      </c>
      <c r="AB128" s="754"/>
      <c r="AC128" s="754"/>
      <c r="AD128" s="754"/>
      <c r="AE128" s="755"/>
      <c r="AF128" s="756">
        <v>17491</v>
      </c>
      <c r="AG128" s="754"/>
      <c r="AH128" s="754"/>
      <c r="AI128" s="754"/>
      <c r="AJ128" s="755"/>
      <c r="AK128" s="756">
        <v>17490</v>
      </c>
      <c r="AL128" s="754"/>
      <c r="AM128" s="754"/>
      <c r="AN128" s="754"/>
      <c r="AO128" s="755"/>
      <c r="AP128" s="757"/>
      <c r="AQ128" s="758"/>
      <c r="AR128" s="758"/>
      <c r="AS128" s="758"/>
      <c r="AT128" s="759"/>
      <c r="AU128" s="235"/>
      <c r="AV128" s="235"/>
      <c r="AW128" s="235"/>
      <c r="AX128" s="802" t="s">
        <v>461</v>
      </c>
      <c r="AY128" s="798"/>
      <c r="AZ128" s="798"/>
      <c r="BA128" s="798"/>
      <c r="BB128" s="798"/>
      <c r="BC128" s="798"/>
      <c r="BD128" s="798"/>
      <c r="BE128" s="799"/>
      <c r="BF128" s="820" t="s">
        <v>445</v>
      </c>
      <c r="BG128" s="821"/>
      <c r="BH128" s="821"/>
      <c r="BI128" s="821"/>
      <c r="BJ128" s="821"/>
      <c r="BK128" s="821"/>
      <c r="BL128" s="822"/>
      <c r="BM128" s="820">
        <v>19.350000000000001</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462</v>
      </c>
      <c r="X129" s="811"/>
      <c r="Y129" s="811"/>
      <c r="Z129" s="812"/>
      <c r="AA129" s="813">
        <v>6140695</v>
      </c>
      <c r="AB129" s="814"/>
      <c r="AC129" s="814"/>
      <c r="AD129" s="814"/>
      <c r="AE129" s="815"/>
      <c r="AF129" s="816">
        <v>6156881</v>
      </c>
      <c r="AG129" s="814"/>
      <c r="AH129" s="814"/>
      <c r="AI129" s="814"/>
      <c r="AJ129" s="815"/>
      <c r="AK129" s="816">
        <v>6207742</v>
      </c>
      <c r="AL129" s="814"/>
      <c r="AM129" s="814"/>
      <c r="AN129" s="814"/>
      <c r="AO129" s="815"/>
      <c r="AP129" s="817"/>
      <c r="AQ129" s="818"/>
      <c r="AR129" s="818"/>
      <c r="AS129" s="818"/>
      <c r="AT129" s="819"/>
      <c r="AU129" s="235"/>
      <c r="AV129" s="235"/>
      <c r="AW129" s="235"/>
      <c r="AX129" s="802" t="s">
        <v>463</v>
      </c>
      <c r="AY129" s="798"/>
      <c r="AZ129" s="798"/>
      <c r="BA129" s="798"/>
      <c r="BB129" s="798"/>
      <c r="BC129" s="798"/>
      <c r="BD129" s="798"/>
      <c r="BE129" s="799"/>
      <c r="BF129" s="803">
        <v>4.2</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464</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465</v>
      </c>
      <c r="X130" s="811"/>
      <c r="Y130" s="811"/>
      <c r="Z130" s="812"/>
      <c r="AA130" s="813">
        <v>746319</v>
      </c>
      <c r="AB130" s="814"/>
      <c r="AC130" s="814"/>
      <c r="AD130" s="814"/>
      <c r="AE130" s="815"/>
      <c r="AF130" s="816">
        <v>787173</v>
      </c>
      <c r="AG130" s="814"/>
      <c r="AH130" s="814"/>
      <c r="AI130" s="814"/>
      <c r="AJ130" s="815"/>
      <c r="AK130" s="816">
        <v>751780</v>
      </c>
      <c r="AL130" s="814"/>
      <c r="AM130" s="814"/>
      <c r="AN130" s="814"/>
      <c r="AO130" s="815"/>
      <c r="AP130" s="817"/>
      <c r="AQ130" s="818"/>
      <c r="AR130" s="818"/>
      <c r="AS130" s="818"/>
      <c r="AT130" s="819"/>
      <c r="AU130" s="235"/>
      <c r="AV130" s="235"/>
      <c r="AW130" s="235"/>
      <c r="AX130" s="781" t="s">
        <v>466</v>
      </c>
      <c r="AY130" s="782"/>
      <c r="AZ130" s="782"/>
      <c r="BA130" s="782"/>
      <c r="BB130" s="782"/>
      <c r="BC130" s="782"/>
      <c r="BD130" s="782"/>
      <c r="BE130" s="783"/>
      <c r="BF130" s="735" t="s">
        <v>467</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468</v>
      </c>
      <c r="X131" s="744"/>
      <c r="Y131" s="744"/>
      <c r="Z131" s="745"/>
      <c r="AA131" s="746">
        <v>5394376</v>
      </c>
      <c r="AB131" s="747"/>
      <c r="AC131" s="747"/>
      <c r="AD131" s="747"/>
      <c r="AE131" s="748"/>
      <c r="AF131" s="749">
        <v>5369708</v>
      </c>
      <c r="AG131" s="747"/>
      <c r="AH131" s="747"/>
      <c r="AI131" s="747"/>
      <c r="AJ131" s="748"/>
      <c r="AK131" s="749">
        <v>5455962</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469</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470</v>
      </c>
      <c r="W132" s="767"/>
      <c r="X132" s="767"/>
      <c r="Y132" s="767"/>
      <c r="Z132" s="768"/>
      <c r="AA132" s="769">
        <v>5.7544931979999996</v>
      </c>
      <c r="AB132" s="770"/>
      <c r="AC132" s="770"/>
      <c r="AD132" s="770"/>
      <c r="AE132" s="771"/>
      <c r="AF132" s="772">
        <v>2.6085962220000001</v>
      </c>
      <c r="AG132" s="770"/>
      <c r="AH132" s="770"/>
      <c r="AI132" s="770"/>
      <c r="AJ132" s="771"/>
      <c r="AK132" s="772">
        <v>4.3799241999999996</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471</v>
      </c>
      <c r="W133" s="776"/>
      <c r="X133" s="776"/>
      <c r="Y133" s="776"/>
      <c r="Z133" s="777"/>
      <c r="AA133" s="778">
        <v>4.9000000000000004</v>
      </c>
      <c r="AB133" s="779"/>
      <c r="AC133" s="779"/>
      <c r="AD133" s="779"/>
      <c r="AE133" s="780"/>
      <c r="AF133" s="778">
        <v>4.3</v>
      </c>
      <c r="AG133" s="779"/>
      <c r="AH133" s="779"/>
      <c r="AI133" s="779"/>
      <c r="AJ133" s="780"/>
      <c r="AK133" s="778">
        <v>4.2</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election activeCell="A4" sqref="A4"/>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49" t="s">
        <v>474</v>
      </c>
      <c r="L7" s="254"/>
      <c r="M7" s="255" t="s">
        <v>475</v>
      </c>
      <c r="N7" s="256"/>
    </row>
    <row r="8" spans="1:16">
      <c r="A8" s="248"/>
      <c r="B8" s="244"/>
      <c r="C8" s="244"/>
      <c r="D8" s="244"/>
      <c r="E8" s="244"/>
      <c r="F8" s="244"/>
      <c r="G8" s="257"/>
      <c r="H8" s="258"/>
      <c r="I8" s="258"/>
      <c r="J8" s="259"/>
      <c r="K8" s="1150"/>
      <c r="L8" s="260" t="s">
        <v>476</v>
      </c>
      <c r="M8" s="261" t="s">
        <v>477</v>
      </c>
      <c r="N8" s="262" t="s">
        <v>478</v>
      </c>
    </row>
    <row r="9" spans="1:16">
      <c r="A9" s="248"/>
      <c r="B9" s="244"/>
      <c r="C9" s="244"/>
      <c r="D9" s="244"/>
      <c r="E9" s="244"/>
      <c r="F9" s="244"/>
      <c r="G9" s="1163" t="s">
        <v>479</v>
      </c>
      <c r="H9" s="1164"/>
      <c r="I9" s="1164"/>
      <c r="J9" s="1165"/>
      <c r="K9" s="263">
        <v>1402461</v>
      </c>
      <c r="L9" s="264">
        <v>43370</v>
      </c>
      <c r="M9" s="265">
        <v>55347</v>
      </c>
      <c r="N9" s="266">
        <v>-21.6</v>
      </c>
    </row>
    <row r="10" spans="1:16">
      <c r="A10" s="248"/>
      <c r="B10" s="244"/>
      <c r="C10" s="244"/>
      <c r="D10" s="244"/>
      <c r="E10" s="244"/>
      <c r="F10" s="244"/>
      <c r="G10" s="1163" t="s">
        <v>480</v>
      </c>
      <c r="H10" s="1164"/>
      <c r="I10" s="1164"/>
      <c r="J10" s="1165"/>
      <c r="K10" s="267">
        <v>96903</v>
      </c>
      <c r="L10" s="268">
        <v>2997</v>
      </c>
      <c r="M10" s="269">
        <v>5378</v>
      </c>
      <c r="N10" s="270">
        <v>-44.3</v>
      </c>
    </row>
    <row r="11" spans="1:16" ht="13.5" customHeight="1">
      <c r="A11" s="248"/>
      <c r="B11" s="244"/>
      <c r="C11" s="244"/>
      <c r="D11" s="244"/>
      <c r="E11" s="244"/>
      <c r="F11" s="244"/>
      <c r="G11" s="1163" t="s">
        <v>481</v>
      </c>
      <c r="H11" s="1164"/>
      <c r="I11" s="1164"/>
      <c r="J11" s="1165"/>
      <c r="K11" s="267">
        <v>322249</v>
      </c>
      <c r="L11" s="268">
        <v>9965</v>
      </c>
      <c r="M11" s="269">
        <v>7824</v>
      </c>
      <c r="N11" s="270">
        <v>27.4</v>
      </c>
    </row>
    <row r="12" spans="1:16" ht="13.5" customHeight="1">
      <c r="A12" s="248"/>
      <c r="B12" s="244"/>
      <c r="C12" s="244"/>
      <c r="D12" s="244"/>
      <c r="E12" s="244"/>
      <c r="F12" s="244"/>
      <c r="G12" s="1163" t="s">
        <v>482</v>
      </c>
      <c r="H12" s="1164"/>
      <c r="I12" s="1164"/>
      <c r="J12" s="1165"/>
      <c r="K12" s="267" t="s">
        <v>483</v>
      </c>
      <c r="L12" s="268" t="s">
        <v>483</v>
      </c>
      <c r="M12" s="269">
        <v>137</v>
      </c>
      <c r="N12" s="270" t="s">
        <v>483</v>
      </c>
    </row>
    <row r="13" spans="1:16" ht="13.5" customHeight="1">
      <c r="A13" s="248"/>
      <c r="B13" s="244"/>
      <c r="C13" s="244"/>
      <c r="D13" s="244"/>
      <c r="E13" s="244"/>
      <c r="F13" s="244"/>
      <c r="G13" s="1163" t="s">
        <v>484</v>
      </c>
      <c r="H13" s="1164"/>
      <c r="I13" s="1164"/>
      <c r="J13" s="1165"/>
      <c r="K13" s="267" t="s">
        <v>483</v>
      </c>
      <c r="L13" s="268" t="s">
        <v>483</v>
      </c>
      <c r="M13" s="269">
        <v>6</v>
      </c>
      <c r="N13" s="270" t="s">
        <v>483</v>
      </c>
    </row>
    <row r="14" spans="1:16" ht="13.5" customHeight="1">
      <c r="A14" s="248"/>
      <c r="B14" s="244"/>
      <c r="C14" s="244"/>
      <c r="D14" s="244"/>
      <c r="E14" s="244"/>
      <c r="F14" s="244"/>
      <c r="G14" s="1163" t="s">
        <v>485</v>
      </c>
      <c r="H14" s="1164"/>
      <c r="I14" s="1164"/>
      <c r="J14" s="1165"/>
      <c r="K14" s="267">
        <v>36540</v>
      </c>
      <c r="L14" s="268">
        <v>1130</v>
      </c>
      <c r="M14" s="269">
        <v>2598</v>
      </c>
      <c r="N14" s="270">
        <v>-56.5</v>
      </c>
    </row>
    <row r="15" spans="1:16" ht="13.5" customHeight="1">
      <c r="A15" s="248"/>
      <c r="B15" s="244"/>
      <c r="C15" s="244"/>
      <c r="D15" s="244"/>
      <c r="E15" s="244"/>
      <c r="F15" s="244"/>
      <c r="G15" s="1163" t="s">
        <v>486</v>
      </c>
      <c r="H15" s="1164"/>
      <c r="I15" s="1164"/>
      <c r="J15" s="1165"/>
      <c r="K15" s="267">
        <v>28685</v>
      </c>
      <c r="L15" s="268">
        <v>887</v>
      </c>
      <c r="M15" s="269">
        <v>1203</v>
      </c>
      <c r="N15" s="270">
        <v>-26.3</v>
      </c>
    </row>
    <row r="16" spans="1:16">
      <c r="A16" s="248"/>
      <c r="B16" s="244"/>
      <c r="C16" s="244"/>
      <c r="D16" s="244"/>
      <c r="E16" s="244"/>
      <c r="F16" s="244"/>
      <c r="G16" s="1166" t="s">
        <v>487</v>
      </c>
      <c r="H16" s="1167"/>
      <c r="I16" s="1167"/>
      <c r="J16" s="1168"/>
      <c r="K16" s="268">
        <v>-111700</v>
      </c>
      <c r="L16" s="268">
        <v>-3454</v>
      </c>
      <c r="M16" s="269">
        <v>-5188</v>
      </c>
      <c r="N16" s="270">
        <v>-33.4</v>
      </c>
    </row>
    <row r="17" spans="1:16">
      <c r="A17" s="248"/>
      <c r="B17" s="244"/>
      <c r="C17" s="244"/>
      <c r="D17" s="244"/>
      <c r="E17" s="244"/>
      <c r="F17" s="244"/>
      <c r="G17" s="1166" t="s">
        <v>167</v>
      </c>
      <c r="H17" s="1167"/>
      <c r="I17" s="1167"/>
      <c r="J17" s="1168"/>
      <c r="K17" s="268">
        <v>1775138</v>
      </c>
      <c r="L17" s="268">
        <v>54895</v>
      </c>
      <c r="M17" s="269">
        <v>67305</v>
      </c>
      <c r="N17" s="270">
        <v>-18.399999999999999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60" t="s">
        <v>492</v>
      </c>
      <c r="H21" s="1161"/>
      <c r="I21" s="1161"/>
      <c r="J21" s="1162"/>
      <c r="K21" s="280">
        <v>4.9800000000000004</v>
      </c>
      <c r="L21" s="281">
        <v>6.27</v>
      </c>
      <c r="M21" s="282">
        <v>-1.29</v>
      </c>
      <c r="N21" s="249"/>
      <c r="O21" s="283"/>
      <c r="P21" s="279"/>
    </row>
    <row r="22" spans="1:16" s="284" customFormat="1">
      <c r="A22" s="279"/>
      <c r="B22" s="249"/>
      <c r="C22" s="249"/>
      <c r="D22" s="249"/>
      <c r="E22" s="249"/>
      <c r="F22" s="249"/>
      <c r="G22" s="1160" t="s">
        <v>493</v>
      </c>
      <c r="H22" s="1161"/>
      <c r="I22" s="1161"/>
      <c r="J22" s="1162"/>
      <c r="K22" s="285">
        <v>97</v>
      </c>
      <c r="L22" s="286">
        <v>97.2</v>
      </c>
      <c r="M22" s="287">
        <v>-0.2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49" t="s">
        <v>474</v>
      </c>
      <c r="L30" s="254"/>
      <c r="M30" s="255" t="s">
        <v>475</v>
      </c>
      <c r="N30" s="256"/>
    </row>
    <row r="31" spans="1:16">
      <c r="A31" s="248"/>
      <c r="B31" s="244"/>
      <c r="C31" s="244"/>
      <c r="D31" s="244"/>
      <c r="E31" s="244"/>
      <c r="F31" s="244"/>
      <c r="G31" s="257"/>
      <c r="H31" s="258"/>
      <c r="I31" s="258"/>
      <c r="J31" s="259"/>
      <c r="K31" s="1150"/>
      <c r="L31" s="260" t="s">
        <v>476</v>
      </c>
      <c r="M31" s="261" t="s">
        <v>477</v>
      </c>
      <c r="N31" s="262" t="s">
        <v>478</v>
      </c>
    </row>
    <row r="32" spans="1:16" ht="27" customHeight="1">
      <c r="A32" s="248"/>
      <c r="B32" s="244"/>
      <c r="C32" s="244"/>
      <c r="D32" s="244"/>
      <c r="E32" s="244"/>
      <c r="F32" s="244"/>
      <c r="G32" s="1151" t="s">
        <v>497</v>
      </c>
      <c r="H32" s="1152"/>
      <c r="I32" s="1152"/>
      <c r="J32" s="1153"/>
      <c r="K32" s="294">
        <v>483052</v>
      </c>
      <c r="L32" s="294">
        <v>14938</v>
      </c>
      <c r="M32" s="295">
        <v>29478</v>
      </c>
      <c r="N32" s="296">
        <v>-49.3</v>
      </c>
    </row>
    <row r="33" spans="1:16" ht="13.5" customHeight="1">
      <c r="A33" s="248"/>
      <c r="B33" s="244"/>
      <c r="C33" s="244"/>
      <c r="D33" s="244"/>
      <c r="E33" s="244"/>
      <c r="F33" s="244"/>
      <c r="G33" s="1151" t="s">
        <v>498</v>
      </c>
      <c r="H33" s="1152"/>
      <c r="I33" s="1152"/>
      <c r="J33" s="1153"/>
      <c r="K33" s="294" t="s">
        <v>483</v>
      </c>
      <c r="L33" s="294" t="s">
        <v>483</v>
      </c>
      <c r="M33" s="295" t="s">
        <v>483</v>
      </c>
      <c r="N33" s="296" t="s">
        <v>483</v>
      </c>
    </row>
    <row r="34" spans="1:16" ht="27" customHeight="1">
      <c r="A34" s="248"/>
      <c r="B34" s="244"/>
      <c r="C34" s="244"/>
      <c r="D34" s="244"/>
      <c r="E34" s="244"/>
      <c r="F34" s="244"/>
      <c r="G34" s="1151" t="s">
        <v>499</v>
      </c>
      <c r="H34" s="1152"/>
      <c r="I34" s="1152"/>
      <c r="J34" s="1153"/>
      <c r="K34" s="294" t="s">
        <v>483</v>
      </c>
      <c r="L34" s="294" t="s">
        <v>483</v>
      </c>
      <c r="M34" s="295" t="s">
        <v>483</v>
      </c>
      <c r="N34" s="296" t="s">
        <v>483</v>
      </c>
    </row>
    <row r="35" spans="1:16" ht="27" customHeight="1">
      <c r="A35" s="248"/>
      <c r="B35" s="244"/>
      <c r="C35" s="244"/>
      <c r="D35" s="244"/>
      <c r="E35" s="244"/>
      <c r="F35" s="244"/>
      <c r="G35" s="1151" t="s">
        <v>500</v>
      </c>
      <c r="H35" s="1152"/>
      <c r="I35" s="1152"/>
      <c r="J35" s="1153"/>
      <c r="K35" s="294">
        <v>428780</v>
      </c>
      <c r="L35" s="294">
        <v>13260</v>
      </c>
      <c r="M35" s="295">
        <v>9466</v>
      </c>
      <c r="N35" s="296">
        <v>40.1</v>
      </c>
    </row>
    <row r="36" spans="1:16" ht="27" customHeight="1">
      <c r="A36" s="248"/>
      <c r="B36" s="244"/>
      <c r="C36" s="244"/>
      <c r="D36" s="244"/>
      <c r="E36" s="244"/>
      <c r="F36" s="244"/>
      <c r="G36" s="1151" t="s">
        <v>501</v>
      </c>
      <c r="H36" s="1152"/>
      <c r="I36" s="1152"/>
      <c r="J36" s="1153"/>
      <c r="K36" s="294">
        <v>96405</v>
      </c>
      <c r="L36" s="294">
        <v>2981</v>
      </c>
      <c r="M36" s="295">
        <v>2568</v>
      </c>
      <c r="N36" s="296">
        <v>16.100000000000001</v>
      </c>
    </row>
    <row r="37" spans="1:16" ht="13.5" customHeight="1">
      <c r="A37" s="248"/>
      <c r="B37" s="244"/>
      <c r="C37" s="244"/>
      <c r="D37" s="244"/>
      <c r="E37" s="244"/>
      <c r="F37" s="244"/>
      <c r="G37" s="1151" t="s">
        <v>502</v>
      </c>
      <c r="H37" s="1152"/>
      <c r="I37" s="1152"/>
      <c r="J37" s="1153"/>
      <c r="K37" s="294" t="s">
        <v>483</v>
      </c>
      <c r="L37" s="294" t="s">
        <v>483</v>
      </c>
      <c r="M37" s="295">
        <v>1267</v>
      </c>
      <c r="N37" s="296" t="s">
        <v>483</v>
      </c>
    </row>
    <row r="38" spans="1:16" ht="27" customHeight="1">
      <c r="A38" s="248"/>
      <c r="B38" s="244"/>
      <c r="C38" s="244"/>
      <c r="D38" s="244"/>
      <c r="E38" s="244"/>
      <c r="F38" s="244"/>
      <c r="G38" s="1154" t="s">
        <v>503</v>
      </c>
      <c r="H38" s="1155"/>
      <c r="I38" s="1155"/>
      <c r="J38" s="1156"/>
      <c r="K38" s="297" t="s">
        <v>483</v>
      </c>
      <c r="L38" s="297" t="s">
        <v>483</v>
      </c>
      <c r="M38" s="298">
        <v>1</v>
      </c>
      <c r="N38" s="299" t="s">
        <v>483</v>
      </c>
      <c r="O38" s="293"/>
    </row>
    <row r="39" spans="1:16">
      <c r="A39" s="248"/>
      <c r="B39" s="244"/>
      <c r="C39" s="244"/>
      <c r="D39" s="244"/>
      <c r="E39" s="244"/>
      <c r="F39" s="244"/>
      <c r="G39" s="1154" t="s">
        <v>504</v>
      </c>
      <c r="H39" s="1155"/>
      <c r="I39" s="1155"/>
      <c r="J39" s="1156"/>
      <c r="K39" s="300">
        <v>-17490</v>
      </c>
      <c r="L39" s="300">
        <v>-541</v>
      </c>
      <c r="M39" s="301">
        <v>-3176</v>
      </c>
      <c r="N39" s="302">
        <v>-83</v>
      </c>
      <c r="O39" s="293"/>
    </row>
    <row r="40" spans="1:16" ht="27" customHeight="1">
      <c r="A40" s="248"/>
      <c r="B40" s="244"/>
      <c r="C40" s="244"/>
      <c r="D40" s="244"/>
      <c r="E40" s="244"/>
      <c r="F40" s="244"/>
      <c r="G40" s="1151" t="s">
        <v>505</v>
      </c>
      <c r="H40" s="1152"/>
      <c r="I40" s="1152"/>
      <c r="J40" s="1153"/>
      <c r="K40" s="300">
        <v>-751780</v>
      </c>
      <c r="L40" s="300">
        <v>-23248</v>
      </c>
      <c r="M40" s="301">
        <v>-27766</v>
      </c>
      <c r="N40" s="302">
        <v>-16.3</v>
      </c>
      <c r="O40" s="293"/>
    </row>
    <row r="41" spans="1:16">
      <c r="A41" s="248"/>
      <c r="B41" s="244"/>
      <c r="C41" s="244"/>
      <c r="D41" s="244"/>
      <c r="E41" s="244"/>
      <c r="F41" s="244"/>
      <c r="G41" s="1157" t="s">
        <v>278</v>
      </c>
      <c r="H41" s="1158"/>
      <c r="I41" s="1158"/>
      <c r="J41" s="1159"/>
      <c r="K41" s="294">
        <v>238967</v>
      </c>
      <c r="L41" s="300">
        <v>7390</v>
      </c>
      <c r="M41" s="301">
        <v>11838</v>
      </c>
      <c r="N41" s="302">
        <v>-37.6</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44" t="s">
        <v>474</v>
      </c>
      <c r="J49" s="1146" t="s">
        <v>509</v>
      </c>
      <c r="K49" s="1147"/>
      <c r="L49" s="1147"/>
      <c r="M49" s="1147"/>
      <c r="N49" s="1148"/>
    </row>
    <row r="50" spans="1:14">
      <c r="A50" s="248"/>
      <c r="B50" s="244"/>
      <c r="C50" s="244"/>
      <c r="D50" s="244"/>
      <c r="E50" s="244"/>
      <c r="F50" s="244"/>
      <c r="G50" s="312"/>
      <c r="H50" s="313"/>
      <c r="I50" s="1145"/>
      <c r="J50" s="314" t="s">
        <v>510</v>
      </c>
      <c r="K50" s="315" t="s">
        <v>511</v>
      </c>
      <c r="L50" s="316" t="s">
        <v>512</v>
      </c>
      <c r="M50" s="317" t="s">
        <v>513</v>
      </c>
      <c r="N50" s="318" t="s">
        <v>514</v>
      </c>
    </row>
    <row r="51" spans="1:14">
      <c r="A51" s="248"/>
      <c r="B51" s="244"/>
      <c r="C51" s="244"/>
      <c r="D51" s="244"/>
      <c r="E51" s="244"/>
      <c r="F51" s="244"/>
      <c r="G51" s="310" t="s">
        <v>515</v>
      </c>
      <c r="H51" s="311"/>
      <c r="I51" s="319">
        <v>810475</v>
      </c>
      <c r="J51" s="320">
        <v>25006</v>
      </c>
      <c r="K51" s="321">
        <v>62.9</v>
      </c>
      <c r="L51" s="322">
        <v>42839</v>
      </c>
      <c r="M51" s="323">
        <v>-13.3</v>
      </c>
      <c r="N51" s="324">
        <v>76.2</v>
      </c>
    </row>
    <row r="52" spans="1:14">
      <c r="A52" s="248"/>
      <c r="B52" s="244"/>
      <c r="C52" s="244"/>
      <c r="D52" s="244"/>
      <c r="E52" s="244"/>
      <c r="F52" s="244"/>
      <c r="G52" s="325"/>
      <c r="H52" s="326" t="s">
        <v>516</v>
      </c>
      <c r="I52" s="327">
        <v>340618</v>
      </c>
      <c r="J52" s="328">
        <v>10509</v>
      </c>
      <c r="K52" s="329">
        <v>-23.6</v>
      </c>
      <c r="L52" s="330">
        <v>22027</v>
      </c>
      <c r="M52" s="331">
        <v>-17.100000000000001</v>
      </c>
      <c r="N52" s="332">
        <v>-6.5</v>
      </c>
    </row>
    <row r="53" spans="1:14">
      <c r="A53" s="248"/>
      <c r="B53" s="244"/>
      <c r="C53" s="244"/>
      <c r="D53" s="244"/>
      <c r="E53" s="244"/>
      <c r="F53" s="244"/>
      <c r="G53" s="310" t="s">
        <v>517</v>
      </c>
      <c r="H53" s="311"/>
      <c r="I53" s="319">
        <v>960497</v>
      </c>
      <c r="J53" s="320">
        <v>29466</v>
      </c>
      <c r="K53" s="321">
        <v>17.8</v>
      </c>
      <c r="L53" s="322">
        <v>46819</v>
      </c>
      <c r="M53" s="323">
        <v>9.3000000000000007</v>
      </c>
      <c r="N53" s="324">
        <v>8.5</v>
      </c>
    </row>
    <row r="54" spans="1:14">
      <c r="A54" s="248"/>
      <c r="B54" s="244"/>
      <c r="C54" s="244"/>
      <c r="D54" s="244"/>
      <c r="E54" s="244"/>
      <c r="F54" s="244"/>
      <c r="G54" s="325"/>
      <c r="H54" s="326" t="s">
        <v>516</v>
      </c>
      <c r="I54" s="327">
        <v>561930</v>
      </c>
      <c r="J54" s="328">
        <v>17239</v>
      </c>
      <c r="K54" s="329">
        <v>64</v>
      </c>
      <c r="L54" s="330">
        <v>24121</v>
      </c>
      <c r="M54" s="331">
        <v>9.5</v>
      </c>
      <c r="N54" s="332">
        <v>54.5</v>
      </c>
    </row>
    <row r="55" spans="1:14">
      <c r="A55" s="248"/>
      <c r="B55" s="244"/>
      <c r="C55" s="244"/>
      <c r="D55" s="244"/>
      <c r="E55" s="244"/>
      <c r="F55" s="244"/>
      <c r="G55" s="310" t="s">
        <v>518</v>
      </c>
      <c r="H55" s="311"/>
      <c r="I55" s="319">
        <v>1479936</v>
      </c>
      <c r="J55" s="320">
        <v>45451</v>
      </c>
      <c r="K55" s="321">
        <v>54.2</v>
      </c>
      <c r="L55" s="322">
        <v>53270</v>
      </c>
      <c r="M55" s="323">
        <v>13.8</v>
      </c>
      <c r="N55" s="324">
        <v>40.4</v>
      </c>
    </row>
    <row r="56" spans="1:14">
      <c r="A56" s="248"/>
      <c r="B56" s="244"/>
      <c r="C56" s="244"/>
      <c r="D56" s="244"/>
      <c r="E56" s="244"/>
      <c r="F56" s="244"/>
      <c r="G56" s="325"/>
      <c r="H56" s="326" t="s">
        <v>516</v>
      </c>
      <c r="I56" s="327">
        <v>627229</v>
      </c>
      <c r="J56" s="328">
        <v>19263</v>
      </c>
      <c r="K56" s="329">
        <v>11.7</v>
      </c>
      <c r="L56" s="330">
        <v>24316</v>
      </c>
      <c r="M56" s="331">
        <v>0.8</v>
      </c>
      <c r="N56" s="332">
        <v>10.9</v>
      </c>
    </row>
    <row r="57" spans="1:14">
      <c r="A57" s="248"/>
      <c r="B57" s="244"/>
      <c r="C57" s="244"/>
      <c r="D57" s="244"/>
      <c r="E57" s="244"/>
      <c r="F57" s="244"/>
      <c r="G57" s="310" t="s">
        <v>519</v>
      </c>
      <c r="H57" s="311"/>
      <c r="I57" s="319">
        <v>1328455</v>
      </c>
      <c r="J57" s="320">
        <v>40949</v>
      </c>
      <c r="K57" s="321">
        <v>-9.9</v>
      </c>
      <c r="L57" s="322">
        <v>53292</v>
      </c>
      <c r="M57" s="323">
        <v>0</v>
      </c>
      <c r="N57" s="324">
        <v>-9.9</v>
      </c>
    </row>
    <row r="58" spans="1:14">
      <c r="A58" s="248"/>
      <c r="B58" s="244"/>
      <c r="C58" s="244"/>
      <c r="D58" s="244"/>
      <c r="E58" s="244"/>
      <c r="F58" s="244"/>
      <c r="G58" s="325"/>
      <c r="H58" s="326" t="s">
        <v>516</v>
      </c>
      <c r="I58" s="327">
        <v>529018</v>
      </c>
      <c r="J58" s="328">
        <v>16307</v>
      </c>
      <c r="K58" s="329">
        <v>-15.3</v>
      </c>
      <c r="L58" s="330">
        <v>28900</v>
      </c>
      <c r="M58" s="331">
        <v>18.899999999999999</v>
      </c>
      <c r="N58" s="332">
        <v>-34.200000000000003</v>
      </c>
    </row>
    <row r="59" spans="1:14">
      <c r="A59" s="248"/>
      <c r="B59" s="244"/>
      <c r="C59" s="244"/>
      <c r="D59" s="244"/>
      <c r="E59" s="244"/>
      <c r="F59" s="244"/>
      <c r="G59" s="310" t="s">
        <v>520</v>
      </c>
      <c r="H59" s="311"/>
      <c r="I59" s="319">
        <v>1470285</v>
      </c>
      <c r="J59" s="320">
        <v>45468</v>
      </c>
      <c r="K59" s="321">
        <v>11</v>
      </c>
      <c r="L59" s="322">
        <v>49919</v>
      </c>
      <c r="M59" s="323">
        <v>-6.3</v>
      </c>
      <c r="N59" s="324">
        <v>17.3</v>
      </c>
    </row>
    <row r="60" spans="1:14">
      <c r="A60" s="248"/>
      <c r="B60" s="244"/>
      <c r="C60" s="244"/>
      <c r="D60" s="244"/>
      <c r="E60" s="244"/>
      <c r="F60" s="244"/>
      <c r="G60" s="325"/>
      <c r="H60" s="326" t="s">
        <v>516</v>
      </c>
      <c r="I60" s="333">
        <v>751001</v>
      </c>
      <c r="J60" s="328">
        <v>23224</v>
      </c>
      <c r="K60" s="329">
        <v>42.4</v>
      </c>
      <c r="L60" s="330">
        <v>26398</v>
      </c>
      <c r="M60" s="331">
        <v>-8.6999999999999993</v>
      </c>
      <c r="N60" s="332">
        <v>51.1</v>
      </c>
    </row>
    <row r="61" spans="1:14">
      <c r="A61" s="248"/>
      <c r="B61" s="244"/>
      <c r="C61" s="244"/>
      <c r="D61" s="244"/>
      <c r="E61" s="244"/>
      <c r="F61" s="244"/>
      <c r="G61" s="310" t="s">
        <v>521</v>
      </c>
      <c r="H61" s="334"/>
      <c r="I61" s="335">
        <v>1209930</v>
      </c>
      <c r="J61" s="336">
        <v>37268</v>
      </c>
      <c r="K61" s="337">
        <v>27.2</v>
      </c>
      <c r="L61" s="338">
        <v>49228</v>
      </c>
      <c r="M61" s="339">
        <v>0.7</v>
      </c>
      <c r="N61" s="324">
        <v>26.5</v>
      </c>
    </row>
    <row r="62" spans="1:14">
      <c r="A62" s="248"/>
      <c r="B62" s="244"/>
      <c r="C62" s="244"/>
      <c r="D62" s="244"/>
      <c r="E62" s="244"/>
      <c r="F62" s="244"/>
      <c r="G62" s="325"/>
      <c r="H62" s="326" t="s">
        <v>516</v>
      </c>
      <c r="I62" s="327">
        <v>561959</v>
      </c>
      <c r="J62" s="328">
        <v>17308</v>
      </c>
      <c r="K62" s="329">
        <v>15.8</v>
      </c>
      <c r="L62" s="330">
        <v>25152</v>
      </c>
      <c r="M62" s="331">
        <v>0.7</v>
      </c>
      <c r="N62" s="332">
        <v>15.1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69" t="s">
        <v>3</v>
      </c>
      <c r="D47" s="1169"/>
      <c r="E47" s="1170"/>
      <c r="F47" s="11">
        <v>39.369999999999997</v>
      </c>
      <c r="G47" s="12">
        <v>41.32</v>
      </c>
      <c r="H47" s="12">
        <v>42.58</v>
      </c>
      <c r="I47" s="12">
        <v>39.17</v>
      </c>
      <c r="J47" s="13">
        <v>37.840000000000003</v>
      </c>
    </row>
    <row r="48" spans="2:10" ht="57.75" customHeight="1">
      <c r="B48" s="14"/>
      <c r="C48" s="1171" t="s">
        <v>4</v>
      </c>
      <c r="D48" s="1171"/>
      <c r="E48" s="1172"/>
      <c r="F48" s="15">
        <v>6.66</v>
      </c>
      <c r="G48" s="16">
        <v>5.74</v>
      </c>
      <c r="H48" s="16">
        <v>4.84</v>
      </c>
      <c r="I48" s="16">
        <v>4.5199999999999996</v>
      </c>
      <c r="J48" s="17">
        <v>6.88</v>
      </c>
    </row>
    <row r="49" spans="2:10" ht="57.75" customHeight="1" thickBot="1">
      <c r="B49" s="18"/>
      <c r="C49" s="1173" t="s">
        <v>5</v>
      </c>
      <c r="D49" s="1173"/>
      <c r="E49" s="1174"/>
      <c r="F49" s="19">
        <v>0.68</v>
      </c>
      <c r="G49" s="20" t="s">
        <v>528</v>
      </c>
      <c r="H49" s="20" t="s">
        <v>529</v>
      </c>
      <c r="I49" s="20" t="s">
        <v>530</v>
      </c>
      <c r="J49" s="21">
        <v>1.38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A206080</cp:lastModifiedBy>
  <cp:lastPrinted>2017-02-21T04:37:57Z</cp:lastPrinted>
  <dcterms:created xsi:type="dcterms:W3CDTF">2017-02-15T22:36:18Z</dcterms:created>
  <dcterms:modified xsi:type="dcterms:W3CDTF">2017-05-11T05:14:15Z</dcterms:modified>
  <cp:category/>
</cp:coreProperties>
</file>