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8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CW102" i="11"/>
  <c r="CR102"/>
  <c r="AU88"/>
  <c r="AP88"/>
  <c r="AF88"/>
  <c r="AP23"/>
  <c r="AA23"/>
  <c r="V23"/>
  <c r="Q23"/>
  <c r="AU63"/>
  <c r="AP63"/>
  <c r="AA28" l="1"/>
  <c r="AA7"/>
  <c r="BG34" i="9" l="1"/>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BE35"/>
  <c r="AM35"/>
  <c r="C35"/>
  <c r="BW34"/>
  <c r="BW35" s="1"/>
  <c r="BW36" s="1"/>
  <c r="BW37" s="1"/>
  <c r="BW38" s="1"/>
  <c r="BW39" s="1"/>
  <c r="BW40" s="1"/>
  <c r="BW41" s="1"/>
  <c r="BW42" s="1"/>
  <c r="BW43" s="1"/>
  <c r="U34"/>
  <c r="U35" s="1"/>
  <c r="U36" s="1"/>
  <c r="U37" s="1"/>
  <c r="C34"/>
  <c r="AM34" s="1"/>
  <c r="CO34" l="1"/>
  <c r="CO35" s="1"/>
  <c r="BE34"/>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<sst xmlns="http://schemas.openxmlformats.org/spreadsheetml/2006/main" count="1063" uniqueCount="566">
  <si>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</si>
  <si>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</si>
  <si>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</si>
  <si>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</si>
  <si>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</si>
  <si>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</si>
  <si>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</si>
  <si>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</si>
  <si>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</si>
  <si>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</si>
  <si>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</si>
  <si>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</si>
  <si>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</si>
  <si>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</si>
  <si>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</si>
  <si>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</si>
  <si>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</si>
  <si>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</si>
  <si>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</si>
  <si>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</si>
  <si>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</si>
  <si>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</si>
  <si>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</si>
  <si>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</si>
  <si>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</si>
  <si>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</si>
  <si>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</si>
  <si>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</si>
  <si>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</si>
  <si>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</si>
  <si>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</si>
  <si>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</si>
  <si>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</si>
  <si>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</si>
  <si>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</si>
  <si>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</si>
  <si>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</si>
  <si>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</si>
  <si>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</si>
  <si>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</si>
  <si>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</si>
  <si>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</si>
  <si>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</si>
  <si>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</si>
  <si>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</si>
  <si>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</si>
  <si>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</si>
  <si>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</si>
  <si>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</si>
  <si>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</si>
  <si>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</si>
  <si>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</si>
  <si>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</si>
  <si>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</si>
  <si>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</si>
  <si>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</si>
  <si>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</si>
  <si>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</si>
  <si>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</si>
  <si>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</si>
  <si>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</si>
  <si>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</si>
  <si>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</si>
  <si>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</si>
  <si>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</si>
  <si>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</si>
  <si>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</si>
  <si>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</si>
  <si>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</si>
  <si>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</si>
  <si>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</si>
  <si>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</si>
  <si>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</si>
  <si>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</si>
  <si>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</si>
  <si>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</si>
  <si>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</si>
  <si>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</si>
  <si>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</si>
  <si>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</si>
  <si>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</si>
  <si>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</si>
  <si>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</si>
  <si>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</si>
  <si>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</si>
  <si>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</si>
  <si>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</si>
  <si>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</si>
  <si>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</si>
  <si>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</si>
  <si>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</si>
  <si>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</si>
  <si>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</si>
  <si>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</si>
  <si>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</si>
  <si>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</si>
  <si>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</si>
  <si>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</si>
  <si>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</si>
  <si>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</si>
  <si>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</si>
  <si>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</si>
  <si>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</si>
  <si>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</si>
  <si>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</si>
  <si>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</si>
  <si>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</si>
  <si>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</si>
  <si>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</si>
  <si>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</si>
  <si>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</si>
  <si>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</si>
  <si>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</si>
  <si>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</si>
  <si>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</si>
  <si>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</si>
  <si>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</si>
  <si>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</si>
  <si>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</si>
  <si>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</si>
  <si>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</si>
  <si>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</si>
  <si>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</si>
  <si>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</si>
  <si>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</si>
  <si>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</si>
  <si>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</si>
  <si>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</si>
  <si>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</si>
  <si>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</si>
  <si>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</si>
  <si>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</si>
  <si>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</si>
  <si>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</si>
  <si>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</si>
  <si>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</si>
  <si>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</si>
  <si>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</si>
  <si>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</si>
  <si>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</si>
  <si>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</si>
  <si>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</si>
  <si>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</si>
  <si>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</si>
  <si>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</si>
  <si>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</si>
  <si>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</si>
  <si>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</si>
  <si>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</si>
  <si>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</si>
  <si>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</si>
  <si>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</si>
  <si>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</si>
  <si>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</si>
  <si>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</si>
  <si>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</si>
  <si>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</si>
  <si>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</si>
  <si>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</si>
  <si>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</si>
  <si>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</si>
  <si>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</si>
  <si>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</si>
  <si>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</si>
  <si>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</si>
  <si>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</si>
  <si>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</si>
  <si>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</si>
  <si>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</si>
  <si>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</si>
  <si>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</si>
  <si>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</si>
  <si>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</si>
  <si>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</si>
  <si>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</si>
  <si>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</si>
  <si>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</si>
  <si>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</si>
  <si>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</si>
  <si>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</si>
  <si>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</si>
  <si>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</si>
  <si>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</si>
  <si>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</si>
  <si>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</si>
  <si>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</si>
  <si>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</si>
  <si>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</si>
  <si>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</si>
  <si>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</si>
  <si>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</si>
  <si>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福岡県大川市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</si>
  <si>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</si>
  <si>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</si>
  <si>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</si>
  <si>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</si>
  <si>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</si>
  <si>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</si>
  <si>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</si>
  <si>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</si>
  <si>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</si>
  <si>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</si>
  <si>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</si>
  <si>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</si>
  <si>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</si>
  <si>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</si>
  <si>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</si>
  <si>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</si>
  <si>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</si>
  <si>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</si>
  <si>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</si>
  <si>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</si>
  <si>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</si>
  <si>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</si>
  <si>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</si>
  <si>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</si>
  <si>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</si>
  <si>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</si>
  <si>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</si>
  <si>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</si>
  <si>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</si>
  <si>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</si>
  <si>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</si>
  <si>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</si>
  <si>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</si>
  <si>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</si>
  <si>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</si>
  <si>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</si>
  <si>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</si>
  <si>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</si>
  <si>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</si>
  <si>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</si>
  <si>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</si>
  <si>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</si>
  <si>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</si>
  <si>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</si>
  <si>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</si>
  <si>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</si>
  <si>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</si>
  <si>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</si>
  <si>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</si>
  <si>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</si>
  <si>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</si>
  <si>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</si>
  <si>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</si>
  <si>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</si>
  <si>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</si>
  <si>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</si>
  <si>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</si>
  <si>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</si>
  <si>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</si>
  <si>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</si>
  <si>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</si>
  <si>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</si>
  <si>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</si>
  <si>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</si>
  <si>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</si>
  <si>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</si>
  <si>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</si>
  <si>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</si>
  <si>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</si>
  <si>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</si>
  <si>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</si>
  <si>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</si>
  <si>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</si>
  <si>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</si>
  <si>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</si>
  <si>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</si>
  <si>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</si>
  <si>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</si>
  <si>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</si>
  <si>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</si>
  <si>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</si>
  <si>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</si>
  <si>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</si>
  <si>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</si>
  <si>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</si>
  <si>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</si>
  <si>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</si>
  <si>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</si>
  <si>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</si>
  <si>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</si>
  <si>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</si>
  <si>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</si>
  <si>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</si>
  <si>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</si>
  <si>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</si>
  <si>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</si>
  <si>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</si>
  <si>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</si>
  <si>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</si>
  <si>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</si>
  <si>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</si>
  <si>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</si>
  <si>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</si>
  <si>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</si>
  <si>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</si>
  <si>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</si>
  <si>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</si>
  <si>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</si>
  <si>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</si>
  <si>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</si>
  <si>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</si>
  <si>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</si>
  <si>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</si>
  <si>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</si>
  <si>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</si>
  <si>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</si>
  <si>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</si>
  <si>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</si>
  <si>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</si>
  <si>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</si>
  <si>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</si>
  <si>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</si>
  <si>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</si>
  <si>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</si>
  <si>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</si>
  <si>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</si>
  <si>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</si>
  <si>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</si>
  <si>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</si>
  <si>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</si>
  <si>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</si>
  <si>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</si>
  <si>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</si>
  <si>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</si>
  <si>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</si>
  <si>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</si>
  <si>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</si>
  <si>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</si>
  <si>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</si>
  <si>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</si>
  <si>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</si>
  <si>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</si>
  <si>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</si>
  <si>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</si>
  <si>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</si>
  <si>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</si>
  <si>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</si>
  <si>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福岡県大川市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</si>
  <si>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</si>
  <si>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</si>
  <si>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</si>
  <si>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</si>
  <si>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</si>
  <si>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</si>
  <si>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</si>
  <si>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</si>
  <si>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</si>
  <si>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</si>
  <si>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</si>
  <si>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</si>
  <si>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</si>
  <si>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</si>
  <si>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</si>
  <si>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</si>
  <si>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</si>
  <si>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</si>
  <si>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</si>
  <si>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</si>
  <si>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</si>
  <si>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</si>
  <si>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</si>
  <si>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</si>
  <si>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</si>
  <si>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</si>
  <si>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</si>
  <si>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</si>
  <si>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</si>
  <si>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</si>
  <si>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</si>
  <si>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</si>
  <si>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</si>
  <si>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</si>
  <si>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</si>
  <si>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</si>
  <si>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</si>
  <si>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</si>
  <si>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</si>
  <si>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</si>
  <si>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</si>
  <si>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</si>
  <si>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</si>
  <si>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</si>
  <si>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</si>
  <si>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</si>
  <si>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</si>
  <si>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</si>
  <si>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</si>
  <si>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</si>
  <si>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</si>
  <si>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</si>
  <si>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</si>
  <si>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</si>
  <si>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</si>
  <si>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</si>
  <si>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</si>
  <si>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</si>
  <si>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</si>
  <si>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</si>
  <si>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</si>
  <si>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</si>
  <si>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</si>
  <si>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</si>
  <si>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</si>
  <si>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</si>
  <si>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</si>
  <si>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</si>
  <si>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</si>
  <si>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</si>
  <si>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</si>
  <si>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</si>
  <si>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</si>
  <si>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</si>
  <si>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</si>
  <si>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</si>
  <si>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</si>
  <si>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</si>
  <si>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</si>
  <si>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</si>
  <si>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</si>
  <si>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</si>
  <si>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</si>
  <si>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</si>
  <si>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</si>
  <si>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</si>
  <si>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</si>
  <si>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</si>
  <si>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</si>
  <si>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</si>
  <si>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</si>
  <si>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</si>
  <si>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</si>
  <si>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</si>
  <si>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</si>
  <si>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</si>
  <si>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</si>
  <si>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</si>
  <si>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</si>
  <si>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</si>
  <si>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</si>
  <si>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</si>
  <si>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</si>
  <si>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</si>
  <si>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</si>
  <si>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</si>
  <si>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</si>
  <si>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</si>
  <si>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</si>
  <si>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</si>
  <si>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</si>
  <si>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</si>
  <si>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</si>
  <si>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</si>
  <si>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</si>
  <si>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</si>
  <si>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</si>
  <si>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</si>
  <si>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</si>
  <si>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</si>
  <si>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</si>
  <si>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</si>
  <si>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</si>
  <si>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</si>
  <si>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</si>
  <si>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</si>
  <si>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</si>
  <si>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</si>
  <si>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</si>
  <si>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</si>
  <si>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</si>
  <si>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</si>
  <si>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</si>
  <si>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</si>
  <si>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</si>
  <si>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</si>
  <si>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</si>
  <si>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</si>
  <si>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</si>
  <si>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</si>
  <si>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</si>
  <si>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</si>
  <si>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</si>
  <si>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</si>
  <si>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</si>
  <si>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</si>
  <si>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</si>
  <si>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</si>
  <si>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</si>
  <si>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</si>
  <si>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</si>
  <si>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</si>
  <si>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</si>
  <si>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</si>
  <si>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</si>
  <si>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</si>
  <si>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</si>
  <si>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</si>
  <si>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</si>
  <si>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</si>
  <si>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</si>
  <si>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</si>
  <si>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</si>
  <si>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</si>
  <si>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</si>
  <si>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</si>
  <si>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</si>
  <si>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</si>
  <si>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</si>
  <si>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</si>
  <si>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</si>
  <si>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</si>
  <si>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</si>
  <si>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</si>
  <si>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</si>
  <si>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</si>
  <si>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</si>
  <si>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</si>
  <si>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</si>
  <si>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1.73</t>
  </si>
  <si>
    <t>▲ 2.63</t>
  </si>
  <si>
    <t>▲ 3.09</t>
  </si>
  <si>
    <t>▲ 0.77</t>
  </si>
  <si>
    <t>国民健康保険事業</t>
  </si>
  <si>
    <t>▲ 1.96</t>
  </si>
  <si>
    <t>▲ 1.43</t>
  </si>
  <si>
    <t>▲ 1.84</t>
  </si>
  <si>
    <t>▲ 3.84</t>
  </si>
  <si>
    <t>上水道事業会計</t>
  </si>
  <si>
    <t>一般会計</t>
  </si>
  <si>
    <t>介護保険事業</t>
  </si>
  <si>
    <t>後期高齢者医療事業</t>
  </si>
  <si>
    <t>介護サービス事業</t>
  </si>
  <si>
    <t>下水道事業特別会計</t>
  </si>
  <si>
    <t>その他会計（赤字）</t>
  </si>
  <si>
    <t>その他会計（黒字）</t>
  </si>
  <si>
    <t>-</t>
    <phoneticPr fontId="2"/>
  </si>
  <si>
    <t>-</t>
    <phoneticPr fontId="2"/>
  </si>
  <si>
    <t>筑後川昇開橋観光財団</t>
    <rPh sb="0" eb="2">
      <t>チクゴ</t>
    </rPh>
    <rPh sb="2" eb="3">
      <t>ガワ</t>
    </rPh>
    <rPh sb="3" eb="4">
      <t>ノボル</t>
    </rPh>
    <rPh sb="4" eb="5">
      <t>ヒラ</t>
    </rPh>
    <rPh sb="5" eb="6">
      <t>ハシ</t>
    </rPh>
    <rPh sb="6" eb="8">
      <t>カンコウ</t>
    </rPh>
    <rPh sb="8" eb="10">
      <t>ザイダン</t>
    </rPh>
    <phoneticPr fontId="2"/>
  </si>
  <si>
    <t>大川インテリア振興センター</t>
    <rPh sb="0" eb="2">
      <t>オオカワ</t>
    </rPh>
    <rPh sb="7" eb="9">
      <t>シンコウ</t>
    </rPh>
    <phoneticPr fontId="2"/>
  </si>
  <si>
    <t>花宗太田土木組合</t>
  </si>
  <si>
    <t>大川柳川衛生組合</t>
  </si>
  <si>
    <t>福岡県市町村消防団員等公務災害補償組合</t>
  </si>
  <si>
    <t>久留米広域市町村圏事務組合（一般会計）</t>
    <rPh sb="14" eb="16">
      <t>イッパン</t>
    </rPh>
    <rPh sb="16" eb="18">
      <t>カイケイ</t>
    </rPh>
    <phoneticPr fontId="2"/>
  </si>
  <si>
    <t>久留米広域市町村圏事務組合（ふるさと振興事業特別会計）</t>
    <rPh sb="18" eb="20">
      <t>シンコウ</t>
    </rPh>
    <rPh sb="20" eb="22">
      <t>ジギョウ</t>
    </rPh>
    <rPh sb="22" eb="24">
      <t>トクベツ</t>
    </rPh>
    <rPh sb="24" eb="26">
      <t>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</si>
  <si>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</si>
  <si>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14" eb="16">
      <t>コウイキ</t>
    </rPh>
    <rPh sb="16" eb="18">
      <t>ショウボウ</t>
    </rPh>
    <rPh sb="18" eb="20">
      <t>トクベツ</t>
    </rPh>
    <rPh sb="20" eb="22">
      <t>カイケイ</t>
    </rPh>
    <phoneticPr fontId="2"/>
  </si>
  <si>
    <t>八女西部広域事務組合</t>
  </si>
  <si>
    <t>福岡県自治振興組合（一般会計）</t>
    <rPh sb="10" eb="12">
      <t>イッパン</t>
    </rPh>
    <rPh sb="12" eb="14">
      <t>カイケイ</t>
    </rPh>
    <phoneticPr fontId="2"/>
  </si>
  <si>
    <t>福岡県自治振興組合（公文書館事業特別会計）</t>
    <rPh sb="10" eb="13">
      <t>コウブンショ</t>
    </rPh>
    <rPh sb="13" eb="14">
      <t>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</si>
  <si>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</si>
  <si>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</si>
  <si>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福岡県南広域水道企業団</t>
    <rPh sb="0" eb="2">
      <t>フクオカ</t>
    </rPh>
    <rPh sb="2" eb="4">
      <t>ケンナン</t>
    </rPh>
    <rPh sb="4" eb="6">
      <t>コウイキ</t>
    </rPh>
    <rPh sb="6" eb="8">
      <t>スイドウ</t>
    </rPh>
    <rPh sb="8" eb="10">
      <t>キギョウ</t>
    </rPh>
    <rPh sb="10" eb="11">
      <t>ダン</t>
    </rPh>
    <phoneticPr fontId="2"/>
  </si>
  <si>
    <t>法適用企業</t>
    <rPh sb="0" eb="1">
      <t>ホウ</t>
    </rPh>
    <rPh sb="1" eb="3">
      <t>テキヨウ</t>
    </rPh>
    <rPh sb="3" eb="5">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</si>
  <si>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</si>
  <si>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</si>
  <si>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</si>
  <si>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</si>
  <si>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</si>
  <si>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</si>
  <si>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</si>
  <si>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</si>
  <si>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</si>
  <si>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</si>
  <si>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</si>
  <si>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・将来負担比率は類似団体と比較して高いものの、実質公債費比率は低くなっている。これは、毎年地方債の新規発行額を当年度の元金償還額未満を目標として抑制してきたためである。</t>
    <rPh sb="43" eb="45">
      <t>マイトシ</t>
    </rPh>
    <rPh sb="45" eb="48">
      <t>チホウサイ</t>
    </rPh>
    <rPh sb="49" eb="51">
      <t>シンキ</t>
    </rPh>
    <rPh sb="51" eb="53">
      <t>ハッコウ</t>
    </rPh>
    <rPh sb="53" eb="54">
      <t>ガク</t>
    </rPh>
    <rPh sb="55" eb="58">
      <t>トウネンド</t>
    </rPh>
    <rPh sb="59" eb="61">
      <t>ガンキン</t>
    </rPh>
    <rPh sb="61" eb="64">
      <t>ショウカンガク</t>
    </rPh>
    <rPh sb="64" eb="66">
      <t>ミマン</t>
    </rPh>
    <rPh sb="67" eb="69">
      <t>モクヒョウ</t>
    </rPh>
    <rPh sb="72" eb="74">
      <t>ヨクセイ</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</si>
</sst>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29836</c:v>
                </c:pt>
                <c:pt idx="1">
                  <c:v>30109</c:v>
                </c:pt>
                <c:pt idx="2">
                  <c:v>43421</c:v>
                </c:pt>
                <c:pt idx="3">
                  <c:v>62304</c:v>
                </c:pt>
                <c:pt idx="4">
                  <c:v>31008</c:v>
                </c:pt>
              </c:numCache>
            </c:numRef>
          </c:val>
        </c:ser>
        <c:marker val="1"/>
        <c:axId val="130672512"/>
        <c:axId val="130924544"/>
      </c:lineChart>
      <c:catAx>
        <c:axId val="13067251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24544"/>
        <c:crosses val="autoZero"/>
        <c:auto val="1"/>
        <c:lblAlgn val="ctr"/>
        <c:lblOffset val="100"/>
        <c:tickLblSkip val="1"/>
        <c:tickMarkSkip val="1"/>
      </c:catAx>
      <c:valAx>
        <c:axId val="130924544"/>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725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11.87</c:v>
                </c:pt>
                <c:pt idx="1">
                  <c:v>9.76</c:v>
                </c:pt>
                <c:pt idx="2">
                  <c:v>7.05</c:v>
                </c:pt>
                <c:pt idx="3">
                  <c:v>3.94</c:v>
                </c:pt>
                <c:pt idx="4">
                  <c:v>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13.91</c:v>
                </c:pt>
                <c:pt idx="1">
                  <c:v>22.91</c:v>
                </c:pt>
                <c:pt idx="2">
                  <c:v>26.54</c:v>
                </c:pt>
                <c:pt idx="3">
                  <c:v>30.35</c:v>
                </c:pt>
                <c:pt idx="4">
                  <c:v>29.94</c:v>
                </c:pt>
              </c:numCache>
            </c:numRef>
          </c:val>
        </c:ser>
        <c:gapWidth val="250"/>
        <c:overlap val="100"/>
        <c:axId val="133359488"/>
        <c:axId val="1334886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3.11</c:v>
                </c:pt>
                <c:pt idx="1">
                  <c:v>-1.73</c:v>
                </c:pt>
                <c:pt idx="2">
                  <c:v>-2.63</c:v>
                </c:pt>
                <c:pt idx="3">
                  <c:v>-3.09</c:v>
                </c:pt>
                <c:pt idx="4">
                  <c:v>-0.77</c:v>
                </c:pt>
              </c:numCache>
            </c:numRef>
          </c:val>
        </c:ser>
        <c:marker val="1"/>
        <c:axId val="133359488"/>
        <c:axId val="133488640"/>
      </c:lineChart>
      <c:catAx>
        <c:axId val="1333594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488640"/>
        <c:crosses val="autoZero"/>
        <c:auto val="1"/>
        <c:lblAlgn val="ctr"/>
        <c:lblOffset val="100"/>
        <c:tickLblSkip val="1"/>
        <c:tickMarkSkip val="1"/>
      </c:catAx>
      <c:valAx>
        <c:axId val="1334886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594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c:v>
                </c:pt>
                <c:pt idx="8">
                  <c:v>#N/A</c:v>
                </c:pt>
                <c:pt idx="9">
                  <c:v>0</c:v>
                </c:pt>
              </c:numCache>
            </c:numRef>
          </c:val>
        </c:ser>
        <c:ser>
          <c:idx val="4"/>
          <c:order val="4"/>
          <c:tx>
            <c:strRef>
              <c:f>データシート!$A$31</c:f>
              <c:strCache>
                <c:ptCount val="1"/>
                <c:pt idx="0">
                  <c:v>介護サービス事業</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0.03</c:v>
                </c:pt>
                <c:pt idx="4">
                  <c:v>#N/A</c:v>
                </c:pt>
                <c:pt idx="5">
                  <c:v>0.13</c:v>
                </c:pt>
                <c:pt idx="6">
                  <c:v>#N/A</c:v>
                </c:pt>
                <c:pt idx="7">
                  <c:v>0.13</c:v>
                </c:pt>
                <c:pt idx="8">
                  <c:v>#N/A</c:v>
                </c:pt>
                <c:pt idx="9">
                  <c:v>0.03</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0.34</c:v>
                </c:pt>
                <c:pt idx="4">
                  <c:v>#N/A</c:v>
                </c:pt>
                <c:pt idx="5">
                  <c:v>0.49</c:v>
                </c:pt>
                <c:pt idx="6">
                  <c:v>#N/A</c:v>
                </c:pt>
                <c:pt idx="7">
                  <c:v>0.87</c:v>
                </c:pt>
                <c:pt idx="8">
                  <c:v>#N/A</c:v>
                </c:pt>
                <c:pt idx="9">
                  <c:v>0.56999999999999995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11.86</c:v>
                </c:pt>
                <c:pt idx="2">
                  <c:v>#N/A</c:v>
                </c:pt>
                <c:pt idx="3">
                  <c:v>9.76</c:v>
                </c:pt>
                <c:pt idx="4">
                  <c:v>#N/A</c:v>
                </c:pt>
                <c:pt idx="5">
                  <c:v>7.04</c:v>
                </c:pt>
                <c:pt idx="6">
                  <c:v>#N/A</c:v>
                </c:pt>
                <c:pt idx="7">
                  <c:v>3.94</c:v>
                </c:pt>
                <c:pt idx="8">
                  <c:v>#N/A</c:v>
                </c:pt>
                <c:pt idx="9">
                  <c:v>3.09</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15.36</c:v>
                </c:pt>
                <c:pt idx="2">
                  <c:v>#N/A</c:v>
                </c:pt>
                <c:pt idx="3">
                  <c:v>15.33</c:v>
                </c:pt>
                <c:pt idx="4">
                  <c:v>#N/A</c:v>
                </c:pt>
                <c:pt idx="5">
                  <c:v>14.64</c:v>
                </c:pt>
                <c:pt idx="6">
                  <c:v>#N/A</c:v>
                </c:pt>
                <c:pt idx="7">
                  <c:v>14.59</c:v>
                </c:pt>
                <c:pt idx="8">
                  <c:v>#N/A</c:v>
                </c:pt>
                <c:pt idx="9">
                  <c:v>13.29</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0.27</c:v>
                </c:pt>
                <c:pt idx="2">
                  <c:v>1.96</c:v>
                </c:pt>
                <c:pt idx="3">
                  <c:v>#N/A</c:v>
                </c:pt>
                <c:pt idx="4">
                  <c:v>1.43</c:v>
                </c:pt>
                <c:pt idx="5">
                  <c:v>#N/A</c:v>
                </c:pt>
                <c:pt idx="6">
                  <c:v>1.84</c:v>
                </c:pt>
                <c:pt idx="7">
                  <c:v>#N/A</c:v>
                </c:pt>
                <c:pt idx="8">
                  <c:v>3.84</c:v>
                </c:pt>
                <c:pt idx="9">
                  <c:v>#N/A</c:v>
                </c:pt>
              </c:numCache>
            </c:numRef>
          </c:val>
        </c:ser>
        <c:overlap val="100"/>
        <c:axId val="134584576"/>
        <c:axId val="134639616"/>
      </c:barChart>
      <c:catAx>
        <c:axId val="1345845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39616"/>
        <c:crosses val="autoZero"/>
        <c:auto val="1"/>
        <c:lblAlgn val="ctr"/>
        <c:lblOffset val="100"/>
        <c:tickLblSkip val="1"/>
        <c:tickMarkSkip val="1"/>
      </c:catAx>
      <c:valAx>
        <c:axId val="1346396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845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1000</c:v>
                </c:pt>
                <c:pt idx="5">
                  <c:v>1018</c:v>
                </c:pt>
                <c:pt idx="8">
                  <c:v>1036</c:v>
                </c:pt>
                <c:pt idx="11">
                  <c:v>1078</c:v>
                </c:pt>
                <c:pt idx="14">
                  <c:v>1037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32</c:v>
                </c:pt>
                <c:pt idx="6">
                  <c:v>18</c:v>
                </c:pt>
                <c:pt idx="9">
                  <c:v>8</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c:v>
                </c:pt>
                <c:pt idx="3">
                  <c:v>50</c:v>
                </c:pt>
                <c:pt idx="6">
                  <c:v>59</c:v>
                </c:pt>
                <c:pt idx="9">
                  <c:v>30</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174</c:v>
                </c:pt>
                <c:pt idx="3">
                  <c:v>170</c:v>
                </c:pt>
                <c:pt idx="6">
                  <c:v>178</c:v>
                </c:pt>
                <c:pt idx="9">
                  <c:v>184</c:v>
                </c:pt>
                <c:pt idx="12">
                  <c:v>183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1480</c:v>
                </c:pt>
                <c:pt idx="3">
                  <c:v>1508</c:v>
                </c:pt>
                <c:pt idx="6">
                  <c:v>1550</c:v>
                </c:pt>
                <c:pt idx="9">
                  <c:v>1535</c:v>
                </c:pt>
                <c:pt idx="12">
                  <c:v>1493</c:v>
                </c:pt>
              </c:numCache>
            </c:numRef>
          </c:val>
        </c:ser>
        <c:gapWidth val="100"/>
        <c:overlap val="100"/>
        <c:axId val="135805568"/>
        <c:axId val="13582003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713</c:v>
                </c:pt>
                <c:pt idx="2">
                  <c:v>#N/A</c:v>
                </c:pt>
                <c:pt idx="3">
                  <c:v>#N/A</c:v>
                </c:pt>
                <c:pt idx="4">
                  <c:v>742</c:v>
                </c:pt>
                <c:pt idx="5">
                  <c:v>#N/A</c:v>
                </c:pt>
                <c:pt idx="6">
                  <c:v>#N/A</c:v>
                </c:pt>
                <c:pt idx="7">
                  <c:v>769</c:v>
                </c:pt>
                <c:pt idx="8">
                  <c:v>#N/A</c:v>
                </c:pt>
                <c:pt idx="9">
                  <c:v>#N/A</c:v>
                </c:pt>
                <c:pt idx="10">
                  <c:v>679</c:v>
                </c:pt>
                <c:pt idx="11">
                  <c:v>#N/A</c:v>
                </c:pt>
                <c:pt idx="12">
                  <c:v>#N/A</c:v>
                </c:pt>
                <c:pt idx="13">
                  <c:v>667</c:v>
                </c:pt>
                <c:pt idx="14">
                  <c:v>#N/A</c:v>
                </c:pt>
              </c:numCache>
            </c:numRef>
          </c:val>
        </c:ser>
        <c:marker val="1"/>
        <c:axId val="135805568"/>
        <c:axId val="135820032"/>
      </c:lineChart>
      <c:catAx>
        <c:axId val="1358055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820032"/>
        <c:crosses val="autoZero"/>
        <c:auto val="1"/>
        <c:lblAlgn val="ctr"/>
        <c:lblOffset val="100"/>
        <c:tickLblSkip val="1"/>
        <c:tickMarkSkip val="1"/>
      </c:catAx>
      <c:valAx>
        <c:axId val="1358200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055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10760</c:v>
                </c:pt>
                <c:pt idx="5">
                  <c:v>10881</c:v>
                </c:pt>
                <c:pt idx="8">
                  <c:v>11009</c:v>
                </c:pt>
                <c:pt idx="11">
                  <c:v>10957</c:v>
                </c:pt>
                <c:pt idx="14">
                  <c:v>10917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1779</c:v>
                </c:pt>
                <c:pt idx="5">
                  <c:v>1779</c:v>
                </c:pt>
                <c:pt idx="8">
                  <c:v>1629</c:v>
                </c:pt>
                <c:pt idx="11">
                  <c:v>1520</c:v>
                </c:pt>
                <c:pt idx="14">
                  <c:v>1405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1492</c:v>
                </c:pt>
                <c:pt idx="5">
                  <c:v>2196</c:v>
                </c:pt>
                <c:pt idx="8">
                  <c:v>2486</c:v>
                </c:pt>
                <c:pt idx="11">
                  <c:v>2789</c:v>
                </c:pt>
                <c:pt idx="14">
                  <c:v>3113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2558</c:v>
                </c:pt>
                <c:pt idx="3">
                  <c:v>2543</c:v>
                </c:pt>
                <c:pt idx="6">
                  <c:v>2431</c:v>
                </c:pt>
                <c:pt idx="9">
                  <c:v>2285</c:v>
                </c:pt>
                <c:pt idx="12">
                  <c:v>2215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103</c:v>
                </c:pt>
                <c:pt idx="3">
                  <c:v>39</c:v>
                </c:pt>
                <c:pt idx="6">
                  <c:v>14</c:v>
                </c:pt>
                <c:pt idx="9">
                  <c:v>7</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4399</c:v>
                </c:pt>
                <c:pt idx="3">
                  <c:v>4465</c:v>
                </c:pt>
                <c:pt idx="6">
                  <c:v>4550</c:v>
                </c:pt>
                <c:pt idx="9">
                  <c:v>4613</c:v>
                </c:pt>
                <c:pt idx="12">
                  <c:v>4634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c:v>
                </c:pt>
                <c:pt idx="3">
                  <c:v>12</c:v>
                </c:pt>
                <c:pt idx="6">
                  <c:v>10</c:v>
                </c:pt>
                <c:pt idx="9">
                  <c:v>8</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15154</c:v>
                </c:pt>
                <c:pt idx="3">
                  <c:v>14695</c:v>
                </c:pt>
                <c:pt idx="6">
                  <c:v>14215</c:v>
                </c:pt>
                <c:pt idx="9">
                  <c:v>14315</c:v>
                </c:pt>
                <c:pt idx="12">
                  <c:v>13932</c:v>
                </c:pt>
              </c:numCache>
            </c:numRef>
          </c:val>
        </c:ser>
        <c:gapWidth val="100"/>
        <c:overlap val="100"/>
        <c:axId val="135598464"/>
        <c:axId val="1356000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8198</c:v>
                </c:pt>
                <c:pt idx="2">
                  <c:v>#N/A</c:v>
                </c:pt>
                <c:pt idx="3">
                  <c:v>#N/A</c:v>
                </c:pt>
                <c:pt idx="4">
                  <c:v>6897</c:v>
                </c:pt>
                <c:pt idx="5">
                  <c:v>#N/A</c:v>
                </c:pt>
                <c:pt idx="6">
                  <c:v>#N/A</c:v>
                </c:pt>
                <c:pt idx="7">
                  <c:v>6095</c:v>
                </c:pt>
                <c:pt idx="8">
                  <c:v>#N/A</c:v>
                </c:pt>
                <c:pt idx="9">
                  <c:v>#N/A</c:v>
                </c:pt>
                <c:pt idx="10">
                  <c:v>5962</c:v>
                </c:pt>
                <c:pt idx="11">
                  <c:v>#N/A</c:v>
                </c:pt>
                <c:pt idx="12">
                  <c:v>#N/A</c:v>
                </c:pt>
                <c:pt idx="13">
                  <c:v>5358</c:v>
                </c:pt>
                <c:pt idx="14">
                  <c:v>#N/A</c:v>
                </c:pt>
              </c:numCache>
            </c:numRef>
          </c:val>
        </c:ser>
        <c:marker val="1"/>
        <c:axId val="135598464"/>
        <c:axId val="135600000"/>
      </c:lineChart>
      <c:catAx>
        <c:axId val="135598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600000"/>
        <c:crosses val="autoZero"/>
        <c:auto val="1"/>
        <c:lblAlgn val="ctr"/>
        <c:lblOffset val="100"/>
        <c:tickLblSkip val="1"/>
        <c:tickMarkSkip val="1"/>
      </c:catAx>
      <c:valAx>
        <c:axId val="135600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98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{8B26E957-E5A4-402A-BACB-AF4FD8A9BC5C}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{7558B042-845A-4C6D-875E-3B524EE7C27E}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{7855DD7F-B222-487D-B63F-DD510115F41A}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{44048B5C-7B56-45B1-8F65-C5A645F7D520}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{6BB0147C-86F9-425C-9C19-E6BBA4C726C5}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{24C65E32-A485-4D54-8004-C5505C710226}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{1A9EAF3F-ECF2-43BC-8D1D-39844AAB511B}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{DEFD85D4-97A6-4FF0-B3A8-DB488C238461}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{A3CDB1B8-801B-41B0-A5C6-2E8BA97F9F9F}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{8ECB7512-0CF9-4131-BDEE-1ECED880525D}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5960832"/>
        <c:axId val="135967104"/>
      </c:scatterChart>
      <c:valAx>
        <c:axId val="135960832"/>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67104"/>
        <c:crosses val="autoZero"/>
        <c:crossBetween val="midCat"/>
      </c:valAx>
      <c:valAx>
        <c:axId val="1359671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96083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extLst>
                <c:ext xmlns:c15="http://schemas.microsoft.com/office/drawing/2012/chart" uri="{CE6537A1-D6FC-4f65-9D91-7224C49458BB}">
                  <c15:layout/>
                  <c15:dlblFieldTable>
                    <c15:dlblFTEntry>
                      <c15:txfldGUID>{F2BE8B25-F176-4531-9151-39A9024011B8}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extLst>
                <c:ext xmlns:c15="http://schemas.microsoft.com/office/drawing/2012/chart" uri="{CE6537A1-D6FC-4f65-9D91-7224C49458BB}">
                  <c15:layout/>
                  <c15:dlblFieldTable>
                    <c15:dlblFTEntry>
                      <c15:txfldGUID>{0BC3323E-1631-4E2E-BA4E-A819AFDEE0D8}</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2635307841421778E-2"/>
                </c:manualLayout>
              </c:layout>
              <c:tx>
                <c:strRef>
                  <c:f>公会計指標分析・財政指標組合せ分析表!$M$72</c:f>
                  <c:strCache>
                    <c:ptCount val="1"/>
                    <c:pt idx="0">
                      <c:v>H25</c:v>
                    </c:pt>
                  </c:strCache>
                </c:strRef>
              </c:tx>
              <c:dLblPos val="r"/>
              <c:extLst>
                <c:ext xmlns:c15="http://schemas.microsoft.com/office/drawing/2012/chart" uri="{CE6537A1-D6FC-4f65-9D91-7224C49458BB}">
                  <c15:layout/>
                  <c15:dlblFieldTable>
                    <c15:dlblFTEntry>
                      <c15:txfldGUID>{BE3F2397-D927-4512-854C-F8E0A585DB5D}</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1.2635307841421778E-2"/>
                </c:manualLayout>
              </c:layout>
              <c:tx>
                <c:strRef>
                  <c:f>公会計指標分析・財政指標組合せ分析表!$N$72</c:f>
                  <c:strCache>
                    <c:ptCount val="1"/>
                    <c:pt idx="0">
                      <c:v>H26</c:v>
                    </c:pt>
                  </c:strCache>
                </c:strRef>
              </c:tx>
              <c:dLblPos val="r"/>
              <c:extLst>
                <c:ext xmlns:c15="http://schemas.microsoft.com/office/drawing/2012/chart" uri="{CE6537A1-D6FC-4f65-9D91-7224C49458BB}">
                  <c15:layout/>
                  <c15:dlblFieldTable>
                    <c15:dlblFTEntry>
                      <c15:txfldGUID>{BD14433E-7C58-4A13-BCD6-B046463A545B}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extLst>
                <c:ext xmlns:c15="http://schemas.microsoft.com/office/drawing/2012/chart" uri="{CE6537A1-D6FC-4f65-9D91-7224C49458BB}">
                  <c15:layout/>
                  <c15:dlblFieldTable>
                    <c15:dlblFTEntry>
                      <c15:txfldGUID>{EDE6EF86-F602-454B-A10F-BBCB8082F92C}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10.1</c:v>
                </c:pt>
                <c:pt idx="2">
                  <c:v>10.3</c:v>
                </c:pt>
                <c:pt idx="3">
                  <c:v>10.3</c:v>
                </c:pt>
                <c:pt idx="4">
                  <c:v>9.9</c:v>
                </c:pt>
              </c:numCache>
            </c:numRef>
          </c:xVal>
          <c:yVal>
            <c:numRef>
              <c:f>公会計指標分析・財政指標組合せ分析表!$K$73:$O$73</c:f>
              <c:numCache>
                <c:formatCode>#,##0.0;"▲ "#,##0.0</c:formatCode>
                <c:ptCount val="5"/>
                <c:pt idx="0">
                  <c:v>114</c:v>
                </c:pt>
                <c:pt idx="1">
                  <c:v>97.5</c:v>
                </c:pt>
                <c:pt idx="2">
                  <c:v>85.7</c:v>
                </c:pt>
                <c:pt idx="3">
                  <c:v>84.5</c:v>
                </c:pt>
                <c:pt idx="4">
                  <c:v>74.3</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{DB1BD051-E425-41FB-AA1F-1D969CE0CC0F}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{F98CB51E-31C9-4C64-AC91-697D81FC7E5A}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{72B6932D-7DF8-4EB8-AAA4-F29C0E535F93}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{2A6E1CCC-FBCD-463B-9EB0-8DAD4AD39377}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{B5F9C2EB-2096-4882-8602-84D56938E56F}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er>
        <c:axId val="136365184"/>
        <c:axId val="136367104"/>
      </c:scatterChart>
      <c:valAx>
        <c:axId val="136365184"/>
        <c:scaling>
          <c:orientation val="minMax"/>
          <c:max val="14.2"/>
          <c:min val="9.6"/>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367104"/>
        <c:crosses val="autoZero"/>
        <c:crossBetween val="midCat"/>
      </c:valAx>
      <c:valAx>
        <c:axId val="136367104"/>
        <c:scaling>
          <c:orientation val="minMax"/>
          <c:max val="124"/>
          <c:min val="5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36518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算入公債費等については</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減少しているため、実質公債費比率の分子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今後も返済以上の新たな借入を行わない等、公債費の削減に努める。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a:t>
          </a:r>
          <a:r>
            <a:rPr kumimoji="1" lang="ja-JP" altLang="ja-JP" sz="1100">
              <a:solidFill>
                <a:schemeClr val="dk1"/>
              </a:solidFill>
              <a:effectLst/>
              <a:latin typeface="+mn-lt"/>
              <a:ea typeface="+mn-ea"/>
              <a:cs typeface="+mn-cs"/>
            </a:rPr>
            <a:t>基金積み増しによる充当可能基金の増加により将来負担比率の分子は減少傾向にある。</a:t>
          </a:r>
          <a:endParaRPr lang="ja-JP" altLang="ja-JP" sz="1400">
            <a:effectLst/>
          </a:endParaRPr>
        </a:p>
        <a:p>
          <a:r>
            <a:rPr kumimoji="1" lang="ja-JP" altLang="ja-JP" sz="1100">
              <a:solidFill>
                <a:schemeClr val="dk1"/>
              </a:solidFill>
              <a:effectLst/>
              <a:latin typeface="+mn-lt"/>
              <a:ea typeface="+mn-ea"/>
              <a:cs typeface="+mn-cs"/>
            </a:rPr>
            <a:t>　今後も市債借入の抑制と基金の積み増しにより改善を図っていく。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35,714
35,567
33.62
14,757,844
14,328,849
250,644
8,089,119
13,932,387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35,714
35,567
33.62
14,757,844
14,328,849
250,644
8,089,119
13,932,387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35,714
35,567
33.62
14,757,844
14,328,849
250,644
8,089,119
13,932,387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35,714
35,567
33.62
14,757,844
14,328,849
250,644
8,089,119
13,932,387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本市の基幹産業の長引く低迷により年々減少しているため、類似団体平均を下回っており、更なる財政基盤の強化が求められている。歳出については定員適正化計画や補助金等の見直しによる歳出削減を実施することで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156633</xdr:rowOff>
    </xdr:to>
    <xdr:cxnSp macro="">
      <xdr:nvCxnSpPr>
        <xdr:cNvPr id="74" name="直線コネクタ 73"/>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90" name="テキスト ボックス 89"/>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4" name="テキスト ボックス 93"/>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ついては逓増傾向にあり、今年度も類似団体平均を上回る結果となった。今後も市税を中心とする自主財源確保のため税収納率向上等に努め、また歳出全般にわたる見直しを行い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117263</xdr:rowOff>
    </xdr:from>
    <xdr:to>
      <xdr:col>7</xdr:col>
      <xdr:colOff>152400</xdr:colOff>
      <xdr:row>66</xdr:row>
      <xdr:rowOff>14181</xdr:rowOff>
    </xdr:to>
    <xdr:cxnSp macro="">
      <xdr:nvCxnSpPr>
        <xdr:cNvPr id="131" name="直線コネクタ 130"/>
        <xdr:cNvCxnSpPr/>
      </xdr:nvCxnSpPr>
      <xdr:spPr>
        <a:xfrm>
          <a:off x="4114800" y="11261513"/>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117263</xdr:rowOff>
    </xdr:to>
    <xdr:cxnSp macro="">
      <xdr:nvCxnSpPr>
        <xdr:cNvPr id="134" name="直線コネクタ 133"/>
        <xdr:cNvCxnSpPr/>
      </xdr:nvCxnSpPr>
      <xdr:spPr>
        <a:xfrm>
          <a:off x="3225800" y="1120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40852</xdr:rowOff>
    </xdr:from>
    <xdr:to>
      <xdr:col>4</xdr:col>
      <xdr:colOff>482600</xdr:colOff>
      <xdr:row>65</xdr:row>
      <xdr:rowOff>60960</xdr:rowOff>
    </xdr:to>
    <xdr:cxnSp macro="">
      <xdr:nvCxnSpPr>
        <xdr:cNvPr id="137" name="直線コネクタ 136"/>
        <xdr:cNvCxnSpPr/>
      </xdr:nvCxnSpPr>
      <xdr:spPr>
        <a:xfrm>
          <a:off x="2336800" y="111851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65</xdr:row>
      <xdr:rowOff>40852</xdr:rowOff>
    </xdr:to>
    <xdr:cxnSp macro="">
      <xdr:nvCxnSpPr>
        <xdr:cNvPr id="140" name="直線コネクタ 139"/>
        <xdr:cNvCxnSpPr/>
      </xdr:nvCxnSpPr>
      <xdr:spPr>
        <a:xfrm>
          <a:off x="1447800" y="111408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134831</xdr:rowOff>
    </xdr:from>
    <xdr:to>
      <xdr:col>7</xdr:col>
      <xdr:colOff>203200</xdr:colOff>
      <xdr:row>66</xdr:row>
      <xdr:rowOff>64981</xdr:rowOff>
    </xdr:to>
    <xdr:sp macro="" textlink="">
      <xdr:nvSpPr>
        <xdr:cNvPr id="150" name="円/楕円 149"/>
        <xdr:cNvSpPr/>
      </xdr:nvSpPr>
      <xdr:spPr>
        <a:xfrm>
          <a:off x="49022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106908</xdr:rowOff>
    </xdr:from>
    <xdr:ext cx="762000" cy="259045"/>
    <xdr:sp macro="" textlink="">
      <xdr:nvSpPr>
        <xdr:cNvPr id="151" name="財政構造の弾力性該当値テキスト"/>
        <xdr:cNvSpPr txBox="1"/>
      </xdr:nvSpPr>
      <xdr:spPr>
        <a:xfrm>
          <a:off x="5041900" y="1125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2" name="円/楕円 151"/>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3" name="テキスト ボックス 152"/>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4" name="円/楕円 153"/>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5" name="テキスト ボックス 154"/>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161502</xdr:rowOff>
    </xdr:from>
    <xdr:to>
      <xdr:col>3</xdr:col>
      <xdr:colOff>330200</xdr:colOff>
      <xdr:row>65</xdr:row>
      <xdr:rowOff>91652</xdr:rowOff>
    </xdr:to>
    <xdr:sp macro="" textlink="">
      <xdr:nvSpPr>
        <xdr:cNvPr id="156" name="円/楕円 155"/>
        <xdr:cNvSpPr/>
      </xdr:nvSpPr>
      <xdr:spPr>
        <a:xfrm>
          <a:off x="2286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76429</xdr:rowOff>
    </xdr:from>
    <xdr:ext cx="762000" cy="259045"/>
    <xdr:sp macro="" textlink="">
      <xdr:nvSpPr>
        <xdr:cNvPr id="157" name="テキスト ボックス 156"/>
        <xdr:cNvSpPr txBox="1"/>
      </xdr:nvSpPr>
      <xdr:spPr>
        <a:xfrm>
          <a:off x="1955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8" name="円/楕円 157"/>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57590</xdr:rowOff>
    </xdr:from>
    <xdr:ext cx="762000" cy="259045"/>
    <xdr:sp macro="" textlink="">
      <xdr:nvSpPr>
        <xdr:cNvPr id="159" name="テキスト ボックス 158"/>
        <xdr:cNvSpPr txBox="1"/>
      </xdr:nvSpPr>
      <xdr:spPr>
        <a:xfrm>
          <a:off x="1066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職員数の削減、施設の維持管理業務に係る指定管理者制度の積極的な導入等により類似団体平均を下回っている。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今後も引き続き人件費及び物件費等の一層の削減を図っていく。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130111</xdr:rowOff>
    </xdr:from>
    <xdr:to>
      <xdr:col>7</xdr:col>
      <xdr:colOff>152400</xdr:colOff>
      <xdr:row>80</xdr:row>
      <xdr:rowOff>161195</xdr:rowOff>
    </xdr:to>
    <xdr:cxnSp macro="">
      <xdr:nvCxnSpPr>
        <xdr:cNvPr id="194" name="直線コネクタ 193"/>
        <xdr:cNvCxnSpPr/>
      </xdr:nvCxnSpPr>
      <xdr:spPr>
        <a:xfrm>
          <a:off x="4114800" y="13846111"/>
          <a:ext cx="838200" cy="3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95079</xdr:rowOff>
    </xdr:from>
    <xdr:to>
      <xdr:col>6</xdr:col>
      <xdr:colOff>0</xdr:colOff>
      <xdr:row>80</xdr:row>
      <xdr:rowOff>130111</xdr:rowOff>
    </xdr:to>
    <xdr:cxnSp macro="">
      <xdr:nvCxnSpPr>
        <xdr:cNvPr id="197" name="直線コネクタ 196"/>
        <xdr:cNvCxnSpPr/>
      </xdr:nvCxnSpPr>
      <xdr:spPr>
        <a:xfrm>
          <a:off x="3225800" y="13811079"/>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92146</xdr:rowOff>
    </xdr:from>
    <xdr:to>
      <xdr:col>4</xdr:col>
      <xdr:colOff>482600</xdr:colOff>
      <xdr:row>80</xdr:row>
      <xdr:rowOff>95079</xdr:rowOff>
    </xdr:to>
    <xdr:cxnSp macro="">
      <xdr:nvCxnSpPr>
        <xdr:cNvPr id="200" name="直線コネクタ 199"/>
        <xdr:cNvCxnSpPr/>
      </xdr:nvCxnSpPr>
      <xdr:spPr>
        <a:xfrm>
          <a:off x="2336800" y="1380814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92146</xdr:rowOff>
    </xdr:from>
    <xdr:to>
      <xdr:col>3</xdr:col>
      <xdr:colOff>279400</xdr:colOff>
      <xdr:row>80</xdr:row>
      <xdr:rowOff>103637</xdr:rowOff>
    </xdr:to>
    <xdr:cxnSp macro="">
      <xdr:nvCxnSpPr>
        <xdr:cNvPr id="203" name="直線コネクタ 202"/>
        <xdr:cNvCxnSpPr/>
      </xdr:nvCxnSpPr>
      <xdr:spPr>
        <a:xfrm flipV="1">
          <a:off x="1447800" y="1380814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110395</xdr:rowOff>
    </xdr:from>
    <xdr:to>
      <xdr:col>7</xdr:col>
      <xdr:colOff>203200</xdr:colOff>
      <xdr:row>81</xdr:row>
      <xdr:rowOff>40545</xdr:rowOff>
    </xdr:to>
    <xdr:sp macro="" textlink="">
      <xdr:nvSpPr>
        <xdr:cNvPr id="213" name="円/楕円 212"/>
        <xdr:cNvSpPr/>
      </xdr:nvSpPr>
      <xdr:spPr>
        <a:xfrm>
          <a:off x="4902200" y="138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31672</xdr:rowOff>
    </xdr:from>
    <xdr:ext cx="762000" cy="259045"/>
    <xdr:sp macro="" textlink="">
      <xdr:nvSpPr>
        <xdr:cNvPr id="214" name="人件費・物件費等の状況該当値テキスト"/>
        <xdr:cNvSpPr txBox="1"/>
      </xdr:nvSpPr>
      <xdr:spPr>
        <a:xfrm>
          <a:off x="5041900" y="137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119,029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79311</xdr:rowOff>
    </xdr:from>
    <xdr:to>
      <xdr:col>6</xdr:col>
      <xdr:colOff>50800</xdr:colOff>
      <xdr:row>81</xdr:row>
      <xdr:rowOff>9461</xdr:rowOff>
    </xdr:to>
    <xdr:sp macro="" textlink="">
      <xdr:nvSpPr>
        <xdr:cNvPr id="215" name="円/楕円 214"/>
        <xdr:cNvSpPr/>
      </xdr:nvSpPr>
      <xdr:spPr>
        <a:xfrm>
          <a:off x="4064000" y="137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19638</xdr:rowOff>
    </xdr:from>
    <xdr:ext cx="736600" cy="259045"/>
    <xdr:sp macro="" textlink="">
      <xdr:nvSpPr>
        <xdr:cNvPr id="216" name="テキスト ボックス 215"/>
        <xdr:cNvSpPr txBox="1"/>
      </xdr:nvSpPr>
      <xdr:spPr>
        <a:xfrm>
          <a:off x="3733800" y="1356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44279</xdr:rowOff>
    </xdr:from>
    <xdr:to>
      <xdr:col>4</xdr:col>
      <xdr:colOff>533400</xdr:colOff>
      <xdr:row>80</xdr:row>
      <xdr:rowOff>145879</xdr:rowOff>
    </xdr:to>
    <xdr:sp macro="" textlink="">
      <xdr:nvSpPr>
        <xdr:cNvPr id="217" name="円/楕円 216"/>
        <xdr:cNvSpPr/>
      </xdr:nvSpPr>
      <xdr:spPr>
        <a:xfrm>
          <a:off x="3175000" y="137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156056</xdr:rowOff>
    </xdr:from>
    <xdr:ext cx="762000" cy="259045"/>
    <xdr:sp macro="" textlink="">
      <xdr:nvSpPr>
        <xdr:cNvPr id="218" name="テキスト ボックス 217"/>
        <xdr:cNvSpPr txBox="1"/>
      </xdr:nvSpPr>
      <xdr:spPr>
        <a:xfrm>
          <a:off x="2844800" y="135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41346</xdr:rowOff>
    </xdr:from>
    <xdr:to>
      <xdr:col>3</xdr:col>
      <xdr:colOff>330200</xdr:colOff>
      <xdr:row>80</xdr:row>
      <xdr:rowOff>142946</xdr:rowOff>
    </xdr:to>
    <xdr:sp macro="" textlink="">
      <xdr:nvSpPr>
        <xdr:cNvPr id="219" name="円/楕円 218"/>
        <xdr:cNvSpPr/>
      </xdr:nvSpPr>
      <xdr:spPr>
        <a:xfrm>
          <a:off x="2286000" y="137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153123</xdr:rowOff>
    </xdr:from>
    <xdr:ext cx="762000" cy="259045"/>
    <xdr:sp macro="" textlink="">
      <xdr:nvSpPr>
        <xdr:cNvPr id="220" name="テキスト ボックス 219"/>
        <xdr:cNvSpPr txBox="1"/>
      </xdr:nvSpPr>
      <xdr:spPr>
        <a:xfrm>
          <a:off x="1955800" y="135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101,860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52837</xdr:rowOff>
    </xdr:from>
    <xdr:to>
      <xdr:col>2</xdr:col>
      <xdr:colOff>127000</xdr:colOff>
      <xdr:row>80</xdr:row>
      <xdr:rowOff>154437</xdr:rowOff>
    </xdr:to>
    <xdr:sp macro="" textlink="">
      <xdr:nvSpPr>
        <xdr:cNvPr id="221" name="円/楕円 220"/>
        <xdr:cNvSpPr/>
      </xdr:nvSpPr>
      <xdr:spPr>
        <a:xfrm>
          <a:off x="1397000" y="137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164614</xdr:rowOff>
    </xdr:from>
    <xdr:ext cx="762000" cy="259045"/>
    <xdr:sp macro="" textlink="">
      <xdr:nvSpPr>
        <xdr:cNvPr id="222" name="テキスト ボックス 221"/>
        <xdr:cNvSpPr txBox="1"/>
      </xdr:nvSpPr>
      <xdr:spPr>
        <a:xfrm>
          <a:off x="1066800" y="135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ラスパイレス指数については、依然として類似団体平均より高い水準にある。この要因としては職員の年齢構成や昇給に係る運用制度等の違いが推測される。</a:t>
          </a:r>
          <a:endParaRPr lang="ja-JP" altLang="ja-JP" sz="1400">
            <a:effectLst/>
          </a:endParaRPr>
        </a:p>
        <a:p>
          <a:r>
            <a:rPr kumimoji="1" lang="ja-JP" altLang="ja-JP" sz="1100">
              <a:solidFill>
                <a:schemeClr val="dk1"/>
              </a:solidFill>
              <a:effectLst/>
              <a:latin typeface="+mn-lt"/>
              <a:ea typeface="+mn-ea"/>
              <a:cs typeface="+mn-cs"/>
            </a:rPr>
            <a:t>　今後は給与体系・運用制度の見直しを行い、給与の適正化に努める。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96096</xdr:rowOff>
    </xdr:to>
    <xdr:cxnSp macro="">
      <xdr:nvCxnSpPr>
        <xdr:cNvPr id="256" name="直線コネクタ 255"/>
        <xdr:cNvCxnSpPr/>
      </xdr:nvCxnSpPr>
      <xdr:spPr>
        <a:xfrm flipV="1">
          <a:off x="16179800" y="146613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85</xdr:row>
      <xdr:rowOff>104139</xdr:rowOff>
    </xdr:to>
    <xdr:cxnSp macro="">
      <xdr:nvCxnSpPr>
        <xdr:cNvPr id="259" name="直線コネクタ 258"/>
        <xdr:cNvCxnSpPr/>
      </xdr:nvCxnSpPr>
      <xdr:spPr>
        <a:xfrm flipV="1">
          <a:off x="15290800" y="146693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53763</xdr:rowOff>
    </xdr:to>
    <xdr:cxnSp macro="">
      <xdr:nvCxnSpPr>
        <xdr:cNvPr id="262" name="直線コネクタ 261"/>
        <xdr:cNvCxnSpPr/>
      </xdr:nvCxnSpPr>
      <xdr:spPr>
        <a:xfrm flipV="1">
          <a:off x="14401800" y="14677389"/>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53763</xdr:rowOff>
    </xdr:from>
    <xdr:to>
      <xdr:col>21</xdr:col>
      <xdr:colOff>0</xdr:colOff>
      <xdr:row>89</xdr:row>
      <xdr:rowOff>93980</xdr:rowOff>
    </xdr:to>
    <xdr:cxnSp macro="">
      <xdr:nvCxnSpPr>
        <xdr:cNvPr id="265" name="直線コネクタ 264"/>
        <xdr:cNvCxnSpPr/>
      </xdr:nvCxnSpPr>
      <xdr:spPr>
        <a:xfrm flipV="1">
          <a:off x="13512800" y="153128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5" name="円/楕円 274"/>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6" name="給与水準   （国との比較）該当値テキスト"/>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7" name="円/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8" name="テキスト ボックス 277"/>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9" name="円/楕円 278"/>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0" name="テキスト ボックス 279"/>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81" name="円/楕円 280"/>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82" name="テキスト ボックス 281"/>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3" name="円/楕円 282"/>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4" name="テキスト ボックス 283"/>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職員数については、組織の再編による事務の効率化、事務事業の民間委託等により適切な定員管理に努めてきたところである。</a:t>
          </a:r>
          <a:endParaRPr lang="ja-JP" altLang="ja-JP" sz="1400">
            <a:effectLst/>
          </a:endParaRPr>
        </a:p>
        <a:p>
          <a:r>
            <a:rPr kumimoji="1" lang="ja-JP" altLang="ja-JP" sz="1100">
              <a:solidFill>
                <a:schemeClr val="dk1"/>
              </a:solidFill>
              <a:effectLst/>
              <a:latin typeface="+mn-lt"/>
              <a:ea typeface="+mn-ea"/>
              <a:cs typeface="+mn-cs"/>
            </a:rPr>
            <a:t>　今後も引き続き適正な定員管理に努める。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43543</xdr:rowOff>
    </xdr:from>
    <xdr:to>
      <xdr:col>24</xdr:col>
      <xdr:colOff>558800</xdr:colOff>
      <xdr:row>61</xdr:row>
      <xdr:rowOff>53884</xdr:rowOff>
    </xdr:to>
    <xdr:cxnSp macro="">
      <xdr:nvCxnSpPr>
        <xdr:cNvPr id="321" name="直線コネクタ 320"/>
        <xdr:cNvCxnSpPr/>
      </xdr:nvCxnSpPr>
      <xdr:spPr>
        <a:xfrm>
          <a:off x="16179800" y="105019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43543</xdr:rowOff>
    </xdr:to>
    <xdr:cxnSp macro="">
      <xdr:nvCxnSpPr>
        <xdr:cNvPr id="324" name="直線コネクタ 323"/>
        <xdr:cNvCxnSpPr/>
      </xdr:nvCxnSpPr>
      <xdr:spPr>
        <a:xfrm>
          <a:off x="15290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21137</xdr:rowOff>
    </xdr:from>
    <xdr:to>
      <xdr:col>22</xdr:col>
      <xdr:colOff>203200</xdr:colOff>
      <xdr:row>61</xdr:row>
      <xdr:rowOff>22860</xdr:rowOff>
    </xdr:to>
    <xdr:cxnSp macro="">
      <xdr:nvCxnSpPr>
        <xdr:cNvPr id="327" name="直線コネクタ 326"/>
        <xdr:cNvCxnSpPr/>
      </xdr:nvCxnSpPr>
      <xdr:spPr>
        <a:xfrm>
          <a:off x="14401800" y="1047958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21137</xdr:rowOff>
    </xdr:from>
    <xdr:to>
      <xdr:col>21</xdr:col>
      <xdr:colOff>0</xdr:colOff>
      <xdr:row>61</xdr:row>
      <xdr:rowOff>24584</xdr:rowOff>
    </xdr:to>
    <xdr:cxnSp macro="">
      <xdr:nvCxnSpPr>
        <xdr:cNvPr id="330" name="直線コネクタ 329"/>
        <xdr:cNvCxnSpPr/>
      </xdr:nvCxnSpPr>
      <xdr:spPr>
        <a:xfrm flipV="1">
          <a:off x="13512800" y="10479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40" name="円/楕円 339"/>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41"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164193</xdr:rowOff>
    </xdr:from>
    <xdr:to>
      <xdr:col>23</xdr:col>
      <xdr:colOff>457200</xdr:colOff>
      <xdr:row>61</xdr:row>
      <xdr:rowOff>94343</xdr:rowOff>
    </xdr:to>
    <xdr:sp macro="" textlink="">
      <xdr:nvSpPr>
        <xdr:cNvPr id="342" name="円/楕円 341"/>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104520</xdr:rowOff>
    </xdr:from>
    <xdr:ext cx="736600" cy="259045"/>
    <xdr:sp macro="" textlink="">
      <xdr:nvSpPr>
        <xdr:cNvPr id="343" name="テキスト ボックス 342"/>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4" name="円/楕円 343"/>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83837</xdr:rowOff>
    </xdr:from>
    <xdr:ext cx="762000" cy="259045"/>
    <xdr:sp macro="" textlink="">
      <xdr:nvSpPr>
        <xdr:cNvPr id="345" name="テキスト ボックス 344"/>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141787</xdr:rowOff>
    </xdr:from>
    <xdr:to>
      <xdr:col>21</xdr:col>
      <xdr:colOff>50800</xdr:colOff>
      <xdr:row>61</xdr:row>
      <xdr:rowOff>71937</xdr:rowOff>
    </xdr:to>
    <xdr:sp macro="" textlink="">
      <xdr:nvSpPr>
        <xdr:cNvPr id="346" name="円/楕円 345"/>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82114</xdr:rowOff>
    </xdr:from>
    <xdr:ext cx="762000" cy="259045"/>
    <xdr:sp macro="" textlink="">
      <xdr:nvSpPr>
        <xdr:cNvPr id="347" name="テキスト ボックス 346"/>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145234</xdr:rowOff>
    </xdr:from>
    <xdr:to>
      <xdr:col>19</xdr:col>
      <xdr:colOff>533400</xdr:colOff>
      <xdr:row>61</xdr:row>
      <xdr:rowOff>75384</xdr:rowOff>
    </xdr:to>
    <xdr:sp macro="" textlink="">
      <xdr:nvSpPr>
        <xdr:cNvPr id="348" name="円/楕円 347"/>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85561</xdr:rowOff>
    </xdr:from>
    <xdr:ext cx="762000" cy="259045"/>
    <xdr:sp macro="" textlink="">
      <xdr:nvSpPr>
        <xdr:cNvPr id="349" name="テキスト ボックス 348"/>
        <xdr:cNvSpPr txBox="1"/>
      </xdr:nvSpPr>
      <xdr:spPr>
        <a:xfrm>
          <a:off x="13131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、類似団体平均より若干低い水準にある。</a:t>
          </a:r>
          <a:endParaRPr lang="ja-JP" altLang="ja-JP" sz="1400">
            <a:effectLst/>
          </a:endParaRPr>
        </a:p>
        <a:p>
          <a:r>
            <a:rPr kumimoji="1" lang="ja-JP" altLang="ja-JP" sz="1100">
              <a:solidFill>
                <a:schemeClr val="dk1"/>
              </a:solidFill>
              <a:effectLst/>
              <a:latin typeface="+mn-lt"/>
              <a:ea typeface="+mn-ea"/>
              <a:cs typeface="+mn-cs"/>
            </a:rPr>
            <a:t>　今後も緊急度・住民ニーズを的確に把握した事業選択により、起債に大きく頼ることのない財政運営に努める。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40</xdr:row>
      <xdr:rowOff>151130</xdr:rowOff>
    </xdr:to>
    <xdr:cxnSp macro="">
      <xdr:nvCxnSpPr>
        <xdr:cNvPr id="383" name="直線コネクタ 382"/>
        <xdr:cNvCxnSpPr/>
      </xdr:nvCxnSpPr>
      <xdr:spPr>
        <a:xfrm flipV="1">
          <a:off x="16179800" y="69769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40</xdr:row>
      <xdr:rowOff>151130</xdr:rowOff>
    </xdr:to>
    <xdr:cxnSp macro="">
      <xdr:nvCxnSpPr>
        <xdr:cNvPr id="386" name="直線コネクタ 385"/>
        <xdr:cNvCxnSpPr/>
      </xdr:nvCxnSpPr>
      <xdr:spPr>
        <a:xfrm>
          <a:off x="15290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40</xdr:row>
      <xdr:rowOff>151130</xdr:rowOff>
    </xdr:to>
    <xdr:cxnSp macro="">
      <xdr:nvCxnSpPr>
        <xdr:cNvPr id="389" name="直線コネクタ 388"/>
        <xdr:cNvCxnSpPr/>
      </xdr:nvCxnSpPr>
      <xdr:spPr>
        <a:xfrm>
          <a:off x="14401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41</xdr:row>
      <xdr:rowOff>11854</xdr:rowOff>
    </xdr:to>
    <xdr:cxnSp macro="">
      <xdr:nvCxnSpPr>
        <xdr:cNvPr id="392" name="直線コネクタ 391"/>
        <xdr:cNvCxnSpPr/>
      </xdr:nvCxnSpPr>
      <xdr:spPr>
        <a:xfrm flipV="1">
          <a:off x="13512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402" name="円/楕円 401"/>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84683</xdr:rowOff>
    </xdr:from>
    <xdr:ext cx="762000" cy="259045"/>
    <xdr:sp macro="" textlink="">
      <xdr:nvSpPr>
        <xdr:cNvPr id="403"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4" name="円/楕円 40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5" name="テキスト ボックス 40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6" name="円/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407" name="テキスト ボックス 40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408" name="円/楕円 407"/>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9" name="テキスト ボックス 408"/>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410" name="円/楕円 409"/>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411" name="テキスト ボックス 410"/>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地方債現在高が依然として高く、また充当可能財源である基金現在高が非常に少ないため、依然として高い数値を示している。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元金の</a:t>
          </a:r>
          <a:r>
            <a:rPr kumimoji="1" lang="ja-JP" altLang="ja-JP" sz="1100">
              <a:solidFill>
                <a:schemeClr val="dk1"/>
              </a:solidFill>
              <a:effectLst/>
              <a:latin typeface="+mn-lt"/>
              <a:ea typeface="+mn-ea"/>
              <a:cs typeface="+mn-cs"/>
            </a:rPr>
            <a:t>返済以上の新たな借入をしないよう起債抑制を図り、基金の積立ができるよう経費削減に努める。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105315</xdr:rowOff>
    </xdr:from>
    <xdr:to>
      <xdr:col>24</xdr:col>
      <xdr:colOff>558800</xdr:colOff>
      <xdr:row>17</xdr:row>
      <xdr:rowOff>166846</xdr:rowOff>
    </xdr:to>
    <xdr:cxnSp macro="">
      <xdr:nvCxnSpPr>
        <xdr:cNvPr id="441" name="直線コネクタ 440"/>
        <xdr:cNvCxnSpPr/>
      </xdr:nvCxnSpPr>
      <xdr:spPr>
        <a:xfrm flipV="1">
          <a:off x="16179800" y="3019965"/>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2"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166846</xdr:rowOff>
    </xdr:from>
    <xdr:to>
      <xdr:col>23</xdr:col>
      <xdr:colOff>406400</xdr:colOff>
      <xdr:row>18</xdr:row>
      <xdr:rowOff>2635</xdr:rowOff>
    </xdr:to>
    <xdr:cxnSp macro="">
      <xdr:nvCxnSpPr>
        <xdr:cNvPr id="444" name="直線コネクタ 443"/>
        <xdr:cNvCxnSpPr/>
      </xdr:nvCxnSpPr>
      <xdr:spPr>
        <a:xfrm flipV="1">
          <a:off x="15290800" y="30814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5" name="フローチャート : 判断 444"/>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6" name="テキスト ボックス 445"/>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2635</xdr:rowOff>
    </xdr:from>
    <xdr:to>
      <xdr:col>22</xdr:col>
      <xdr:colOff>203200</xdr:colOff>
      <xdr:row>18</xdr:row>
      <xdr:rowOff>73819</xdr:rowOff>
    </xdr:to>
    <xdr:cxnSp macro="">
      <xdr:nvCxnSpPr>
        <xdr:cNvPr id="447" name="直線コネクタ 446"/>
        <xdr:cNvCxnSpPr/>
      </xdr:nvCxnSpPr>
      <xdr:spPr>
        <a:xfrm flipV="1">
          <a:off x="14401800" y="3088735"/>
          <a:ext cx="889000" cy="7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8" name="フローチャート : 判断 447"/>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49" name="テキスト ボックス 448"/>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73819</xdr:rowOff>
    </xdr:from>
    <xdr:to>
      <xdr:col>21</xdr:col>
      <xdr:colOff>0</xdr:colOff>
      <xdr:row>19</xdr:row>
      <xdr:rowOff>1905</xdr:rowOff>
    </xdr:to>
    <xdr:cxnSp macro="">
      <xdr:nvCxnSpPr>
        <xdr:cNvPr id="450" name="直線コネクタ 449"/>
        <xdr:cNvCxnSpPr/>
      </xdr:nvCxnSpPr>
      <xdr:spPr>
        <a:xfrm flipV="1">
          <a:off x="13512800" y="3159919"/>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1" name="フローチャート : 判断 450"/>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2" name="テキスト ボックス 451"/>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3" name="フローチャート : 判断 452"/>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4" name="テキスト ボックス 453"/>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54515</xdr:rowOff>
    </xdr:from>
    <xdr:to>
      <xdr:col>24</xdr:col>
      <xdr:colOff>609600</xdr:colOff>
      <xdr:row>17</xdr:row>
      <xdr:rowOff>156115</xdr:rowOff>
    </xdr:to>
    <xdr:sp macro="" textlink="">
      <xdr:nvSpPr>
        <xdr:cNvPr id="460" name="円/楕円 459"/>
        <xdr:cNvSpPr/>
      </xdr:nvSpPr>
      <xdr:spPr>
        <a:xfrm>
          <a:off x="16967200" y="29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26592</xdr:rowOff>
    </xdr:from>
    <xdr:ext cx="762000" cy="259045"/>
    <xdr:sp macro="" textlink="">
      <xdr:nvSpPr>
        <xdr:cNvPr id="461" name="将来負担の状況該当値テキスト"/>
        <xdr:cNvSpPr txBox="1"/>
      </xdr:nvSpPr>
      <xdr:spPr>
        <a:xfrm>
          <a:off x="17106900" y="294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116046</xdr:rowOff>
    </xdr:from>
    <xdr:to>
      <xdr:col>23</xdr:col>
      <xdr:colOff>457200</xdr:colOff>
      <xdr:row>18</xdr:row>
      <xdr:rowOff>46196</xdr:rowOff>
    </xdr:to>
    <xdr:sp macro="" textlink="">
      <xdr:nvSpPr>
        <xdr:cNvPr id="462" name="円/楕円 461"/>
        <xdr:cNvSpPr/>
      </xdr:nvSpPr>
      <xdr:spPr>
        <a:xfrm>
          <a:off x="16129000" y="30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30973</xdr:rowOff>
    </xdr:from>
    <xdr:ext cx="736600" cy="259045"/>
    <xdr:sp macro="" textlink="">
      <xdr:nvSpPr>
        <xdr:cNvPr id="463" name="テキスト ボックス 462"/>
        <xdr:cNvSpPr txBox="1"/>
      </xdr:nvSpPr>
      <xdr:spPr>
        <a:xfrm>
          <a:off x="15798800" y="31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123285</xdr:rowOff>
    </xdr:from>
    <xdr:to>
      <xdr:col>22</xdr:col>
      <xdr:colOff>254000</xdr:colOff>
      <xdr:row>18</xdr:row>
      <xdr:rowOff>53435</xdr:rowOff>
    </xdr:to>
    <xdr:sp macro="" textlink="">
      <xdr:nvSpPr>
        <xdr:cNvPr id="464" name="円/楕円 463"/>
        <xdr:cNvSpPr/>
      </xdr:nvSpPr>
      <xdr:spPr>
        <a:xfrm>
          <a:off x="152400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38212</xdr:rowOff>
    </xdr:from>
    <xdr:ext cx="762000" cy="259045"/>
    <xdr:sp macro="" textlink="">
      <xdr:nvSpPr>
        <xdr:cNvPr id="465" name="テキスト ボックス 464"/>
        <xdr:cNvSpPr txBox="1"/>
      </xdr:nvSpPr>
      <xdr:spPr>
        <a:xfrm>
          <a:off x="14909800" y="31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23019</xdr:rowOff>
    </xdr:from>
    <xdr:to>
      <xdr:col>21</xdr:col>
      <xdr:colOff>50800</xdr:colOff>
      <xdr:row>18</xdr:row>
      <xdr:rowOff>124619</xdr:rowOff>
    </xdr:to>
    <xdr:sp macro="" textlink="">
      <xdr:nvSpPr>
        <xdr:cNvPr id="466" name="円/楕円 465"/>
        <xdr:cNvSpPr/>
      </xdr:nvSpPr>
      <xdr:spPr>
        <a:xfrm>
          <a:off x="14351000" y="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109396</xdr:rowOff>
    </xdr:from>
    <xdr:ext cx="762000" cy="259045"/>
    <xdr:sp macro="" textlink="">
      <xdr:nvSpPr>
        <xdr:cNvPr id="467" name="テキスト ボックス 466"/>
        <xdr:cNvSpPr txBox="1"/>
      </xdr:nvSpPr>
      <xdr:spPr>
        <a:xfrm>
          <a:off x="14020800" y="31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122555</xdr:rowOff>
    </xdr:from>
    <xdr:to>
      <xdr:col>19</xdr:col>
      <xdr:colOff>533400</xdr:colOff>
      <xdr:row>19</xdr:row>
      <xdr:rowOff>52705</xdr:rowOff>
    </xdr:to>
    <xdr:sp macro="" textlink="">
      <xdr:nvSpPr>
        <xdr:cNvPr id="468" name="円/楕円 467"/>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37482</xdr:rowOff>
    </xdr:from>
    <xdr:ext cx="762000" cy="259045"/>
    <xdr:sp macro="" textlink="">
      <xdr:nvSpPr>
        <xdr:cNvPr id="469" name="テキスト ボックス 468"/>
        <xdr:cNvSpPr txBox="1"/>
      </xdr:nvSpPr>
      <xdr:spPr>
        <a:xfrm>
          <a:off x="13131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35,714
35,567
33.62
14,757,844
14,328,849
250,644
8,089,119
13,932,387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と類似団体平均を上回っている。これは消防や清掃業務などを直営で行っていることが主な要因である。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今後も人件費関係経費全体について更に抑制していく必要がある。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159004</xdr:rowOff>
    </xdr:from>
    <xdr:to>
      <xdr:col>7</xdr:col>
      <xdr:colOff>15875</xdr:colOff>
      <xdr:row>41</xdr:row>
      <xdr:rowOff>14986</xdr:rowOff>
    </xdr:to>
    <xdr:cxnSp macro="">
      <xdr:nvCxnSpPr>
        <xdr:cNvPr id="64" name="直線コネクタ 63"/>
        <xdr:cNvCxnSpPr/>
      </xdr:nvCxnSpPr>
      <xdr:spPr>
        <a:xfrm flipV="1">
          <a:off x="3987800" y="70170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113284</xdr:rowOff>
    </xdr:from>
    <xdr:to>
      <xdr:col>5</xdr:col>
      <xdr:colOff>549275</xdr:colOff>
      <xdr:row>41</xdr:row>
      <xdr:rowOff>14986</xdr:rowOff>
    </xdr:to>
    <xdr:cxnSp macro="">
      <xdr:nvCxnSpPr>
        <xdr:cNvPr id="67" name="直線コネクタ 66"/>
        <xdr:cNvCxnSpPr/>
      </xdr:nvCxnSpPr>
      <xdr:spPr>
        <a:xfrm>
          <a:off x="3098800" y="69712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113284</xdr:rowOff>
    </xdr:from>
    <xdr:to>
      <xdr:col>4</xdr:col>
      <xdr:colOff>346075</xdr:colOff>
      <xdr:row>41</xdr:row>
      <xdr:rowOff>33274</xdr:rowOff>
    </xdr:to>
    <xdr:cxnSp macro="">
      <xdr:nvCxnSpPr>
        <xdr:cNvPr id="70" name="直線コネクタ 69"/>
        <xdr:cNvCxnSpPr/>
      </xdr:nvCxnSpPr>
      <xdr:spPr>
        <a:xfrm flipV="1">
          <a:off x="2209800" y="69712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33274</xdr:rowOff>
    </xdr:from>
    <xdr:to>
      <xdr:col>3</xdr:col>
      <xdr:colOff>142875</xdr:colOff>
      <xdr:row>41</xdr:row>
      <xdr:rowOff>115570</xdr:rowOff>
    </xdr:to>
    <xdr:cxnSp macro="">
      <xdr:nvCxnSpPr>
        <xdr:cNvPr id="73" name="直線コネクタ 72"/>
        <xdr:cNvCxnSpPr/>
      </xdr:nvCxnSpPr>
      <xdr:spPr>
        <a:xfrm flipV="1">
          <a:off x="1320800" y="70627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7383</xdr:rowOff>
    </xdr:from>
    <xdr:ext cx="762000" cy="259045"/>
    <xdr:sp macro="" textlink="">
      <xdr:nvSpPr>
        <xdr:cNvPr id="77" name="テキスト ボックス 76"/>
        <xdr:cNvSpPr txBox="1"/>
      </xdr:nvSpPr>
      <xdr:spPr>
        <a:xfrm>
          <a:off x="9398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108204</xdr:rowOff>
    </xdr:from>
    <xdr:to>
      <xdr:col>7</xdr:col>
      <xdr:colOff>66675</xdr:colOff>
      <xdr:row>41</xdr:row>
      <xdr:rowOff>38354</xdr:rowOff>
    </xdr:to>
    <xdr:sp macro="" textlink="">
      <xdr:nvSpPr>
        <xdr:cNvPr id="83" name="円/楕円 82"/>
        <xdr:cNvSpPr/>
      </xdr:nvSpPr>
      <xdr:spPr>
        <a:xfrm>
          <a:off x="47752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16781</xdr:rowOff>
    </xdr:from>
    <xdr:ext cx="762000" cy="259045"/>
    <xdr:sp macro="" textlink="">
      <xdr:nvSpPr>
        <xdr:cNvPr id="84" name="人件費該当値テキスト"/>
        <xdr:cNvSpPr txBox="1"/>
      </xdr:nvSpPr>
      <xdr:spPr>
        <a:xfrm>
          <a:off x="4914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135636</xdr:rowOff>
    </xdr:from>
    <xdr:to>
      <xdr:col>5</xdr:col>
      <xdr:colOff>600075</xdr:colOff>
      <xdr:row>41</xdr:row>
      <xdr:rowOff>65786</xdr:rowOff>
    </xdr:to>
    <xdr:sp macro="" textlink="">
      <xdr:nvSpPr>
        <xdr:cNvPr id="85" name="円/楕円 84"/>
        <xdr:cNvSpPr/>
      </xdr:nvSpPr>
      <xdr:spPr>
        <a:xfrm>
          <a:off x="3937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50563</xdr:rowOff>
    </xdr:from>
    <xdr:ext cx="736600" cy="259045"/>
    <xdr:sp macro="" textlink="">
      <xdr:nvSpPr>
        <xdr:cNvPr id="86" name="テキスト ボックス 85"/>
        <xdr:cNvSpPr txBox="1"/>
      </xdr:nvSpPr>
      <xdr:spPr>
        <a:xfrm>
          <a:off x="3606800" y="708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62484</xdr:rowOff>
    </xdr:from>
    <xdr:to>
      <xdr:col>4</xdr:col>
      <xdr:colOff>396875</xdr:colOff>
      <xdr:row>40</xdr:row>
      <xdr:rowOff>164084</xdr:rowOff>
    </xdr:to>
    <xdr:sp macro="" textlink="">
      <xdr:nvSpPr>
        <xdr:cNvPr id="87" name="円/楕円 86"/>
        <xdr:cNvSpPr/>
      </xdr:nvSpPr>
      <xdr:spPr>
        <a:xfrm>
          <a:off x="3048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148861</xdr:rowOff>
    </xdr:from>
    <xdr:ext cx="762000" cy="259045"/>
    <xdr:sp macro="" textlink="">
      <xdr:nvSpPr>
        <xdr:cNvPr id="88" name="テキスト ボックス 87"/>
        <xdr:cNvSpPr txBox="1"/>
      </xdr:nvSpPr>
      <xdr:spPr>
        <a:xfrm>
          <a:off x="2717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153924</xdr:rowOff>
    </xdr:from>
    <xdr:to>
      <xdr:col>3</xdr:col>
      <xdr:colOff>193675</xdr:colOff>
      <xdr:row>41</xdr:row>
      <xdr:rowOff>84074</xdr:rowOff>
    </xdr:to>
    <xdr:sp macro="" textlink="">
      <xdr:nvSpPr>
        <xdr:cNvPr id="89" name="円/楕円 88"/>
        <xdr:cNvSpPr/>
      </xdr:nvSpPr>
      <xdr:spPr>
        <a:xfrm>
          <a:off x="21590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68851</xdr:rowOff>
    </xdr:from>
    <xdr:ext cx="762000" cy="259045"/>
    <xdr:sp macro="" textlink="">
      <xdr:nvSpPr>
        <xdr:cNvPr id="90" name="テキスト ボックス 89"/>
        <xdr:cNvSpPr txBox="1"/>
      </xdr:nvSpPr>
      <xdr:spPr>
        <a:xfrm>
          <a:off x="1828800" y="70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91" name="円/楕円 90"/>
        <xdr:cNvSpPr/>
      </xdr:nvSpPr>
      <xdr:spPr>
        <a:xfrm>
          <a:off x="1270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92" name="テキスト ボックス 91"/>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物件費に係る経常収支比率が類似団体平均に比べ低くなっているのは、物件費の決算額は増加傾向にあるものの、経常的経費分が減少していることに起因する。</a:t>
          </a:r>
          <a:endParaRPr lang="ja-JP" altLang="ja-JP" sz="1400">
            <a:effectLst/>
          </a:endParaRPr>
        </a:p>
        <a:p>
          <a:r>
            <a:rPr kumimoji="1" lang="ja-JP" altLang="ja-JP" sz="1100">
              <a:solidFill>
                <a:schemeClr val="dk1"/>
              </a:solidFill>
              <a:effectLst/>
              <a:latin typeface="+mn-lt"/>
              <a:ea typeface="+mn-ea"/>
              <a:cs typeface="+mn-cs"/>
            </a:rPr>
            <a:t>　今後も施設等の経費削減を中心に物件費の削減に努める。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72571</xdr:rowOff>
    </xdr:to>
    <xdr:cxnSp macro="">
      <xdr:nvCxnSpPr>
        <xdr:cNvPr id="127" name="直線コネクタ 126"/>
        <xdr:cNvCxnSpPr/>
      </xdr:nvCxnSpPr>
      <xdr:spPr>
        <a:xfrm>
          <a:off x="15671800" y="24619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61686</xdr:rowOff>
    </xdr:to>
    <xdr:cxnSp macro="">
      <xdr:nvCxnSpPr>
        <xdr:cNvPr id="130" name="直線コネクタ 129"/>
        <xdr:cNvCxnSpPr/>
      </xdr:nvCxnSpPr>
      <xdr:spPr>
        <a:xfrm>
          <a:off x="14782800" y="238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37193</xdr:rowOff>
    </xdr:from>
    <xdr:to>
      <xdr:col>21</xdr:col>
      <xdr:colOff>361950</xdr:colOff>
      <xdr:row>13</xdr:row>
      <xdr:rowOff>156936</xdr:rowOff>
    </xdr:to>
    <xdr:cxnSp macro="">
      <xdr:nvCxnSpPr>
        <xdr:cNvPr id="133" name="直線コネクタ 132"/>
        <xdr:cNvCxnSpPr/>
      </xdr:nvCxnSpPr>
      <xdr:spPr>
        <a:xfrm>
          <a:off x="13893800" y="2266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35" name="テキスト ボックス 134"/>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37193</xdr:rowOff>
    </xdr:from>
    <xdr:to>
      <xdr:col>20</xdr:col>
      <xdr:colOff>158750</xdr:colOff>
      <xdr:row>13</xdr:row>
      <xdr:rowOff>37193</xdr:rowOff>
    </xdr:to>
    <xdr:cxnSp macro="">
      <xdr:nvCxnSpPr>
        <xdr:cNvPr id="136" name="直線コネクタ 135"/>
        <xdr:cNvCxnSpPr/>
      </xdr:nvCxnSpPr>
      <xdr:spPr>
        <a:xfrm>
          <a:off x="13004800" y="226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21771</xdr:rowOff>
    </xdr:from>
    <xdr:to>
      <xdr:col>24</xdr:col>
      <xdr:colOff>82550</xdr:colOff>
      <xdr:row>14</xdr:row>
      <xdr:rowOff>123371</xdr:rowOff>
    </xdr:to>
    <xdr:sp macro="" textlink="">
      <xdr:nvSpPr>
        <xdr:cNvPr id="146" name="円/楕円 145"/>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38298</xdr:rowOff>
    </xdr:from>
    <xdr:ext cx="762000" cy="259045"/>
    <xdr:sp macro="" textlink="">
      <xdr:nvSpPr>
        <xdr:cNvPr id="147"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48" name="円/楕円 147"/>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49" name="テキスト ボックス 148"/>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0" name="円/楕円 149"/>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1" name="テキスト ボックス 150"/>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157843</xdr:rowOff>
    </xdr:from>
    <xdr:to>
      <xdr:col>20</xdr:col>
      <xdr:colOff>209550</xdr:colOff>
      <xdr:row>13</xdr:row>
      <xdr:rowOff>87993</xdr:rowOff>
    </xdr:to>
    <xdr:sp macro="" textlink="">
      <xdr:nvSpPr>
        <xdr:cNvPr id="152" name="円/楕円 151"/>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98170</xdr:rowOff>
    </xdr:from>
    <xdr:ext cx="762000" cy="259045"/>
    <xdr:sp macro="" textlink="">
      <xdr:nvSpPr>
        <xdr:cNvPr id="153" name="テキスト ボックス 152"/>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4" name="円/楕円 153"/>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5" name="テキスト ボックス 154"/>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と類似団体平均を上回っている。この要因として、社会福祉費及び児童福祉費が大きく膨らんでいることがあげられる。</a:t>
          </a:r>
          <a:endParaRPr lang="ja-JP" altLang="ja-JP" sz="1400">
            <a:effectLst/>
          </a:endParaRPr>
        </a:p>
        <a:p>
          <a:r>
            <a:rPr kumimoji="1" lang="ja-JP" altLang="ja-JP" sz="1100">
              <a:solidFill>
                <a:schemeClr val="dk1"/>
              </a:solidFill>
              <a:effectLst/>
              <a:latin typeface="+mn-lt"/>
              <a:ea typeface="+mn-ea"/>
              <a:cs typeface="+mn-cs"/>
            </a:rPr>
            <a:t>　今後は現行の事業・施策のサービス水準や利用者の負担割合などを検討し、その適正化に努める。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59</xdr:row>
      <xdr:rowOff>129722</xdr:rowOff>
    </xdr:to>
    <xdr:cxnSp macro="">
      <xdr:nvCxnSpPr>
        <xdr:cNvPr id="190" name="直線コネクタ 189"/>
        <xdr:cNvCxnSpPr/>
      </xdr:nvCxnSpPr>
      <xdr:spPr>
        <a:xfrm>
          <a:off x="3987800" y="100384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58</xdr:row>
      <xdr:rowOff>94343</xdr:rowOff>
    </xdr:to>
    <xdr:cxnSp macro="">
      <xdr:nvCxnSpPr>
        <xdr:cNvPr id="193" name="直線コネクタ 192"/>
        <xdr:cNvCxnSpPr/>
      </xdr:nvCxnSpPr>
      <xdr:spPr>
        <a:xfrm>
          <a:off x="3098800" y="1003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156935</xdr:rowOff>
    </xdr:from>
    <xdr:to>
      <xdr:col>4</xdr:col>
      <xdr:colOff>346075</xdr:colOff>
      <xdr:row>58</xdr:row>
      <xdr:rowOff>94343</xdr:rowOff>
    </xdr:to>
    <xdr:cxnSp macro="">
      <xdr:nvCxnSpPr>
        <xdr:cNvPr id="196" name="直線コネクタ 195"/>
        <xdr:cNvCxnSpPr/>
      </xdr:nvCxnSpPr>
      <xdr:spPr>
        <a:xfrm>
          <a:off x="2209800" y="9929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57</xdr:row>
      <xdr:rowOff>156935</xdr:rowOff>
    </xdr:to>
    <xdr:cxnSp macro="">
      <xdr:nvCxnSpPr>
        <xdr:cNvPr id="199" name="直線コネクタ 198"/>
        <xdr:cNvCxnSpPr/>
      </xdr:nvCxnSpPr>
      <xdr:spPr>
        <a:xfrm>
          <a:off x="1320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78922</xdr:rowOff>
    </xdr:from>
    <xdr:to>
      <xdr:col>7</xdr:col>
      <xdr:colOff>66675</xdr:colOff>
      <xdr:row>60</xdr:row>
      <xdr:rowOff>9072</xdr:rowOff>
    </xdr:to>
    <xdr:sp macro="" textlink="">
      <xdr:nvSpPr>
        <xdr:cNvPr id="209" name="円/楕円 208"/>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50999</xdr:rowOff>
    </xdr:from>
    <xdr:ext cx="762000" cy="259045"/>
    <xdr:sp macro="" textlink="">
      <xdr:nvSpPr>
        <xdr:cNvPr id="210"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1" name="円/楕円 210"/>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2" name="テキスト ボックス 211"/>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3" name="円/楕円 212"/>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4" name="テキスト ボックス 213"/>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106135</xdr:rowOff>
    </xdr:from>
    <xdr:to>
      <xdr:col>3</xdr:col>
      <xdr:colOff>193675</xdr:colOff>
      <xdr:row>58</xdr:row>
      <xdr:rowOff>36285</xdr:rowOff>
    </xdr:to>
    <xdr:sp macro="" textlink="">
      <xdr:nvSpPr>
        <xdr:cNvPr id="215" name="円/楕円 214"/>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21062</xdr:rowOff>
    </xdr:from>
    <xdr:ext cx="762000" cy="259045"/>
    <xdr:sp macro="" textlink="">
      <xdr:nvSpPr>
        <xdr:cNvPr id="216" name="テキスト ボックス 215"/>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7" name="円/楕円 216"/>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8" name="テキスト ボックス 217"/>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上回っているのは、繰出金の増加が主な要因である。下水道事業について経費削減を行うとともに、国民健康保険事業、後期高齢者医療事業及び介護保険事業においても適正な給付を図る等により、一般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66040</xdr:rowOff>
    </xdr:to>
    <xdr:cxnSp macro="">
      <xdr:nvCxnSpPr>
        <xdr:cNvPr id="251" name="直線コネクタ 250"/>
        <xdr:cNvCxnSpPr/>
      </xdr:nvCxnSpPr>
      <xdr:spPr>
        <a:xfrm>
          <a:off x="15671800" y="10002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58420</xdr:rowOff>
    </xdr:to>
    <xdr:cxnSp macro="">
      <xdr:nvCxnSpPr>
        <xdr:cNvPr id="254" name="直線コネクタ 253"/>
        <xdr:cNvCxnSpPr/>
      </xdr:nvCxnSpPr>
      <xdr:spPr>
        <a:xfrm>
          <a:off x="14782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43180</xdr:rowOff>
    </xdr:to>
    <xdr:cxnSp macro="">
      <xdr:nvCxnSpPr>
        <xdr:cNvPr id="257" name="直線コネクタ 256"/>
        <xdr:cNvCxnSpPr/>
      </xdr:nvCxnSpPr>
      <xdr:spPr>
        <a:xfrm>
          <a:off x="13893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12700</xdr:rowOff>
    </xdr:to>
    <xdr:cxnSp macro="">
      <xdr:nvCxnSpPr>
        <xdr:cNvPr id="260" name="直線コネクタ 259"/>
        <xdr:cNvCxnSpPr/>
      </xdr:nvCxnSpPr>
      <xdr:spPr>
        <a:xfrm>
          <a:off x="13004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と類似団体平均を下回っている。これは集中改革プランにおいて補助金等の整理合理化等に取り組んだことが要因である。</a:t>
          </a:r>
          <a:endParaRPr lang="ja-JP" altLang="ja-JP" sz="1400">
            <a:effectLst/>
          </a:endParaRPr>
        </a:p>
        <a:p>
          <a:r>
            <a:rPr kumimoji="1" lang="ja-JP" altLang="ja-JP" sz="1100">
              <a:solidFill>
                <a:schemeClr val="dk1"/>
              </a:solidFill>
              <a:effectLst/>
              <a:latin typeface="+mn-lt"/>
              <a:ea typeface="+mn-ea"/>
              <a:cs typeface="+mn-cs"/>
            </a:rPr>
            <a:t>　今後も補助金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見直し・廃止を随時行う方針である。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145288</xdr:rowOff>
    </xdr:to>
    <xdr:cxnSp macro="">
      <xdr:nvCxnSpPr>
        <xdr:cNvPr id="309" name="直線コネクタ 308"/>
        <xdr:cNvCxnSpPr/>
      </xdr:nvCxnSpPr>
      <xdr:spPr>
        <a:xfrm flipV="1">
          <a:off x="15671800" y="59608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154432</xdr:rowOff>
    </xdr:to>
    <xdr:cxnSp macro="">
      <xdr:nvCxnSpPr>
        <xdr:cNvPr id="312" name="直線コネクタ 311"/>
        <xdr:cNvCxnSpPr/>
      </xdr:nvCxnSpPr>
      <xdr:spPr>
        <a:xfrm flipV="1">
          <a:off x="14782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154432</xdr:rowOff>
    </xdr:from>
    <xdr:to>
      <xdr:col>21</xdr:col>
      <xdr:colOff>361950</xdr:colOff>
      <xdr:row>34</xdr:row>
      <xdr:rowOff>168148</xdr:rowOff>
    </xdr:to>
    <xdr:cxnSp macro="">
      <xdr:nvCxnSpPr>
        <xdr:cNvPr id="315" name="直線コネクタ 314"/>
        <xdr:cNvCxnSpPr/>
      </xdr:nvCxnSpPr>
      <xdr:spPr>
        <a:xfrm flipV="1">
          <a:off x="13893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34</xdr:row>
      <xdr:rowOff>168148</xdr:rowOff>
    </xdr:to>
    <xdr:cxnSp macro="">
      <xdr:nvCxnSpPr>
        <xdr:cNvPr id="318" name="直線コネクタ 317"/>
        <xdr:cNvCxnSpPr/>
      </xdr:nvCxnSpPr>
      <xdr:spPr>
        <a:xfrm>
          <a:off x="13004800" y="5997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28" name="円/楕円 327"/>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29"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0" name="円/楕円 329"/>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1" name="テキスト ボックス 330"/>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32" name="円/楕円 331"/>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33" name="テキスト ボックス 332"/>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34" name="円/楕円 333"/>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35" name="テキスト ボックス 334"/>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6" name="円/楕円 335"/>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7" name="テキスト ボックス 336"/>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公債費に係る経常収支比率については、</a:t>
          </a:r>
          <a:r>
            <a:rPr kumimoji="1" lang="ja-JP" altLang="en-US" sz="1100">
              <a:solidFill>
                <a:schemeClr val="dk1"/>
              </a:solidFill>
              <a:effectLst/>
              <a:latin typeface="+mn-lt"/>
              <a:ea typeface="+mn-ea"/>
              <a:cs typeface="+mn-cs"/>
            </a:rPr>
            <a:t>ほぼ横ばいの状況にある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100330</xdr:rowOff>
    </xdr:to>
    <xdr:cxnSp macro="">
      <xdr:nvCxnSpPr>
        <xdr:cNvPr id="370" name="直線コネクタ 369"/>
        <xdr:cNvCxnSpPr/>
      </xdr:nvCxnSpPr>
      <xdr:spPr>
        <a:xfrm>
          <a:off x="3987800" y="1294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92710</xdr:rowOff>
    </xdr:to>
    <xdr:cxnSp macro="">
      <xdr:nvCxnSpPr>
        <xdr:cNvPr id="373" name="直線コネクタ 372"/>
        <xdr:cNvCxnSpPr/>
      </xdr:nvCxnSpPr>
      <xdr:spPr>
        <a:xfrm flipV="1">
          <a:off x="3098800" y="1294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146050</xdr:rowOff>
    </xdr:to>
    <xdr:cxnSp macro="">
      <xdr:nvCxnSpPr>
        <xdr:cNvPr id="376" name="直線コネクタ 375"/>
        <xdr:cNvCxnSpPr/>
      </xdr:nvCxnSpPr>
      <xdr:spPr>
        <a:xfrm flipV="1">
          <a:off x="2209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146050</xdr:rowOff>
    </xdr:to>
    <xdr:cxnSp macro="">
      <xdr:nvCxnSpPr>
        <xdr:cNvPr id="379" name="直線コネクタ 378"/>
        <xdr:cNvCxnSpPr/>
      </xdr:nvCxnSpPr>
      <xdr:spPr>
        <a:xfrm>
          <a:off x="1320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9" name="円/楕円 388"/>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90"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1" name="円/楕円 390"/>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2" name="テキスト ボックス 391"/>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3" name="円/楕円 392"/>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94" name="テキスト ボックス 393"/>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5" name="円/楕円 394"/>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96" name="テキスト ボックス 395"/>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7" name="円/楕円 396"/>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146067</xdr:rowOff>
    </xdr:from>
    <xdr:ext cx="762000" cy="259045"/>
    <xdr:sp macro="" textlink="">
      <xdr:nvSpPr>
        <xdr:cNvPr id="398" name="テキスト ボックス 397"/>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公債費以外の経常収支比率が類似団体平均を上回っているのは、人件費及び扶助費の経常収支比率の高さに起因する。</a:t>
          </a:r>
          <a:endParaRPr lang="ja-JP" altLang="ja-JP" sz="1400">
            <a:effectLst/>
          </a:endParaRPr>
        </a:p>
        <a:p>
          <a:r>
            <a:rPr kumimoji="1" lang="ja-JP" altLang="ja-JP" sz="1100">
              <a:solidFill>
                <a:schemeClr val="dk1"/>
              </a:solidFill>
              <a:effectLst/>
              <a:latin typeface="+mn-lt"/>
              <a:ea typeface="+mn-ea"/>
              <a:cs typeface="+mn-cs"/>
            </a:rPr>
            <a:t>　今後もこれらの費用について抑制していく必要がある。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79</xdr:row>
      <xdr:rowOff>8889</xdr:rowOff>
    </xdr:to>
    <xdr:cxnSp macro="">
      <xdr:nvCxnSpPr>
        <xdr:cNvPr id="431" name="直線コネクタ 430"/>
        <xdr:cNvCxnSpPr/>
      </xdr:nvCxnSpPr>
      <xdr:spPr>
        <a:xfrm>
          <a:off x="15671800" y="134962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123189</xdr:rowOff>
    </xdr:to>
    <xdr:cxnSp macro="">
      <xdr:nvCxnSpPr>
        <xdr:cNvPr id="434" name="直線コネクタ 433"/>
        <xdr:cNvCxnSpPr/>
      </xdr:nvCxnSpPr>
      <xdr:spPr>
        <a:xfrm>
          <a:off x="14782800" y="13439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20320</xdr:rowOff>
    </xdr:from>
    <xdr:to>
      <xdr:col>21</xdr:col>
      <xdr:colOff>361950</xdr:colOff>
      <xdr:row>78</xdr:row>
      <xdr:rowOff>66039</xdr:rowOff>
    </xdr:to>
    <xdr:cxnSp macro="">
      <xdr:nvCxnSpPr>
        <xdr:cNvPr id="437" name="直線コネクタ 436"/>
        <xdr:cNvCxnSpPr/>
      </xdr:nvCxnSpPr>
      <xdr:spPr>
        <a:xfrm>
          <a:off x="13893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78</xdr:row>
      <xdr:rowOff>20320</xdr:rowOff>
    </xdr:to>
    <xdr:cxnSp macro="">
      <xdr:nvCxnSpPr>
        <xdr:cNvPr id="440" name="直線コネクタ 439"/>
        <xdr:cNvCxnSpPr/>
      </xdr:nvCxnSpPr>
      <xdr:spPr>
        <a:xfrm>
          <a:off x="13004800" y="13381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50" name="円/楕円 449"/>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51"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2" name="円/楕円 451"/>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3" name="テキスト ボックス 452"/>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4" name="円/楕円 453"/>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5" name="テキスト ボックス 454"/>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140970</xdr:rowOff>
    </xdr:from>
    <xdr:to>
      <xdr:col>20</xdr:col>
      <xdr:colOff>209550</xdr:colOff>
      <xdr:row>78</xdr:row>
      <xdr:rowOff>71120</xdr:rowOff>
    </xdr:to>
    <xdr:sp macro="" textlink="">
      <xdr:nvSpPr>
        <xdr:cNvPr id="456" name="円/楕円 455"/>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55897</xdr:rowOff>
    </xdr:from>
    <xdr:ext cx="762000" cy="259045"/>
    <xdr:sp macro="" textlink="">
      <xdr:nvSpPr>
        <xdr:cNvPr id="457" name="テキスト ボックス 456"/>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8" name="円/楕円 457"/>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9" name="テキスト ボックス 458"/>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25311</xdr:rowOff>
    </xdr:from>
    <xdr:to>
      <xdr:col>4</xdr:col>
      <xdr:colOff>1117600</xdr:colOff>
      <xdr:row>16</xdr:row>
      <xdr:rowOff>52114</xdr:rowOff>
    </xdr:to>
    <xdr:cxnSp macro="">
      <xdr:nvCxnSpPr>
        <xdr:cNvPr id="50" name="直線コネクタ 49"/>
        <xdr:cNvCxnSpPr/>
      </xdr:nvCxnSpPr>
      <xdr:spPr bwMode="auto">
        <a:xfrm flipV="1">
          <a:off x="5003800" y="2816136"/>
          <a:ext cx="647700" cy="2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52114</xdr:rowOff>
    </xdr:from>
    <xdr:to>
      <xdr:col>4</xdr:col>
      <xdr:colOff>469900</xdr:colOff>
      <xdr:row>16</xdr:row>
      <xdr:rowOff>154527</xdr:rowOff>
    </xdr:to>
    <xdr:cxnSp macro="">
      <xdr:nvCxnSpPr>
        <xdr:cNvPr id="53" name="直線コネクタ 52"/>
        <xdr:cNvCxnSpPr/>
      </xdr:nvCxnSpPr>
      <xdr:spPr bwMode="auto">
        <a:xfrm flipV="1">
          <a:off x="4305300" y="2842939"/>
          <a:ext cx="698500" cy="10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135611</xdr:rowOff>
    </xdr:from>
    <xdr:to>
      <xdr:col>3</xdr:col>
      <xdr:colOff>904875</xdr:colOff>
      <xdr:row>16</xdr:row>
      <xdr:rowOff>154527</xdr:rowOff>
    </xdr:to>
    <xdr:cxnSp macro="">
      <xdr:nvCxnSpPr>
        <xdr:cNvPr id="56" name="直線コネクタ 55"/>
        <xdr:cNvCxnSpPr/>
      </xdr:nvCxnSpPr>
      <xdr:spPr bwMode="auto">
        <a:xfrm>
          <a:off x="3606800" y="2926436"/>
          <a:ext cx="698500" cy="18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90081</xdr:rowOff>
    </xdr:from>
    <xdr:to>
      <xdr:col>3</xdr:col>
      <xdr:colOff>206375</xdr:colOff>
      <xdr:row>16</xdr:row>
      <xdr:rowOff>135611</xdr:rowOff>
    </xdr:to>
    <xdr:cxnSp macro="">
      <xdr:nvCxnSpPr>
        <xdr:cNvPr id="59" name="直線コネクタ 58"/>
        <xdr:cNvCxnSpPr/>
      </xdr:nvCxnSpPr>
      <xdr:spPr bwMode="auto">
        <a:xfrm>
          <a:off x="2908300" y="2880906"/>
          <a:ext cx="698500" cy="45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145961</xdr:rowOff>
    </xdr:from>
    <xdr:to>
      <xdr:col>5</xdr:col>
      <xdr:colOff>34925</xdr:colOff>
      <xdr:row>16</xdr:row>
      <xdr:rowOff>76111</xdr:rowOff>
    </xdr:to>
    <xdr:sp macro="" textlink="">
      <xdr:nvSpPr>
        <xdr:cNvPr id="69" name="円/楕円 68"/>
        <xdr:cNvSpPr/>
      </xdr:nvSpPr>
      <xdr:spPr bwMode="auto">
        <a:xfrm>
          <a:off x="5600700" y="276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118038</xdr:rowOff>
    </xdr:from>
    <xdr:ext cx="762000" cy="259045"/>
    <xdr:sp macro="" textlink="">
      <xdr:nvSpPr>
        <xdr:cNvPr id="70" name="人口1人当たり決算額の推移該当値テキスト130"/>
        <xdr:cNvSpPr txBox="1"/>
      </xdr:nvSpPr>
      <xdr:spPr>
        <a:xfrm>
          <a:off x="5740400" y="273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1314</xdr:rowOff>
    </xdr:from>
    <xdr:to>
      <xdr:col>4</xdr:col>
      <xdr:colOff>520700</xdr:colOff>
      <xdr:row>16</xdr:row>
      <xdr:rowOff>102914</xdr:rowOff>
    </xdr:to>
    <xdr:sp macro="" textlink="">
      <xdr:nvSpPr>
        <xdr:cNvPr id="71" name="円/楕円 70"/>
        <xdr:cNvSpPr/>
      </xdr:nvSpPr>
      <xdr:spPr bwMode="auto">
        <a:xfrm>
          <a:off x="4953000" y="279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87691</xdr:rowOff>
    </xdr:from>
    <xdr:ext cx="736600" cy="259045"/>
    <xdr:sp macro="" textlink="">
      <xdr:nvSpPr>
        <xdr:cNvPr id="72" name="テキスト ボックス 71"/>
        <xdr:cNvSpPr txBox="1"/>
      </xdr:nvSpPr>
      <xdr:spPr>
        <a:xfrm>
          <a:off x="4622800" y="287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103727</xdr:rowOff>
    </xdr:from>
    <xdr:to>
      <xdr:col>3</xdr:col>
      <xdr:colOff>955675</xdr:colOff>
      <xdr:row>17</xdr:row>
      <xdr:rowOff>33877</xdr:rowOff>
    </xdr:to>
    <xdr:sp macro="" textlink="">
      <xdr:nvSpPr>
        <xdr:cNvPr id="73" name="円/楕円 72"/>
        <xdr:cNvSpPr/>
      </xdr:nvSpPr>
      <xdr:spPr bwMode="auto">
        <a:xfrm>
          <a:off x="4254500" y="289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18654</xdr:rowOff>
    </xdr:from>
    <xdr:ext cx="762000" cy="259045"/>
    <xdr:sp macro="" textlink="">
      <xdr:nvSpPr>
        <xdr:cNvPr id="74" name="テキスト ボックス 73"/>
        <xdr:cNvSpPr txBox="1"/>
      </xdr:nvSpPr>
      <xdr:spPr>
        <a:xfrm>
          <a:off x="3924300" y="29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72,055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84811</xdr:rowOff>
    </xdr:from>
    <xdr:to>
      <xdr:col>3</xdr:col>
      <xdr:colOff>257175</xdr:colOff>
      <xdr:row>17</xdr:row>
      <xdr:rowOff>14961</xdr:rowOff>
    </xdr:to>
    <xdr:sp macro="" textlink="">
      <xdr:nvSpPr>
        <xdr:cNvPr id="75" name="円/楕円 74"/>
        <xdr:cNvSpPr/>
      </xdr:nvSpPr>
      <xdr:spPr bwMode="auto">
        <a:xfrm>
          <a:off x="3556000" y="287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171188</xdr:rowOff>
    </xdr:from>
    <xdr:ext cx="762000" cy="259045"/>
    <xdr:sp macro="" textlink="">
      <xdr:nvSpPr>
        <xdr:cNvPr id="76" name="テキスト ボックス 75"/>
        <xdr:cNvSpPr txBox="1"/>
      </xdr:nvSpPr>
      <xdr:spPr>
        <a:xfrm>
          <a:off x="3225800" y="296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73,048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39281</xdr:rowOff>
    </xdr:from>
    <xdr:to>
      <xdr:col>2</xdr:col>
      <xdr:colOff>692150</xdr:colOff>
      <xdr:row>16</xdr:row>
      <xdr:rowOff>140881</xdr:rowOff>
    </xdr:to>
    <xdr:sp macro="" textlink="">
      <xdr:nvSpPr>
        <xdr:cNvPr id="77" name="円/楕円 76"/>
        <xdr:cNvSpPr/>
      </xdr:nvSpPr>
      <xdr:spPr bwMode="auto">
        <a:xfrm>
          <a:off x="2857500" y="283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125658</xdr:rowOff>
    </xdr:from>
    <xdr:ext cx="762000" cy="259045"/>
    <xdr:sp macro="" textlink="">
      <xdr:nvSpPr>
        <xdr:cNvPr id="78" name="テキスト ボックス 77"/>
        <xdr:cNvSpPr txBox="1"/>
      </xdr:nvSpPr>
      <xdr:spPr>
        <a:xfrm>
          <a:off x="2527300" y="291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44279</xdr:rowOff>
    </xdr:from>
    <xdr:to>
      <xdr:col>4</xdr:col>
      <xdr:colOff>1117600</xdr:colOff>
      <xdr:row>36</xdr:row>
      <xdr:rowOff>47284</xdr:rowOff>
    </xdr:to>
    <xdr:cxnSp macro="">
      <xdr:nvCxnSpPr>
        <xdr:cNvPr id="114" name="直線コネクタ 113"/>
        <xdr:cNvCxnSpPr/>
      </xdr:nvCxnSpPr>
      <xdr:spPr bwMode="auto">
        <a:xfrm>
          <a:off x="5003800" y="6997529"/>
          <a:ext cx="647700" cy="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317619</xdr:rowOff>
    </xdr:from>
    <xdr:to>
      <xdr:col>4</xdr:col>
      <xdr:colOff>469900</xdr:colOff>
      <xdr:row>36</xdr:row>
      <xdr:rowOff>44279</xdr:rowOff>
    </xdr:to>
    <xdr:cxnSp macro="">
      <xdr:nvCxnSpPr>
        <xdr:cNvPr id="117" name="直線コネクタ 116"/>
        <xdr:cNvCxnSpPr/>
      </xdr:nvCxnSpPr>
      <xdr:spPr bwMode="auto">
        <a:xfrm>
          <a:off x="4305300" y="6927969"/>
          <a:ext cx="698500" cy="69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317619</xdr:rowOff>
    </xdr:from>
    <xdr:to>
      <xdr:col>3</xdr:col>
      <xdr:colOff>904875</xdr:colOff>
      <xdr:row>36</xdr:row>
      <xdr:rowOff>5973</xdr:rowOff>
    </xdr:to>
    <xdr:cxnSp macro="">
      <xdr:nvCxnSpPr>
        <xdr:cNvPr id="120" name="直線コネクタ 119"/>
        <xdr:cNvCxnSpPr/>
      </xdr:nvCxnSpPr>
      <xdr:spPr bwMode="auto">
        <a:xfrm flipV="1">
          <a:off x="3606800" y="6927969"/>
          <a:ext cx="698500" cy="3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5973</xdr:rowOff>
    </xdr:from>
    <xdr:to>
      <xdr:col>3</xdr:col>
      <xdr:colOff>206375</xdr:colOff>
      <xdr:row>36</xdr:row>
      <xdr:rowOff>36017</xdr:rowOff>
    </xdr:to>
    <xdr:cxnSp macro="">
      <xdr:nvCxnSpPr>
        <xdr:cNvPr id="123" name="直線コネクタ 122"/>
        <xdr:cNvCxnSpPr/>
      </xdr:nvCxnSpPr>
      <xdr:spPr bwMode="auto">
        <a:xfrm flipV="1">
          <a:off x="2908300" y="6959223"/>
          <a:ext cx="6985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339384</xdr:rowOff>
    </xdr:from>
    <xdr:to>
      <xdr:col>5</xdr:col>
      <xdr:colOff>34925</xdr:colOff>
      <xdr:row>36</xdr:row>
      <xdr:rowOff>98084</xdr:rowOff>
    </xdr:to>
    <xdr:sp macro="" textlink="">
      <xdr:nvSpPr>
        <xdr:cNvPr id="133" name="円/楕円 132"/>
        <xdr:cNvSpPr/>
      </xdr:nvSpPr>
      <xdr:spPr bwMode="auto">
        <a:xfrm>
          <a:off x="5600700" y="694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311461</xdr:rowOff>
    </xdr:from>
    <xdr:ext cx="762000" cy="259045"/>
    <xdr:sp macro="" textlink="">
      <xdr:nvSpPr>
        <xdr:cNvPr id="134" name="人口1人当たり決算額の推移該当値テキスト445"/>
        <xdr:cNvSpPr txBox="1"/>
      </xdr:nvSpPr>
      <xdr:spPr>
        <a:xfrm>
          <a:off x="5740400" y="692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336379</xdr:rowOff>
    </xdr:from>
    <xdr:to>
      <xdr:col>4</xdr:col>
      <xdr:colOff>520700</xdr:colOff>
      <xdr:row>36</xdr:row>
      <xdr:rowOff>95079</xdr:rowOff>
    </xdr:to>
    <xdr:sp macro="" textlink="">
      <xdr:nvSpPr>
        <xdr:cNvPr id="135" name="円/楕円 134"/>
        <xdr:cNvSpPr/>
      </xdr:nvSpPr>
      <xdr:spPr bwMode="auto">
        <a:xfrm>
          <a:off x="4953000" y="694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79856</xdr:rowOff>
    </xdr:from>
    <xdr:ext cx="736600" cy="259045"/>
    <xdr:sp macro="" textlink="">
      <xdr:nvSpPr>
        <xdr:cNvPr id="136" name="テキスト ボックス 135"/>
        <xdr:cNvSpPr txBox="1"/>
      </xdr:nvSpPr>
      <xdr:spPr>
        <a:xfrm>
          <a:off x="4622800" y="703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266819</xdr:rowOff>
    </xdr:from>
    <xdr:to>
      <xdr:col>3</xdr:col>
      <xdr:colOff>955675</xdr:colOff>
      <xdr:row>36</xdr:row>
      <xdr:rowOff>25519</xdr:rowOff>
    </xdr:to>
    <xdr:sp macro="" textlink="">
      <xdr:nvSpPr>
        <xdr:cNvPr id="137" name="円/楕円 136"/>
        <xdr:cNvSpPr/>
      </xdr:nvSpPr>
      <xdr:spPr bwMode="auto">
        <a:xfrm>
          <a:off x="42545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10296</xdr:rowOff>
    </xdr:from>
    <xdr:ext cx="762000" cy="259045"/>
    <xdr:sp macro="" textlink="">
      <xdr:nvSpPr>
        <xdr:cNvPr id="138" name="テキスト ボックス 137"/>
        <xdr:cNvSpPr txBox="1"/>
      </xdr:nvSpPr>
      <xdr:spPr>
        <a:xfrm>
          <a:off x="3924300" y="69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298073</xdr:rowOff>
    </xdr:from>
    <xdr:to>
      <xdr:col>3</xdr:col>
      <xdr:colOff>257175</xdr:colOff>
      <xdr:row>36</xdr:row>
      <xdr:rowOff>56773</xdr:rowOff>
    </xdr:to>
    <xdr:sp macro="" textlink="">
      <xdr:nvSpPr>
        <xdr:cNvPr id="139" name="円/楕円 138"/>
        <xdr:cNvSpPr/>
      </xdr:nvSpPr>
      <xdr:spPr bwMode="auto">
        <a:xfrm>
          <a:off x="3556000" y="6908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41550</xdr:rowOff>
    </xdr:from>
    <xdr:ext cx="762000" cy="259045"/>
    <xdr:sp macro="" textlink="">
      <xdr:nvSpPr>
        <xdr:cNvPr id="140" name="テキスト ボックス 139"/>
        <xdr:cNvSpPr txBox="1"/>
      </xdr:nvSpPr>
      <xdr:spPr>
        <a:xfrm>
          <a:off x="3225800" y="699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328117</xdr:rowOff>
    </xdr:from>
    <xdr:to>
      <xdr:col>2</xdr:col>
      <xdr:colOff>692150</xdr:colOff>
      <xdr:row>36</xdr:row>
      <xdr:rowOff>86817</xdr:rowOff>
    </xdr:to>
    <xdr:sp macro="" textlink="">
      <xdr:nvSpPr>
        <xdr:cNvPr id="141" name="円/楕円 140"/>
        <xdr:cNvSpPr/>
      </xdr:nvSpPr>
      <xdr:spPr bwMode="auto">
        <a:xfrm>
          <a:off x="2857500" y="693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71594</xdr:rowOff>
    </xdr:from>
    <xdr:ext cx="762000" cy="259045"/>
    <xdr:sp macro="" textlink="">
      <xdr:nvSpPr>
        <xdr:cNvPr id="142" name="テキスト ボックス 141"/>
        <xdr:cNvSpPr txBox="1"/>
      </xdr:nvSpPr>
      <xdr:spPr>
        <a:xfrm>
          <a:off x="2527300" y="702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35,714
35,567
33.62
14,757,844
14,328,849
250,644
8,089,119
13,932,387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67024</xdr:rowOff>
    </xdr:from>
    <xdr:to>
      <xdr:col>6</xdr:col>
      <xdr:colOff>511175</xdr:colOff>
      <xdr:row>35</xdr:row>
      <xdr:rowOff>120764</xdr:rowOff>
    </xdr:to>
    <xdr:cxnSp macro="">
      <xdr:nvCxnSpPr>
        <xdr:cNvPr id="61" name="直線コネクタ 60"/>
        <xdr:cNvCxnSpPr/>
      </xdr:nvCxnSpPr>
      <xdr:spPr>
        <a:xfrm flipV="1">
          <a:off x="3797300" y="6067774"/>
          <a:ext cx="8382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120764</xdr:rowOff>
    </xdr:from>
    <xdr:to>
      <xdr:col>5</xdr:col>
      <xdr:colOff>358775</xdr:colOff>
      <xdr:row>35</xdr:row>
      <xdr:rowOff>137509</xdr:rowOff>
    </xdr:to>
    <xdr:cxnSp macro="">
      <xdr:nvCxnSpPr>
        <xdr:cNvPr id="64" name="直線コネクタ 63"/>
        <xdr:cNvCxnSpPr/>
      </xdr:nvCxnSpPr>
      <xdr:spPr>
        <a:xfrm flipV="1">
          <a:off x="2908300" y="6121514"/>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128803</xdr:rowOff>
    </xdr:from>
    <xdr:to>
      <xdr:col>4</xdr:col>
      <xdr:colOff>155575</xdr:colOff>
      <xdr:row>35</xdr:row>
      <xdr:rowOff>137509</xdr:rowOff>
    </xdr:to>
    <xdr:cxnSp macro="">
      <xdr:nvCxnSpPr>
        <xdr:cNvPr id="67" name="直線コネクタ 66"/>
        <xdr:cNvCxnSpPr/>
      </xdr:nvCxnSpPr>
      <xdr:spPr>
        <a:xfrm>
          <a:off x="2019300" y="6129553"/>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39211</xdr:rowOff>
    </xdr:from>
    <xdr:to>
      <xdr:col>2</xdr:col>
      <xdr:colOff>638175</xdr:colOff>
      <xdr:row>35</xdr:row>
      <xdr:rowOff>128803</xdr:rowOff>
    </xdr:to>
    <xdr:cxnSp macro="">
      <xdr:nvCxnSpPr>
        <xdr:cNvPr id="70" name="直線コネクタ 69"/>
        <xdr:cNvCxnSpPr/>
      </xdr:nvCxnSpPr>
      <xdr:spPr>
        <a:xfrm>
          <a:off x="1130300" y="6039961"/>
          <a:ext cx="889000" cy="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16224</xdr:rowOff>
    </xdr:from>
    <xdr:to>
      <xdr:col>6</xdr:col>
      <xdr:colOff>561975</xdr:colOff>
      <xdr:row>35</xdr:row>
      <xdr:rowOff>117824</xdr:rowOff>
    </xdr:to>
    <xdr:sp macro="" textlink="">
      <xdr:nvSpPr>
        <xdr:cNvPr id="80" name="円/楕円 79"/>
        <xdr:cNvSpPr/>
      </xdr:nvSpPr>
      <xdr:spPr>
        <a:xfrm>
          <a:off x="4584700" y="60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39101</xdr:rowOff>
    </xdr:from>
    <xdr:ext cx="534377" cy="259045"/>
    <xdr:sp macro="" textlink="">
      <xdr:nvSpPr>
        <xdr:cNvPr id="81" name="人件費該当値テキスト"/>
        <xdr:cNvSpPr txBox="1"/>
      </xdr:nvSpPr>
      <xdr:spPr>
        <a:xfrm>
          <a:off x="4686300" y="58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69964</xdr:rowOff>
    </xdr:from>
    <xdr:to>
      <xdr:col>5</xdr:col>
      <xdr:colOff>409575</xdr:colOff>
      <xdr:row>36</xdr:row>
      <xdr:rowOff>114</xdr:rowOff>
    </xdr:to>
    <xdr:sp macro="" textlink="">
      <xdr:nvSpPr>
        <xdr:cNvPr id="82" name="円/楕円 81"/>
        <xdr:cNvSpPr/>
      </xdr:nvSpPr>
      <xdr:spPr>
        <a:xfrm>
          <a:off x="3746500" y="60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162691</xdr:rowOff>
    </xdr:from>
    <xdr:ext cx="534377" cy="259045"/>
    <xdr:sp macro="" textlink="">
      <xdr:nvSpPr>
        <xdr:cNvPr id="83" name="テキスト ボックス 82"/>
        <xdr:cNvSpPr txBox="1"/>
      </xdr:nvSpPr>
      <xdr:spPr>
        <a:xfrm>
          <a:off x="3530111" y="61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86709</xdr:rowOff>
    </xdr:from>
    <xdr:to>
      <xdr:col>4</xdr:col>
      <xdr:colOff>206375</xdr:colOff>
      <xdr:row>36</xdr:row>
      <xdr:rowOff>16859</xdr:rowOff>
    </xdr:to>
    <xdr:sp macro="" textlink="">
      <xdr:nvSpPr>
        <xdr:cNvPr id="84" name="円/楕円 83"/>
        <xdr:cNvSpPr/>
      </xdr:nvSpPr>
      <xdr:spPr>
        <a:xfrm>
          <a:off x="2857500" y="60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7986</xdr:rowOff>
    </xdr:from>
    <xdr:ext cx="534377" cy="259045"/>
    <xdr:sp macro="" textlink="">
      <xdr:nvSpPr>
        <xdr:cNvPr id="85" name="テキスト ボックス 84"/>
        <xdr:cNvSpPr txBox="1"/>
      </xdr:nvSpPr>
      <xdr:spPr>
        <a:xfrm>
          <a:off x="2641111" y="61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78003</xdr:rowOff>
    </xdr:from>
    <xdr:to>
      <xdr:col>3</xdr:col>
      <xdr:colOff>3175</xdr:colOff>
      <xdr:row>36</xdr:row>
      <xdr:rowOff>8153</xdr:rowOff>
    </xdr:to>
    <xdr:sp macro="" textlink="">
      <xdr:nvSpPr>
        <xdr:cNvPr id="86" name="円/楕円 85"/>
        <xdr:cNvSpPr/>
      </xdr:nvSpPr>
      <xdr:spPr>
        <a:xfrm>
          <a:off x="1968500" y="60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170730</xdr:rowOff>
    </xdr:from>
    <xdr:ext cx="534377" cy="259045"/>
    <xdr:sp macro="" textlink="">
      <xdr:nvSpPr>
        <xdr:cNvPr id="87" name="テキスト ボックス 86"/>
        <xdr:cNvSpPr txBox="1"/>
      </xdr:nvSpPr>
      <xdr:spPr>
        <a:xfrm>
          <a:off x="1752111" y="61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159861</xdr:rowOff>
    </xdr:from>
    <xdr:to>
      <xdr:col>1</xdr:col>
      <xdr:colOff>485775</xdr:colOff>
      <xdr:row>35</xdr:row>
      <xdr:rowOff>90011</xdr:rowOff>
    </xdr:to>
    <xdr:sp macro="" textlink="">
      <xdr:nvSpPr>
        <xdr:cNvPr id="88" name="円/楕円 87"/>
        <xdr:cNvSpPr/>
      </xdr:nvSpPr>
      <xdr:spPr>
        <a:xfrm>
          <a:off x="1079500" y="59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81138</xdr:rowOff>
    </xdr:from>
    <xdr:ext cx="534377" cy="259045"/>
    <xdr:sp macro="" textlink="">
      <xdr:nvSpPr>
        <xdr:cNvPr id="89" name="テキスト ボックス 88"/>
        <xdr:cNvSpPr txBox="1"/>
      </xdr:nvSpPr>
      <xdr:spPr>
        <a:xfrm>
          <a:off x="863111" y="60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41715</xdr:rowOff>
    </xdr:from>
    <xdr:to>
      <xdr:col>6</xdr:col>
      <xdr:colOff>511175</xdr:colOff>
      <xdr:row>58</xdr:row>
      <xdr:rowOff>65123</xdr:rowOff>
    </xdr:to>
    <xdr:cxnSp macro="">
      <xdr:nvCxnSpPr>
        <xdr:cNvPr id="118" name="直線コネクタ 117"/>
        <xdr:cNvCxnSpPr/>
      </xdr:nvCxnSpPr>
      <xdr:spPr>
        <a:xfrm flipV="1">
          <a:off x="3797300" y="9985815"/>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65123</xdr:rowOff>
    </xdr:from>
    <xdr:to>
      <xdr:col>5</xdr:col>
      <xdr:colOff>358775</xdr:colOff>
      <xdr:row>58</xdr:row>
      <xdr:rowOff>81076</xdr:rowOff>
    </xdr:to>
    <xdr:cxnSp macro="">
      <xdr:nvCxnSpPr>
        <xdr:cNvPr id="121" name="直線コネクタ 120"/>
        <xdr:cNvCxnSpPr/>
      </xdr:nvCxnSpPr>
      <xdr:spPr>
        <a:xfrm flipV="1">
          <a:off x="2908300" y="10009223"/>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81076</xdr:rowOff>
    </xdr:from>
    <xdr:to>
      <xdr:col>4</xdr:col>
      <xdr:colOff>155575</xdr:colOff>
      <xdr:row>58</xdr:row>
      <xdr:rowOff>90875</xdr:rowOff>
    </xdr:to>
    <xdr:cxnSp macro="">
      <xdr:nvCxnSpPr>
        <xdr:cNvPr id="124" name="直線コネクタ 123"/>
        <xdr:cNvCxnSpPr/>
      </xdr:nvCxnSpPr>
      <xdr:spPr>
        <a:xfrm flipV="1">
          <a:off x="2019300" y="10025176"/>
          <a:ext cx="889000" cy="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85899</xdr:rowOff>
    </xdr:from>
    <xdr:to>
      <xdr:col>2</xdr:col>
      <xdr:colOff>638175</xdr:colOff>
      <xdr:row>58</xdr:row>
      <xdr:rowOff>90875</xdr:rowOff>
    </xdr:to>
    <xdr:cxnSp macro="">
      <xdr:nvCxnSpPr>
        <xdr:cNvPr id="127" name="直線コネクタ 126"/>
        <xdr:cNvCxnSpPr/>
      </xdr:nvCxnSpPr>
      <xdr:spPr>
        <a:xfrm>
          <a:off x="1130300" y="10029999"/>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162365</xdr:rowOff>
    </xdr:from>
    <xdr:to>
      <xdr:col>6</xdr:col>
      <xdr:colOff>561975</xdr:colOff>
      <xdr:row>58</xdr:row>
      <xdr:rowOff>92515</xdr:rowOff>
    </xdr:to>
    <xdr:sp macro="" textlink="">
      <xdr:nvSpPr>
        <xdr:cNvPr id="137" name="円/楕円 136"/>
        <xdr:cNvSpPr/>
      </xdr:nvSpPr>
      <xdr:spPr>
        <a:xfrm>
          <a:off x="4584700" y="99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77292</xdr:rowOff>
    </xdr:from>
    <xdr:ext cx="534377" cy="259045"/>
    <xdr:sp macro="" textlink="">
      <xdr:nvSpPr>
        <xdr:cNvPr id="138" name="物件費該当値テキスト"/>
        <xdr:cNvSpPr txBox="1"/>
      </xdr:nvSpPr>
      <xdr:spPr>
        <a:xfrm>
          <a:off x="4686300" y="984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14323</xdr:rowOff>
    </xdr:from>
    <xdr:to>
      <xdr:col>5</xdr:col>
      <xdr:colOff>409575</xdr:colOff>
      <xdr:row>58</xdr:row>
      <xdr:rowOff>115923</xdr:rowOff>
    </xdr:to>
    <xdr:sp macro="" textlink="">
      <xdr:nvSpPr>
        <xdr:cNvPr id="139" name="円/楕円 138"/>
        <xdr:cNvSpPr/>
      </xdr:nvSpPr>
      <xdr:spPr>
        <a:xfrm>
          <a:off x="3746500" y="99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107050</xdr:rowOff>
    </xdr:from>
    <xdr:ext cx="534377" cy="259045"/>
    <xdr:sp macro="" textlink="">
      <xdr:nvSpPr>
        <xdr:cNvPr id="140" name="テキスト ボックス 139"/>
        <xdr:cNvSpPr txBox="1"/>
      </xdr:nvSpPr>
      <xdr:spPr>
        <a:xfrm>
          <a:off x="3530111" y="100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30276</xdr:rowOff>
    </xdr:from>
    <xdr:to>
      <xdr:col>4</xdr:col>
      <xdr:colOff>206375</xdr:colOff>
      <xdr:row>58</xdr:row>
      <xdr:rowOff>131876</xdr:rowOff>
    </xdr:to>
    <xdr:sp macro="" textlink="">
      <xdr:nvSpPr>
        <xdr:cNvPr id="141" name="円/楕円 140"/>
        <xdr:cNvSpPr/>
      </xdr:nvSpPr>
      <xdr:spPr>
        <a:xfrm>
          <a:off x="2857500" y="99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123003</xdr:rowOff>
    </xdr:from>
    <xdr:ext cx="534377" cy="259045"/>
    <xdr:sp macro="" textlink="">
      <xdr:nvSpPr>
        <xdr:cNvPr id="142" name="テキスト ボックス 141"/>
        <xdr:cNvSpPr txBox="1"/>
      </xdr:nvSpPr>
      <xdr:spPr>
        <a:xfrm>
          <a:off x="2641111" y="100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40075</xdr:rowOff>
    </xdr:from>
    <xdr:to>
      <xdr:col>3</xdr:col>
      <xdr:colOff>3175</xdr:colOff>
      <xdr:row>58</xdr:row>
      <xdr:rowOff>141675</xdr:rowOff>
    </xdr:to>
    <xdr:sp macro="" textlink="">
      <xdr:nvSpPr>
        <xdr:cNvPr id="143" name="円/楕円 142"/>
        <xdr:cNvSpPr/>
      </xdr:nvSpPr>
      <xdr:spPr>
        <a:xfrm>
          <a:off x="1968500" y="99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132802</xdr:rowOff>
    </xdr:from>
    <xdr:ext cx="534377" cy="259045"/>
    <xdr:sp macro="" textlink="">
      <xdr:nvSpPr>
        <xdr:cNvPr id="144" name="テキスト ボックス 143"/>
        <xdr:cNvSpPr txBox="1"/>
      </xdr:nvSpPr>
      <xdr:spPr>
        <a:xfrm>
          <a:off x="1752111" y="1007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35099</xdr:rowOff>
    </xdr:from>
    <xdr:to>
      <xdr:col>1</xdr:col>
      <xdr:colOff>485775</xdr:colOff>
      <xdr:row>58</xdr:row>
      <xdr:rowOff>136699</xdr:rowOff>
    </xdr:to>
    <xdr:sp macro="" textlink="">
      <xdr:nvSpPr>
        <xdr:cNvPr id="145" name="円/楕円 144"/>
        <xdr:cNvSpPr/>
      </xdr:nvSpPr>
      <xdr:spPr>
        <a:xfrm>
          <a:off x="1079500" y="99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127826</xdr:rowOff>
    </xdr:from>
    <xdr:ext cx="534377" cy="259045"/>
    <xdr:sp macro="" textlink="">
      <xdr:nvSpPr>
        <xdr:cNvPr id="146" name="テキスト ボックス 145"/>
        <xdr:cNvSpPr txBox="1"/>
      </xdr:nvSpPr>
      <xdr:spPr>
        <a:xfrm>
          <a:off x="863111" y="100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119126</xdr:rowOff>
    </xdr:from>
    <xdr:to>
      <xdr:col>6</xdr:col>
      <xdr:colOff>511175</xdr:colOff>
      <xdr:row>77</xdr:row>
      <xdr:rowOff>126167</xdr:rowOff>
    </xdr:to>
    <xdr:cxnSp macro="">
      <xdr:nvCxnSpPr>
        <xdr:cNvPr id="173" name="直線コネクタ 172"/>
        <xdr:cNvCxnSpPr/>
      </xdr:nvCxnSpPr>
      <xdr:spPr>
        <a:xfrm flipV="1">
          <a:off x="3797300" y="13320776"/>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126167</xdr:rowOff>
    </xdr:from>
    <xdr:to>
      <xdr:col>5</xdr:col>
      <xdr:colOff>358775</xdr:colOff>
      <xdr:row>77</xdr:row>
      <xdr:rowOff>136820</xdr:rowOff>
    </xdr:to>
    <xdr:cxnSp macro="">
      <xdr:nvCxnSpPr>
        <xdr:cNvPr id="176" name="直線コネクタ 175"/>
        <xdr:cNvCxnSpPr/>
      </xdr:nvCxnSpPr>
      <xdr:spPr>
        <a:xfrm flipV="1">
          <a:off x="2908300" y="1332781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136820</xdr:rowOff>
    </xdr:from>
    <xdr:to>
      <xdr:col>4</xdr:col>
      <xdr:colOff>155575</xdr:colOff>
      <xdr:row>77</xdr:row>
      <xdr:rowOff>143083</xdr:rowOff>
    </xdr:to>
    <xdr:cxnSp macro="">
      <xdr:nvCxnSpPr>
        <xdr:cNvPr id="179" name="直線コネクタ 178"/>
        <xdr:cNvCxnSpPr/>
      </xdr:nvCxnSpPr>
      <xdr:spPr>
        <a:xfrm flipV="1">
          <a:off x="2019300" y="13338470"/>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143083</xdr:rowOff>
    </xdr:from>
    <xdr:to>
      <xdr:col>2</xdr:col>
      <xdr:colOff>638175</xdr:colOff>
      <xdr:row>77</xdr:row>
      <xdr:rowOff>150169</xdr:rowOff>
    </xdr:to>
    <xdr:cxnSp macro="">
      <xdr:nvCxnSpPr>
        <xdr:cNvPr id="182" name="直線コネクタ 181"/>
        <xdr:cNvCxnSpPr/>
      </xdr:nvCxnSpPr>
      <xdr:spPr>
        <a:xfrm flipV="1">
          <a:off x="1130300" y="1334473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68326</xdr:rowOff>
    </xdr:from>
    <xdr:to>
      <xdr:col>6</xdr:col>
      <xdr:colOff>561975</xdr:colOff>
      <xdr:row>77</xdr:row>
      <xdr:rowOff>169926</xdr:rowOff>
    </xdr:to>
    <xdr:sp macro="" textlink="">
      <xdr:nvSpPr>
        <xdr:cNvPr id="192" name="円/楕円 191"/>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46753</xdr:rowOff>
    </xdr:from>
    <xdr:ext cx="469744" cy="259045"/>
    <xdr:sp macro="" textlink="">
      <xdr:nvSpPr>
        <xdr:cNvPr id="193" name="維持補修費該当値テキスト"/>
        <xdr:cNvSpPr txBox="1"/>
      </xdr:nvSpPr>
      <xdr:spPr>
        <a:xfrm>
          <a:off x="4686300"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75367</xdr:rowOff>
    </xdr:from>
    <xdr:to>
      <xdr:col>5</xdr:col>
      <xdr:colOff>409575</xdr:colOff>
      <xdr:row>78</xdr:row>
      <xdr:rowOff>5517</xdr:rowOff>
    </xdr:to>
    <xdr:sp macro="" textlink="">
      <xdr:nvSpPr>
        <xdr:cNvPr id="194" name="円/楕円 193"/>
        <xdr:cNvSpPr/>
      </xdr:nvSpPr>
      <xdr:spPr>
        <a:xfrm>
          <a:off x="3746500" y="132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168094</xdr:rowOff>
    </xdr:from>
    <xdr:ext cx="469744" cy="259045"/>
    <xdr:sp macro="" textlink="">
      <xdr:nvSpPr>
        <xdr:cNvPr id="195" name="テキスト ボックス 194"/>
        <xdr:cNvSpPr txBox="1"/>
      </xdr:nvSpPr>
      <xdr:spPr>
        <a:xfrm>
          <a:off x="3562427" y="133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86020</xdr:rowOff>
    </xdr:from>
    <xdr:to>
      <xdr:col>4</xdr:col>
      <xdr:colOff>206375</xdr:colOff>
      <xdr:row>78</xdr:row>
      <xdr:rowOff>16170</xdr:rowOff>
    </xdr:to>
    <xdr:sp macro="" textlink="">
      <xdr:nvSpPr>
        <xdr:cNvPr id="196" name="円/楕円 195"/>
        <xdr:cNvSpPr/>
      </xdr:nvSpPr>
      <xdr:spPr>
        <a:xfrm>
          <a:off x="2857500" y="132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7297</xdr:rowOff>
    </xdr:from>
    <xdr:ext cx="469744" cy="259045"/>
    <xdr:sp macro="" textlink="">
      <xdr:nvSpPr>
        <xdr:cNvPr id="197" name="テキスト ボックス 196"/>
        <xdr:cNvSpPr txBox="1"/>
      </xdr:nvSpPr>
      <xdr:spPr>
        <a:xfrm>
          <a:off x="2673427" y="133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92283</xdr:rowOff>
    </xdr:from>
    <xdr:to>
      <xdr:col>3</xdr:col>
      <xdr:colOff>3175</xdr:colOff>
      <xdr:row>78</xdr:row>
      <xdr:rowOff>22433</xdr:rowOff>
    </xdr:to>
    <xdr:sp macro="" textlink="">
      <xdr:nvSpPr>
        <xdr:cNvPr id="198" name="円/楕円 197"/>
        <xdr:cNvSpPr/>
      </xdr:nvSpPr>
      <xdr:spPr>
        <a:xfrm>
          <a:off x="1968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13560</xdr:rowOff>
    </xdr:from>
    <xdr:ext cx="469744" cy="259045"/>
    <xdr:sp macro="" textlink="">
      <xdr:nvSpPr>
        <xdr:cNvPr id="199" name="テキスト ボックス 198"/>
        <xdr:cNvSpPr txBox="1"/>
      </xdr:nvSpPr>
      <xdr:spPr>
        <a:xfrm>
          <a:off x="1784427" y="1338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99369</xdr:rowOff>
    </xdr:from>
    <xdr:to>
      <xdr:col>1</xdr:col>
      <xdr:colOff>485775</xdr:colOff>
      <xdr:row>78</xdr:row>
      <xdr:rowOff>29519</xdr:rowOff>
    </xdr:to>
    <xdr:sp macro="" textlink="">
      <xdr:nvSpPr>
        <xdr:cNvPr id="200" name="円/楕円 199"/>
        <xdr:cNvSpPr/>
      </xdr:nvSpPr>
      <xdr:spPr>
        <a:xfrm>
          <a:off x="1079500" y="133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20646</xdr:rowOff>
    </xdr:from>
    <xdr:ext cx="469744" cy="259045"/>
    <xdr:sp macro="" textlink="">
      <xdr:nvSpPr>
        <xdr:cNvPr id="201" name="テキスト ボックス 200"/>
        <xdr:cNvSpPr txBox="1"/>
      </xdr:nvSpPr>
      <xdr:spPr>
        <a:xfrm>
          <a:off x="895427" y="1339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147034</xdr:rowOff>
    </xdr:from>
    <xdr:to>
      <xdr:col>6</xdr:col>
      <xdr:colOff>511175</xdr:colOff>
      <xdr:row>96</xdr:row>
      <xdr:rowOff>53242</xdr:rowOff>
    </xdr:to>
    <xdr:cxnSp macro="">
      <xdr:nvCxnSpPr>
        <xdr:cNvPr id="235" name="直線コネクタ 234"/>
        <xdr:cNvCxnSpPr/>
      </xdr:nvCxnSpPr>
      <xdr:spPr>
        <a:xfrm flipV="1">
          <a:off x="3797300" y="16434784"/>
          <a:ext cx="838200" cy="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53242</xdr:rowOff>
    </xdr:from>
    <xdr:to>
      <xdr:col>5</xdr:col>
      <xdr:colOff>358775</xdr:colOff>
      <xdr:row>96</xdr:row>
      <xdr:rowOff>111144</xdr:rowOff>
    </xdr:to>
    <xdr:cxnSp macro="">
      <xdr:nvCxnSpPr>
        <xdr:cNvPr id="238" name="直線コネクタ 237"/>
        <xdr:cNvCxnSpPr/>
      </xdr:nvCxnSpPr>
      <xdr:spPr>
        <a:xfrm flipV="1">
          <a:off x="2908300" y="16512442"/>
          <a:ext cx="889000" cy="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164053</xdr:rowOff>
    </xdr:from>
    <xdr:ext cx="534377" cy="259045"/>
    <xdr:sp macro="" textlink="">
      <xdr:nvSpPr>
        <xdr:cNvPr id="240" name="テキスト ボックス 239"/>
        <xdr:cNvSpPr txBox="1"/>
      </xdr:nvSpPr>
      <xdr:spPr>
        <a:xfrm>
          <a:off x="3530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111144</xdr:rowOff>
    </xdr:from>
    <xdr:to>
      <xdr:col>4</xdr:col>
      <xdr:colOff>155575</xdr:colOff>
      <xdr:row>96</xdr:row>
      <xdr:rowOff>140052</xdr:rowOff>
    </xdr:to>
    <xdr:cxnSp macro="">
      <xdr:nvCxnSpPr>
        <xdr:cNvPr id="241" name="直線コネクタ 240"/>
        <xdr:cNvCxnSpPr/>
      </xdr:nvCxnSpPr>
      <xdr:spPr>
        <a:xfrm flipV="1">
          <a:off x="2019300" y="16570344"/>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50268</xdr:rowOff>
    </xdr:from>
    <xdr:ext cx="534377" cy="259045"/>
    <xdr:sp macro="" textlink="">
      <xdr:nvSpPr>
        <xdr:cNvPr id="243" name="テキスト ボックス 242"/>
        <xdr:cNvSpPr txBox="1"/>
      </xdr:nvSpPr>
      <xdr:spPr>
        <a:xfrm>
          <a:off x="2641111" y="166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140052</xdr:rowOff>
    </xdr:from>
    <xdr:to>
      <xdr:col>2</xdr:col>
      <xdr:colOff>638175</xdr:colOff>
      <xdr:row>97</xdr:row>
      <xdr:rowOff>1112</xdr:rowOff>
    </xdr:to>
    <xdr:cxnSp macro="">
      <xdr:nvCxnSpPr>
        <xdr:cNvPr id="244" name="直線コネクタ 243"/>
        <xdr:cNvCxnSpPr/>
      </xdr:nvCxnSpPr>
      <xdr:spPr>
        <a:xfrm flipV="1">
          <a:off x="1130300" y="16599252"/>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96234</xdr:rowOff>
    </xdr:from>
    <xdr:to>
      <xdr:col>6</xdr:col>
      <xdr:colOff>561975</xdr:colOff>
      <xdr:row>96</xdr:row>
      <xdr:rowOff>26384</xdr:rowOff>
    </xdr:to>
    <xdr:sp macro="" textlink="">
      <xdr:nvSpPr>
        <xdr:cNvPr id="254" name="円/楕円 253"/>
        <xdr:cNvSpPr/>
      </xdr:nvSpPr>
      <xdr:spPr>
        <a:xfrm>
          <a:off x="4584700" y="163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119111</xdr:rowOff>
    </xdr:from>
    <xdr:ext cx="599010" cy="259045"/>
    <xdr:sp macro="" textlink="">
      <xdr:nvSpPr>
        <xdr:cNvPr id="255" name="扶助費該当値テキスト"/>
        <xdr:cNvSpPr txBox="1"/>
      </xdr:nvSpPr>
      <xdr:spPr>
        <a:xfrm>
          <a:off x="4686300" y="1623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2442</xdr:rowOff>
    </xdr:from>
    <xdr:to>
      <xdr:col>5</xdr:col>
      <xdr:colOff>409575</xdr:colOff>
      <xdr:row>96</xdr:row>
      <xdr:rowOff>104042</xdr:rowOff>
    </xdr:to>
    <xdr:sp macro="" textlink="">
      <xdr:nvSpPr>
        <xdr:cNvPr id="256" name="円/楕円 255"/>
        <xdr:cNvSpPr/>
      </xdr:nvSpPr>
      <xdr:spPr>
        <a:xfrm>
          <a:off x="3746500" y="164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120569</xdr:rowOff>
    </xdr:from>
    <xdr:ext cx="534377" cy="259045"/>
    <xdr:sp macro="" textlink="">
      <xdr:nvSpPr>
        <xdr:cNvPr id="257" name="テキスト ボックス 256"/>
        <xdr:cNvSpPr txBox="1"/>
      </xdr:nvSpPr>
      <xdr:spPr>
        <a:xfrm>
          <a:off x="3530111" y="1623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60344</xdr:rowOff>
    </xdr:from>
    <xdr:to>
      <xdr:col>4</xdr:col>
      <xdr:colOff>206375</xdr:colOff>
      <xdr:row>96</xdr:row>
      <xdr:rowOff>161944</xdr:rowOff>
    </xdr:to>
    <xdr:sp macro="" textlink="">
      <xdr:nvSpPr>
        <xdr:cNvPr id="258" name="円/楕円 257"/>
        <xdr:cNvSpPr/>
      </xdr:nvSpPr>
      <xdr:spPr>
        <a:xfrm>
          <a:off x="2857500" y="165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7021</xdr:rowOff>
    </xdr:from>
    <xdr:ext cx="534377" cy="259045"/>
    <xdr:sp macro="" textlink="">
      <xdr:nvSpPr>
        <xdr:cNvPr id="259" name="テキスト ボックス 258"/>
        <xdr:cNvSpPr txBox="1"/>
      </xdr:nvSpPr>
      <xdr:spPr>
        <a:xfrm>
          <a:off x="2641111" y="162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89252</xdr:rowOff>
    </xdr:from>
    <xdr:to>
      <xdr:col>3</xdr:col>
      <xdr:colOff>3175</xdr:colOff>
      <xdr:row>97</xdr:row>
      <xdr:rowOff>19402</xdr:rowOff>
    </xdr:to>
    <xdr:sp macro="" textlink="">
      <xdr:nvSpPr>
        <xdr:cNvPr id="260" name="円/楕円 259"/>
        <xdr:cNvSpPr/>
      </xdr:nvSpPr>
      <xdr:spPr>
        <a:xfrm>
          <a:off x="1968500" y="165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35929</xdr:rowOff>
    </xdr:from>
    <xdr:ext cx="534377" cy="259045"/>
    <xdr:sp macro="" textlink="">
      <xdr:nvSpPr>
        <xdr:cNvPr id="261" name="テキスト ボックス 260"/>
        <xdr:cNvSpPr txBox="1"/>
      </xdr:nvSpPr>
      <xdr:spPr>
        <a:xfrm>
          <a:off x="1752111" y="1632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121762</xdr:rowOff>
    </xdr:from>
    <xdr:to>
      <xdr:col>1</xdr:col>
      <xdr:colOff>485775</xdr:colOff>
      <xdr:row>97</xdr:row>
      <xdr:rowOff>51912</xdr:rowOff>
    </xdr:to>
    <xdr:sp macro="" textlink="">
      <xdr:nvSpPr>
        <xdr:cNvPr id="262" name="円/楕円 261"/>
        <xdr:cNvSpPr/>
      </xdr:nvSpPr>
      <xdr:spPr>
        <a:xfrm>
          <a:off x="1079500" y="165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68439</xdr:rowOff>
    </xdr:from>
    <xdr:ext cx="534377" cy="259045"/>
    <xdr:sp macro="" textlink="">
      <xdr:nvSpPr>
        <xdr:cNvPr id="263" name="テキスト ボックス 262"/>
        <xdr:cNvSpPr txBox="1"/>
      </xdr:nvSpPr>
      <xdr:spPr>
        <a:xfrm>
          <a:off x="863111" y="163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157074</xdr:rowOff>
    </xdr:from>
    <xdr:to>
      <xdr:col>15</xdr:col>
      <xdr:colOff>180975</xdr:colOff>
      <xdr:row>38</xdr:row>
      <xdr:rowOff>40085</xdr:rowOff>
    </xdr:to>
    <xdr:cxnSp macro="">
      <xdr:nvCxnSpPr>
        <xdr:cNvPr id="294" name="直線コネクタ 293"/>
        <xdr:cNvCxnSpPr/>
      </xdr:nvCxnSpPr>
      <xdr:spPr>
        <a:xfrm flipV="1">
          <a:off x="9639300" y="6500724"/>
          <a:ext cx="8382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38888</xdr:rowOff>
    </xdr:from>
    <xdr:to>
      <xdr:col>14</xdr:col>
      <xdr:colOff>28575</xdr:colOff>
      <xdr:row>38</xdr:row>
      <xdr:rowOff>40085</xdr:rowOff>
    </xdr:to>
    <xdr:cxnSp macro="">
      <xdr:nvCxnSpPr>
        <xdr:cNvPr id="297" name="直線コネクタ 296"/>
        <xdr:cNvCxnSpPr/>
      </xdr:nvCxnSpPr>
      <xdr:spPr>
        <a:xfrm>
          <a:off x="8750300" y="6553988"/>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38888</xdr:rowOff>
    </xdr:from>
    <xdr:to>
      <xdr:col>12</xdr:col>
      <xdr:colOff>511175</xdr:colOff>
      <xdr:row>38</xdr:row>
      <xdr:rowOff>56958</xdr:rowOff>
    </xdr:to>
    <xdr:cxnSp macro="">
      <xdr:nvCxnSpPr>
        <xdr:cNvPr id="300" name="直線コネクタ 299"/>
        <xdr:cNvCxnSpPr/>
      </xdr:nvCxnSpPr>
      <xdr:spPr>
        <a:xfrm flipV="1">
          <a:off x="7861300" y="6553988"/>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43514</xdr:rowOff>
    </xdr:from>
    <xdr:to>
      <xdr:col>11</xdr:col>
      <xdr:colOff>307975</xdr:colOff>
      <xdr:row>38</xdr:row>
      <xdr:rowOff>56958</xdr:rowOff>
    </xdr:to>
    <xdr:cxnSp macro="">
      <xdr:nvCxnSpPr>
        <xdr:cNvPr id="303" name="直線コネクタ 302"/>
        <xdr:cNvCxnSpPr/>
      </xdr:nvCxnSpPr>
      <xdr:spPr>
        <a:xfrm>
          <a:off x="6972300" y="6558614"/>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106274</xdr:rowOff>
    </xdr:from>
    <xdr:to>
      <xdr:col>15</xdr:col>
      <xdr:colOff>231775</xdr:colOff>
      <xdr:row>38</xdr:row>
      <xdr:rowOff>36424</xdr:rowOff>
    </xdr:to>
    <xdr:sp macro="" textlink="">
      <xdr:nvSpPr>
        <xdr:cNvPr id="313" name="円/楕円 312"/>
        <xdr:cNvSpPr/>
      </xdr:nvSpPr>
      <xdr:spPr>
        <a:xfrm>
          <a:off x="104267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21201</xdr:rowOff>
    </xdr:from>
    <xdr:ext cx="534377" cy="259045"/>
    <xdr:sp macro="" textlink="">
      <xdr:nvSpPr>
        <xdr:cNvPr id="314" name="補助費等該当値テキスト"/>
        <xdr:cNvSpPr txBox="1"/>
      </xdr:nvSpPr>
      <xdr:spPr>
        <a:xfrm>
          <a:off x="10528300" y="63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160735</xdr:rowOff>
    </xdr:from>
    <xdr:to>
      <xdr:col>14</xdr:col>
      <xdr:colOff>79375</xdr:colOff>
      <xdr:row>38</xdr:row>
      <xdr:rowOff>90885</xdr:rowOff>
    </xdr:to>
    <xdr:sp macro="" textlink="">
      <xdr:nvSpPr>
        <xdr:cNvPr id="315" name="円/楕円 314"/>
        <xdr:cNvSpPr/>
      </xdr:nvSpPr>
      <xdr:spPr>
        <a:xfrm>
          <a:off x="9588500" y="65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82012</xdr:rowOff>
    </xdr:from>
    <xdr:ext cx="534377" cy="259045"/>
    <xdr:sp macro="" textlink="">
      <xdr:nvSpPr>
        <xdr:cNvPr id="316" name="テキスト ボックス 315"/>
        <xdr:cNvSpPr txBox="1"/>
      </xdr:nvSpPr>
      <xdr:spPr>
        <a:xfrm>
          <a:off x="9372111" y="65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159538</xdr:rowOff>
    </xdr:from>
    <xdr:to>
      <xdr:col>12</xdr:col>
      <xdr:colOff>561975</xdr:colOff>
      <xdr:row>38</xdr:row>
      <xdr:rowOff>89688</xdr:rowOff>
    </xdr:to>
    <xdr:sp macro="" textlink="">
      <xdr:nvSpPr>
        <xdr:cNvPr id="317" name="円/楕円 316"/>
        <xdr:cNvSpPr/>
      </xdr:nvSpPr>
      <xdr:spPr>
        <a:xfrm>
          <a:off x="8699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80815</xdr:rowOff>
    </xdr:from>
    <xdr:ext cx="534377" cy="259045"/>
    <xdr:sp macro="" textlink="">
      <xdr:nvSpPr>
        <xdr:cNvPr id="318" name="テキスト ボックス 317"/>
        <xdr:cNvSpPr txBox="1"/>
      </xdr:nvSpPr>
      <xdr:spPr>
        <a:xfrm>
          <a:off x="8483111" y="65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6158</xdr:rowOff>
    </xdr:from>
    <xdr:to>
      <xdr:col>11</xdr:col>
      <xdr:colOff>358775</xdr:colOff>
      <xdr:row>38</xdr:row>
      <xdr:rowOff>107758</xdr:rowOff>
    </xdr:to>
    <xdr:sp macro="" textlink="">
      <xdr:nvSpPr>
        <xdr:cNvPr id="319" name="円/楕円 318"/>
        <xdr:cNvSpPr/>
      </xdr:nvSpPr>
      <xdr:spPr>
        <a:xfrm>
          <a:off x="7810500" y="65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98885</xdr:rowOff>
    </xdr:from>
    <xdr:ext cx="534377" cy="259045"/>
    <xdr:sp macro="" textlink="">
      <xdr:nvSpPr>
        <xdr:cNvPr id="320" name="テキスト ボックス 319"/>
        <xdr:cNvSpPr txBox="1"/>
      </xdr:nvSpPr>
      <xdr:spPr>
        <a:xfrm>
          <a:off x="7594111" y="661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164164</xdr:rowOff>
    </xdr:from>
    <xdr:to>
      <xdr:col>10</xdr:col>
      <xdr:colOff>155575</xdr:colOff>
      <xdr:row>38</xdr:row>
      <xdr:rowOff>94314</xdr:rowOff>
    </xdr:to>
    <xdr:sp macro="" textlink="">
      <xdr:nvSpPr>
        <xdr:cNvPr id="321" name="円/楕円 320"/>
        <xdr:cNvSpPr/>
      </xdr:nvSpPr>
      <xdr:spPr>
        <a:xfrm>
          <a:off x="6921500" y="65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85441</xdr:rowOff>
    </xdr:from>
    <xdr:ext cx="534377" cy="259045"/>
    <xdr:sp macro="" textlink="">
      <xdr:nvSpPr>
        <xdr:cNvPr id="322" name="テキスト ボックス 321"/>
        <xdr:cNvSpPr txBox="1"/>
      </xdr:nvSpPr>
      <xdr:spPr>
        <a:xfrm>
          <a:off x="6705111" y="660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97211</xdr:rowOff>
    </xdr:from>
    <xdr:to>
      <xdr:col>15</xdr:col>
      <xdr:colOff>180975</xdr:colOff>
      <xdr:row>58</xdr:row>
      <xdr:rowOff>156830</xdr:rowOff>
    </xdr:to>
    <xdr:cxnSp macro="">
      <xdr:nvCxnSpPr>
        <xdr:cNvPr id="351" name="直線コネクタ 350"/>
        <xdr:cNvCxnSpPr/>
      </xdr:nvCxnSpPr>
      <xdr:spPr>
        <a:xfrm>
          <a:off x="9639300" y="10041311"/>
          <a:ext cx="8382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97211</xdr:rowOff>
    </xdr:from>
    <xdr:to>
      <xdr:col>14</xdr:col>
      <xdr:colOff>28575</xdr:colOff>
      <xdr:row>58</xdr:row>
      <xdr:rowOff>133183</xdr:rowOff>
    </xdr:to>
    <xdr:cxnSp macro="">
      <xdr:nvCxnSpPr>
        <xdr:cNvPr id="354" name="直線コネクタ 353"/>
        <xdr:cNvCxnSpPr/>
      </xdr:nvCxnSpPr>
      <xdr:spPr>
        <a:xfrm flipV="1">
          <a:off x="8750300" y="10041311"/>
          <a:ext cx="889000" cy="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133183</xdr:rowOff>
    </xdr:from>
    <xdr:to>
      <xdr:col>12</xdr:col>
      <xdr:colOff>511175</xdr:colOff>
      <xdr:row>58</xdr:row>
      <xdr:rowOff>158542</xdr:rowOff>
    </xdr:to>
    <xdr:cxnSp macro="">
      <xdr:nvCxnSpPr>
        <xdr:cNvPr id="357" name="直線コネクタ 356"/>
        <xdr:cNvCxnSpPr/>
      </xdr:nvCxnSpPr>
      <xdr:spPr>
        <a:xfrm flipV="1">
          <a:off x="7861300" y="10077283"/>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158542</xdr:rowOff>
    </xdr:from>
    <xdr:to>
      <xdr:col>11</xdr:col>
      <xdr:colOff>307975</xdr:colOff>
      <xdr:row>58</xdr:row>
      <xdr:rowOff>159062</xdr:rowOff>
    </xdr:to>
    <xdr:cxnSp macro="">
      <xdr:nvCxnSpPr>
        <xdr:cNvPr id="360" name="直線コネクタ 359"/>
        <xdr:cNvCxnSpPr/>
      </xdr:nvCxnSpPr>
      <xdr:spPr>
        <a:xfrm flipV="1">
          <a:off x="6972300" y="10102642"/>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106030</xdr:rowOff>
    </xdr:from>
    <xdr:to>
      <xdr:col>15</xdr:col>
      <xdr:colOff>231775</xdr:colOff>
      <xdr:row>59</xdr:row>
      <xdr:rowOff>36180</xdr:rowOff>
    </xdr:to>
    <xdr:sp macro="" textlink="">
      <xdr:nvSpPr>
        <xdr:cNvPr id="370" name="円/楕円 369"/>
        <xdr:cNvSpPr/>
      </xdr:nvSpPr>
      <xdr:spPr>
        <a:xfrm>
          <a:off x="10426700" y="100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20957</xdr:rowOff>
    </xdr:from>
    <xdr:ext cx="534377" cy="259045"/>
    <xdr:sp macro="" textlink="">
      <xdr:nvSpPr>
        <xdr:cNvPr id="371" name="普通建設事業費該当値テキスト"/>
        <xdr:cNvSpPr txBox="1"/>
      </xdr:nvSpPr>
      <xdr:spPr>
        <a:xfrm>
          <a:off x="10528300" y="99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46411</xdr:rowOff>
    </xdr:from>
    <xdr:to>
      <xdr:col>14</xdr:col>
      <xdr:colOff>79375</xdr:colOff>
      <xdr:row>58</xdr:row>
      <xdr:rowOff>148011</xdr:rowOff>
    </xdr:to>
    <xdr:sp macro="" textlink="">
      <xdr:nvSpPr>
        <xdr:cNvPr id="372" name="円/楕円 371"/>
        <xdr:cNvSpPr/>
      </xdr:nvSpPr>
      <xdr:spPr>
        <a:xfrm>
          <a:off x="9588500" y="99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139138</xdr:rowOff>
    </xdr:from>
    <xdr:ext cx="534377" cy="259045"/>
    <xdr:sp macro="" textlink="">
      <xdr:nvSpPr>
        <xdr:cNvPr id="373" name="テキスト ボックス 372"/>
        <xdr:cNvSpPr txBox="1"/>
      </xdr:nvSpPr>
      <xdr:spPr>
        <a:xfrm>
          <a:off x="9372111" y="100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82383</xdr:rowOff>
    </xdr:from>
    <xdr:to>
      <xdr:col>12</xdr:col>
      <xdr:colOff>561975</xdr:colOff>
      <xdr:row>59</xdr:row>
      <xdr:rowOff>12533</xdr:rowOff>
    </xdr:to>
    <xdr:sp macro="" textlink="">
      <xdr:nvSpPr>
        <xdr:cNvPr id="374" name="円/楕円 373"/>
        <xdr:cNvSpPr/>
      </xdr:nvSpPr>
      <xdr:spPr>
        <a:xfrm>
          <a:off x="8699500" y="1002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3660</xdr:rowOff>
    </xdr:from>
    <xdr:ext cx="534377" cy="259045"/>
    <xdr:sp macro="" textlink="">
      <xdr:nvSpPr>
        <xdr:cNvPr id="375" name="テキスト ボックス 374"/>
        <xdr:cNvSpPr txBox="1"/>
      </xdr:nvSpPr>
      <xdr:spPr>
        <a:xfrm>
          <a:off x="8483111" y="1011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107742</xdr:rowOff>
    </xdr:from>
    <xdr:to>
      <xdr:col>11</xdr:col>
      <xdr:colOff>358775</xdr:colOff>
      <xdr:row>59</xdr:row>
      <xdr:rowOff>37892</xdr:rowOff>
    </xdr:to>
    <xdr:sp macro="" textlink="">
      <xdr:nvSpPr>
        <xdr:cNvPr id="376" name="円/楕円 375"/>
        <xdr:cNvSpPr/>
      </xdr:nvSpPr>
      <xdr:spPr>
        <a:xfrm>
          <a:off x="7810500" y="100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29019</xdr:rowOff>
    </xdr:from>
    <xdr:ext cx="534377" cy="259045"/>
    <xdr:sp macro="" textlink="">
      <xdr:nvSpPr>
        <xdr:cNvPr id="377" name="テキスト ボックス 376"/>
        <xdr:cNvSpPr txBox="1"/>
      </xdr:nvSpPr>
      <xdr:spPr>
        <a:xfrm>
          <a:off x="7594111" y="10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108262</xdr:rowOff>
    </xdr:from>
    <xdr:to>
      <xdr:col>10</xdr:col>
      <xdr:colOff>155575</xdr:colOff>
      <xdr:row>59</xdr:row>
      <xdr:rowOff>38412</xdr:rowOff>
    </xdr:to>
    <xdr:sp macro="" textlink="">
      <xdr:nvSpPr>
        <xdr:cNvPr id="378" name="円/楕円 377"/>
        <xdr:cNvSpPr/>
      </xdr:nvSpPr>
      <xdr:spPr>
        <a:xfrm>
          <a:off x="6921500" y="100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29539</xdr:rowOff>
    </xdr:from>
    <xdr:ext cx="534377" cy="259045"/>
    <xdr:sp macro="" textlink="">
      <xdr:nvSpPr>
        <xdr:cNvPr id="379" name="テキスト ボックス 378"/>
        <xdr:cNvSpPr txBox="1"/>
      </xdr:nvSpPr>
      <xdr:spPr>
        <a:xfrm>
          <a:off x="6705111"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49986</xdr:rowOff>
    </xdr:from>
    <xdr:to>
      <xdr:col>15</xdr:col>
      <xdr:colOff>180975</xdr:colOff>
      <xdr:row>78</xdr:row>
      <xdr:rowOff>105691</xdr:rowOff>
    </xdr:to>
    <xdr:cxnSp macro="">
      <xdr:nvCxnSpPr>
        <xdr:cNvPr id="406" name="直線コネクタ 405"/>
        <xdr:cNvCxnSpPr/>
      </xdr:nvCxnSpPr>
      <xdr:spPr>
        <a:xfrm>
          <a:off x="9639300" y="13423086"/>
          <a:ext cx="8382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54891</xdr:rowOff>
    </xdr:from>
    <xdr:to>
      <xdr:col>15</xdr:col>
      <xdr:colOff>231775</xdr:colOff>
      <xdr:row>78</xdr:row>
      <xdr:rowOff>156491</xdr:rowOff>
    </xdr:to>
    <xdr:sp macro="" textlink="">
      <xdr:nvSpPr>
        <xdr:cNvPr id="416" name="円/楕円 415"/>
        <xdr:cNvSpPr/>
      </xdr:nvSpPr>
      <xdr:spPr>
        <a:xfrm>
          <a:off x="10426700" y="134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170636</xdr:rowOff>
    </xdr:from>
    <xdr:to>
      <xdr:col>14</xdr:col>
      <xdr:colOff>79375</xdr:colOff>
      <xdr:row>78</xdr:row>
      <xdr:rowOff>100786</xdr:rowOff>
    </xdr:to>
    <xdr:sp macro="" textlink="">
      <xdr:nvSpPr>
        <xdr:cNvPr id="418" name="円/楕円 417"/>
        <xdr:cNvSpPr/>
      </xdr:nvSpPr>
      <xdr:spPr>
        <a:xfrm>
          <a:off x="9588500" y="133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91913</xdr:rowOff>
    </xdr:from>
    <xdr:ext cx="534377" cy="259045"/>
    <xdr:sp macro="" textlink="">
      <xdr:nvSpPr>
        <xdr:cNvPr id="419" name="テキスト ボックス 418"/>
        <xdr:cNvSpPr txBox="1"/>
      </xdr:nvSpPr>
      <xdr:spPr>
        <a:xfrm>
          <a:off x="9372111" y="134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80770</xdr:rowOff>
    </xdr:from>
    <xdr:to>
      <xdr:col>15</xdr:col>
      <xdr:colOff>180975</xdr:colOff>
      <xdr:row>99</xdr:row>
      <xdr:rowOff>19686</xdr:rowOff>
    </xdr:to>
    <xdr:cxnSp macro="">
      <xdr:nvCxnSpPr>
        <xdr:cNvPr id="450" name="直線コネクタ 449"/>
        <xdr:cNvCxnSpPr/>
      </xdr:nvCxnSpPr>
      <xdr:spPr>
        <a:xfrm>
          <a:off x="9639300" y="16882870"/>
          <a:ext cx="838200" cy="11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140336</xdr:rowOff>
    </xdr:from>
    <xdr:to>
      <xdr:col>15</xdr:col>
      <xdr:colOff>231775</xdr:colOff>
      <xdr:row>99</xdr:row>
      <xdr:rowOff>70486</xdr:rowOff>
    </xdr:to>
    <xdr:sp macro="" textlink="">
      <xdr:nvSpPr>
        <xdr:cNvPr id="460" name="円/楕円 459"/>
        <xdr:cNvSpPr/>
      </xdr:nvSpPr>
      <xdr:spPr>
        <a:xfrm>
          <a:off x="10426700" y="169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55263</xdr:rowOff>
    </xdr:from>
    <xdr:ext cx="469744" cy="259045"/>
    <xdr:sp macro="" textlink="">
      <xdr:nvSpPr>
        <xdr:cNvPr id="461" name="普通建設事業費 （ うち更新整備　）該当値テキスト"/>
        <xdr:cNvSpPr txBox="1"/>
      </xdr:nvSpPr>
      <xdr:spPr>
        <a:xfrm>
          <a:off x="10528300" y="1685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29970</xdr:rowOff>
    </xdr:from>
    <xdr:to>
      <xdr:col>14</xdr:col>
      <xdr:colOff>79375</xdr:colOff>
      <xdr:row>98</xdr:row>
      <xdr:rowOff>131570</xdr:rowOff>
    </xdr:to>
    <xdr:sp macro="" textlink="">
      <xdr:nvSpPr>
        <xdr:cNvPr id="462" name="円/楕円 461"/>
        <xdr:cNvSpPr/>
      </xdr:nvSpPr>
      <xdr:spPr>
        <a:xfrm>
          <a:off x="9588500" y="16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122697</xdr:rowOff>
    </xdr:from>
    <xdr:ext cx="534377" cy="259045"/>
    <xdr:sp macro="" textlink="">
      <xdr:nvSpPr>
        <xdr:cNvPr id="463" name="テキスト ボックス 462"/>
        <xdr:cNvSpPr txBox="1"/>
      </xdr:nvSpPr>
      <xdr:spPr>
        <a:xfrm>
          <a:off x="9372111" y="16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149839</xdr:rowOff>
    </xdr:from>
    <xdr:to>
      <xdr:col>23</xdr:col>
      <xdr:colOff>517525</xdr:colOff>
      <xdr:row>38</xdr:row>
      <xdr:rowOff>14593</xdr:rowOff>
    </xdr:to>
    <xdr:cxnSp macro="">
      <xdr:nvCxnSpPr>
        <xdr:cNvPr id="488" name="直線コネクタ 487"/>
        <xdr:cNvCxnSpPr/>
      </xdr:nvCxnSpPr>
      <xdr:spPr>
        <a:xfrm>
          <a:off x="15481300" y="6493489"/>
          <a:ext cx="8382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149839</xdr:rowOff>
    </xdr:from>
    <xdr:to>
      <xdr:col>22</xdr:col>
      <xdr:colOff>365125</xdr:colOff>
      <xdr:row>38</xdr:row>
      <xdr:rowOff>23057</xdr:rowOff>
    </xdr:to>
    <xdr:cxnSp macro="">
      <xdr:nvCxnSpPr>
        <xdr:cNvPr id="491" name="直線コネクタ 490"/>
        <xdr:cNvCxnSpPr/>
      </xdr:nvCxnSpPr>
      <xdr:spPr>
        <a:xfrm flipV="1">
          <a:off x="14592300" y="6493489"/>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20972</xdr:rowOff>
    </xdr:from>
    <xdr:ext cx="469744" cy="259045"/>
    <xdr:sp macro="" textlink="">
      <xdr:nvSpPr>
        <xdr:cNvPr id="493" name="テキスト ボックス 492"/>
        <xdr:cNvSpPr txBox="1"/>
      </xdr:nvSpPr>
      <xdr:spPr>
        <a:xfrm>
          <a:off x="152464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13576</xdr:rowOff>
    </xdr:from>
    <xdr:to>
      <xdr:col>21</xdr:col>
      <xdr:colOff>161925</xdr:colOff>
      <xdr:row>38</xdr:row>
      <xdr:rowOff>23057</xdr:rowOff>
    </xdr:to>
    <xdr:cxnSp macro="">
      <xdr:nvCxnSpPr>
        <xdr:cNvPr id="494" name="直線コネクタ 493"/>
        <xdr:cNvCxnSpPr/>
      </xdr:nvCxnSpPr>
      <xdr:spPr>
        <a:xfrm>
          <a:off x="13703300" y="6528676"/>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13576</xdr:rowOff>
    </xdr:from>
    <xdr:to>
      <xdr:col>19</xdr:col>
      <xdr:colOff>644525</xdr:colOff>
      <xdr:row>38</xdr:row>
      <xdr:rowOff>16308</xdr:rowOff>
    </xdr:to>
    <xdr:cxnSp macro="">
      <xdr:nvCxnSpPr>
        <xdr:cNvPr id="497" name="直線コネクタ 496"/>
        <xdr:cNvCxnSpPr/>
      </xdr:nvCxnSpPr>
      <xdr:spPr>
        <a:xfrm flipV="1">
          <a:off x="12814300" y="6528676"/>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135243</xdr:rowOff>
    </xdr:from>
    <xdr:to>
      <xdr:col>23</xdr:col>
      <xdr:colOff>568325</xdr:colOff>
      <xdr:row>38</xdr:row>
      <xdr:rowOff>65393</xdr:rowOff>
    </xdr:to>
    <xdr:sp macro="" textlink="">
      <xdr:nvSpPr>
        <xdr:cNvPr id="507" name="円/楕円 506"/>
        <xdr:cNvSpPr/>
      </xdr:nvSpPr>
      <xdr:spPr>
        <a:xfrm>
          <a:off x="16268700" y="64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469744" cy="259045"/>
    <xdr:sp macro="" textlink="">
      <xdr:nvSpPr>
        <xdr:cNvPr id="508" name="災害復旧事業費該当値テキスト"/>
        <xdr:cNvSpPr txBox="1"/>
      </xdr:nvSpPr>
      <xdr:spPr>
        <a:xfrm>
          <a:off x="16370300" y="6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99039</xdr:rowOff>
    </xdr:from>
    <xdr:to>
      <xdr:col>22</xdr:col>
      <xdr:colOff>415925</xdr:colOff>
      <xdr:row>38</xdr:row>
      <xdr:rowOff>29189</xdr:rowOff>
    </xdr:to>
    <xdr:sp macro="" textlink="">
      <xdr:nvSpPr>
        <xdr:cNvPr id="509" name="円/楕円 508"/>
        <xdr:cNvSpPr/>
      </xdr:nvSpPr>
      <xdr:spPr>
        <a:xfrm>
          <a:off x="15430500" y="64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45716</xdr:rowOff>
    </xdr:from>
    <xdr:ext cx="469744" cy="259045"/>
    <xdr:sp macro="" textlink="">
      <xdr:nvSpPr>
        <xdr:cNvPr id="510" name="テキスト ボックス 509"/>
        <xdr:cNvSpPr txBox="1"/>
      </xdr:nvSpPr>
      <xdr:spPr>
        <a:xfrm>
          <a:off x="15246427" y="621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143707</xdr:rowOff>
    </xdr:from>
    <xdr:to>
      <xdr:col>21</xdr:col>
      <xdr:colOff>212725</xdr:colOff>
      <xdr:row>38</xdr:row>
      <xdr:rowOff>73857</xdr:rowOff>
    </xdr:to>
    <xdr:sp macro="" textlink="">
      <xdr:nvSpPr>
        <xdr:cNvPr id="511" name="円/楕円 510"/>
        <xdr:cNvSpPr/>
      </xdr:nvSpPr>
      <xdr:spPr>
        <a:xfrm>
          <a:off x="14541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64984</xdr:rowOff>
    </xdr:from>
    <xdr:ext cx="378565" cy="259045"/>
    <xdr:sp macro="" textlink="">
      <xdr:nvSpPr>
        <xdr:cNvPr id="512" name="テキスト ボックス 511"/>
        <xdr:cNvSpPr txBox="1"/>
      </xdr:nvSpPr>
      <xdr:spPr>
        <a:xfrm>
          <a:off x="14403017" y="6580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134226</xdr:rowOff>
    </xdr:from>
    <xdr:to>
      <xdr:col>20</xdr:col>
      <xdr:colOff>9525</xdr:colOff>
      <xdr:row>38</xdr:row>
      <xdr:rowOff>64376</xdr:rowOff>
    </xdr:to>
    <xdr:sp macro="" textlink="">
      <xdr:nvSpPr>
        <xdr:cNvPr id="513" name="円/楕円 512"/>
        <xdr:cNvSpPr/>
      </xdr:nvSpPr>
      <xdr:spPr>
        <a:xfrm>
          <a:off x="13652500" y="64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55503</xdr:rowOff>
    </xdr:from>
    <xdr:ext cx="469744" cy="259045"/>
    <xdr:sp macro="" textlink="">
      <xdr:nvSpPr>
        <xdr:cNvPr id="514" name="テキスト ボックス 513"/>
        <xdr:cNvSpPr txBox="1"/>
      </xdr:nvSpPr>
      <xdr:spPr>
        <a:xfrm>
          <a:off x="13468427" y="65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136958</xdr:rowOff>
    </xdr:from>
    <xdr:to>
      <xdr:col>18</xdr:col>
      <xdr:colOff>492125</xdr:colOff>
      <xdr:row>38</xdr:row>
      <xdr:rowOff>67108</xdr:rowOff>
    </xdr:to>
    <xdr:sp macro="" textlink="">
      <xdr:nvSpPr>
        <xdr:cNvPr id="515" name="円/楕円 514"/>
        <xdr:cNvSpPr/>
      </xdr:nvSpPr>
      <xdr:spPr>
        <a:xfrm>
          <a:off x="12763500" y="64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58235</xdr:rowOff>
    </xdr:from>
    <xdr:ext cx="469744" cy="259045"/>
    <xdr:sp macro="" textlink="">
      <xdr:nvSpPr>
        <xdr:cNvPr id="516" name="テキスト ボックス 515"/>
        <xdr:cNvSpPr txBox="1"/>
      </xdr:nvSpPr>
      <xdr:spPr>
        <a:xfrm>
          <a:off x="12579427" y="65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78569</xdr:rowOff>
    </xdr:from>
    <xdr:to>
      <xdr:col>23</xdr:col>
      <xdr:colOff>517525</xdr:colOff>
      <xdr:row>77</xdr:row>
      <xdr:rowOff>84350</xdr:rowOff>
    </xdr:to>
    <xdr:cxnSp macro="">
      <xdr:nvCxnSpPr>
        <xdr:cNvPr id="604" name="直線コネクタ 603"/>
        <xdr:cNvCxnSpPr/>
      </xdr:nvCxnSpPr>
      <xdr:spPr>
        <a:xfrm>
          <a:off x="15481300" y="13280219"/>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78569</xdr:rowOff>
    </xdr:from>
    <xdr:to>
      <xdr:col>22</xdr:col>
      <xdr:colOff>365125</xdr:colOff>
      <xdr:row>77</xdr:row>
      <xdr:rowOff>80759</xdr:rowOff>
    </xdr:to>
    <xdr:cxnSp macro="">
      <xdr:nvCxnSpPr>
        <xdr:cNvPr id="607" name="直線コネクタ 606"/>
        <xdr:cNvCxnSpPr/>
      </xdr:nvCxnSpPr>
      <xdr:spPr>
        <a:xfrm flipV="1">
          <a:off x="14592300" y="13280219"/>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80759</xdr:rowOff>
    </xdr:from>
    <xdr:to>
      <xdr:col>21</xdr:col>
      <xdr:colOff>161925</xdr:colOff>
      <xdr:row>77</xdr:row>
      <xdr:rowOff>85483</xdr:rowOff>
    </xdr:to>
    <xdr:cxnSp macro="">
      <xdr:nvCxnSpPr>
        <xdr:cNvPr id="610" name="直線コネクタ 609"/>
        <xdr:cNvCxnSpPr/>
      </xdr:nvCxnSpPr>
      <xdr:spPr>
        <a:xfrm flipV="1">
          <a:off x="13703300" y="1328240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85483</xdr:rowOff>
    </xdr:from>
    <xdr:to>
      <xdr:col>19</xdr:col>
      <xdr:colOff>644525</xdr:colOff>
      <xdr:row>77</xdr:row>
      <xdr:rowOff>100343</xdr:rowOff>
    </xdr:to>
    <xdr:cxnSp macro="">
      <xdr:nvCxnSpPr>
        <xdr:cNvPr id="613" name="直線コネクタ 612"/>
        <xdr:cNvCxnSpPr/>
      </xdr:nvCxnSpPr>
      <xdr:spPr>
        <a:xfrm flipV="1">
          <a:off x="12814300" y="13287133"/>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33550</xdr:rowOff>
    </xdr:from>
    <xdr:to>
      <xdr:col>23</xdr:col>
      <xdr:colOff>568325</xdr:colOff>
      <xdr:row>77</xdr:row>
      <xdr:rowOff>135150</xdr:rowOff>
    </xdr:to>
    <xdr:sp macro="" textlink="">
      <xdr:nvSpPr>
        <xdr:cNvPr id="623" name="円/楕円 622"/>
        <xdr:cNvSpPr/>
      </xdr:nvSpPr>
      <xdr:spPr>
        <a:xfrm>
          <a:off x="16268700" y="13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11977</xdr:rowOff>
    </xdr:from>
    <xdr:ext cx="534377" cy="259045"/>
    <xdr:sp macro="" textlink="">
      <xdr:nvSpPr>
        <xdr:cNvPr id="624" name="公債費該当値テキスト"/>
        <xdr:cNvSpPr txBox="1"/>
      </xdr:nvSpPr>
      <xdr:spPr>
        <a:xfrm>
          <a:off x="16370300" y="132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27769</xdr:rowOff>
    </xdr:from>
    <xdr:to>
      <xdr:col>22</xdr:col>
      <xdr:colOff>415925</xdr:colOff>
      <xdr:row>77</xdr:row>
      <xdr:rowOff>129369</xdr:rowOff>
    </xdr:to>
    <xdr:sp macro="" textlink="">
      <xdr:nvSpPr>
        <xdr:cNvPr id="625" name="円/楕円 624"/>
        <xdr:cNvSpPr/>
      </xdr:nvSpPr>
      <xdr:spPr>
        <a:xfrm>
          <a:off x="15430500" y="132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120496</xdr:rowOff>
    </xdr:from>
    <xdr:ext cx="534377" cy="259045"/>
    <xdr:sp macro="" textlink="">
      <xdr:nvSpPr>
        <xdr:cNvPr id="626" name="テキスト ボックス 625"/>
        <xdr:cNvSpPr txBox="1"/>
      </xdr:nvSpPr>
      <xdr:spPr>
        <a:xfrm>
          <a:off x="15214111" y="133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29959</xdr:rowOff>
    </xdr:from>
    <xdr:to>
      <xdr:col>21</xdr:col>
      <xdr:colOff>212725</xdr:colOff>
      <xdr:row>77</xdr:row>
      <xdr:rowOff>131559</xdr:rowOff>
    </xdr:to>
    <xdr:sp macro="" textlink="">
      <xdr:nvSpPr>
        <xdr:cNvPr id="627" name="円/楕円 626"/>
        <xdr:cNvSpPr/>
      </xdr:nvSpPr>
      <xdr:spPr>
        <a:xfrm>
          <a:off x="14541500" y="132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122686</xdr:rowOff>
    </xdr:from>
    <xdr:ext cx="534377" cy="259045"/>
    <xdr:sp macro="" textlink="">
      <xdr:nvSpPr>
        <xdr:cNvPr id="628" name="テキスト ボックス 627"/>
        <xdr:cNvSpPr txBox="1"/>
      </xdr:nvSpPr>
      <xdr:spPr>
        <a:xfrm>
          <a:off x="14325111" y="1332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34683</xdr:rowOff>
    </xdr:from>
    <xdr:to>
      <xdr:col>20</xdr:col>
      <xdr:colOff>9525</xdr:colOff>
      <xdr:row>77</xdr:row>
      <xdr:rowOff>136283</xdr:rowOff>
    </xdr:to>
    <xdr:sp macro="" textlink="">
      <xdr:nvSpPr>
        <xdr:cNvPr id="629" name="円/楕円 628"/>
        <xdr:cNvSpPr/>
      </xdr:nvSpPr>
      <xdr:spPr>
        <a:xfrm>
          <a:off x="13652500" y="132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127410</xdr:rowOff>
    </xdr:from>
    <xdr:ext cx="534377" cy="259045"/>
    <xdr:sp macro="" textlink="">
      <xdr:nvSpPr>
        <xdr:cNvPr id="630" name="テキスト ボックス 629"/>
        <xdr:cNvSpPr txBox="1"/>
      </xdr:nvSpPr>
      <xdr:spPr>
        <a:xfrm>
          <a:off x="13436111" y="133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49543</xdr:rowOff>
    </xdr:from>
    <xdr:to>
      <xdr:col>18</xdr:col>
      <xdr:colOff>492125</xdr:colOff>
      <xdr:row>77</xdr:row>
      <xdr:rowOff>151143</xdr:rowOff>
    </xdr:to>
    <xdr:sp macro="" textlink="">
      <xdr:nvSpPr>
        <xdr:cNvPr id="631" name="円/楕円 630"/>
        <xdr:cNvSpPr/>
      </xdr:nvSpPr>
      <xdr:spPr>
        <a:xfrm>
          <a:off x="12763500" y="132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142270</xdr:rowOff>
    </xdr:from>
    <xdr:ext cx="534377" cy="259045"/>
    <xdr:sp macro="" textlink="">
      <xdr:nvSpPr>
        <xdr:cNvPr id="632" name="テキスト ボックス 631"/>
        <xdr:cNvSpPr txBox="1"/>
      </xdr:nvSpPr>
      <xdr:spPr>
        <a:xfrm>
          <a:off x="12547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98409</xdr:rowOff>
    </xdr:from>
    <xdr:to>
      <xdr:col>23</xdr:col>
      <xdr:colOff>517525</xdr:colOff>
      <xdr:row>98</xdr:row>
      <xdr:rowOff>138081</xdr:rowOff>
    </xdr:to>
    <xdr:cxnSp macro="">
      <xdr:nvCxnSpPr>
        <xdr:cNvPr id="659" name="直線コネクタ 658"/>
        <xdr:cNvCxnSpPr/>
      </xdr:nvCxnSpPr>
      <xdr:spPr>
        <a:xfrm flipV="1">
          <a:off x="15481300" y="16900509"/>
          <a:ext cx="8382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138081</xdr:rowOff>
    </xdr:from>
    <xdr:to>
      <xdr:col>22</xdr:col>
      <xdr:colOff>365125</xdr:colOff>
      <xdr:row>98</xdr:row>
      <xdr:rowOff>138401</xdr:rowOff>
    </xdr:to>
    <xdr:cxnSp macro="">
      <xdr:nvCxnSpPr>
        <xdr:cNvPr id="662" name="直線コネクタ 661"/>
        <xdr:cNvCxnSpPr/>
      </xdr:nvCxnSpPr>
      <xdr:spPr>
        <a:xfrm flipV="1">
          <a:off x="14592300" y="1694018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138401</xdr:rowOff>
    </xdr:from>
    <xdr:to>
      <xdr:col>21</xdr:col>
      <xdr:colOff>161925</xdr:colOff>
      <xdr:row>98</xdr:row>
      <xdr:rowOff>139010</xdr:rowOff>
    </xdr:to>
    <xdr:cxnSp macro="">
      <xdr:nvCxnSpPr>
        <xdr:cNvPr id="665" name="直線コネクタ 664"/>
        <xdr:cNvCxnSpPr/>
      </xdr:nvCxnSpPr>
      <xdr:spPr>
        <a:xfrm flipV="1">
          <a:off x="13703300" y="1694050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139010</xdr:rowOff>
    </xdr:from>
    <xdr:to>
      <xdr:col>19</xdr:col>
      <xdr:colOff>644525</xdr:colOff>
      <xdr:row>98</xdr:row>
      <xdr:rowOff>139215</xdr:rowOff>
    </xdr:to>
    <xdr:cxnSp macro="">
      <xdr:nvCxnSpPr>
        <xdr:cNvPr id="668" name="直線コネクタ 667"/>
        <xdr:cNvCxnSpPr/>
      </xdr:nvCxnSpPr>
      <xdr:spPr>
        <a:xfrm flipV="1">
          <a:off x="12814300" y="16941110"/>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47609</xdr:rowOff>
    </xdr:from>
    <xdr:to>
      <xdr:col>23</xdr:col>
      <xdr:colOff>568325</xdr:colOff>
      <xdr:row>98</xdr:row>
      <xdr:rowOff>149209</xdr:rowOff>
    </xdr:to>
    <xdr:sp macro="" textlink="">
      <xdr:nvSpPr>
        <xdr:cNvPr id="678" name="円/楕円 677"/>
        <xdr:cNvSpPr/>
      </xdr:nvSpPr>
      <xdr:spPr>
        <a:xfrm>
          <a:off x="16268700" y="16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9"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87281</xdr:rowOff>
    </xdr:from>
    <xdr:to>
      <xdr:col>22</xdr:col>
      <xdr:colOff>415925</xdr:colOff>
      <xdr:row>99</xdr:row>
      <xdr:rowOff>17431</xdr:rowOff>
    </xdr:to>
    <xdr:sp macro="" textlink="">
      <xdr:nvSpPr>
        <xdr:cNvPr id="680" name="円/楕円 679"/>
        <xdr:cNvSpPr/>
      </xdr:nvSpPr>
      <xdr:spPr>
        <a:xfrm>
          <a:off x="15430500" y="168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8558</xdr:rowOff>
    </xdr:from>
    <xdr:ext cx="378565" cy="259045"/>
    <xdr:sp macro="" textlink="">
      <xdr:nvSpPr>
        <xdr:cNvPr id="681" name="テキスト ボックス 680"/>
        <xdr:cNvSpPr txBox="1"/>
      </xdr:nvSpPr>
      <xdr:spPr>
        <a:xfrm>
          <a:off x="15292017" y="1698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87601</xdr:rowOff>
    </xdr:from>
    <xdr:to>
      <xdr:col>21</xdr:col>
      <xdr:colOff>212725</xdr:colOff>
      <xdr:row>99</xdr:row>
      <xdr:rowOff>17751</xdr:rowOff>
    </xdr:to>
    <xdr:sp macro="" textlink="">
      <xdr:nvSpPr>
        <xdr:cNvPr id="682" name="円/楕円 681"/>
        <xdr:cNvSpPr/>
      </xdr:nvSpPr>
      <xdr:spPr>
        <a:xfrm>
          <a:off x="14541500" y="168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8878</xdr:rowOff>
    </xdr:from>
    <xdr:ext cx="378565" cy="259045"/>
    <xdr:sp macro="" textlink="">
      <xdr:nvSpPr>
        <xdr:cNvPr id="683" name="テキスト ボックス 682"/>
        <xdr:cNvSpPr txBox="1"/>
      </xdr:nvSpPr>
      <xdr:spPr>
        <a:xfrm>
          <a:off x="14403017" y="16982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88210</xdr:rowOff>
    </xdr:from>
    <xdr:to>
      <xdr:col>20</xdr:col>
      <xdr:colOff>9525</xdr:colOff>
      <xdr:row>99</xdr:row>
      <xdr:rowOff>18360</xdr:rowOff>
    </xdr:to>
    <xdr:sp macro="" textlink="">
      <xdr:nvSpPr>
        <xdr:cNvPr id="684" name="円/楕円 683"/>
        <xdr:cNvSpPr/>
      </xdr:nvSpPr>
      <xdr:spPr>
        <a:xfrm>
          <a:off x="13652500" y="168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9487</xdr:rowOff>
    </xdr:from>
    <xdr:ext cx="378565" cy="259045"/>
    <xdr:sp macro="" textlink="">
      <xdr:nvSpPr>
        <xdr:cNvPr id="685" name="テキスト ボックス 684"/>
        <xdr:cNvSpPr txBox="1"/>
      </xdr:nvSpPr>
      <xdr:spPr>
        <a:xfrm>
          <a:off x="13514017" y="169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88415</xdr:rowOff>
    </xdr:from>
    <xdr:to>
      <xdr:col>18</xdr:col>
      <xdr:colOff>492125</xdr:colOff>
      <xdr:row>99</xdr:row>
      <xdr:rowOff>18565</xdr:rowOff>
    </xdr:to>
    <xdr:sp macro="" textlink="">
      <xdr:nvSpPr>
        <xdr:cNvPr id="686" name="円/楕円 685"/>
        <xdr:cNvSpPr/>
      </xdr:nvSpPr>
      <xdr:spPr>
        <a:xfrm>
          <a:off x="12763500" y="168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9692</xdr:rowOff>
    </xdr:from>
    <xdr:ext cx="378565" cy="259045"/>
    <xdr:sp macro="" textlink="">
      <xdr:nvSpPr>
        <xdr:cNvPr id="687" name="テキスト ボックス 686"/>
        <xdr:cNvSpPr txBox="1"/>
      </xdr:nvSpPr>
      <xdr:spPr>
        <a:xfrm>
          <a:off x="12625017" y="1698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77567</xdr:rowOff>
    </xdr:from>
    <xdr:to>
      <xdr:col>32</xdr:col>
      <xdr:colOff>187325</xdr:colOff>
      <xdr:row>38</xdr:row>
      <xdr:rowOff>116337</xdr:rowOff>
    </xdr:to>
    <xdr:cxnSp macro="">
      <xdr:nvCxnSpPr>
        <xdr:cNvPr id="714" name="直線コネクタ 713"/>
        <xdr:cNvCxnSpPr/>
      </xdr:nvCxnSpPr>
      <xdr:spPr>
        <a:xfrm flipV="1">
          <a:off x="21323300" y="6592667"/>
          <a:ext cx="8382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107148</xdr:rowOff>
    </xdr:from>
    <xdr:to>
      <xdr:col>31</xdr:col>
      <xdr:colOff>34925</xdr:colOff>
      <xdr:row>38</xdr:row>
      <xdr:rowOff>116337</xdr:rowOff>
    </xdr:to>
    <xdr:cxnSp macro="">
      <xdr:nvCxnSpPr>
        <xdr:cNvPr id="717" name="直線コネクタ 716"/>
        <xdr:cNvCxnSpPr/>
      </xdr:nvCxnSpPr>
      <xdr:spPr>
        <a:xfrm>
          <a:off x="20434300" y="6622248"/>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107148</xdr:rowOff>
    </xdr:from>
    <xdr:to>
      <xdr:col>29</xdr:col>
      <xdr:colOff>517525</xdr:colOff>
      <xdr:row>38</xdr:row>
      <xdr:rowOff>115697</xdr:rowOff>
    </xdr:to>
    <xdr:cxnSp macro="">
      <xdr:nvCxnSpPr>
        <xdr:cNvPr id="720" name="直線コネクタ 719"/>
        <xdr:cNvCxnSpPr/>
      </xdr:nvCxnSpPr>
      <xdr:spPr>
        <a:xfrm flipV="1">
          <a:off x="19545300" y="6622248"/>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96083</xdr:rowOff>
    </xdr:from>
    <xdr:to>
      <xdr:col>28</xdr:col>
      <xdr:colOff>314325</xdr:colOff>
      <xdr:row>38</xdr:row>
      <xdr:rowOff>115697</xdr:rowOff>
    </xdr:to>
    <xdr:cxnSp macro="">
      <xdr:nvCxnSpPr>
        <xdr:cNvPr id="723" name="直線コネクタ 722"/>
        <xdr:cNvCxnSpPr/>
      </xdr:nvCxnSpPr>
      <xdr:spPr>
        <a:xfrm>
          <a:off x="18656300" y="6611183"/>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26767</xdr:rowOff>
    </xdr:from>
    <xdr:to>
      <xdr:col>32</xdr:col>
      <xdr:colOff>238125</xdr:colOff>
      <xdr:row>38</xdr:row>
      <xdr:rowOff>128367</xdr:rowOff>
    </xdr:to>
    <xdr:sp macro="" textlink="">
      <xdr:nvSpPr>
        <xdr:cNvPr id="733" name="円/楕円 732"/>
        <xdr:cNvSpPr/>
      </xdr:nvSpPr>
      <xdr:spPr>
        <a:xfrm>
          <a:off x="22110700" y="65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140251</xdr:rowOff>
    </xdr:from>
    <xdr:ext cx="469744" cy="259045"/>
    <xdr:sp macro="" textlink="">
      <xdr:nvSpPr>
        <xdr:cNvPr id="734" name="投資及び出資金該当値テキスト"/>
        <xdr:cNvSpPr txBox="1"/>
      </xdr:nvSpPr>
      <xdr:spPr>
        <a:xfrm>
          <a:off x="22212300" y="64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65537</xdr:rowOff>
    </xdr:from>
    <xdr:to>
      <xdr:col>31</xdr:col>
      <xdr:colOff>85725</xdr:colOff>
      <xdr:row>38</xdr:row>
      <xdr:rowOff>167137</xdr:rowOff>
    </xdr:to>
    <xdr:sp macro="" textlink="">
      <xdr:nvSpPr>
        <xdr:cNvPr id="735" name="円/楕円 734"/>
        <xdr:cNvSpPr/>
      </xdr:nvSpPr>
      <xdr:spPr>
        <a:xfrm>
          <a:off x="21272500" y="65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158264</xdr:rowOff>
    </xdr:from>
    <xdr:ext cx="378565" cy="259045"/>
    <xdr:sp macro="" textlink="">
      <xdr:nvSpPr>
        <xdr:cNvPr id="736" name="テキスト ボックス 735"/>
        <xdr:cNvSpPr txBox="1"/>
      </xdr:nvSpPr>
      <xdr:spPr>
        <a:xfrm>
          <a:off x="21134017" y="667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56348</xdr:rowOff>
    </xdr:from>
    <xdr:to>
      <xdr:col>29</xdr:col>
      <xdr:colOff>568325</xdr:colOff>
      <xdr:row>38</xdr:row>
      <xdr:rowOff>157948</xdr:rowOff>
    </xdr:to>
    <xdr:sp macro="" textlink="">
      <xdr:nvSpPr>
        <xdr:cNvPr id="737" name="円/楕円 736"/>
        <xdr:cNvSpPr/>
      </xdr:nvSpPr>
      <xdr:spPr>
        <a:xfrm>
          <a:off x="20383500" y="65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149075</xdr:rowOff>
    </xdr:from>
    <xdr:ext cx="378565" cy="259045"/>
    <xdr:sp macro="" textlink="">
      <xdr:nvSpPr>
        <xdr:cNvPr id="738" name="テキスト ボックス 737"/>
        <xdr:cNvSpPr txBox="1"/>
      </xdr:nvSpPr>
      <xdr:spPr>
        <a:xfrm>
          <a:off x="20245017" y="666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64897</xdr:rowOff>
    </xdr:from>
    <xdr:to>
      <xdr:col>28</xdr:col>
      <xdr:colOff>365125</xdr:colOff>
      <xdr:row>38</xdr:row>
      <xdr:rowOff>166497</xdr:rowOff>
    </xdr:to>
    <xdr:sp macro="" textlink="">
      <xdr:nvSpPr>
        <xdr:cNvPr id="739" name="円/楕円 738"/>
        <xdr:cNvSpPr/>
      </xdr:nvSpPr>
      <xdr:spPr>
        <a:xfrm>
          <a:off x="19494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157624</xdr:rowOff>
    </xdr:from>
    <xdr:ext cx="378565" cy="259045"/>
    <xdr:sp macro="" textlink="">
      <xdr:nvSpPr>
        <xdr:cNvPr id="740" name="テキスト ボックス 739"/>
        <xdr:cNvSpPr txBox="1"/>
      </xdr:nvSpPr>
      <xdr:spPr>
        <a:xfrm>
          <a:off x="19356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45283</xdr:rowOff>
    </xdr:from>
    <xdr:to>
      <xdr:col>27</xdr:col>
      <xdr:colOff>161925</xdr:colOff>
      <xdr:row>38</xdr:row>
      <xdr:rowOff>146883</xdr:rowOff>
    </xdr:to>
    <xdr:sp macro="" textlink="">
      <xdr:nvSpPr>
        <xdr:cNvPr id="741" name="円/楕円 740"/>
        <xdr:cNvSpPr/>
      </xdr:nvSpPr>
      <xdr:spPr>
        <a:xfrm>
          <a:off x="18605500" y="65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138010</xdr:rowOff>
    </xdr:from>
    <xdr:ext cx="378565" cy="259045"/>
    <xdr:sp macro="" textlink="">
      <xdr:nvSpPr>
        <xdr:cNvPr id="742" name="テキスト ボックス 741"/>
        <xdr:cNvSpPr txBox="1"/>
      </xdr:nvSpPr>
      <xdr:spPr>
        <a:xfrm>
          <a:off x="18467017" y="665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9398</xdr:rowOff>
    </xdr:from>
    <xdr:to>
      <xdr:col>32</xdr:col>
      <xdr:colOff>187325</xdr:colOff>
      <xdr:row>56</xdr:row>
      <xdr:rowOff>16408</xdr:rowOff>
    </xdr:to>
    <xdr:cxnSp macro="">
      <xdr:nvCxnSpPr>
        <xdr:cNvPr id="771" name="直線コネクタ 770"/>
        <xdr:cNvCxnSpPr/>
      </xdr:nvCxnSpPr>
      <xdr:spPr>
        <a:xfrm flipV="1">
          <a:off x="21323300" y="9610598"/>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16408</xdr:rowOff>
    </xdr:from>
    <xdr:to>
      <xdr:col>31</xdr:col>
      <xdr:colOff>34925</xdr:colOff>
      <xdr:row>56</xdr:row>
      <xdr:rowOff>24867</xdr:rowOff>
    </xdr:to>
    <xdr:cxnSp macro="">
      <xdr:nvCxnSpPr>
        <xdr:cNvPr id="774" name="直線コネクタ 773"/>
        <xdr:cNvCxnSpPr/>
      </xdr:nvCxnSpPr>
      <xdr:spPr>
        <a:xfrm flipV="1">
          <a:off x="20434300" y="9617608"/>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24867</xdr:rowOff>
    </xdr:from>
    <xdr:to>
      <xdr:col>29</xdr:col>
      <xdr:colOff>517525</xdr:colOff>
      <xdr:row>56</xdr:row>
      <xdr:rowOff>30010</xdr:rowOff>
    </xdr:to>
    <xdr:cxnSp macro="">
      <xdr:nvCxnSpPr>
        <xdr:cNvPr id="777" name="直線コネクタ 776"/>
        <xdr:cNvCxnSpPr/>
      </xdr:nvCxnSpPr>
      <xdr:spPr>
        <a:xfrm flipV="1">
          <a:off x="19545300" y="962606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30010</xdr:rowOff>
    </xdr:from>
    <xdr:to>
      <xdr:col>28</xdr:col>
      <xdr:colOff>314325</xdr:colOff>
      <xdr:row>56</xdr:row>
      <xdr:rowOff>34277</xdr:rowOff>
    </xdr:to>
    <xdr:cxnSp macro="">
      <xdr:nvCxnSpPr>
        <xdr:cNvPr id="780" name="直線コネクタ 779"/>
        <xdr:cNvCxnSpPr/>
      </xdr:nvCxnSpPr>
      <xdr:spPr>
        <a:xfrm flipV="1">
          <a:off x="18656300" y="963121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130048</xdr:rowOff>
    </xdr:from>
    <xdr:to>
      <xdr:col>32</xdr:col>
      <xdr:colOff>238125</xdr:colOff>
      <xdr:row>56</xdr:row>
      <xdr:rowOff>60198</xdr:rowOff>
    </xdr:to>
    <xdr:sp macro="" textlink="">
      <xdr:nvSpPr>
        <xdr:cNvPr id="790" name="円/楕円 789"/>
        <xdr:cNvSpPr/>
      </xdr:nvSpPr>
      <xdr:spPr>
        <a:xfrm>
          <a:off x="22110700" y="95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152925</xdr:rowOff>
    </xdr:from>
    <xdr:ext cx="534377" cy="259045"/>
    <xdr:sp macro="" textlink="">
      <xdr:nvSpPr>
        <xdr:cNvPr id="791" name="貸付金該当値テキスト"/>
        <xdr:cNvSpPr txBox="1"/>
      </xdr:nvSpPr>
      <xdr:spPr>
        <a:xfrm>
          <a:off x="22212300" y="94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137058</xdr:rowOff>
    </xdr:from>
    <xdr:to>
      <xdr:col>31</xdr:col>
      <xdr:colOff>85725</xdr:colOff>
      <xdr:row>56</xdr:row>
      <xdr:rowOff>67208</xdr:rowOff>
    </xdr:to>
    <xdr:sp macro="" textlink="">
      <xdr:nvSpPr>
        <xdr:cNvPr id="792" name="円/楕円 791"/>
        <xdr:cNvSpPr/>
      </xdr:nvSpPr>
      <xdr:spPr>
        <a:xfrm>
          <a:off x="21272500" y="95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83735</xdr:rowOff>
    </xdr:from>
    <xdr:ext cx="534377" cy="259045"/>
    <xdr:sp macro="" textlink="">
      <xdr:nvSpPr>
        <xdr:cNvPr id="793" name="テキスト ボックス 792"/>
        <xdr:cNvSpPr txBox="1"/>
      </xdr:nvSpPr>
      <xdr:spPr>
        <a:xfrm>
          <a:off x="21056111" y="93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145517</xdr:rowOff>
    </xdr:from>
    <xdr:to>
      <xdr:col>29</xdr:col>
      <xdr:colOff>568325</xdr:colOff>
      <xdr:row>56</xdr:row>
      <xdr:rowOff>75667</xdr:rowOff>
    </xdr:to>
    <xdr:sp macro="" textlink="">
      <xdr:nvSpPr>
        <xdr:cNvPr id="794" name="円/楕円 793"/>
        <xdr:cNvSpPr/>
      </xdr:nvSpPr>
      <xdr:spPr>
        <a:xfrm>
          <a:off x="20383500" y="95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92194</xdr:rowOff>
    </xdr:from>
    <xdr:ext cx="534377" cy="259045"/>
    <xdr:sp macro="" textlink="">
      <xdr:nvSpPr>
        <xdr:cNvPr id="795" name="テキスト ボックス 794"/>
        <xdr:cNvSpPr txBox="1"/>
      </xdr:nvSpPr>
      <xdr:spPr>
        <a:xfrm>
          <a:off x="20167111" y="93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150660</xdr:rowOff>
    </xdr:from>
    <xdr:to>
      <xdr:col>28</xdr:col>
      <xdr:colOff>365125</xdr:colOff>
      <xdr:row>56</xdr:row>
      <xdr:rowOff>80810</xdr:rowOff>
    </xdr:to>
    <xdr:sp macro="" textlink="">
      <xdr:nvSpPr>
        <xdr:cNvPr id="796" name="円/楕円 795"/>
        <xdr:cNvSpPr/>
      </xdr:nvSpPr>
      <xdr:spPr>
        <a:xfrm>
          <a:off x="19494500" y="95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97337</xdr:rowOff>
    </xdr:from>
    <xdr:ext cx="534377" cy="259045"/>
    <xdr:sp macro="" textlink="">
      <xdr:nvSpPr>
        <xdr:cNvPr id="797" name="テキスト ボックス 796"/>
        <xdr:cNvSpPr txBox="1"/>
      </xdr:nvSpPr>
      <xdr:spPr>
        <a:xfrm>
          <a:off x="19278111" y="93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154927</xdr:rowOff>
    </xdr:from>
    <xdr:to>
      <xdr:col>27</xdr:col>
      <xdr:colOff>161925</xdr:colOff>
      <xdr:row>56</xdr:row>
      <xdr:rowOff>85077</xdr:rowOff>
    </xdr:to>
    <xdr:sp macro="" textlink="">
      <xdr:nvSpPr>
        <xdr:cNvPr id="798" name="円/楕円 797"/>
        <xdr:cNvSpPr/>
      </xdr:nvSpPr>
      <xdr:spPr>
        <a:xfrm>
          <a:off x="18605500" y="95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101604</xdr:rowOff>
    </xdr:from>
    <xdr:ext cx="534377" cy="259045"/>
    <xdr:sp macro="" textlink="">
      <xdr:nvSpPr>
        <xdr:cNvPr id="799" name="テキスト ボックス 798"/>
        <xdr:cNvSpPr txBox="1"/>
      </xdr:nvSpPr>
      <xdr:spPr>
        <a:xfrm>
          <a:off x="18389111" y="93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73580</xdr:rowOff>
    </xdr:from>
    <xdr:to>
      <xdr:col>32</xdr:col>
      <xdr:colOff>187325</xdr:colOff>
      <xdr:row>76</xdr:row>
      <xdr:rowOff>101088</xdr:rowOff>
    </xdr:to>
    <xdr:cxnSp macro="">
      <xdr:nvCxnSpPr>
        <xdr:cNvPr id="830" name="直線コネクタ 829"/>
        <xdr:cNvCxnSpPr/>
      </xdr:nvCxnSpPr>
      <xdr:spPr>
        <a:xfrm flipV="1">
          <a:off x="21323300" y="13103780"/>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101088</xdr:rowOff>
    </xdr:from>
    <xdr:to>
      <xdr:col>31</xdr:col>
      <xdr:colOff>34925</xdr:colOff>
      <xdr:row>76</xdr:row>
      <xdr:rowOff>124940</xdr:rowOff>
    </xdr:to>
    <xdr:cxnSp macro="">
      <xdr:nvCxnSpPr>
        <xdr:cNvPr id="833" name="直線コネクタ 832"/>
        <xdr:cNvCxnSpPr/>
      </xdr:nvCxnSpPr>
      <xdr:spPr>
        <a:xfrm flipV="1">
          <a:off x="20434300" y="13131288"/>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124940</xdr:rowOff>
    </xdr:from>
    <xdr:to>
      <xdr:col>29</xdr:col>
      <xdr:colOff>517525</xdr:colOff>
      <xdr:row>76</xdr:row>
      <xdr:rowOff>131840</xdr:rowOff>
    </xdr:to>
    <xdr:cxnSp macro="">
      <xdr:nvCxnSpPr>
        <xdr:cNvPr id="836" name="直線コネクタ 835"/>
        <xdr:cNvCxnSpPr/>
      </xdr:nvCxnSpPr>
      <xdr:spPr>
        <a:xfrm flipV="1">
          <a:off x="19545300" y="13155140"/>
          <a:ext cx="8890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131840</xdr:rowOff>
    </xdr:from>
    <xdr:to>
      <xdr:col>28</xdr:col>
      <xdr:colOff>314325</xdr:colOff>
      <xdr:row>76</xdr:row>
      <xdr:rowOff>154254</xdr:rowOff>
    </xdr:to>
    <xdr:cxnSp macro="">
      <xdr:nvCxnSpPr>
        <xdr:cNvPr id="839" name="直線コネクタ 838"/>
        <xdr:cNvCxnSpPr/>
      </xdr:nvCxnSpPr>
      <xdr:spPr>
        <a:xfrm flipV="1">
          <a:off x="18656300" y="13162040"/>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22780</xdr:rowOff>
    </xdr:from>
    <xdr:to>
      <xdr:col>32</xdr:col>
      <xdr:colOff>238125</xdr:colOff>
      <xdr:row>76</xdr:row>
      <xdr:rowOff>124380</xdr:rowOff>
    </xdr:to>
    <xdr:sp macro="" textlink="">
      <xdr:nvSpPr>
        <xdr:cNvPr id="849" name="円/楕円 848"/>
        <xdr:cNvSpPr/>
      </xdr:nvSpPr>
      <xdr:spPr>
        <a:xfrm>
          <a:off x="22110700" y="130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1207</xdr:rowOff>
    </xdr:from>
    <xdr:ext cx="534377" cy="259045"/>
    <xdr:sp macro="" textlink="">
      <xdr:nvSpPr>
        <xdr:cNvPr id="850" name="繰出金該当値テキスト"/>
        <xdr:cNvSpPr txBox="1"/>
      </xdr:nvSpPr>
      <xdr:spPr>
        <a:xfrm>
          <a:off x="22212300" y="130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50288</xdr:rowOff>
    </xdr:from>
    <xdr:to>
      <xdr:col>31</xdr:col>
      <xdr:colOff>85725</xdr:colOff>
      <xdr:row>76</xdr:row>
      <xdr:rowOff>151888</xdr:rowOff>
    </xdr:to>
    <xdr:sp macro="" textlink="">
      <xdr:nvSpPr>
        <xdr:cNvPr id="851" name="円/楕円 850"/>
        <xdr:cNvSpPr/>
      </xdr:nvSpPr>
      <xdr:spPr>
        <a:xfrm>
          <a:off x="21272500" y="130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143015</xdr:rowOff>
    </xdr:from>
    <xdr:ext cx="534377" cy="259045"/>
    <xdr:sp macro="" textlink="">
      <xdr:nvSpPr>
        <xdr:cNvPr id="852" name="テキスト ボックス 851"/>
        <xdr:cNvSpPr txBox="1"/>
      </xdr:nvSpPr>
      <xdr:spPr>
        <a:xfrm>
          <a:off x="21056111" y="131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74140</xdr:rowOff>
    </xdr:from>
    <xdr:to>
      <xdr:col>29</xdr:col>
      <xdr:colOff>568325</xdr:colOff>
      <xdr:row>77</xdr:row>
      <xdr:rowOff>4290</xdr:rowOff>
    </xdr:to>
    <xdr:sp macro="" textlink="">
      <xdr:nvSpPr>
        <xdr:cNvPr id="853" name="円/楕円 852"/>
        <xdr:cNvSpPr/>
      </xdr:nvSpPr>
      <xdr:spPr>
        <a:xfrm>
          <a:off x="20383500" y="131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166867</xdr:rowOff>
    </xdr:from>
    <xdr:ext cx="534377" cy="259045"/>
    <xdr:sp macro="" textlink="">
      <xdr:nvSpPr>
        <xdr:cNvPr id="854" name="テキスト ボックス 853"/>
        <xdr:cNvSpPr txBox="1"/>
      </xdr:nvSpPr>
      <xdr:spPr>
        <a:xfrm>
          <a:off x="20167111" y="131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81040</xdr:rowOff>
    </xdr:from>
    <xdr:to>
      <xdr:col>28</xdr:col>
      <xdr:colOff>365125</xdr:colOff>
      <xdr:row>77</xdr:row>
      <xdr:rowOff>11190</xdr:rowOff>
    </xdr:to>
    <xdr:sp macro="" textlink="">
      <xdr:nvSpPr>
        <xdr:cNvPr id="855" name="円/楕円 854"/>
        <xdr:cNvSpPr/>
      </xdr:nvSpPr>
      <xdr:spPr>
        <a:xfrm>
          <a:off x="19494500" y="13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2317</xdr:rowOff>
    </xdr:from>
    <xdr:ext cx="534377" cy="259045"/>
    <xdr:sp macro="" textlink="">
      <xdr:nvSpPr>
        <xdr:cNvPr id="856" name="テキスト ボックス 855"/>
        <xdr:cNvSpPr txBox="1"/>
      </xdr:nvSpPr>
      <xdr:spPr>
        <a:xfrm>
          <a:off x="19278111" y="132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103454</xdr:rowOff>
    </xdr:from>
    <xdr:to>
      <xdr:col>27</xdr:col>
      <xdr:colOff>161925</xdr:colOff>
      <xdr:row>77</xdr:row>
      <xdr:rowOff>33604</xdr:rowOff>
    </xdr:to>
    <xdr:sp macro="" textlink="">
      <xdr:nvSpPr>
        <xdr:cNvPr id="857" name="円/楕円 856"/>
        <xdr:cNvSpPr/>
      </xdr:nvSpPr>
      <xdr:spPr>
        <a:xfrm>
          <a:off x="18605500" y="131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24731</xdr:rowOff>
    </xdr:from>
    <xdr:ext cx="534377" cy="259045"/>
    <xdr:sp macro="" textlink="">
      <xdr:nvSpPr>
        <xdr:cNvPr id="858" name="テキスト ボックス 857"/>
        <xdr:cNvSpPr txBox="1"/>
      </xdr:nvSpPr>
      <xdr:spPr>
        <a:xfrm>
          <a:off x="18389111" y="1322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主な構成項目である扶助費は、住民一人あたり１０１，２３０円となっており、年々増加傾向にある。これは、障害者自立支援事業や</a:t>
          </a:r>
          <a:r>
            <a:rPr kumimoji="1" lang="en-US" altLang="ja-JP" sz="1300">
              <a:latin typeface="ＭＳ Ｐゴシック"/>
            </a:rPr>
            <a:t>H27</a:t>
          </a:r>
          <a:r>
            <a:rPr kumimoji="1" lang="ja-JP" altLang="en-US" sz="1300">
              <a:latin typeface="ＭＳ Ｐゴシック"/>
            </a:rPr>
            <a:t>年度から子ども子育て新制度が開始したことに伴う経費の増加によるものである。扶助費については、今後も資格審査等の適正化に努め社会保障施策に要する経費の抑制を図る。</a:t>
          </a:r>
          <a:endParaRPr kumimoji="1" lang="en-US" altLang="ja-JP" sz="1300">
            <a:latin typeface="ＭＳ Ｐゴシック"/>
          </a:endParaRPr>
        </a:p>
        <a:p>
          <a:r>
            <a:rPr kumimoji="1" lang="ja-JP" altLang="en-US" sz="1300">
              <a:latin typeface="ＭＳ Ｐゴシック"/>
            </a:rPr>
            <a:t>普通建設事業費は、</a:t>
          </a:r>
          <a:r>
            <a:rPr kumimoji="1" lang="en-US" altLang="ja-JP" sz="1300">
              <a:latin typeface="ＭＳ Ｐゴシック"/>
            </a:rPr>
            <a:t>H26</a:t>
          </a:r>
          <a:r>
            <a:rPr kumimoji="1" lang="ja-JP" altLang="en-US" sz="1300">
              <a:latin typeface="ＭＳ Ｐゴシック"/>
            </a:rPr>
            <a:t>年度が住民一人あたり６２，３０４円と最も高くなっており、これは学校給食センターの建設事業に伴うものである。今後も事業の取捨選択を徹底していくことで投資的経費の減少を目指していく。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35,714
35,567
33.62
14,757,844
14,328,849
250,644
8,089,119
13,932,387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120432</xdr:rowOff>
    </xdr:from>
    <xdr:to>
      <xdr:col>6</xdr:col>
      <xdr:colOff>511175</xdr:colOff>
      <xdr:row>36</xdr:row>
      <xdr:rowOff>67528</xdr:rowOff>
    </xdr:to>
    <xdr:cxnSp macro="">
      <xdr:nvCxnSpPr>
        <xdr:cNvPr id="63" name="直線コネクタ 62"/>
        <xdr:cNvCxnSpPr/>
      </xdr:nvCxnSpPr>
      <xdr:spPr>
        <a:xfrm flipV="1">
          <a:off x="3797300" y="6121182"/>
          <a:ext cx="8382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67528</xdr:rowOff>
    </xdr:from>
    <xdr:to>
      <xdr:col>5</xdr:col>
      <xdr:colOff>358775</xdr:colOff>
      <xdr:row>36</xdr:row>
      <xdr:rowOff>80264</xdr:rowOff>
    </xdr:to>
    <xdr:cxnSp macro="">
      <xdr:nvCxnSpPr>
        <xdr:cNvPr id="66" name="直線コネクタ 65"/>
        <xdr:cNvCxnSpPr/>
      </xdr:nvCxnSpPr>
      <xdr:spPr>
        <a:xfrm flipV="1">
          <a:off x="2908300" y="623972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254</xdr:rowOff>
    </xdr:from>
    <xdr:to>
      <xdr:col>4</xdr:col>
      <xdr:colOff>155575</xdr:colOff>
      <xdr:row>36</xdr:row>
      <xdr:rowOff>80264</xdr:rowOff>
    </xdr:to>
    <xdr:cxnSp macro="">
      <xdr:nvCxnSpPr>
        <xdr:cNvPr id="69" name="直線コネクタ 68"/>
        <xdr:cNvCxnSpPr/>
      </xdr:nvCxnSpPr>
      <xdr:spPr>
        <a:xfrm>
          <a:off x="2019300" y="617245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7765</xdr:rowOff>
    </xdr:from>
    <xdr:to>
      <xdr:col>2</xdr:col>
      <xdr:colOff>638175</xdr:colOff>
      <xdr:row>36</xdr:row>
      <xdr:rowOff>254</xdr:rowOff>
    </xdr:to>
    <xdr:cxnSp macro="">
      <xdr:nvCxnSpPr>
        <xdr:cNvPr id="72" name="直線コネクタ 71"/>
        <xdr:cNvCxnSpPr/>
      </xdr:nvCxnSpPr>
      <xdr:spPr>
        <a:xfrm>
          <a:off x="1130300" y="6008515"/>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69632</xdr:rowOff>
    </xdr:from>
    <xdr:to>
      <xdr:col>6</xdr:col>
      <xdr:colOff>561975</xdr:colOff>
      <xdr:row>35</xdr:row>
      <xdr:rowOff>171232</xdr:rowOff>
    </xdr:to>
    <xdr:sp macro="" textlink="">
      <xdr:nvSpPr>
        <xdr:cNvPr id="82" name="円/楕円 81"/>
        <xdr:cNvSpPr/>
      </xdr:nvSpPr>
      <xdr:spPr>
        <a:xfrm>
          <a:off x="45847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48059</xdr:rowOff>
    </xdr:from>
    <xdr:ext cx="469744" cy="259045"/>
    <xdr:sp macro="" textlink="">
      <xdr:nvSpPr>
        <xdr:cNvPr id="83" name="議会費該当値テキスト"/>
        <xdr:cNvSpPr txBox="1"/>
      </xdr:nvSpPr>
      <xdr:spPr>
        <a:xfrm>
          <a:off x="4686300" y="60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16728</xdr:rowOff>
    </xdr:from>
    <xdr:to>
      <xdr:col>5</xdr:col>
      <xdr:colOff>409575</xdr:colOff>
      <xdr:row>36</xdr:row>
      <xdr:rowOff>118328</xdr:rowOff>
    </xdr:to>
    <xdr:sp macro="" textlink="">
      <xdr:nvSpPr>
        <xdr:cNvPr id="84" name="円/楕円 83"/>
        <xdr:cNvSpPr/>
      </xdr:nvSpPr>
      <xdr:spPr>
        <a:xfrm>
          <a:off x="3746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109455</xdr:rowOff>
    </xdr:from>
    <xdr:ext cx="469744" cy="259045"/>
    <xdr:sp macro="" textlink="">
      <xdr:nvSpPr>
        <xdr:cNvPr id="85" name="テキスト ボックス 84"/>
        <xdr:cNvSpPr txBox="1"/>
      </xdr:nvSpPr>
      <xdr:spPr>
        <a:xfrm>
          <a:off x="3562427"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29464</xdr:rowOff>
    </xdr:from>
    <xdr:to>
      <xdr:col>4</xdr:col>
      <xdr:colOff>206375</xdr:colOff>
      <xdr:row>36</xdr:row>
      <xdr:rowOff>131064</xdr:rowOff>
    </xdr:to>
    <xdr:sp macro="" textlink="">
      <xdr:nvSpPr>
        <xdr:cNvPr id="86" name="円/楕円 85"/>
        <xdr:cNvSpPr/>
      </xdr:nvSpPr>
      <xdr:spPr>
        <a:xfrm>
          <a:off x="2857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122191</xdr:rowOff>
    </xdr:from>
    <xdr:ext cx="469744" cy="259045"/>
    <xdr:sp macro="" textlink="">
      <xdr:nvSpPr>
        <xdr:cNvPr id="87" name="テキスト ボックス 86"/>
        <xdr:cNvSpPr txBox="1"/>
      </xdr:nvSpPr>
      <xdr:spPr>
        <a:xfrm>
          <a:off x="2673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120904</xdr:rowOff>
    </xdr:from>
    <xdr:to>
      <xdr:col>3</xdr:col>
      <xdr:colOff>3175</xdr:colOff>
      <xdr:row>36</xdr:row>
      <xdr:rowOff>51054</xdr:rowOff>
    </xdr:to>
    <xdr:sp macro="" textlink="">
      <xdr:nvSpPr>
        <xdr:cNvPr id="88" name="円/楕円 87"/>
        <xdr:cNvSpPr/>
      </xdr:nvSpPr>
      <xdr:spPr>
        <a:xfrm>
          <a:off x="1968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42181</xdr:rowOff>
    </xdr:from>
    <xdr:ext cx="469744" cy="259045"/>
    <xdr:sp macro="" textlink="">
      <xdr:nvSpPr>
        <xdr:cNvPr id="89" name="テキスト ボックス 88"/>
        <xdr:cNvSpPr txBox="1"/>
      </xdr:nvSpPr>
      <xdr:spPr>
        <a:xfrm>
          <a:off x="1784427"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128415</xdr:rowOff>
    </xdr:from>
    <xdr:to>
      <xdr:col>1</xdr:col>
      <xdr:colOff>485775</xdr:colOff>
      <xdr:row>35</xdr:row>
      <xdr:rowOff>58565</xdr:rowOff>
    </xdr:to>
    <xdr:sp macro="" textlink="">
      <xdr:nvSpPr>
        <xdr:cNvPr id="90" name="円/楕円 89"/>
        <xdr:cNvSpPr/>
      </xdr:nvSpPr>
      <xdr:spPr>
        <a:xfrm>
          <a:off x="1079500" y="59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49692</xdr:rowOff>
    </xdr:from>
    <xdr:ext cx="469744" cy="259045"/>
    <xdr:sp macro="" textlink="">
      <xdr:nvSpPr>
        <xdr:cNvPr id="91" name="テキスト ボックス 90"/>
        <xdr:cNvSpPr txBox="1"/>
      </xdr:nvSpPr>
      <xdr:spPr>
        <a:xfrm>
          <a:off x="895427" y="605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170226</xdr:rowOff>
    </xdr:from>
    <xdr:to>
      <xdr:col>6</xdr:col>
      <xdr:colOff>511175</xdr:colOff>
      <xdr:row>58</xdr:row>
      <xdr:rowOff>60003</xdr:rowOff>
    </xdr:to>
    <xdr:cxnSp macro="">
      <xdr:nvCxnSpPr>
        <xdr:cNvPr id="120" name="直線コネクタ 119"/>
        <xdr:cNvCxnSpPr/>
      </xdr:nvCxnSpPr>
      <xdr:spPr>
        <a:xfrm flipV="1">
          <a:off x="3797300" y="9942876"/>
          <a:ext cx="8382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60003</xdr:rowOff>
    </xdr:from>
    <xdr:to>
      <xdr:col>5</xdr:col>
      <xdr:colOff>358775</xdr:colOff>
      <xdr:row>58</xdr:row>
      <xdr:rowOff>63660</xdr:rowOff>
    </xdr:to>
    <xdr:cxnSp macro="">
      <xdr:nvCxnSpPr>
        <xdr:cNvPr id="123" name="直線コネクタ 122"/>
        <xdr:cNvCxnSpPr/>
      </xdr:nvCxnSpPr>
      <xdr:spPr>
        <a:xfrm flipV="1">
          <a:off x="2908300" y="100041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63660</xdr:rowOff>
    </xdr:from>
    <xdr:to>
      <xdr:col>4</xdr:col>
      <xdr:colOff>155575</xdr:colOff>
      <xdr:row>58</xdr:row>
      <xdr:rowOff>80462</xdr:rowOff>
    </xdr:to>
    <xdr:cxnSp macro="">
      <xdr:nvCxnSpPr>
        <xdr:cNvPr id="126" name="直線コネクタ 125"/>
        <xdr:cNvCxnSpPr/>
      </xdr:nvCxnSpPr>
      <xdr:spPr>
        <a:xfrm flipV="1">
          <a:off x="2019300" y="1000776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65653</xdr:rowOff>
    </xdr:from>
    <xdr:to>
      <xdr:col>2</xdr:col>
      <xdr:colOff>638175</xdr:colOff>
      <xdr:row>58</xdr:row>
      <xdr:rowOff>80462</xdr:rowOff>
    </xdr:to>
    <xdr:cxnSp macro="">
      <xdr:nvCxnSpPr>
        <xdr:cNvPr id="129" name="直線コネクタ 128"/>
        <xdr:cNvCxnSpPr/>
      </xdr:nvCxnSpPr>
      <xdr:spPr>
        <a:xfrm>
          <a:off x="1130300" y="10009753"/>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119426</xdr:rowOff>
    </xdr:from>
    <xdr:to>
      <xdr:col>6</xdr:col>
      <xdr:colOff>561975</xdr:colOff>
      <xdr:row>58</xdr:row>
      <xdr:rowOff>49576</xdr:rowOff>
    </xdr:to>
    <xdr:sp macro="" textlink="">
      <xdr:nvSpPr>
        <xdr:cNvPr id="139" name="円/楕円 138"/>
        <xdr:cNvSpPr/>
      </xdr:nvSpPr>
      <xdr:spPr>
        <a:xfrm>
          <a:off x="4584700" y="98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9203</xdr:rowOff>
    </xdr:from>
    <xdr:to>
      <xdr:col>5</xdr:col>
      <xdr:colOff>409575</xdr:colOff>
      <xdr:row>58</xdr:row>
      <xdr:rowOff>110803</xdr:rowOff>
    </xdr:to>
    <xdr:sp macro="" textlink="">
      <xdr:nvSpPr>
        <xdr:cNvPr id="141" name="円/楕円 140"/>
        <xdr:cNvSpPr/>
      </xdr:nvSpPr>
      <xdr:spPr>
        <a:xfrm>
          <a:off x="3746500" y="99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101930</xdr:rowOff>
    </xdr:from>
    <xdr:ext cx="534377" cy="259045"/>
    <xdr:sp macro="" textlink="">
      <xdr:nvSpPr>
        <xdr:cNvPr id="142" name="テキスト ボックス 141"/>
        <xdr:cNvSpPr txBox="1"/>
      </xdr:nvSpPr>
      <xdr:spPr>
        <a:xfrm>
          <a:off x="3530111" y="100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12860</xdr:rowOff>
    </xdr:from>
    <xdr:to>
      <xdr:col>4</xdr:col>
      <xdr:colOff>206375</xdr:colOff>
      <xdr:row>58</xdr:row>
      <xdr:rowOff>114460</xdr:rowOff>
    </xdr:to>
    <xdr:sp macro="" textlink="">
      <xdr:nvSpPr>
        <xdr:cNvPr id="143" name="円/楕円 142"/>
        <xdr:cNvSpPr/>
      </xdr:nvSpPr>
      <xdr:spPr>
        <a:xfrm>
          <a:off x="2857500" y="99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105587</xdr:rowOff>
    </xdr:from>
    <xdr:ext cx="534377" cy="259045"/>
    <xdr:sp macro="" textlink="">
      <xdr:nvSpPr>
        <xdr:cNvPr id="144" name="テキスト ボックス 143"/>
        <xdr:cNvSpPr txBox="1"/>
      </xdr:nvSpPr>
      <xdr:spPr>
        <a:xfrm>
          <a:off x="2641111" y="100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29662</xdr:rowOff>
    </xdr:from>
    <xdr:to>
      <xdr:col>3</xdr:col>
      <xdr:colOff>3175</xdr:colOff>
      <xdr:row>58</xdr:row>
      <xdr:rowOff>131262</xdr:rowOff>
    </xdr:to>
    <xdr:sp macro="" textlink="">
      <xdr:nvSpPr>
        <xdr:cNvPr id="145" name="円/楕円 144"/>
        <xdr:cNvSpPr/>
      </xdr:nvSpPr>
      <xdr:spPr>
        <a:xfrm>
          <a:off x="1968500" y="99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122389</xdr:rowOff>
    </xdr:from>
    <xdr:ext cx="534377" cy="259045"/>
    <xdr:sp macro="" textlink="">
      <xdr:nvSpPr>
        <xdr:cNvPr id="146" name="テキスト ボックス 145"/>
        <xdr:cNvSpPr txBox="1"/>
      </xdr:nvSpPr>
      <xdr:spPr>
        <a:xfrm>
          <a:off x="1752111" y="100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14853</xdr:rowOff>
    </xdr:from>
    <xdr:to>
      <xdr:col>1</xdr:col>
      <xdr:colOff>485775</xdr:colOff>
      <xdr:row>58</xdr:row>
      <xdr:rowOff>116453</xdr:rowOff>
    </xdr:to>
    <xdr:sp macro="" textlink="">
      <xdr:nvSpPr>
        <xdr:cNvPr id="147" name="円/楕円 146"/>
        <xdr:cNvSpPr/>
      </xdr:nvSpPr>
      <xdr:spPr>
        <a:xfrm>
          <a:off x="1079500" y="99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107580</xdr:rowOff>
    </xdr:from>
    <xdr:ext cx="534377" cy="259045"/>
    <xdr:sp macro="" textlink="">
      <xdr:nvSpPr>
        <xdr:cNvPr id="148" name="テキスト ボックス 147"/>
        <xdr:cNvSpPr txBox="1"/>
      </xdr:nvSpPr>
      <xdr:spPr>
        <a:xfrm>
          <a:off x="863111" y="100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6865</xdr:rowOff>
    </xdr:from>
    <xdr:to>
      <xdr:col>6</xdr:col>
      <xdr:colOff>511175</xdr:colOff>
      <xdr:row>78</xdr:row>
      <xdr:rowOff>34125</xdr:rowOff>
    </xdr:to>
    <xdr:cxnSp macro="">
      <xdr:nvCxnSpPr>
        <xdr:cNvPr id="178" name="直線コネクタ 177"/>
        <xdr:cNvCxnSpPr/>
      </xdr:nvCxnSpPr>
      <xdr:spPr>
        <a:xfrm flipV="1">
          <a:off x="3797300" y="13379965"/>
          <a:ext cx="8382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34125</xdr:rowOff>
    </xdr:from>
    <xdr:to>
      <xdr:col>5</xdr:col>
      <xdr:colOff>358775</xdr:colOff>
      <xdr:row>78</xdr:row>
      <xdr:rowOff>68111</xdr:rowOff>
    </xdr:to>
    <xdr:cxnSp macro="">
      <xdr:nvCxnSpPr>
        <xdr:cNvPr id="181" name="直線コネクタ 180"/>
        <xdr:cNvCxnSpPr/>
      </xdr:nvCxnSpPr>
      <xdr:spPr>
        <a:xfrm flipV="1">
          <a:off x="2908300" y="13407225"/>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68111</xdr:rowOff>
    </xdr:from>
    <xdr:to>
      <xdr:col>4</xdr:col>
      <xdr:colOff>155575</xdr:colOff>
      <xdr:row>78</xdr:row>
      <xdr:rowOff>86502</xdr:rowOff>
    </xdr:to>
    <xdr:cxnSp macro="">
      <xdr:nvCxnSpPr>
        <xdr:cNvPr id="184" name="直線コネクタ 183"/>
        <xdr:cNvCxnSpPr/>
      </xdr:nvCxnSpPr>
      <xdr:spPr>
        <a:xfrm flipV="1">
          <a:off x="2019300" y="13441211"/>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86502</xdr:rowOff>
    </xdr:from>
    <xdr:to>
      <xdr:col>2</xdr:col>
      <xdr:colOff>638175</xdr:colOff>
      <xdr:row>78</xdr:row>
      <xdr:rowOff>104111</xdr:rowOff>
    </xdr:to>
    <xdr:cxnSp macro="">
      <xdr:nvCxnSpPr>
        <xdr:cNvPr id="187" name="直線コネクタ 186"/>
        <xdr:cNvCxnSpPr/>
      </xdr:nvCxnSpPr>
      <xdr:spPr>
        <a:xfrm flipV="1">
          <a:off x="1130300" y="13459602"/>
          <a:ext cx="889000" cy="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127515</xdr:rowOff>
    </xdr:from>
    <xdr:to>
      <xdr:col>6</xdr:col>
      <xdr:colOff>561975</xdr:colOff>
      <xdr:row>78</xdr:row>
      <xdr:rowOff>57665</xdr:rowOff>
    </xdr:to>
    <xdr:sp macro="" textlink="">
      <xdr:nvSpPr>
        <xdr:cNvPr id="197" name="円/楕円 196"/>
        <xdr:cNvSpPr/>
      </xdr:nvSpPr>
      <xdr:spPr>
        <a:xfrm>
          <a:off x="4584700" y="133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150392</xdr:rowOff>
    </xdr:from>
    <xdr:ext cx="599010" cy="259045"/>
    <xdr:sp macro="" textlink="">
      <xdr:nvSpPr>
        <xdr:cNvPr id="198" name="民生費該当値テキスト"/>
        <xdr:cNvSpPr txBox="1"/>
      </xdr:nvSpPr>
      <xdr:spPr>
        <a:xfrm>
          <a:off x="4686300" y="1318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154775</xdr:rowOff>
    </xdr:from>
    <xdr:to>
      <xdr:col>5</xdr:col>
      <xdr:colOff>409575</xdr:colOff>
      <xdr:row>78</xdr:row>
      <xdr:rowOff>84925</xdr:rowOff>
    </xdr:to>
    <xdr:sp macro="" textlink="">
      <xdr:nvSpPr>
        <xdr:cNvPr id="199" name="円/楕円 198"/>
        <xdr:cNvSpPr/>
      </xdr:nvSpPr>
      <xdr:spPr>
        <a:xfrm>
          <a:off x="3746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76052</xdr:rowOff>
    </xdr:from>
    <xdr:ext cx="599010" cy="259045"/>
    <xdr:sp macro="" textlink="">
      <xdr:nvSpPr>
        <xdr:cNvPr id="200" name="テキスト ボックス 199"/>
        <xdr:cNvSpPr txBox="1"/>
      </xdr:nvSpPr>
      <xdr:spPr>
        <a:xfrm>
          <a:off x="3497794" y="134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17311</xdr:rowOff>
    </xdr:from>
    <xdr:to>
      <xdr:col>4</xdr:col>
      <xdr:colOff>206375</xdr:colOff>
      <xdr:row>78</xdr:row>
      <xdr:rowOff>118911</xdr:rowOff>
    </xdr:to>
    <xdr:sp macro="" textlink="">
      <xdr:nvSpPr>
        <xdr:cNvPr id="201" name="円/楕円 200"/>
        <xdr:cNvSpPr/>
      </xdr:nvSpPr>
      <xdr:spPr>
        <a:xfrm>
          <a:off x="2857500" y="133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110038</xdr:rowOff>
    </xdr:from>
    <xdr:ext cx="599010" cy="259045"/>
    <xdr:sp macro="" textlink="">
      <xdr:nvSpPr>
        <xdr:cNvPr id="202" name="テキスト ボックス 201"/>
        <xdr:cNvSpPr txBox="1"/>
      </xdr:nvSpPr>
      <xdr:spPr>
        <a:xfrm>
          <a:off x="2608794" y="1348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35702</xdr:rowOff>
    </xdr:from>
    <xdr:to>
      <xdr:col>3</xdr:col>
      <xdr:colOff>3175</xdr:colOff>
      <xdr:row>78</xdr:row>
      <xdr:rowOff>137302</xdr:rowOff>
    </xdr:to>
    <xdr:sp macro="" textlink="">
      <xdr:nvSpPr>
        <xdr:cNvPr id="203" name="円/楕円 202"/>
        <xdr:cNvSpPr/>
      </xdr:nvSpPr>
      <xdr:spPr>
        <a:xfrm>
          <a:off x="1968500" y="134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128429</xdr:rowOff>
    </xdr:from>
    <xdr:ext cx="599010" cy="259045"/>
    <xdr:sp macro="" textlink="">
      <xdr:nvSpPr>
        <xdr:cNvPr id="204" name="テキスト ボックス 203"/>
        <xdr:cNvSpPr txBox="1"/>
      </xdr:nvSpPr>
      <xdr:spPr>
        <a:xfrm>
          <a:off x="1719794" y="1350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53311</xdr:rowOff>
    </xdr:from>
    <xdr:to>
      <xdr:col>1</xdr:col>
      <xdr:colOff>485775</xdr:colOff>
      <xdr:row>78</xdr:row>
      <xdr:rowOff>154911</xdr:rowOff>
    </xdr:to>
    <xdr:sp macro="" textlink="">
      <xdr:nvSpPr>
        <xdr:cNvPr id="205" name="円/楕円 204"/>
        <xdr:cNvSpPr/>
      </xdr:nvSpPr>
      <xdr:spPr>
        <a:xfrm>
          <a:off x="1079500" y="134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146038</xdr:rowOff>
    </xdr:from>
    <xdr:ext cx="599010" cy="259045"/>
    <xdr:sp macro="" textlink="">
      <xdr:nvSpPr>
        <xdr:cNvPr id="206" name="テキスト ボックス 205"/>
        <xdr:cNvSpPr txBox="1"/>
      </xdr:nvSpPr>
      <xdr:spPr>
        <a:xfrm>
          <a:off x="830794" y="1351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159621</xdr:rowOff>
    </xdr:from>
    <xdr:to>
      <xdr:col>6</xdr:col>
      <xdr:colOff>511175</xdr:colOff>
      <xdr:row>99</xdr:row>
      <xdr:rowOff>14052</xdr:rowOff>
    </xdr:to>
    <xdr:cxnSp macro="">
      <xdr:nvCxnSpPr>
        <xdr:cNvPr id="238" name="直線コネクタ 237"/>
        <xdr:cNvCxnSpPr/>
      </xdr:nvCxnSpPr>
      <xdr:spPr>
        <a:xfrm>
          <a:off x="3797300" y="16961721"/>
          <a:ext cx="8382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159621</xdr:rowOff>
    </xdr:from>
    <xdr:to>
      <xdr:col>5</xdr:col>
      <xdr:colOff>358775</xdr:colOff>
      <xdr:row>98</xdr:row>
      <xdr:rowOff>159734</xdr:rowOff>
    </xdr:to>
    <xdr:cxnSp macro="">
      <xdr:nvCxnSpPr>
        <xdr:cNvPr id="241" name="直線コネクタ 240"/>
        <xdr:cNvCxnSpPr/>
      </xdr:nvCxnSpPr>
      <xdr:spPr>
        <a:xfrm flipV="1">
          <a:off x="2908300" y="1696172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159734</xdr:rowOff>
    </xdr:from>
    <xdr:to>
      <xdr:col>4</xdr:col>
      <xdr:colOff>155575</xdr:colOff>
      <xdr:row>99</xdr:row>
      <xdr:rowOff>21318</xdr:rowOff>
    </xdr:to>
    <xdr:cxnSp macro="">
      <xdr:nvCxnSpPr>
        <xdr:cNvPr id="244" name="直線コネクタ 243"/>
        <xdr:cNvCxnSpPr/>
      </xdr:nvCxnSpPr>
      <xdr:spPr>
        <a:xfrm flipV="1">
          <a:off x="2019300" y="16961834"/>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3896</xdr:rowOff>
    </xdr:from>
    <xdr:to>
      <xdr:col>2</xdr:col>
      <xdr:colOff>638175</xdr:colOff>
      <xdr:row>99</xdr:row>
      <xdr:rowOff>21318</xdr:rowOff>
    </xdr:to>
    <xdr:cxnSp macro="">
      <xdr:nvCxnSpPr>
        <xdr:cNvPr id="247" name="直線コネクタ 246"/>
        <xdr:cNvCxnSpPr/>
      </xdr:nvCxnSpPr>
      <xdr:spPr>
        <a:xfrm>
          <a:off x="1130300" y="16977446"/>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134702</xdr:rowOff>
    </xdr:from>
    <xdr:to>
      <xdr:col>6</xdr:col>
      <xdr:colOff>561975</xdr:colOff>
      <xdr:row>99</xdr:row>
      <xdr:rowOff>64852</xdr:rowOff>
    </xdr:to>
    <xdr:sp macro="" textlink="">
      <xdr:nvSpPr>
        <xdr:cNvPr id="257" name="円/楕円 256"/>
        <xdr:cNvSpPr/>
      </xdr:nvSpPr>
      <xdr:spPr>
        <a:xfrm>
          <a:off x="4584700" y="169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49629</xdr:rowOff>
    </xdr:from>
    <xdr:ext cx="534377" cy="259045"/>
    <xdr:sp macro="" textlink="">
      <xdr:nvSpPr>
        <xdr:cNvPr id="258" name="衛生費該当値テキスト"/>
        <xdr:cNvSpPr txBox="1"/>
      </xdr:nvSpPr>
      <xdr:spPr>
        <a:xfrm>
          <a:off x="4686300" y="1685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108821</xdr:rowOff>
    </xdr:from>
    <xdr:to>
      <xdr:col>5</xdr:col>
      <xdr:colOff>409575</xdr:colOff>
      <xdr:row>99</xdr:row>
      <xdr:rowOff>38971</xdr:rowOff>
    </xdr:to>
    <xdr:sp macro="" textlink="">
      <xdr:nvSpPr>
        <xdr:cNvPr id="259" name="円/楕円 258"/>
        <xdr:cNvSpPr/>
      </xdr:nvSpPr>
      <xdr:spPr>
        <a:xfrm>
          <a:off x="3746500" y="169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30098</xdr:rowOff>
    </xdr:from>
    <xdr:ext cx="534377" cy="259045"/>
    <xdr:sp macro="" textlink="">
      <xdr:nvSpPr>
        <xdr:cNvPr id="260" name="テキスト ボックス 259"/>
        <xdr:cNvSpPr txBox="1"/>
      </xdr:nvSpPr>
      <xdr:spPr>
        <a:xfrm>
          <a:off x="3530111" y="170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108934</xdr:rowOff>
    </xdr:from>
    <xdr:to>
      <xdr:col>4</xdr:col>
      <xdr:colOff>206375</xdr:colOff>
      <xdr:row>99</xdr:row>
      <xdr:rowOff>39084</xdr:rowOff>
    </xdr:to>
    <xdr:sp macro="" textlink="">
      <xdr:nvSpPr>
        <xdr:cNvPr id="261" name="円/楕円 260"/>
        <xdr:cNvSpPr/>
      </xdr:nvSpPr>
      <xdr:spPr>
        <a:xfrm>
          <a:off x="2857500" y="169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30211</xdr:rowOff>
    </xdr:from>
    <xdr:ext cx="534377" cy="259045"/>
    <xdr:sp macro="" textlink="">
      <xdr:nvSpPr>
        <xdr:cNvPr id="262" name="テキスト ボックス 261"/>
        <xdr:cNvSpPr txBox="1"/>
      </xdr:nvSpPr>
      <xdr:spPr>
        <a:xfrm>
          <a:off x="2641111" y="170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141968</xdr:rowOff>
    </xdr:from>
    <xdr:to>
      <xdr:col>3</xdr:col>
      <xdr:colOff>3175</xdr:colOff>
      <xdr:row>99</xdr:row>
      <xdr:rowOff>72118</xdr:rowOff>
    </xdr:to>
    <xdr:sp macro="" textlink="">
      <xdr:nvSpPr>
        <xdr:cNvPr id="263" name="円/楕円 262"/>
        <xdr:cNvSpPr/>
      </xdr:nvSpPr>
      <xdr:spPr>
        <a:xfrm>
          <a:off x="1968500" y="169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63245</xdr:rowOff>
    </xdr:from>
    <xdr:ext cx="534377" cy="259045"/>
    <xdr:sp macro="" textlink="">
      <xdr:nvSpPr>
        <xdr:cNvPr id="264" name="テキスト ボックス 263"/>
        <xdr:cNvSpPr txBox="1"/>
      </xdr:nvSpPr>
      <xdr:spPr>
        <a:xfrm>
          <a:off x="1752111" y="170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124546</xdr:rowOff>
    </xdr:from>
    <xdr:to>
      <xdr:col>1</xdr:col>
      <xdr:colOff>485775</xdr:colOff>
      <xdr:row>99</xdr:row>
      <xdr:rowOff>54696</xdr:rowOff>
    </xdr:to>
    <xdr:sp macro="" textlink="">
      <xdr:nvSpPr>
        <xdr:cNvPr id="265" name="円/楕円 264"/>
        <xdr:cNvSpPr/>
      </xdr:nvSpPr>
      <xdr:spPr>
        <a:xfrm>
          <a:off x="1079500" y="169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45823</xdr:rowOff>
    </xdr:from>
    <xdr:ext cx="534377" cy="259045"/>
    <xdr:sp macro="" textlink="">
      <xdr:nvSpPr>
        <xdr:cNvPr id="266" name="テキスト ボックス 265"/>
        <xdr:cNvSpPr txBox="1"/>
      </xdr:nvSpPr>
      <xdr:spPr>
        <a:xfrm>
          <a:off x="863111" y="1701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45022</xdr:rowOff>
    </xdr:from>
    <xdr:to>
      <xdr:col>15</xdr:col>
      <xdr:colOff>180975</xdr:colOff>
      <xdr:row>37</xdr:row>
      <xdr:rowOff>52641</xdr:rowOff>
    </xdr:to>
    <xdr:cxnSp macro="">
      <xdr:nvCxnSpPr>
        <xdr:cNvPr id="295" name="直線コネクタ 294"/>
        <xdr:cNvCxnSpPr/>
      </xdr:nvCxnSpPr>
      <xdr:spPr>
        <a:xfrm flipV="1">
          <a:off x="9639300" y="638867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141796</xdr:rowOff>
    </xdr:from>
    <xdr:to>
      <xdr:col>14</xdr:col>
      <xdr:colOff>28575</xdr:colOff>
      <xdr:row>37</xdr:row>
      <xdr:rowOff>52641</xdr:rowOff>
    </xdr:to>
    <xdr:cxnSp macro="">
      <xdr:nvCxnSpPr>
        <xdr:cNvPr id="298" name="直線コネクタ 297"/>
        <xdr:cNvCxnSpPr/>
      </xdr:nvCxnSpPr>
      <xdr:spPr>
        <a:xfrm>
          <a:off x="8750300" y="6313996"/>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300" name="テキスト ボックス 299"/>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47879</xdr:rowOff>
    </xdr:from>
    <xdr:to>
      <xdr:col>12</xdr:col>
      <xdr:colOff>511175</xdr:colOff>
      <xdr:row>36</xdr:row>
      <xdr:rowOff>141796</xdr:rowOff>
    </xdr:to>
    <xdr:cxnSp macro="">
      <xdr:nvCxnSpPr>
        <xdr:cNvPr id="301" name="直線コネクタ 300"/>
        <xdr:cNvCxnSpPr/>
      </xdr:nvCxnSpPr>
      <xdr:spPr>
        <a:xfrm>
          <a:off x="7861300" y="6220079"/>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104458</xdr:rowOff>
    </xdr:from>
    <xdr:to>
      <xdr:col>11</xdr:col>
      <xdr:colOff>307975</xdr:colOff>
      <xdr:row>36</xdr:row>
      <xdr:rowOff>47879</xdr:rowOff>
    </xdr:to>
    <xdr:cxnSp macro="">
      <xdr:nvCxnSpPr>
        <xdr:cNvPr id="304" name="直線コネクタ 303"/>
        <xdr:cNvCxnSpPr/>
      </xdr:nvCxnSpPr>
      <xdr:spPr>
        <a:xfrm>
          <a:off x="6972300" y="6105208"/>
          <a:ext cx="8890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165672</xdr:rowOff>
    </xdr:from>
    <xdr:to>
      <xdr:col>15</xdr:col>
      <xdr:colOff>231775</xdr:colOff>
      <xdr:row>37</xdr:row>
      <xdr:rowOff>95822</xdr:rowOff>
    </xdr:to>
    <xdr:sp macro="" textlink="">
      <xdr:nvSpPr>
        <xdr:cNvPr id="314" name="円/楕円 313"/>
        <xdr:cNvSpPr/>
      </xdr:nvSpPr>
      <xdr:spPr>
        <a:xfrm>
          <a:off x="104267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17099</xdr:rowOff>
    </xdr:from>
    <xdr:ext cx="469744" cy="259045"/>
    <xdr:sp macro="" textlink="">
      <xdr:nvSpPr>
        <xdr:cNvPr id="315" name="労働費該当値テキスト"/>
        <xdr:cNvSpPr txBox="1"/>
      </xdr:nvSpPr>
      <xdr:spPr>
        <a:xfrm>
          <a:off x="10528300" y="618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1841</xdr:rowOff>
    </xdr:from>
    <xdr:to>
      <xdr:col>14</xdr:col>
      <xdr:colOff>79375</xdr:colOff>
      <xdr:row>37</xdr:row>
      <xdr:rowOff>103441</xdr:rowOff>
    </xdr:to>
    <xdr:sp macro="" textlink="">
      <xdr:nvSpPr>
        <xdr:cNvPr id="316" name="円/楕円 315"/>
        <xdr:cNvSpPr/>
      </xdr:nvSpPr>
      <xdr:spPr>
        <a:xfrm>
          <a:off x="9588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119968</xdr:rowOff>
    </xdr:from>
    <xdr:ext cx="469744" cy="259045"/>
    <xdr:sp macro="" textlink="">
      <xdr:nvSpPr>
        <xdr:cNvPr id="317" name="テキスト ボックス 316"/>
        <xdr:cNvSpPr txBox="1"/>
      </xdr:nvSpPr>
      <xdr:spPr>
        <a:xfrm>
          <a:off x="9404427" y="61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90996</xdr:rowOff>
    </xdr:from>
    <xdr:to>
      <xdr:col>12</xdr:col>
      <xdr:colOff>561975</xdr:colOff>
      <xdr:row>37</xdr:row>
      <xdr:rowOff>21146</xdr:rowOff>
    </xdr:to>
    <xdr:sp macro="" textlink="">
      <xdr:nvSpPr>
        <xdr:cNvPr id="318" name="円/楕円 317"/>
        <xdr:cNvSpPr/>
      </xdr:nvSpPr>
      <xdr:spPr>
        <a:xfrm>
          <a:off x="8699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12273</xdr:rowOff>
    </xdr:from>
    <xdr:ext cx="469744" cy="259045"/>
    <xdr:sp macro="" textlink="">
      <xdr:nvSpPr>
        <xdr:cNvPr id="319" name="テキスト ボックス 318"/>
        <xdr:cNvSpPr txBox="1"/>
      </xdr:nvSpPr>
      <xdr:spPr>
        <a:xfrm>
          <a:off x="8515427"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168529</xdr:rowOff>
    </xdr:from>
    <xdr:to>
      <xdr:col>11</xdr:col>
      <xdr:colOff>358775</xdr:colOff>
      <xdr:row>36</xdr:row>
      <xdr:rowOff>98679</xdr:rowOff>
    </xdr:to>
    <xdr:sp macro="" textlink="">
      <xdr:nvSpPr>
        <xdr:cNvPr id="320" name="円/楕円 319"/>
        <xdr:cNvSpPr/>
      </xdr:nvSpPr>
      <xdr:spPr>
        <a:xfrm>
          <a:off x="7810500" y="61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89806</xdr:rowOff>
    </xdr:from>
    <xdr:ext cx="469744" cy="259045"/>
    <xdr:sp macro="" textlink="">
      <xdr:nvSpPr>
        <xdr:cNvPr id="321" name="テキスト ボックス 320"/>
        <xdr:cNvSpPr txBox="1"/>
      </xdr:nvSpPr>
      <xdr:spPr>
        <a:xfrm>
          <a:off x="7626427" y="62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53658</xdr:rowOff>
    </xdr:from>
    <xdr:to>
      <xdr:col>10</xdr:col>
      <xdr:colOff>155575</xdr:colOff>
      <xdr:row>35</xdr:row>
      <xdr:rowOff>155258</xdr:rowOff>
    </xdr:to>
    <xdr:sp macro="" textlink="">
      <xdr:nvSpPr>
        <xdr:cNvPr id="322" name="円/楕円 321"/>
        <xdr:cNvSpPr/>
      </xdr:nvSpPr>
      <xdr:spPr>
        <a:xfrm>
          <a:off x="6921500" y="60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146385</xdr:rowOff>
    </xdr:from>
    <xdr:ext cx="469744" cy="259045"/>
    <xdr:sp macro="" textlink="">
      <xdr:nvSpPr>
        <xdr:cNvPr id="323" name="テキスト ボックス 322"/>
        <xdr:cNvSpPr txBox="1"/>
      </xdr:nvSpPr>
      <xdr:spPr>
        <a:xfrm>
          <a:off x="6737427" y="61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64920</xdr:rowOff>
    </xdr:from>
    <xdr:to>
      <xdr:col>15</xdr:col>
      <xdr:colOff>180975</xdr:colOff>
      <xdr:row>58</xdr:row>
      <xdr:rowOff>70987</xdr:rowOff>
    </xdr:to>
    <xdr:cxnSp macro="">
      <xdr:nvCxnSpPr>
        <xdr:cNvPr id="350" name="直線コネクタ 349"/>
        <xdr:cNvCxnSpPr/>
      </xdr:nvCxnSpPr>
      <xdr:spPr>
        <a:xfrm flipV="1">
          <a:off x="9639300" y="10009020"/>
          <a:ext cx="8382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70987</xdr:rowOff>
    </xdr:from>
    <xdr:to>
      <xdr:col>14</xdr:col>
      <xdr:colOff>28575</xdr:colOff>
      <xdr:row>58</xdr:row>
      <xdr:rowOff>76483</xdr:rowOff>
    </xdr:to>
    <xdr:cxnSp macro="">
      <xdr:nvCxnSpPr>
        <xdr:cNvPr id="353" name="直線コネクタ 352"/>
        <xdr:cNvCxnSpPr/>
      </xdr:nvCxnSpPr>
      <xdr:spPr>
        <a:xfrm flipV="1">
          <a:off x="8750300" y="10015087"/>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76483</xdr:rowOff>
    </xdr:from>
    <xdr:to>
      <xdr:col>12</xdr:col>
      <xdr:colOff>511175</xdr:colOff>
      <xdr:row>58</xdr:row>
      <xdr:rowOff>79428</xdr:rowOff>
    </xdr:to>
    <xdr:cxnSp macro="">
      <xdr:nvCxnSpPr>
        <xdr:cNvPr id="356" name="直線コネクタ 355"/>
        <xdr:cNvCxnSpPr/>
      </xdr:nvCxnSpPr>
      <xdr:spPr>
        <a:xfrm flipV="1">
          <a:off x="7861300" y="10020583"/>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47927</xdr:rowOff>
    </xdr:from>
    <xdr:to>
      <xdr:col>11</xdr:col>
      <xdr:colOff>307975</xdr:colOff>
      <xdr:row>58</xdr:row>
      <xdr:rowOff>79428</xdr:rowOff>
    </xdr:to>
    <xdr:cxnSp macro="">
      <xdr:nvCxnSpPr>
        <xdr:cNvPr id="359" name="直線コネクタ 358"/>
        <xdr:cNvCxnSpPr/>
      </xdr:nvCxnSpPr>
      <xdr:spPr>
        <a:xfrm>
          <a:off x="6972300" y="9992027"/>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14120</xdr:rowOff>
    </xdr:from>
    <xdr:to>
      <xdr:col>15</xdr:col>
      <xdr:colOff>231775</xdr:colOff>
      <xdr:row>58</xdr:row>
      <xdr:rowOff>115720</xdr:rowOff>
    </xdr:to>
    <xdr:sp macro="" textlink="">
      <xdr:nvSpPr>
        <xdr:cNvPr id="369" name="円/楕円 368"/>
        <xdr:cNvSpPr/>
      </xdr:nvSpPr>
      <xdr:spPr>
        <a:xfrm>
          <a:off x="10426700" y="99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534377" cy="259045"/>
    <xdr:sp macro="" textlink="">
      <xdr:nvSpPr>
        <xdr:cNvPr id="370" name="農林水産業費該当値テキスト"/>
        <xdr:cNvSpPr txBox="1"/>
      </xdr:nvSpPr>
      <xdr:spPr>
        <a:xfrm>
          <a:off x="10528300"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20187</xdr:rowOff>
    </xdr:from>
    <xdr:to>
      <xdr:col>14</xdr:col>
      <xdr:colOff>79375</xdr:colOff>
      <xdr:row>58</xdr:row>
      <xdr:rowOff>121787</xdr:rowOff>
    </xdr:to>
    <xdr:sp macro="" textlink="">
      <xdr:nvSpPr>
        <xdr:cNvPr id="371" name="円/楕円 370"/>
        <xdr:cNvSpPr/>
      </xdr:nvSpPr>
      <xdr:spPr>
        <a:xfrm>
          <a:off x="9588500" y="99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112914</xdr:rowOff>
    </xdr:from>
    <xdr:ext cx="534377" cy="259045"/>
    <xdr:sp macro="" textlink="">
      <xdr:nvSpPr>
        <xdr:cNvPr id="372" name="テキスト ボックス 371"/>
        <xdr:cNvSpPr txBox="1"/>
      </xdr:nvSpPr>
      <xdr:spPr>
        <a:xfrm>
          <a:off x="9372111" y="100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25683</xdr:rowOff>
    </xdr:from>
    <xdr:to>
      <xdr:col>12</xdr:col>
      <xdr:colOff>561975</xdr:colOff>
      <xdr:row>58</xdr:row>
      <xdr:rowOff>127283</xdr:rowOff>
    </xdr:to>
    <xdr:sp macro="" textlink="">
      <xdr:nvSpPr>
        <xdr:cNvPr id="373" name="円/楕円 372"/>
        <xdr:cNvSpPr/>
      </xdr:nvSpPr>
      <xdr:spPr>
        <a:xfrm>
          <a:off x="8699500" y="99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118410</xdr:rowOff>
    </xdr:from>
    <xdr:ext cx="534377" cy="259045"/>
    <xdr:sp macro="" textlink="">
      <xdr:nvSpPr>
        <xdr:cNvPr id="374" name="テキスト ボックス 373"/>
        <xdr:cNvSpPr txBox="1"/>
      </xdr:nvSpPr>
      <xdr:spPr>
        <a:xfrm>
          <a:off x="8483111" y="10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28628</xdr:rowOff>
    </xdr:from>
    <xdr:to>
      <xdr:col>11</xdr:col>
      <xdr:colOff>358775</xdr:colOff>
      <xdr:row>58</xdr:row>
      <xdr:rowOff>130228</xdr:rowOff>
    </xdr:to>
    <xdr:sp macro="" textlink="">
      <xdr:nvSpPr>
        <xdr:cNvPr id="375" name="円/楕円 374"/>
        <xdr:cNvSpPr/>
      </xdr:nvSpPr>
      <xdr:spPr>
        <a:xfrm>
          <a:off x="7810500" y="99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121355</xdr:rowOff>
    </xdr:from>
    <xdr:ext cx="534377" cy="259045"/>
    <xdr:sp macro="" textlink="">
      <xdr:nvSpPr>
        <xdr:cNvPr id="376" name="テキスト ボックス 375"/>
        <xdr:cNvSpPr txBox="1"/>
      </xdr:nvSpPr>
      <xdr:spPr>
        <a:xfrm>
          <a:off x="7594111" y="100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168577</xdr:rowOff>
    </xdr:from>
    <xdr:to>
      <xdr:col>10</xdr:col>
      <xdr:colOff>155575</xdr:colOff>
      <xdr:row>58</xdr:row>
      <xdr:rowOff>98727</xdr:rowOff>
    </xdr:to>
    <xdr:sp macro="" textlink="">
      <xdr:nvSpPr>
        <xdr:cNvPr id="377" name="円/楕円 376"/>
        <xdr:cNvSpPr/>
      </xdr:nvSpPr>
      <xdr:spPr>
        <a:xfrm>
          <a:off x="6921500" y="99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89854</xdr:rowOff>
    </xdr:from>
    <xdr:ext cx="534377" cy="259045"/>
    <xdr:sp macro="" textlink="">
      <xdr:nvSpPr>
        <xdr:cNvPr id="378" name="テキスト ボックス 377"/>
        <xdr:cNvSpPr txBox="1"/>
      </xdr:nvSpPr>
      <xdr:spPr>
        <a:xfrm>
          <a:off x="6705111" y="100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52898</xdr:rowOff>
    </xdr:from>
    <xdr:to>
      <xdr:col>15</xdr:col>
      <xdr:colOff>180975</xdr:colOff>
      <xdr:row>75</xdr:row>
      <xdr:rowOff>167295</xdr:rowOff>
    </xdr:to>
    <xdr:cxnSp macro="">
      <xdr:nvCxnSpPr>
        <xdr:cNvPr id="409" name="直線コネクタ 408"/>
        <xdr:cNvCxnSpPr/>
      </xdr:nvCxnSpPr>
      <xdr:spPr>
        <a:xfrm flipV="1">
          <a:off x="9639300" y="12911648"/>
          <a:ext cx="8382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167295</xdr:rowOff>
    </xdr:from>
    <xdr:to>
      <xdr:col>14</xdr:col>
      <xdr:colOff>28575</xdr:colOff>
      <xdr:row>76</xdr:row>
      <xdr:rowOff>13252</xdr:rowOff>
    </xdr:to>
    <xdr:cxnSp macro="">
      <xdr:nvCxnSpPr>
        <xdr:cNvPr id="412" name="直線コネクタ 411"/>
        <xdr:cNvCxnSpPr/>
      </xdr:nvCxnSpPr>
      <xdr:spPr>
        <a:xfrm flipV="1">
          <a:off x="8750300" y="13026045"/>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13252</xdr:rowOff>
    </xdr:from>
    <xdr:to>
      <xdr:col>12</xdr:col>
      <xdr:colOff>511175</xdr:colOff>
      <xdr:row>76</xdr:row>
      <xdr:rowOff>18019</xdr:rowOff>
    </xdr:to>
    <xdr:cxnSp macro="">
      <xdr:nvCxnSpPr>
        <xdr:cNvPr id="415" name="直線コネクタ 414"/>
        <xdr:cNvCxnSpPr/>
      </xdr:nvCxnSpPr>
      <xdr:spPr>
        <a:xfrm flipV="1">
          <a:off x="7861300" y="13043452"/>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18019</xdr:rowOff>
    </xdr:from>
    <xdr:to>
      <xdr:col>11</xdr:col>
      <xdr:colOff>307975</xdr:colOff>
      <xdr:row>76</xdr:row>
      <xdr:rowOff>21056</xdr:rowOff>
    </xdr:to>
    <xdr:cxnSp macro="">
      <xdr:nvCxnSpPr>
        <xdr:cNvPr id="418" name="直線コネクタ 417"/>
        <xdr:cNvCxnSpPr/>
      </xdr:nvCxnSpPr>
      <xdr:spPr>
        <a:xfrm flipV="1">
          <a:off x="6972300" y="13048219"/>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2098</xdr:rowOff>
    </xdr:from>
    <xdr:to>
      <xdr:col>15</xdr:col>
      <xdr:colOff>231775</xdr:colOff>
      <xdr:row>75</xdr:row>
      <xdr:rowOff>103698</xdr:rowOff>
    </xdr:to>
    <xdr:sp macro="" textlink="">
      <xdr:nvSpPr>
        <xdr:cNvPr id="428" name="円/楕円 427"/>
        <xdr:cNvSpPr/>
      </xdr:nvSpPr>
      <xdr:spPr>
        <a:xfrm>
          <a:off x="10426700" y="12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24975</xdr:rowOff>
    </xdr:from>
    <xdr:ext cx="534377" cy="259045"/>
    <xdr:sp macro="" textlink="">
      <xdr:nvSpPr>
        <xdr:cNvPr id="429" name="商工費該当値テキスト"/>
        <xdr:cNvSpPr txBox="1"/>
      </xdr:nvSpPr>
      <xdr:spPr>
        <a:xfrm>
          <a:off x="10528300" y="1271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116495</xdr:rowOff>
    </xdr:from>
    <xdr:to>
      <xdr:col>14</xdr:col>
      <xdr:colOff>79375</xdr:colOff>
      <xdr:row>76</xdr:row>
      <xdr:rowOff>46645</xdr:rowOff>
    </xdr:to>
    <xdr:sp macro="" textlink="">
      <xdr:nvSpPr>
        <xdr:cNvPr id="430" name="円/楕円 429"/>
        <xdr:cNvSpPr/>
      </xdr:nvSpPr>
      <xdr:spPr>
        <a:xfrm>
          <a:off x="9588500" y="129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63172</xdr:rowOff>
    </xdr:from>
    <xdr:ext cx="534377" cy="259045"/>
    <xdr:sp macro="" textlink="">
      <xdr:nvSpPr>
        <xdr:cNvPr id="431" name="テキスト ボックス 430"/>
        <xdr:cNvSpPr txBox="1"/>
      </xdr:nvSpPr>
      <xdr:spPr>
        <a:xfrm>
          <a:off x="9372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133902</xdr:rowOff>
    </xdr:from>
    <xdr:to>
      <xdr:col>12</xdr:col>
      <xdr:colOff>561975</xdr:colOff>
      <xdr:row>76</xdr:row>
      <xdr:rowOff>64052</xdr:rowOff>
    </xdr:to>
    <xdr:sp macro="" textlink="">
      <xdr:nvSpPr>
        <xdr:cNvPr id="432" name="円/楕円 431"/>
        <xdr:cNvSpPr/>
      </xdr:nvSpPr>
      <xdr:spPr>
        <a:xfrm>
          <a:off x="8699500" y="129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80579</xdr:rowOff>
    </xdr:from>
    <xdr:ext cx="534377" cy="259045"/>
    <xdr:sp macro="" textlink="">
      <xdr:nvSpPr>
        <xdr:cNvPr id="433" name="テキスト ボックス 432"/>
        <xdr:cNvSpPr txBox="1"/>
      </xdr:nvSpPr>
      <xdr:spPr>
        <a:xfrm>
          <a:off x="8483111" y="127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138670</xdr:rowOff>
    </xdr:from>
    <xdr:to>
      <xdr:col>11</xdr:col>
      <xdr:colOff>358775</xdr:colOff>
      <xdr:row>76</xdr:row>
      <xdr:rowOff>68821</xdr:rowOff>
    </xdr:to>
    <xdr:sp macro="" textlink="">
      <xdr:nvSpPr>
        <xdr:cNvPr id="434" name="円/楕円 433"/>
        <xdr:cNvSpPr/>
      </xdr:nvSpPr>
      <xdr:spPr>
        <a:xfrm>
          <a:off x="7810500" y="12997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85347</xdr:rowOff>
    </xdr:from>
    <xdr:ext cx="534377" cy="259045"/>
    <xdr:sp macro="" textlink="">
      <xdr:nvSpPr>
        <xdr:cNvPr id="435" name="テキスト ボックス 434"/>
        <xdr:cNvSpPr txBox="1"/>
      </xdr:nvSpPr>
      <xdr:spPr>
        <a:xfrm>
          <a:off x="7594111" y="127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141707</xdr:rowOff>
    </xdr:from>
    <xdr:to>
      <xdr:col>10</xdr:col>
      <xdr:colOff>155575</xdr:colOff>
      <xdr:row>76</xdr:row>
      <xdr:rowOff>71856</xdr:rowOff>
    </xdr:to>
    <xdr:sp macro="" textlink="">
      <xdr:nvSpPr>
        <xdr:cNvPr id="436" name="円/楕円 435"/>
        <xdr:cNvSpPr/>
      </xdr:nvSpPr>
      <xdr:spPr>
        <a:xfrm>
          <a:off x="6921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88384</xdr:rowOff>
    </xdr:from>
    <xdr:ext cx="534377" cy="259045"/>
    <xdr:sp macro="" textlink="">
      <xdr:nvSpPr>
        <xdr:cNvPr id="437" name="テキスト ボックス 436"/>
        <xdr:cNvSpPr txBox="1"/>
      </xdr:nvSpPr>
      <xdr:spPr>
        <a:xfrm>
          <a:off x="6705111" y="127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68839</xdr:rowOff>
    </xdr:from>
    <xdr:to>
      <xdr:col>15</xdr:col>
      <xdr:colOff>180975</xdr:colOff>
      <xdr:row>98</xdr:row>
      <xdr:rowOff>74771</xdr:rowOff>
    </xdr:to>
    <xdr:cxnSp macro="">
      <xdr:nvCxnSpPr>
        <xdr:cNvPr id="464" name="直線コネクタ 463"/>
        <xdr:cNvCxnSpPr/>
      </xdr:nvCxnSpPr>
      <xdr:spPr>
        <a:xfrm>
          <a:off x="9639300" y="16870939"/>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59699</xdr:rowOff>
    </xdr:from>
    <xdr:to>
      <xdr:col>14</xdr:col>
      <xdr:colOff>28575</xdr:colOff>
      <xdr:row>98</xdr:row>
      <xdr:rowOff>68839</xdr:rowOff>
    </xdr:to>
    <xdr:cxnSp macro="">
      <xdr:nvCxnSpPr>
        <xdr:cNvPr id="467" name="直線コネクタ 466"/>
        <xdr:cNvCxnSpPr/>
      </xdr:nvCxnSpPr>
      <xdr:spPr>
        <a:xfrm>
          <a:off x="8750300" y="16861799"/>
          <a:ext cx="889000" cy="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59699</xdr:rowOff>
    </xdr:from>
    <xdr:to>
      <xdr:col>12</xdr:col>
      <xdr:colOff>511175</xdr:colOff>
      <xdr:row>98</xdr:row>
      <xdr:rowOff>76529</xdr:rowOff>
    </xdr:to>
    <xdr:cxnSp macro="">
      <xdr:nvCxnSpPr>
        <xdr:cNvPr id="470" name="直線コネクタ 469"/>
        <xdr:cNvCxnSpPr/>
      </xdr:nvCxnSpPr>
      <xdr:spPr>
        <a:xfrm flipV="1">
          <a:off x="7861300" y="16861799"/>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76529</xdr:rowOff>
    </xdr:from>
    <xdr:to>
      <xdr:col>11</xdr:col>
      <xdr:colOff>307975</xdr:colOff>
      <xdr:row>98</xdr:row>
      <xdr:rowOff>84034</xdr:rowOff>
    </xdr:to>
    <xdr:cxnSp macro="">
      <xdr:nvCxnSpPr>
        <xdr:cNvPr id="473" name="直線コネクタ 472"/>
        <xdr:cNvCxnSpPr/>
      </xdr:nvCxnSpPr>
      <xdr:spPr>
        <a:xfrm flipV="1">
          <a:off x="6972300" y="16878629"/>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23971</xdr:rowOff>
    </xdr:from>
    <xdr:to>
      <xdr:col>15</xdr:col>
      <xdr:colOff>231775</xdr:colOff>
      <xdr:row>98</xdr:row>
      <xdr:rowOff>125571</xdr:rowOff>
    </xdr:to>
    <xdr:sp macro="" textlink="">
      <xdr:nvSpPr>
        <xdr:cNvPr id="483" name="円/楕円 482"/>
        <xdr:cNvSpPr/>
      </xdr:nvSpPr>
      <xdr:spPr>
        <a:xfrm>
          <a:off x="10426700" y="168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110348</xdr:rowOff>
    </xdr:from>
    <xdr:ext cx="534377" cy="259045"/>
    <xdr:sp macro="" textlink="">
      <xdr:nvSpPr>
        <xdr:cNvPr id="484" name="土木費該当値テキスト"/>
        <xdr:cNvSpPr txBox="1"/>
      </xdr:nvSpPr>
      <xdr:spPr>
        <a:xfrm>
          <a:off x="10528300" y="16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18039</xdr:rowOff>
    </xdr:from>
    <xdr:to>
      <xdr:col>14</xdr:col>
      <xdr:colOff>79375</xdr:colOff>
      <xdr:row>98</xdr:row>
      <xdr:rowOff>119639</xdr:rowOff>
    </xdr:to>
    <xdr:sp macro="" textlink="">
      <xdr:nvSpPr>
        <xdr:cNvPr id="485" name="円/楕円 484"/>
        <xdr:cNvSpPr/>
      </xdr:nvSpPr>
      <xdr:spPr>
        <a:xfrm>
          <a:off x="9588500" y="168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110766</xdr:rowOff>
    </xdr:from>
    <xdr:ext cx="534377" cy="259045"/>
    <xdr:sp macro="" textlink="">
      <xdr:nvSpPr>
        <xdr:cNvPr id="486" name="テキスト ボックス 485"/>
        <xdr:cNvSpPr txBox="1"/>
      </xdr:nvSpPr>
      <xdr:spPr>
        <a:xfrm>
          <a:off x="9372111" y="169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8899</xdr:rowOff>
    </xdr:from>
    <xdr:to>
      <xdr:col>12</xdr:col>
      <xdr:colOff>561975</xdr:colOff>
      <xdr:row>98</xdr:row>
      <xdr:rowOff>110499</xdr:rowOff>
    </xdr:to>
    <xdr:sp macro="" textlink="">
      <xdr:nvSpPr>
        <xdr:cNvPr id="487" name="円/楕円 486"/>
        <xdr:cNvSpPr/>
      </xdr:nvSpPr>
      <xdr:spPr>
        <a:xfrm>
          <a:off x="8699500" y="168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101626</xdr:rowOff>
    </xdr:from>
    <xdr:ext cx="534377" cy="259045"/>
    <xdr:sp macro="" textlink="">
      <xdr:nvSpPr>
        <xdr:cNvPr id="488" name="テキスト ボックス 487"/>
        <xdr:cNvSpPr txBox="1"/>
      </xdr:nvSpPr>
      <xdr:spPr>
        <a:xfrm>
          <a:off x="8483111" y="169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25729</xdr:rowOff>
    </xdr:from>
    <xdr:to>
      <xdr:col>11</xdr:col>
      <xdr:colOff>358775</xdr:colOff>
      <xdr:row>98</xdr:row>
      <xdr:rowOff>127329</xdr:rowOff>
    </xdr:to>
    <xdr:sp macro="" textlink="">
      <xdr:nvSpPr>
        <xdr:cNvPr id="489" name="円/楕円 488"/>
        <xdr:cNvSpPr/>
      </xdr:nvSpPr>
      <xdr:spPr>
        <a:xfrm>
          <a:off x="7810500" y="168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118456</xdr:rowOff>
    </xdr:from>
    <xdr:ext cx="534377" cy="259045"/>
    <xdr:sp macro="" textlink="">
      <xdr:nvSpPr>
        <xdr:cNvPr id="490" name="テキスト ボックス 489"/>
        <xdr:cNvSpPr txBox="1"/>
      </xdr:nvSpPr>
      <xdr:spPr>
        <a:xfrm>
          <a:off x="7594111" y="169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33234</xdr:rowOff>
    </xdr:from>
    <xdr:to>
      <xdr:col>10</xdr:col>
      <xdr:colOff>155575</xdr:colOff>
      <xdr:row>98</xdr:row>
      <xdr:rowOff>134834</xdr:rowOff>
    </xdr:to>
    <xdr:sp macro="" textlink="">
      <xdr:nvSpPr>
        <xdr:cNvPr id="491" name="円/楕円 490"/>
        <xdr:cNvSpPr/>
      </xdr:nvSpPr>
      <xdr:spPr>
        <a:xfrm>
          <a:off x="6921500" y="168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125961</xdr:rowOff>
    </xdr:from>
    <xdr:ext cx="534377" cy="259045"/>
    <xdr:sp macro="" textlink="">
      <xdr:nvSpPr>
        <xdr:cNvPr id="492" name="テキスト ボックス 491"/>
        <xdr:cNvSpPr txBox="1"/>
      </xdr:nvSpPr>
      <xdr:spPr>
        <a:xfrm>
          <a:off x="6705111" y="1692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5702</xdr:rowOff>
    </xdr:from>
    <xdr:to>
      <xdr:col>23</xdr:col>
      <xdr:colOff>517525</xdr:colOff>
      <xdr:row>38</xdr:row>
      <xdr:rowOff>48717</xdr:rowOff>
    </xdr:to>
    <xdr:cxnSp macro="">
      <xdr:nvCxnSpPr>
        <xdr:cNvPr id="522" name="直線コネクタ 521"/>
        <xdr:cNvCxnSpPr/>
      </xdr:nvCxnSpPr>
      <xdr:spPr>
        <a:xfrm>
          <a:off x="15481300" y="6520802"/>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5702</xdr:rowOff>
    </xdr:from>
    <xdr:to>
      <xdr:col>22</xdr:col>
      <xdr:colOff>365125</xdr:colOff>
      <xdr:row>38</xdr:row>
      <xdr:rowOff>34658</xdr:rowOff>
    </xdr:to>
    <xdr:cxnSp macro="">
      <xdr:nvCxnSpPr>
        <xdr:cNvPr id="525" name="直線コネクタ 524"/>
        <xdr:cNvCxnSpPr/>
      </xdr:nvCxnSpPr>
      <xdr:spPr>
        <a:xfrm flipV="1">
          <a:off x="14592300" y="65208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34658</xdr:rowOff>
    </xdr:from>
    <xdr:to>
      <xdr:col>21</xdr:col>
      <xdr:colOff>161925</xdr:colOff>
      <xdr:row>38</xdr:row>
      <xdr:rowOff>117297</xdr:rowOff>
    </xdr:to>
    <xdr:cxnSp macro="">
      <xdr:nvCxnSpPr>
        <xdr:cNvPr id="528" name="直線コネクタ 527"/>
        <xdr:cNvCxnSpPr/>
      </xdr:nvCxnSpPr>
      <xdr:spPr>
        <a:xfrm flipV="1">
          <a:off x="13703300" y="6549758"/>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93866</xdr:rowOff>
    </xdr:from>
    <xdr:to>
      <xdr:col>19</xdr:col>
      <xdr:colOff>644525</xdr:colOff>
      <xdr:row>38</xdr:row>
      <xdr:rowOff>117297</xdr:rowOff>
    </xdr:to>
    <xdr:cxnSp macro="">
      <xdr:nvCxnSpPr>
        <xdr:cNvPr id="531" name="直線コネクタ 530"/>
        <xdr:cNvCxnSpPr/>
      </xdr:nvCxnSpPr>
      <xdr:spPr>
        <a:xfrm>
          <a:off x="12814300" y="6608966"/>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169367</xdr:rowOff>
    </xdr:from>
    <xdr:to>
      <xdr:col>23</xdr:col>
      <xdr:colOff>568325</xdr:colOff>
      <xdr:row>38</xdr:row>
      <xdr:rowOff>99517</xdr:rowOff>
    </xdr:to>
    <xdr:sp macro="" textlink="">
      <xdr:nvSpPr>
        <xdr:cNvPr id="541" name="円/楕円 540"/>
        <xdr:cNvSpPr/>
      </xdr:nvSpPr>
      <xdr:spPr>
        <a:xfrm>
          <a:off x="162687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147794</xdr:rowOff>
    </xdr:from>
    <xdr:ext cx="534377" cy="259045"/>
    <xdr:sp macro="" textlink="">
      <xdr:nvSpPr>
        <xdr:cNvPr id="542" name="消防費該当値テキスト"/>
        <xdr:cNvSpPr txBox="1"/>
      </xdr:nvSpPr>
      <xdr:spPr>
        <a:xfrm>
          <a:off x="16370300" y="64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126352</xdr:rowOff>
    </xdr:from>
    <xdr:to>
      <xdr:col>22</xdr:col>
      <xdr:colOff>415925</xdr:colOff>
      <xdr:row>38</xdr:row>
      <xdr:rowOff>56502</xdr:rowOff>
    </xdr:to>
    <xdr:sp macro="" textlink="">
      <xdr:nvSpPr>
        <xdr:cNvPr id="543" name="円/楕円 542"/>
        <xdr:cNvSpPr/>
      </xdr:nvSpPr>
      <xdr:spPr>
        <a:xfrm>
          <a:off x="15430500" y="64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47629</xdr:rowOff>
    </xdr:from>
    <xdr:ext cx="534377" cy="259045"/>
    <xdr:sp macro="" textlink="">
      <xdr:nvSpPr>
        <xdr:cNvPr id="544" name="テキスト ボックス 543"/>
        <xdr:cNvSpPr txBox="1"/>
      </xdr:nvSpPr>
      <xdr:spPr>
        <a:xfrm>
          <a:off x="15214111" y="65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155308</xdr:rowOff>
    </xdr:from>
    <xdr:to>
      <xdr:col>21</xdr:col>
      <xdr:colOff>212725</xdr:colOff>
      <xdr:row>38</xdr:row>
      <xdr:rowOff>85458</xdr:rowOff>
    </xdr:to>
    <xdr:sp macro="" textlink="">
      <xdr:nvSpPr>
        <xdr:cNvPr id="545" name="円/楕円 544"/>
        <xdr:cNvSpPr/>
      </xdr:nvSpPr>
      <xdr:spPr>
        <a:xfrm>
          <a:off x="14541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76585</xdr:rowOff>
    </xdr:from>
    <xdr:ext cx="534377" cy="259045"/>
    <xdr:sp macro="" textlink="">
      <xdr:nvSpPr>
        <xdr:cNvPr id="546" name="テキスト ボックス 545"/>
        <xdr:cNvSpPr txBox="1"/>
      </xdr:nvSpPr>
      <xdr:spPr>
        <a:xfrm>
          <a:off x="14325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66497</xdr:rowOff>
    </xdr:from>
    <xdr:to>
      <xdr:col>20</xdr:col>
      <xdr:colOff>9525</xdr:colOff>
      <xdr:row>38</xdr:row>
      <xdr:rowOff>168097</xdr:rowOff>
    </xdr:to>
    <xdr:sp macro="" textlink="">
      <xdr:nvSpPr>
        <xdr:cNvPr id="547" name="円/楕円 546"/>
        <xdr:cNvSpPr/>
      </xdr:nvSpPr>
      <xdr:spPr>
        <a:xfrm>
          <a:off x="13652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159224</xdr:rowOff>
    </xdr:from>
    <xdr:ext cx="534377" cy="259045"/>
    <xdr:sp macro="" textlink="">
      <xdr:nvSpPr>
        <xdr:cNvPr id="548" name="テキスト ボックス 547"/>
        <xdr:cNvSpPr txBox="1"/>
      </xdr:nvSpPr>
      <xdr:spPr>
        <a:xfrm>
          <a:off x="13436111" y="66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43066</xdr:rowOff>
    </xdr:from>
    <xdr:to>
      <xdr:col>18</xdr:col>
      <xdr:colOff>492125</xdr:colOff>
      <xdr:row>38</xdr:row>
      <xdr:rowOff>144666</xdr:rowOff>
    </xdr:to>
    <xdr:sp macro="" textlink="">
      <xdr:nvSpPr>
        <xdr:cNvPr id="549" name="円/楕円 548"/>
        <xdr:cNvSpPr/>
      </xdr:nvSpPr>
      <xdr:spPr>
        <a:xfrm>
          <a:off x="12763500" y="6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135793</xdr:rowOff>
    </xdr:from>
    <xdr:ext cx="534377" cy="259045"/>
    <xdr:sp macro="" textlink="">
      <xdr:nvSpPr>
        <xdr:cNvPr id="550" name="テキスト ボックス 549"/>
        <xdr:cNvSpPr txBox="1"/>
      </xdr:nvSpPr>
      <xdr:spPr>
        <a:xfrm>
          <a:off x="12547111" y="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90535</xdr:rowOff>
    </xdr:from>
    <xdr:to>
      <xdr:col>23</xdr:col>
      <xdr:colOff>517525</xdr:colOff>
      <xdr:row>58</xdr:row>
      <xdr:rowOff>73161</xdr:rowOff>
    </xdr:to>
    <xdr:cxnSp macro="">
      <xdr:nvCxnSpPr>
        <xdr:cNvPr id="582" name="直線コネクタ 581"/>
        <xdr:cNvCxnSpPr/>
      </xdr:nvCxnSpPr>
      <xdr:spPr>
        <a:xfrm>
          <a:off x="15481300" y="9691735"/>
          <a:ext cx="838200" cy="3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90535</xdr:rowOff>
    </xdr:from>
    <xdr:to>
      <xdr:col>22</xdr:col>
      <xdr:colOff>365125</xdr:colOff>
      <xdr:row>58</xdr:row>
      <xdr:rowOff>146786</xdr:rowOff>
    </xdr:to>
    <xdr:cxnSp macro="">
      <xdr:nvCxnSpPr>
        <xdr:cNvPr id="585" name="直線コネクタ 584"/>
        <xdr:cNvCxnSpPr/>
      </xdr:nvCxnSpPr>
      <xdr:spPr>
        <a:xfrm flipV="1">
          <a:off x="14592300" y="9691735"/>
          <a:ext cx="889000" cy="39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146786</xdr:rowOff>
    </xdr:from>
    <xdr:to>
      <xdr:col>21</xdr:col>
      <xdr:colOff>161925</xdr:colOff>
      <xdr:row>58</xdr:row>
      <xdr:rowOff>154984</xdr:rowOff>
    </xdr:to>
    <xdr:cxnSp macro="">
      <xdr:nvCxnSpPr>
        <xdr:cNvPr id="588" name="直線コネクタ 587"/>
        <xdr:cNvCxnSpPr/>
      </xdr:nvCxnSpPr>
      <xdr:spPr>
        <a:xfrm flipV="1">
          <a:off x="13703300" y="10090886"/>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154984</xdr:rowOff>
    </xdr:from>
    <xdr:to>
      <xdr:col>19</xdr:col>
      <xdr:colOff>644525</xdr:colOff>
      <xdr:row>59</xdr:row>
      <xdr:rowOff>48047</xdr:rowOff>
    </xdr:to>
    <xdr:cxnSp macro="">
      <xdr:nvCxnSpPr>
        <xdr:cNvPr id="591" name="直線コネクタ 590"/>
        <xdr:cNvCxnSpPr/>
      </xdr:nvCxnSpPr>
      <xdr:spPr>
        <a:xfrm flipV="1">
          <a:off x="12814300" y="10099084"/>
          <a:ext cx="889000" cy="6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22361</xdr:rowOff>
    </xdr:from>
    <xdr:to>
      <xdr:col>23</xdr:col>
      <xdr:colOff>568325</xdr:colOff>
      <xdr:row>58</xdr:row>
      <xdr:rowOff>123961</xdr:rowOff>
    </xdr:to>
    <xdr:sp macro="" textlink="">
      <xdr:nvSpPr>
        <xdr:cNvPr id="601" name="円/楕円 600"/>
        <xdr:cNvSpPr/>
      </xdr:nvSpPr>
      <xdr:spPr>
        <a:xfrm>
          <a:off x="16268700" y="99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108738</xdr:rowOff>
    </xdr:from>
    <xdr:ext cx="534377" cy="259045"/>
    <xdr:sp macro="" textlink="">
      <xdr:nvSpPr>
        <xdr:cNvPr id="602" name="教育費該当値テキスト"/>
        <xdr:cNvSpPr txBox="1"/>
      </xdr:nvSpPr>
      <xdr:spPr>
        <a:xfrm>
          <a:off x="16370300" y="98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39735</xdr:rowOff>
    </xdr:from>
    <xdr:to>
      <xdr:col>22</xdr:col>
      <xdr:colOff>415925</xdr:colOff>
      <xdr:row>56</xdr:row>
      <xdr:rowOff>141335</xdr:rowOff>
    </xdr:to>
    <xdr:sp macro="" textlink="">
      <xdr:nvSpPr>
        <xdr:cNvPr id="603" name="円/楕円 602"/>
        <xdr:cNvSpPr/>
      </xdr:nvSpPr>
      <xdr:spPr>
        <a:xfrm>
          <a:off x="15430500" y="9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132462</xdr:rowOff>
    </xdr:from>
    <xdr:ext cx="534377" cy="259045"/>
    <xdr:sp macro="" textlink="">
      <xdr:nvSpPr>
        <xdr:cNvPr id="604" name="テキスト ボックス 603"/>
        <xdr:cNvSpPr txBox="1"/>
      </xdr:nvSpPr>
      <xdr:spPr>
        <a:xfrm>
          <a:off x="15214111" y="97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95986</xdr:rowOff>
    </xdr:from>
    <xdr:to>
      <xdr:col>21</xdr:col>
      <xdr:colOff>212725</xdr:colOff>
      <xdr:row>59</xdr:row>
      <xdr:rowOff>26136</xdr:rowOff>
    </xdr:to>
    <xdr:sp macro="" textlink="">
      <xdr:nvSpPr>
        <xdr:cNvPr id="605" name="円/楕円 604"/>
        <xdr:cNvSpPr/>
      </xdr:nvSpPr>
      <xdr:spPr>
        <a:xfrm>
          <a:off x="14541500" y="100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17263</xdr:rowOff>
    </xdr:from>
    <xdr:ext cx="534377" cy="259045"/>
    <xdr:sp macro="" textlink="">
      <xdr:nvSpPr>
        <xdr:cNvPr id="606" name="テキスト ボックス 605"/>
        <xdr:cNvSpPr txBox="1"/>
      </xdr:nvSpPr>
      <xdr:spPr>
        <a:xfrm>
          <a:off x="14325111" y="101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104184</xdr:rowOff>
    </xdr:from>
    <xdr:to>
      <xdr:col>20</xdr:col>
      <xdr:colOff>9525</xdr:colOff>
      <xdr:row>59</xdr:row>
      <xdr:rowOff>34334</xdr:rowOff>
    </xdr:to>
    <xdr:sp macro="" textlink="">
      <xdr:nvSpPr>
        <xdr:cNvPr id="607" name="円/楕円 606"/>
        <xdr:cNvSpPr/>
      </xdr:nvSpPr>
      <xdr:spPr>
        <a:xfrm>
          <a:off x="13652500" y="10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25461</xdr:rowOff>
    </xdr:from>
    <xdr:ext cx="534377" cy="259045"/>
    <xdr:sp macro="" textlink="">
      <xdr:nvSpPr>
        <xdr:cNvPr id="608" name="テキスト ボックス 607"/>
        <xdr:cNvSpPr txBox="1"/>
      </xdr:nvSpPr>
      <xdr:spPr>
        <a:xfrm>
          <a:off x="13436111" y="101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168697</xdr:rowOff>
    </xdr:from>
    <xdr:to>
      <xdr:col>18</xdr:col>
      <xdr:colOff>492125</xdr:colOff>
      <xdr:row>59</xdr:row>
      <xdr:rowOff>98847</xdr:rowOff>
    </xdr:to>
    <xdr:sp macro="" textlink="">
      <xdr:nvSpPr>
        <xdr:cNvPr id="609" name="円/楕円 608"/>
        <xdr:cNvSpPr/>
      </xdr:nvSpPr>
      <xdr:spPr>
        <a:xfrm>
          <a:off x="12763500" y="101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89974</xdr:rowOff>
    </xdr:from>
    <xdr:ext cx="534377" cy="259045"/>
    <xdr:sp macro="" textlink="">
      <xdr:nvSpPr>
        <xdr:cNvPr id="610" name="テキスト ボックス 609"/>
        <xdr:cNvSpPr txBox="1"/>
      </xdr:nvSpPr>
      <xdr:spPr>
        <a:xfrm>
          <a:off x="12547111" y="102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149839</xdr:rowOff>
    </xdr:from>
    <xdr:to>
      <xdr:col>23</xdr:col>
      <xdr:colOff>517525</xdr:colOff>
      <xdr:row>78</xdr:row>
      <xdr:rowOff>14593</xdr:rowOff>
    </xdr:to>
    <xdr:cxnSp macro="">
      <xdr:nvCxnSpPr>
        <xdr:cNvPr id="635" name="直線コネクタ 634"/>
        <xdr:cNvCxnSpPr/>
      </xdr:nvCxnSpPr>
      <xdr:spPr>
        <a:xfrm>
          <a:off x="15481300" y="13351489"/>
          <a:ext cx="8382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149839</xdr:rowOff>
    </xdr:from>
    <xdr:to>
      <xdr:col>22</xdr:col>
      <xdr:colOff>365125</xdr:colOff>
      <xdr:row>78</xdr:row>
      <xdr:rowOff>23058</xdr:rowOff>
    </xdr:to>
    <xdr:cxnSp macro="">
      <xdr:nvCxnSpPr>
        <xdr:cNvPr id="638" name="直線コネクタ 637"/>
        <xdr:cNvCxnSpPr/>
      </xdr:nvCxnSpPr>
      <xdr:spPr>
        <a:xfrm flipV="1">
          <a:off x="14592300" y="13351489"/>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20973</xdr:rowOff>
    </xdr:from>
    <xdr:ext cx="469744" cy="259045"/>
    <xdr:sp macro="" textlink="">
      <xdr:nvSpPr>
        <xdr:cNvPr id="640" name="テキスト ボックス 639"/>
        <xdr:cNvSpPr txBox="1"/>
      </xdr:nvSpPr>
      <xdr:spPr>
        <a:xfrm>
          <a:off x="15246427"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13576</xdr:rowOff>
    </xdr:from>
    <xdr:to>
      <xdr:col>21</xdr:col>
      <xdr:colOff>161925</xdr:colOff>
      <xdr:row>78</xdr:row>
      <xdr:rowOff>23058</xdr:rowOff>
    </xdr:to>
    <xdr:cxnSp macro="">
      <xdr:nvCxnSpPr>
        <xdr:cNvPr id="641" name="直線コネクタ 640"/>
        <xdr:cNvCxnSpPr/>
      </xdr:nvCxnSpPr>
      <xdr:spPr>
        <a:xfrm>
          <a:off x="13703300" y="13386676"/>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13576</xdr:rowOff>
    </xdr:from>
    <xdr:to>
      <xdr:col>19</xdr:col>
      <xdr:colOff>644525</xdr:colOff>
      <xdr:row>78</xdr:row>
      <xdr:rowOff>16308</xdr:rowOff>
    </xdr:to>
    <xdr:cxnSp macro="">
      <xdr:nvCxnSpPr>
        <xdr:cNvPr id="644" name="直線コネクタ 643"/>
        <xdr:cNvCxnSpPr/>
      </xdr:nvCxnSpPr>
      <xdr:spPr>
        <a:xfrm flipV="1">
          <a:off x="12814300" y="13386676"/>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135243</xdr:rowOff>
    </xdr:from>
    <xdr:to>
      <xdr:col>23</xdr:col>
      <xdr:colOff>568325</xdr:colOff>
      <xdr:row>78</xdr:row>
      <xdr:rowOff>65393</xdr:rowOff>
    </xdr:to>
    <xdr:sp macro="" textlink="">
      <xdr:nvSpPr>
        <xdr:cNvPr id="654" name="円/楕円 653"/>
        <xdr:cNvSpPr/>
      </xdr:nvSpPr>
      <xdr:spPr>
        <a:xfrm>
          <a:off x="16268700" y="133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469744" cy="259045"/>
    <xdr:sp macro="" textlink="">
      <xdr:nvSpPr>
        <xdr:cNvPr id="655" name="災害復旧費該当値テキスト"/>
        <xdr:cNvSpPr txBox="1"/>
      </xdr:nvSpPr>
      <xdr:spPr>
        <a:xfrm>
          <a:off x="16370300" y="1330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99039</xdr:rowOff>
    </xdr:from>
    <xdr:to>
      <xdr:col>22</xdr:col>
      <xdr:colOff>415925</xdr:colOff>
      <xdr:row>78</xdr:row>
      <xdr:rowOff>29189</xdr:rowOff>
    </xdr:to>
    <xdr:sp macro="" textlink="">
      <xdr:nvSpPr>
        <xdr:cNvPr id="656" name="円/楕円 655"/>
        <xdr:cNvSpPr/>
      </xdr:nvSpPr>
      <xdr:spPr>
        <a:xfrm>
          <a:off x="15430500" y="133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45716</xdr:rowOff>
    </xdr:from>
    <xdr:ext cx="469744" cy="259045"/>
    <xdr:sp macro="" textlink="">
      <xdr:nvSpPr>
        <xdr:cNvPr id="657" name="テキスト ボックス 656"/>
        <xdr:cNvSpPr txBox="1"/>
      </xdr:nvSpPr>
      <xdr:spPr>
        <a:xfrm>
          <a:off x="15246427" y="1307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143708</xdr:rowOff>
    </xdr:from>
    <xdr:to>
      <xdr:col>21</xdr:col>
      <xdr:colOff>212725</xdr:colOff>
      <xdr:row>78</xdr:row>
      <xdr:rowOff>73858</xdr:rowOff>
    </xdr:to>
    <xdr:sp macro="" textlink="">
      <xdr:nvSpPr>
        <xdr:cNvPr id="658" name="円/楕円 657"/>
        <xdr:cNvSpPr/>
      </xdr:nvSpPr>
      <xdr:spPr>
        <a:xfrm>
          <a:off x="14541500" y="133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64985</xdr:rowOff>
    </xdr:from>
    <xdr:ext cx="378565" cy="259045"/>
    <xdr:sp macro="" textlink="">
      <xdr:nvSpPr>
        <xdr:cNvPr id="659" name="テキスト ボックス 658"/>
        <xdr:cNvSpPr txBox="1"/>
      </xdr:nvSpPr>
      <xdr:spPr>
        <a:xfrm>
          <a:off x="14403017" y="1343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134226</xdr:rowOff>
    </xdr:from>
    <xdr:to>
      <xdr:col>20</xdr:col>
      <xdr:colOff>9525</xdr:colOff>
      <xdr:row>78</xdr:row>
      <xdr:rowOff>64376</xdr:rowOff>
    </xdr:to>
    <xdr:sp macro="" textlink="">
      <xdr:nvSpPr>
        <xdr:cNvPr id="660" name="円/楕円 659"/>
        <xdr:cNvSpPr/>
      </xdr:nvSpPr>
      <xdr:spPr>
        <a:xfrm>
          <a:off x="13652500" y="133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55503</xdr:rowOff>
    </xdr:from>
    <xdr:ext cx="469744" cy="259045"/>
    <xdr:sp macro="" textlink="">
      <xdr:nvSpPr>
        <xdr:cNvPr id="661" name="テキスト ボックス 660"/>
        <xdr:cNvSpPr txBox="1"/>
      </xdr:nvSpPr>
      <xdr:spPr>
        <a:xfrm>
          <a:off x="13468427" y="1342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136958</xdr:rowOff>
    </xdr:from>
    <xdr:to>
      <xdr:col>18</xdr:col>
      <xdr:colOff>492125</xdr:colOff>
      <xdr:row>78</xdr:row>
      <xdr:rowOff>67108</xdr:rowOff>
    </xdr:to>
    <xdr:sp macro="" textlink="">
      <xdr:nvSpPr>
        <xdr:cNvPr id="662" name="円/楕円 661"/>
        <xdr:cNvSpPr/>
      </xdr:nvSpPr>
      <xdr:spPr>
        <a:xfrm>
          <a:off x="12763500" y="133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58235</xdr:rowOff>
    </xdr:from>
    <xdr:ext cx="469744" cy="259045"/>
    <xdr:sp macro="" textlink="">
      <xdr:nvSpPr>
        <xdr:cNvPr id="663" name="テキスト ボックス 662"/>
        <xdr:cNvSpPr txBox="1"/>
      </xdr:nvSpPr>
      <xdr:spPr>
        <a:xfrm>
          <a:off x="12579427" y="134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64125</xdr:rowOff>
    </xdr:from>
    <xdr:to>
      <xdr:col>23</xdr:col>
      <xdr:colOff>517525</xdr:colOff>
      <xdr:row>97</xdr:row>
      <xdr:rowOff>68751</xdr:rowOff>
    </xdr:to>
    <xdr:cxnSp macro="">
      <xdr:nvCxnSpPr>
        <xdr:cNvPr id="692" name="直線コネクタ 691"/>
        <xdr:cNvCxnSpPr/>
      </xdr:nvCxnSpPr>
      <xdr:spPr>
        <a:xfrm>
          <a:off x="15481300" y="16694775"/>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64125</xdr:rowOff>
    </xdr:from>
    <xdr:to>
      <xdr:col>22</xdr:col>
      <xdr:colOff>365125</xdr:colOff>
      <xdr:row>97</xdr:row>
      <xdr:rowOff>65878</xdr:rowOff>
    </xdr:to>
    <xdr:cxnSp macro="">
      <xdr:nvCxnSpPr>
        <xdr:cNvPr id="695" name="直線コネクタ 694"/>
        <xdr:cNvCxnSpPr/>
      </xdr:nvCxnSpPr>
      <xdr:spPr>
        <a:xfrm flipV="1">
          <a:off x="14592300" y="1669477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65878</xdr:rowOff>
    </xdr:from>
    <xdr:to>
      <xdr:col>21</xdr:col>
      <xdr:colOff>161925</xdr:colOff>
      <xdr:row>97</xdr:row>
      <xdr:rowOff>69656</xdr:rowOff>
    </xdr:to>
    <xdr:cxnSp macro="">
      <xdr:nvCxnSpPr>
        <xdr:cNvPr id="698" name="直線コネクタ 697"/>
        <xdr:cNvCxnSpPr/>
      </xdr:nvCxnSpPr>
      <xdr:spPr>
        <a:xfrm flipV="1">
          <a:off x="13703300" y="16696528"/>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69656</xdr:rowOff>
    </xdr:from>
    <xdr:to>
      <xdr:col>19</xdr:col>
      <xdr:colOff>644525</xdr:colOff>
      <xdr:row>97</xdr:row>
      <xdr:rowOff>81544</xdr:rowOff>
    </xdr:to>
    <xdr:cxnSp macro="">
      <xdr:nvCxnSpPr>
        <xdr:cNvPr id="701" name="直線コネクタ 700"/>
        <xdr:cNvCxnSpPr/>
      </xdr:nvCxnSpPr>
      <xdr:spPr>
        <a:xfrm flipV="1">
          <a:off x="12814300" y="16700306"/>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17951</xdr:rowOff>
    </xdr:from>
    <xdr:to>
      <xdr:col>23</xdr:col>
      <xdr:colOff>568325</xdr:colOff>
      <xdr:row>97</xdr:row>
      <xdr:rowOff>119551</xdr:rowOff>
    </xdr:to>
    <xdr:sp macro="" textlink="">
      <xdr:nvSpPr>
        <xdr:cNvPr id="711" name="円/楕円 710"/>
        <xdr:cNvSpPr/>
      </xdr:nvSpPr>
      <xdr:spPr>
        <a:xfrm>
          <a:off x="16268700" y="166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167828</xdr:rowOff>
    </xdr:from>
    <xdr:ext cx="534377" cy="259045"/>
    <xdr:sp macro="" textlink="">
      <xdr:nvSpPr>
        <xdr:cNvPr id="712" name="公債費該当値テキスト"/>
        <xdr:cNvSpPr txBox="1"/>
      </xdr:nvSpPr>
      <xdr:spPr>
        <a:xfrm>
          <a:off x="16370300" y="166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13325</xdr:rowOff>
    </xdr:from>
    <xdr:to>
      <xdr:col>22</xdr:col>
      <xdr:colOff>415925</xdr:colOff>
      <xdr:row>97</xdr:row>
      <xdr:rowOff>114925</xdr:rowOff>
    </xdr:to>
    <xdr:sp macro="" textlink="">
      <xdr:nvSpPr>
        <xdr:cNvPr id="713" name="円/楕円 712"/>
        <xdr:cNvSpPr/>
      </xdr:nvSpPr>
      <xdr:spPr>
        <a:xfrm>
          <a:off x="15430500" y="166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106052</xdr:rowOff>
    </xdr:from>
    <xdr:ext cx="534377" cy="259045"/>
    <xdr:sp macro="" textlink="">
      <xdr:nvSpPr>
        <xdr:cNvPr id="714" name="テキスト ボックス 713"/>
        <xdr:cNvSpPr txBox="1"/>
      </xdr:nvSpPr>
      <xdr:spPr>
        <a:xfrm>
          <a:off x="15214111" y="167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15078</xdr:rowOff>
    </xdr:from>
    <xdr:to>
      <xdr:col>21</xdr:col>
      <xdr:colOff>212725</xdr:colOff>
      <xdr:row>97</xdr:row>
      <xdr:rowOff>116678</xdr:rowOff>
    </xdr:to>
    <xdr:sp macro="" textlink="">
      <xdr:nvSpPr>
        <xdr:cNvPr id="715" name="円/楕円 714"/>
        <xdr:cNvSpPr/>
      </xdr:nvSpPr>
      <xdr:spPr>
        <a:xfrm>
          <a:off x="14541500" y="1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107805</xdr:rowOff>
    </xdr:from>
    <xdr:ext cx="534377" cy="259045"/>
    <xdr:sp macro="" textlink="">
      <xdr:nvSpPr>
        <xdr:cNvPr id="716" name="テキスト ボックス 715"/>
        <xdr:cNvSpPr txBox="1"/>
      </xdr:nvSpPr>
      <xdr:spPr>
        <a:xfrm>
          <a:off x="14325111" y="167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18856</xdr:rowOff>
    </xdr:from>
    <xdr:to>
      <xdr:col>20</xdr:col>
      <xdr:colOff>9525</xdr:colOff>
      <xdr:row>97</xdr:row>
      <xdr:rowOff>120456</xdr:rowOff>
    </xdr:to>
    <xdr:sp macro="" textlink="">
      <xdr:nvSpPr>
        <xdr:cNvPr id="717" name="円/楕円 716"/>
        <xdr:cNvSpPr/>
      </xdr:nvSpPr>
      <xdr:spPr>
        <a:xfrm>
          <a:off x="13652500" y="16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111583</xdr:rowOff>
    </xdr:from>
    <xdr:ext cx="534377" cy="259045"/>
    <xdr:sp macro="" textlink="">
      <xdr:nvSpPr>
        <xdr:cNvPr id="718" name="テキスト ボックス 717"/>
        <xdr:cNvSpPr txBox="1"/>
      </xdr:nvSpPr>
      <xdr:spPr>
        <a:xfrm>
          <a:off x="13436111" y="1674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30744</xdr:rowOff>
    </xdr:from>
    <xdr:to>
      <xdr:col>18</xdr:col>
      <xdr:colOff>492125</xdr:colOff>
      <xdr:row>97</xdr:row>
      <xdr:rowOff>132344</xdr:rowOff>
    </xdr:to>
    <xdr:sp macro="" textlink="">
      <xdr:nvSpPr>
        <xdr:cNvPr id="719" name="円/楕円 718"/>
        <xdr:cNvSpPr/>
      </xdr:nvSpPr>
      <xdr:spPr>
        <a:xfrm>
          <a:off x="12763500" y="166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123471</xdr:rowOff>
    </xdr:from>
    <xdr:ext cx="534377" cy="259045"/>
    <xdr:sp macro="" textlink="">
      <xdr:nvSpPr>
        <xdr:cNvPr id="720" name="テキスト ボックス 719"/>
        <xdr:cNvSpPr txBox="1"/>
      </xdr:nvSpPr>
      <xdr:spPr>
        <a:xfrm>
          <a:off x="12547111" y="167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教育費は住民一人あたり３２，０７５円となっている。前年度と比較すると大きく減少しているのは、学校給食センターの建設事業が終了したことによるものである。</a:t>
          </a:r>
          <a:endParaRPr kumimoji="1" lang="en-US" altLang="ja-JP" sz="1300">
            <a:latin typeface="ＭＳ Ｐゴシック"/>
          </a:endParaRPr>
        </a:p>
        <a:p>
          <a:r>
            <a:rPr kumimoji="1" lang="ja-JP" altLang="en-US" sz="1300">
              <a:latin typeface="ＭＳ Ｐゴシック"/>
            </a:rPr>
            <a:t>総務費は住民一人あたり５６，９８８円となっている。</a:t>
          </a:r>
          <a:r>
            <a:rPr kumimoji="1" lang="ja-JP" altLang="en-US" sz="1300">
              <a:solidFill>
                <a:schemeClr val="dk1"/>
              </a:solidFill>
              <a:effectLst/>
              <a:latin typeface="+mn-lt"/>
              <a:ea typeface="+mn-ea"/>
              <a:cs typeface="+mn-cs"/>
            </a:rPr>
            <a:t>前年度と</a:t>
          </a:r>
          <a:r>
            <a:rPr kumimoji="1" lang="ja-JP" altLang="ja-JP" sz="1300">
              <a:solidFill>
                <a:schemeClr val="dk1"/>
              </a:solidFill>
              <a:effectLst/>
              <a:latin typeface="+mn-lt"/>
              <a:ea typeface="+mn-ea"/>
              <a:cs typeface="+mn-cs"/>
            </a:rPr>
            <a:t>比較</a:t>
          </a:r>
          <a:r>
            <a:rPr kumimoji="1" lang="ja-JP" altLang="en-US" sz="1300">
              <a:solidFill>
                <a:schemeClr val="dk1"/>
              </a:solidFill>
              <a:effectLst/>
              <a:latin typeface="+mn-lt"/>
              <a:ea typeface="+mn-ea"/>
              <a:cs typeface="+mn-cs"/>
            </a:rPr>
            <a:t>して増加</a:t>
          </a:r>
          <a:r>
            <a:rPr kumimoji="1" lang="ja-JP" altLang="ja-JP" sz="1300">
              <a:solidFill>
                <a:schemeClr val="dk1"/>
              </a:solidFill>
              <a:effectLst/>
              <a:latin typeface="+mn-lt"/>
              <a:ea typeface="+mn-ea"/>
              <a:cs typeface="+mn-cs"/>
            </a:rPr>
            <a:t>しているのは</a:t>
          </a:r>
          <a:r>
            <a:rPr kumimoji="1" lang="ja-JP" altLang="en-US" sz="1300">
              <a:solidFill>
                <a:schemeClr val="dk1"/>
              </a:solidFill>
              <a:effectLst/>
              <a:latin typeface="+mn-lt"/>
              <a:ea typeface="+mn-ea"/>
              <a:cs typeface="+mn-cs"/>
            </a:rPr>
            <a:t>ふるさと寄付金の増加に伴う基金積立金が増加したことによるものである。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ほぼ横ばい</a:t>
          </a:r>
          <a:r>
            <a:rPr kumimoji="1" lang="ja-JP" altLang="ja-JP" sz="1100">
              <a:solidFill>
                <a:schemeClr val="dk1"/>
              </a:solidFill>
              <a:effectLst/>
              <a:latin typeface="+mn-lt"/>
              <a:ea typeface="+mn-ea"/>
              <a:cs typeface="+mn-cs"/>
            </a:rPr>
            <a:t>、実質収支については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年度より保育料７割軽減事業を実施したことにより</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年度で学校給食センター建設事業が終了したこと等により</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はやや改善した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今後も市税を中心とする自主財源確保のため税収納率向上に努め、また歳出についても全体的な見直しを行い経常経費の削減に努める。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年度決算以降、国民健康保険事業は医療費の増大及び国民健康保険税の減収により赤字が続いており、平成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年度決算においても繰上充用を行っている。</a:t>
          </a:r>
          <a:endParaRPr lang="ja-JP" altLang="ja-JP" sz="1400">
            <a:effectLst/>
          </a:endParaRPr>
        </a:p>
        <a:p>
          <a:r>
            <a:rPr kumimoji="1" lang="ja-JP" altLang="ja-JP" sz="1100">
              <a:solidFill>
                <a:schemeClr val="dk1"/>
              </a:solidFill>
              <a:effectLst/>
              <a:latin typeface="+mn-lt"/>
              <a:ea typeface="+mn-ea"/>
              <a:cs typeface="+mn-cs"/>
            </a:rPr>
            <a:t>　今後も医療費の適正化・税率改正等により収支状況の改善を図っていく。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14757844</v>
      </c>
      <c r="BO4" s="379"/>
      <c r="BP4" s="379"/>
      <c r="BQ4" s="379"/>
      <c r="BR4" s="379"/>
      <c r="BS4" s="379"/>
      <c r="BT4" s="379"/>
      <c r="BU4" s="380"/>
      <c r="BV4" s="378">
        <v>15085799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3.1</v>
      </c>
      <c r="CU4" s="385"/>
      <c r="CV4" s="385"/>
      <c r="CW4" s="385"/>
      <c r="CX4" s="385"/>
      <c r="CY4" s="385"/>
      <c r="CZ4" s="385"/>
      <c r="DA4" s="386"/>
      <c r="DB4" s="384">
        <v>3.9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14328849</v>
      </c>
      <c r="BO5" s="416"/>
      <c r="BP5" s="416"/>
      <c r="BQ5" s="416"/>
      <c r="BR5" s="416"/>
      <c r="BS5" s="416"/>
      <c r="BT5" s="416"/>
      <c r="BU5" s="417"/>
      <c r="BV5" s="415">
        <v>14649430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93.3</v>
      </c>
      <c r="CU5" s="413"/>
      <c r="CV5" s="413"/>
      <c r="CW5" s="413"/>
      <c r="CX5" s="413"/>
      <c r="CY5" s="413"/>
      <c r="CZ5" s="413"/>
      <c r="DA5" s="414"/>
      <c r="DB5" s="412">
        <v>91.6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428995</v>
      </c>
      <c r="BO6" s="416"/>
      <c r="BP6" s="416"/>
      <c r="BQ6" s="416"/>
      <c r="BR6" s="416"/>
      <c r="BS6" s="416"/>
      <c r="BT6" s="416"/>
      <c r="BU6" s="417"/>
      <c r="BV6" s="415">
        <v>436369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99.8</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178351</v>
      </c>
      <c r="BO7" s="416"/>
      <c r="BP7" s="416"/>
      <c r="BQ7" s="416"/>
      <c r="BR7" s="416"/>
      <c r="BS7" s="416"/>
      <c r="BT7" s="416"/>
      <c r="BU7" s="417"/>
      <c r="BV7" s="415">
        <v>122007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8089119</v>
      </c>
      <c r="CU7" s="416"/>
      <c r="CV7" s="416"/>
      <c r="CW7" s="416"/>
      <c r="CX7" s="416"/>
      <c r="CY7" s="416"/>
      <c r="CZ7" s="416"/>
      <c r="DA7" s="417"/>
      <c r="DB7" s="415">
        <v>7974652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250644</v>
      </c>
      <c r="BO8" s="416"/>
      <c r="BP8" s="416"/>
      <c r="BQ8" s="416"/>
      <c r="BR8" s="416"/>
      <c r="BS8" s="416"/>
      <c r="BT8" s="416"/>
      <c r="BU8" s="417"/>
      <c r="BV8" s="415">
        <v>314362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0.52</v>
      </c>
      <c r="CU8" s="456"/>
      <c r="CV8" s="456"/>
      <c r="CW8" s="456"/>
      <c r="CX8" s="456"/>
      <c r="CY8" s="456"/>
      <c r="CZ8" s="456"/>
      <c r="DA8" s="457"/>
      <c r="DB8" s="455">
        <v>0.51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34838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-63718</v>
      </c>
      <c r="BO9" s="416"/>
      <c r="BP9" s="416"/>
      <c r="BQ9" s="416"/>
      <c r="BR9" s="416"/>
      <c r="BS9" s="416"/>
      <c r="BT9" s="416"/>
      <c r="BU9" s="417"/>
      <c r="BV9" s="415">
        <v>-248388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13.9</v>
      </c>
      <c r="CU9" s="413"/>
      <c r="CV9" s="413"/>
      <c r="CW9" s="413"/>
      <c r="CX9" s="413"/>
      <c r="CY9" s="413"/>
      <c r="CZ9" s="413"/>
      <c r="DA9" s="414"/>
      <c r="DB9" s="412">
        <v>14.7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37448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1461</v>
      </c>
      <c r="BO10" s="416"/>
      <c r="BP10" s="416"/>
      <c r="BQ10" s="416"/>
      <c r="BR10" s="416"/>
      <c r="BS10" s="416"/>
      <c r="BT10" s="416"/>
      <c r="BU10" s="417"/>
      <c r="BV10" s="415">
        <v>1602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35714</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35567</v>
      </c>
      <c r="S13" s="497"/>
      <c r="T13" s="497"/>
      <c r="U13" s="497"/>
      <c r="V13" s="498"/>
      <c r="W13" s="431" t="s">
        <v>119</v>
      </c>
      <c r="X13" s="432"/>
      <c r="Y13" s="432"/>
      <c r="Z13" s="432"/>
      <c r="AA13" s="432"/>
      <c r="AB13" s="422"/>
      <c r="AC13" s="466">
        <v>1220</v>
      </c>
      <c r="AD13" s="467"/>
      <c r="AE13" s="467"/>
      <c r="AF13" s="467"/>
      <c r="AG13" s="506"/>
      <c r="AH13" s="466">
        <v>1504</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-62257</v>
      </c>
      <c r="BO13" s="416"/>
      <c r="BP13" s="416"/>
      <c r="BQ13" s="416"/>
      <c r="BR13" s="416"/>
      <c r="BS13" s="416"/>
      <c r="BT13" s="416"/>
      <c r="BU13" s="417"/>
      <c r="BV13" s="415">
        <v>-246786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9.9</v>
      </c>
      <c r="CU13" s="413"/>
      <c r="CV13" s="413"/>
      <c r="CW13" s="413"/>
      <c r="CX13" s="413"/>
      <c r="CY13" s="413"/>
      <c r="CZ13" s="413"/>
      <c r="DA13" s="414"/>
      <c r="DB13" s="412">
        <v>10.3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36177</v>
      </c>
      <c r="S14" s="497"/>
      <c r="T14" s="497"/>
      <c r="U14" s="497"/>
      <c r="V14" s="498"/>
      <c r="W14" s="405"/>
      <c r="X14" s="406"/>
      <c r="Y14" s="406"/>
      <c r="Z14" s="406"/>
      <c r="AA14" s="406"/>
      <c r="AB14" s="395"/>
      <c r="AC14" s="499">
        <v>7.2</v>
      </c>
      <c r="AD14" s="500"/>
      <c r="AE14" s="500"/>
      <c r="AF14" s="500"/>
      <c r="AG14" s="501"/>
      <c r="AH14" s="499">
        <v>7.9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74.3</v>
      </c>
      <c r="CU14" s="511"/>
      <c r="CV14" s="511"/>
      <c r="CW14" s="511"/>
      <c r="CX14" s="511"/>
      <c r="CY14" s="511"/>
      <c r="CZ14" s="511"/>
      <c r="DA14" s="512"/>
      <c r="DB14" s="510">
        <v>84.5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36029</v>
      </c>
      <c r="S15" s="497"/>
      <c r="T15" s="497"/>
      <c r="U15" s="497"/>
      <c r="V15" s="498"/>
      <c r="W15" s="431" t="s">
        <v>126</v>
      </c>
      <c r="X15" s="432"/>
      <c r="Y15" s="432"/>
      <c r="Z15" s="432"/>
      <c r="AA15" s="432"/>
      <c r="AB15" s="422"/>
      <c r="AC15" s="466">
        <v>5518</v>
      </c>
      <c r="AD15" s="467"/>
      <c r="AE15" s="467"/>
      <c r="AF15" s="467"/>
      <c r="AG15" s="506"/>
      <c r="AH15" s="466">
        <v>6885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3478085</v>
      </c>
      <c r="BO15" s="379"/>
      <c r="BP15" s="379"/>
      <c r="BQ15" s="379"/>
      <c r="BR15" s="379"/>
      <c r="BS15" s="379"/>
      <c r="BT15" s="379"/>
      <c r="BU15" s="380"/>
      <c r="BV15" s="378">
        <v>3307438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32.299999999999997</v>
      </c>
      <c r="AD16" s="500"/>
      <c r="AE16" s="500"/>
      <c r="AF16" s="500"/>
      <c r="AG16" s="501"/>
      <c r="AH16" s="499">
        <v>36.1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6621972</v>
      </c>
      <c r="BO16" s="416"/>
      <c r="BP16" s="416"/>
      <c r="BQ16" s="416"/>
      <c r="BR16" s="416"/>
      <c r="BS16" s="416"/>
      <c r="BT16" s="416"/>
      <c r="BU16" s="417"/>
      <c r="BV16" s="415">
        <v>6423468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10323</v>
      </c>
      <c r="AD17" s="467"/>
      <c r="AE17" s="467"/>
      <c r="AF17" s="467"/>
      <c r="AG17" s="506"/>
      <c r="AH17" s="466">
        <v>10546</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4409524</v>
      </c>
      <c r="BO17" s="416"/>
      <c r="BP17" s="416"/>
      <c r="BQ17" s="416"/>
      <c r="BR17" s="416"/>
      <c r="BS17" s="416"/>
      <c r="BT17" s="416"/>
      <c r="BU17" s="417"/>
      <c r="BV17" s="415">
        <v>4253419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33.619999999999997</v>
      </c>
      <c r="M18" s="528"/>
      <c r="N18" s="528"/>
      <c r="O18" s="528"/>
      <c r="P18" s="528"/>
      <c r="Q18" s="528"/>
      <c r="R18" s="529"/>
      <c r="S18" s="529"/>
      <c r="T18" s="529"/>
      <c r="U18" s="529"/>
      <c r="V18" s="530"/>
      <c r="W18" s="433"/>
      <c r="X18" s="434"/>
      <c r="Y18" s="434"/>
      <c r="Z18" s="434"/>
      <c r="AA18" s="434"/>
      <c r="AB18" s="425"/>
      <c r="AC18" s="531">
        <v>60.5</v>
      </c>
      <c r="AD18" s="532"/>
      <c r="AE18" s="532"/>
      <c r="AF18" s="532"/>
      <c r="AG18" s="533"/>
      <c r="AH18" s="531">
        <v>55.3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7830683</v>
      </c>
      <c r="BO18" s="416"/>
      <c r="BP18" s="416"/>
      <c r="BQ18" s="416"/>
      <c r="BR18" s="416"/>
      <c r="BS18" s="416"/>
      <c r="BT18" s="416"/>
      <c r="BU18" s="417"/>
      <c r="BV18" s="415">
        <v>7481404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1036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9645234</v>
      </c>
      <c r="BO19" s="416"/>
      <c r="BP19" s="416"/>
      <c r="BQ19" s="416"/>
      <c r="BR19" s="416"/>
      <c r="BS19" s="416"/>
      <c r="BT19" s="416"/>
      <c r="BU19" s="417"/>
      <c r="BV19" s="415">
        <v>9382340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12709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13932387</v>
      </c>
      <c r="BO23" s="416"/>
      <c r="BP23" s="416"/>
      <c r="BQ23" s="416"/>
      <c r="BR23" s="416"/>
      <c r="BS23" s="416"/>
      <c r="BT23" s="416"/>
      <c r="BU23" s="417"/>
      <c r="BV23" s="415">
        <v>14315415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8190</v>
      </c>
      <c r="R24" s="467"/>
      <c r="S24" s="467"/>
      <c r="T24" s="467"/>
      <c r="U24" s="467"/>
      <c r="V24" s="506"/>
      <c r="W24" s="561"/>
      <c r="X24" s="549"/>
      <c r="Y24" s="550"/>
      <c r="Z24" s="465" t="s">
        <v>149</v>
      </c>
      <c r="AA24" s="445"/>
      <c r="AB24" s="445"/>
      <c r="AC24" s="445"/>
      <c r="AD24" s="445"/>
      <c r="AE24" s="445"/>
      <c r="AF24" s="445"/>
      <c r="AG24" s="446"/>
      <c r="AH24" s="466">
        <v>263</v>
      </c>
      <c r="AI24" s="467"/>
      <c r="AJ24" s="467"/>
      <c r="AK24" s="467"/>
      <c r="AL24" s="506"/>
      <c r="AM24" s="466">
        <v>864744</v>
      </c>
      <c r="AN24" s="467"/>
      <c r="AO24" s="467"/>
      <c r="AP24" s="467"/>
      <c r="AQ24" s="467"/>
      <c r="AR24" s="506"/>
      <c r="AS24" s="466">
        <v>3288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12901942</v>
      </c>
      <c r="BO24" s="416"/>
      <c r="BP24" s="416"/>
      <c r="BQ24" s="416"/>
      <c r="BR24" s="416"/>
      <c r="BS24" s="416"/>
      <c r="BT24" s="416"/>
      <c r="BU24" s="417"/>
      <c r="BV24" s="415">
        <v>13168371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6650</v>
      </c>
      <c r="R25" s="467"/>
      <c r="S25" s="467"/>
      <c r="T25" s="467"/>
      <c r="U25" s="467"/>
      <c r="V25" s="506"/>
      <c r="W25" s="561"/>
      <c r="X25" s="549"/>
      <c r="Y25" s="550"/>
      <c r="Z25" s="465" t="s">
        <v>152</v>
      </c>
      <c r="AA25" s="445"/>
      <c r="AB25" s="445"/>
      <c r="AC25" s="445"/>
      <c r="AD25" s="445"/>
      <c r="AE25" s="445"/>
      <c r="AF25" s="445"/>
      <c r="AG25" s="446"/>
      <c r="AH25" s="466">
        <v>45</v>
      </c>
      <c r="AI25" s="467"/>
      <c r="AJ25" s="467"/>
      <c r="AK25" s="467"/>
      <c r="AL25" s="506"/>
      <c r="AM25" s="466">
        <v>134595</v>
      </c>
      <c r="AN25" s="467"/>
      <c r="AO25" s="467"/>
      <c r="AP25" s="467"/>
      <c r="AQ25" s="467"/>
      <c r="AR25" s="506"/>
      <c r="AS25" s="466">
        <v>2991</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542969</v>
      </c>
      <c r="BO25" s="379"/>
      <c r="BP25" s="379"/>
      <c r="BQ25" s="379"/>
      <c r="BR25" s="379"/>
      <c r="BS25" s="379"/>
      <c r="BT25" s="379"/>
      <c r="BU25" s="380"/>
      <c r="BV25" s="378">
        <v>911387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5930</v>
      </c>
      <c r="R26" s="467"/>
      <c r="S26" s="467"/>
      <c r="T26" s="467"/>
      <c r="U26" s="467"/>
      <c r="V26" s="506"/>
      <c r="W26" s="561"/>
      <c r="X26" s="549"/>
      <c r="Y26" s="550"/>
      <c r="Z26" s="465" t="s">
        <v>155</v>
      </c>
      <c r="AA26" s="571"/>
      <c r="AB26" s="571"/>
      <c r="AC26" s="571"/>
      <c r="AD26" s="571"/>
      <c r="AE26" s="571"/>
      <c r="AF26" s="571"/>
      <c r="AG26" s="572"/>
      <c r="AH26" s="466">
        <v>18</v>
      </c>
      <c r="AI26" s="467"/>
      <c r="AJ26" s="467"/>
      <c r="AK26" s="467"/>
      <c r="AL26" s="506"/>
      <c r="AM26" s="466">
        <v>66852</v>
      </c>
      <c r="AN26" s="467"/>
      <c r="AO26" s="467"/>
      <c r="AP26" s="467"/>
      <c r="AQ26" s="467"/>
      <c r="AR26" s="506"/>
      <c r="AS26" s="466">
        <v>3714</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4240</v>
      </c>
      <c r="R27" s="467"/>
      <c r="S27" s="467"/>
      <c r="T27" s="467"/>
      <c r="U27" s="467"/>
      <c r="V27" s="506"/>
      <c r="W27" s="561"/>
      <c r="X27" s="549"/>
      <c r="Y27" s="550"/>
      <c r="Z27" s="465" t="s">
        <v>158</v>
      </c>
      <c r="AA27" s="445"/>
      <c r="AB27" s="445"/>
      <c r="AC27" s="445"/>
      <c r="AD27" s="445"/>
      <c r="AE27" s="445"/>
      <c r="AF27" s="445"/>
      <c r="AG27" s="446"/>
      <c r="AH27" s="466" t="s">
        <v>116</v>
      </c>
      <c r="AI27" s="467"/>
      <c r="AJ27" s="467"/>
      <c r="AK27" s="467"/>
      <c r="AL27" s="506"/>
      <c r="AM27" s="466" t="s">
        <v>116</v>
      </c>
      <c r="AN27" s="467"/>
      <c r="AO27" s="467"/>
      <c r="AP27" s="467"/>
      <c r="AQ27" s="467"/>
      <c r="AR27" s="506"/>
      <c r="AS27" s="466" t="s">
        <v>116</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380506</v>
      </c>
      <c r="BO27" s="585"/>
      <c r="BP27" s="585"/>
      <c r="BQ27" s="585"/>
      <c r="BR27" s="585"/>
      <c r="BS27" s="585"/>
      <c r="BT27" s="585"/>
      <c r="BU27" s="586"/>
      <c r="BV27" s="584">
        <v>380497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3790</v>
      </c>
      <c r="R28" s="467"/>
      <c r="S28" s="467"/>
      <c r="T28" s="467"/>
      <c r="U28" s="467"/>
      <c r="V28" s="506"/>
      <c r="W28" s="561"/>
      <c r="X28" s="549"/>
      <c r="Y28" s="550"/>
      <c r="Z28" s="465" t="s">
        <v>161</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2422157</v>
      </c>
      <c r="BO28" s="379"/>
      <c r="BP28" s="379"/>
      <c r="BQ28" s="379"/>
      <c r="BR28" s="379"/>
      <c r="BS28" s="379"/>
      <c r="BT28" s="379"/>
      <c r="BU28" s="380"/>
      <c r="BV28" s="378">
        <v>2420696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15</v>
      </c>
      <c r="M29" s="467"/>
      <c r="N29" s="467"/>
      <c r="O29" s="467"/>
      <c r="P29" s="506"/>
      <c r="Q29" s="466">
        <v>3600</v>
      </c>
      <c r="R29" s="467"/>
      <c r="S29" s="467"/>
      <c r="T29" s="467"/>
      <c r="U29" s="467"/>
      <c r="V29" s="506"/>
      <c r="W29" s="562"/>
      <c r="X29" s="563"/>
      <c r="Y29" s="564"/>
      <c r="Z29" s="465" t="s">
        <v>165</v>
      </c>
      <c r="AA29" s="445"/>
      <c r="AB29" s="445"/>
      <c r="AC29" s="445"/>
      <c r="AD29" s="445"/>
      <c r="AE29" s="445"/>
      <c r="AF29" s="445"/>
      <c r="AG29" s="446"/>
      <c r="AH29" s="466">
        <v>263</v>
      </c>
      <c r="AI29" s="467"/>
      <c r="AJ29" s="467"/>
      <c r="AK29" s="467"/>
      <c r="AL29" s="506"/>
      <c r="AM29" s="466">
        <v>864744</v>
      </c>
      <c r="AN29" s="467"/>
      <c r="AO29" s="467"/>
      <c r="AP29" s="467"/>
      <c r="AQ29" s="467"/>
      <c r="AR29" s="506"/>
      <c r="AS29" s="466">
        <v>3288</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38230</v>
      </c>
      <c r="BO29" s="416"/>
      <c r="BP29" s="416"/>
      <c r="BQ29" s="416"/>
      <c r="BR29" s="416"/>
      <c r="BS29" s="416"/>
      <c r="BT29" s="416"/>
      <c r="BU29" s="417"/>
      <c r="BV29" s="415">
        <v>38204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100.7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479407</v>
      </c>
      <c r="BO30" s="585"/>
      <c r="BP30" s="585"/>
      <c r="BQ30" s="585"/>
      <c r="BR30" s="585"/>
      <c r="BS30" s="585"/>
      <c r="BT30" s="585"/>
      <c r="BU30" s="586"/>
      <c r="BV30" s="584">
        <v>158373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花宗太田土木組合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筑後川昇開橋観光財団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大川柳川衛生組合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大川インテリア振興センター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福岡県市町村消防団員等公務災害補償組合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久留米広域市町村圏事務組合（一般会計）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久留米広域市町村圏事務組合（ふるさと振興事業特別会計）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久留米広域市町村圏事務組合（小児救急医療支援事業特別会計）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久留米広域市町村圏事務組合（広域消防特別会計）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八女西部広域事務組合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福岡県自治振興組合（一般会計）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福岡県自治振興組合（公文書館事業特別会計）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2" t="s">
        <v>523</v>
      </c>
      <c r="D34" s="1182"/>
      <c r="E34" s="1183"/>
      <c r="F34" s="32">
        <v>0.27</v>
      </c>
      <c r="G34" s="33" t="s">
        <v>524</v>
      </c>
      <c r="H34" s="33" t="s">
        <v>525</v>
      </c>
      <c r="I34" s="33" t="s">
        <v>526</v>
      </c>
      <c r="J34" s="34" t="s">
        <v>527</v>
      </c>
      <c r="K34" s="22"/>
      <c r="L34" s="22"/>
      <c r="M34" s="22"/>
      <c r="N34" s="22"/>
      <c r="O34" s="22"/>
      <c r="P34" s="22"/>
    </row>
    <row r="35" spans="1:16" ht="39" customHeight="1">
      <c r="A35" s="22"/>
      <c r="B35" s="35"/>
      <c r="C35" s="1176" t="s">
        <v>528</v>
      </c>
      <c r="D35" s="1177"/>
      <c r="E35" s="1178"/>
      <c r="F35" s="36">
        <v>15.36</v>
      </c>
      <c r="G35" s="37">
        <v>15.33</v>
      </c>
      <c r="H35" s="37">
        <v>14.64</v>
      </c>
      <c r="I35" s="37">
        <v>14.59</v>
      </c>
      <c r="J35" s="38">
        <v>13.29</v>
      </c>
      <c r="K35" s="22"/>
      <c r="L35" s="22"/>
      <c r="M35" s="22"/>
      <c r="N35" s="22"/>
      <c r="O35" s="22"/>
      <c r="P35" s="22"/>
    </row>
    <row r="36" spans="1:16" ht="39" customHeight="1">
      <c r="A36" s="22"/>
      <c r="B36" s="35"/>
      <c r="C36" s="1176" t="s">
        <v>529</v>
      </c>
      <c r="D36" s="1177"/>
      <c r="E36" s="1178"/>
      <c r="F36" s="36">
        <v>11.86</v>
      </c>
      <c r="G36" s="37">
        <v>9.76</v>
      </c>
      <c r="H36" s="37">
        <v>7.04</v>
      </c>
      <c r="I36" s="37">
        <v>3.94</v>
      </c>
      <c r="J36" s="38">
        <v>3.09</v>
      </c>
      <c r="K36" s="22"/>
      <c r="L36" s="22"/>
      <c r="M36" s="22"/>
      <c r="N36" s="22"/>
      <c r="O36" s="22"/>
      <c r="P36" s="22"/>
    </row>
    <row r="37" spans="1:16" ht="39" customHeight="1">
      <c r="A37" s="22"/>
      <c r="B37" s="35"/>
      <c r="C37" s="1176" t="s">
        <v>530</v>
      </c>
      <c r="D37" s="1177"/>
      <c r="E37" s="1178"/>
      <c r="F37" s="36">
        <v>0.14000000000000001</v>
      </c>
      <c r="G37" s="37">
        <v>0.34</v>
      </c>
      <c r="H37" s="37">
        <v>0.49</v>
      </c>
      <c r="I37" s="37">
        <v>0.87</v>
      </c>
      <c r="J37" s="38">
        <v>0.56999999999999995</v>
      </c>
      <c r="K37" s="22"/>
      <c r="L37" s="22"/>
      <c r="M37" s="22"/>
      <c r="N37" s="22"/>
      <c r="O37" s="22"/>
      <c r="P37" s="22"/>
    </row>
    <row r="38" spans="1:16" ht="39" customHeight="1">
      <c r="A38" s="22"/>
      <c r="B38" s="35"/>
      <c r="C38" s="1176" t="s">
        <v>531</v>
      </c>
      <c r="D38" s="1177"/>
      <c r="E38" s="1178"/>
      <c r="F38" s="36">
        <v>0.01</v>
      </c>
      <c r="G38" s="37">
        <v>0.03</v>
      </c>
      <c r="H38" s="37">
        <v>0.13</v>
      </c>
      <c r="I38" s="37">
        <v>0.13</v>
      </c>
      <c r="J38" s="38">
        <v>0.03</v>
      </c>
      <c r="K38" s="22"/>
      <c r="L38" s="22"/>
      <c r="M38" s="22"/>
      <c r="N38" s="22"/>
      <c r="O38" s="22"/>
      <c r="P38" s="22"/>
    </row>
    <row r="39" spans="1:16" ht="39" customHeight="1">
      <c r="A39" s="22"/>
      <c r="B39" s="35"/>
      <c r="C39" s="1176" t="s">
        <v>532</v>
      </c>
      <c r="D39" s="1177"/>
      <c r="E39" s="1178"/>
      <c r="F39" s="36">
        <v>0</v>
      </c>
      <c r="G39" s="37">
        <v>0</v>
      </c>
      <c r="H39" s="37">
        <v>0</v>
      </c>
      <c r="I39" s="37">
        <v>0</v>
      </c>
      <c r="J39" s="38">
        <v>0</v>
      </c>
      <c r="K39" s="22"/>
      <c r="L39" s="22"/>
      <c r="M39" s="22"/>
      <c r="N39" s="22"/>
      <c r="O39" s="22"/>
      <c r="P39" s="22"/>
    </row>
    <row r="40" spans="1:16" ht="39" customHeight="1">
      <c r="A40" s="22"/>
      <c r="B40" s="35"/>
      <c r="C40" s="1176" t="s">
        <v>533</v>
      </c>
      <c r="D40" s="1177"/>
      <c r="E40" s="1178"/>
      <c r="F40" s="36">
        <v>0</v>
      </c>
      <c r="G40" s="37">
        <v>0</v>
      </c>
      <c r="H40" s="37">
        <v>0.05</v>
      </c>
      <c r="I40" s="37">
        <v>0</v>
      </c>
      <c r="J40" s="38">
        <v>0</v>
      </c>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534</v>
      </c>
      <c r="D42" s="1177"/>
      <c r="E42" s="1178"/>
      <c r="F42" s="36" t="s">
        <v>474</v>
      </c>
      <c r="G42" s="37" t="s">
        <v>474</v>
      </c>
      <c r="H42" s="37" t="s">
        <v>474</v>
      </c>
      <c r="I42" s="37" t="s">
        <v>474</v>
      </c>
      <c r="J42" s="38" t="s">
        <v>474</v>
      </c>
      <c r="K42" s="22"/>
      <c r="L42" s="22"/>
      <c r="M42" s="22"/>
      <c r="N42" s="22"/>
      <c r="O42" s="22"/>
      <c r="P42" s="22"/>
    </row>
    <row r="43" spans="1:16" ht="39" customHeight="1" thickBot="1">
      <c r="A43" s="22"/>
      <c r="B43" s="40"/>
      <c r="C43" s="1179" t="s">
        <v>535</v>
      </c>
      <c r="D43" s="1180"/>
      <c r="E43" s="1181"/>
      <c r="F43" s="41" t="s">
        <v>474</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2" t="s">
        <v>10</v>
      </c>
      <c r="C45" s="1193"/>
      <c r="D45" s="58"/>
      <c r="E45" s="1198" t="s">
        <v>11</v>
      </c>
      <c r="F45" s="1198"/>
      <c r="G45" s="1198"/>
      <c r="H45" s="1198"/>
      <c r="I45" s="1198"/>
      <c r="J45" s="1199"/>
      <c r="K45" s="59">
        <v>1480</v>
      </c>
      <c r="L45" s="60">
        <v>1508</v>
      </c>
      <c r="M45" s="60">
        <v>1550</v>
      </c>
      <c r="N45" s="60">
        <v>1535</v>
      </c>
      <c r="O45" s="61">
        <v>1493</v>
      </c>
      <c r="P45" s="48"/>
      <c r="Q45" s="48"/>
      <c r="R45" s="48"/>
      <c r="S45" s="48"/>
      <c r="T45" s="48"/>
      <c r="U45" s="48"/>
    </row>
    <row r="46" spans="1:21" ht="30.75" customHeight="1">
      <c r="A46" s="48"/>
      <c r="B46" s="1194"/>
      <c r="C46" s="1195"/>
      <c r="D46" s="62"/>
      <c r="E46" s="1186" t="s">
        <v>12</v>
      </c>
      <c r="F46" s="1186"/>
      <c r="G46" s="1186"/>
      <c r="H46" s="1186"/>
      <c r="I46" s="1186"/>
      <c r="J46" s="1187"/>
      <c r="K46" s="63" t="s">
        <v>474</v>
      </c>
      <c r="L46" s="64" t="s">
        <v>474</v>
      </c>
      <c r="M46" s="64" t="s">
        <v>474</v>
      </c>
      <c r="N46" s="64" t="s">
        <v>474</v>
      </c>
      <c r="O46" s="65" t="s">
        <v>474</v>
      </c>
      <c r="P46" s="48"/>
      <c r="Q46" s="48"/>
      <c r="R46" s="48"/>
      <c r="S46" s="48"/>
      <c r="T46" s="48"/>
      <c r="U46" s="48"/>
    </row>
    <row r="47" spans="1:21" ht="30.75" customHeight="1">
      <c r="A47" s="48"/>
      <c r="B47" s="1194"/>
      <c r="C47" s="1195"/>
      <c r="D47" s="62"/>
      <c r="E47" s="1186" t="s">
        <v>13</v>
      </c>
      <c r="F47" s="1186"/>
      <c r="G47" s="1186"/>
      <c r="H47" s="1186"/>
      <c r="I47" s="1186"/>
      <c r="J47" s="1187"/>
      <c r="K47" s="63" t="s">
        <v>474</v>
      </c>
      <c r="L47" s="64" t="s">
        <v>474</v>
      </c>
      <c r="M47" s="64" t="s">
        <v>474</v>
      </c>
      <c r="N47" s="64" t="s">
        <v>474</v>
      </c>
      <c r="O47" s="65" t="s">
        <v>474</v>
      </c>
      <c r="P47" s="48"/>
      <c r="Q47" s="48"/>
      <c r="R47" s="48"/>
      <c r="S47" s="48"/>
      <c r="T47" s="48"/>
      <c r="U47" s="48"/>
    </row>
    <row r="48" spans="1:21" ht="30.75" customHeight="1">
      <c r="A48" s="48"/>
      <c r="B48" s="1194"/>
      <c r="C48" s="1195"/>
      <c r="D48" s="62"/>
      <c r="E48" s="1186" t="s">
        <v>14</v>
      </c>
      <c r="F48" s="1186"/>
      <c r="G48" s="1186"/>
      <c r="H48" s="1186"/>
      <c r="I48" s="1186"/>
      <c r="J48" s="1187"/>
      <c r="K48" s="63">
        <v>174</v>
      </c>
      <c r="L48" s="64">
        <v>170</v>
      </c>
      <c r="M48" s="64">
        <v>178</v>
      </c>
      <c r="N48" s="64">
        <v>184</v>
      </c>
      <c r="O48" s="65">
        <v>183</v>
      </c>
      <c r="P48" s="48"/>
      <c r="Q48" s="48"/>
      <c r="R48" s="48"/>
      <c r="S48" s="48"/>
      <c r="T48" s="48"/>
      <c r="U48" s="48"/>
    </row>
    <row r="49" spans="1:21" ht="30.75" customHeight="1">
      <c r="A49" s="48"/>
      <c r="B49" s="1194"/>
      <c r="C49" s="1195"/>
      <c r="D49" s="62"/>
      <c r="E49" s="1186" t="s">
        <v>15</v>
      </c>
      <c r="F49" s="1186"/>
      <c r="G49" s="1186"/>
      <c r="H49" s="1186"/>
      <c r="I49" s="1186"/>
      <c r="J49" s="1187"/>
      <c r="K49" s="63">
        <v>55</v>
      </c>
      <c r="L49" s="64">
        <v>50</v>
      </c>
      <c r="M49" s="64">
        <v>59</v>
      </c>
      <c r="N49" s="64">
        <v>30</v>
      </c>
      <c r="O49" s="65">
        <v>25</v>
      </c>
      <c r="P49" s="48"/>
      <c r="Q49" s="48"/>
      <c r="R49" s="48"/>
      <c r="S49" s="48"/>
      <c r="T49" s="48"/>
      <c r="U49" s="48"/>
    </row>
    <row r="50" spans="1:21" ht="30.75" customHeight="1">
      <c r="A50" s="48"/>
      <c r="B50" s="1194"/>
      <c r="C50" s="1195"/>
      <c r="D50" s="62"/>
      <c r="E50" s="1186" t="s">
        <v>16</v>
      </c>
      <c r="F50" s="1186"/>
      <c r="G50" s="1186"/>
      <c r="H50" s="1186"/>
      <c r="I50" s="1186"/>
      <c r="J50" s="1187"/>
      <c r="K50" s="63">
        <v>4</v>
      </c>
      <c r="L50" s="64">
        <v>32</v>
      </c>
      <c r="M50" s="64">
        <v>18</v>
      </c>
      <c r="N50" s="64">
        <v>8</v>
      </c>
      <c r="O50" s="65">
        <v>3</v>
      </c>
      <c r="P50" s="48"/>
      <c r="Q50" s="48"/>
      <c r="R50" s="48"/>
      <c r="S50" s="48"/>
      <c r="T50" s="48"/>
      <c r="U50" s="48"/>
    </row>
    <row r="51" spans="1:21" ht="30.75" customHeight="1">
      <c r="A51" s="48"/>
      <c r="B51" s="1196"/>
      <c r="C51" s="1197"/>
      <c r="D51" s="66"/>
      <c r="E51" s="1186" t="s">
        <v>17</v>
      </c>
      <c r="F51" s="1186"/>
      <c r="G51" s="1186"/>
      <c r="H51" s="1186"/>
      <c r="I51" s="1186"/>
      <c r="J51" s="1187"/>
      <c r="K51" s="63" t="s">
        <v>474</v>
      </c>
      <c r="L51" s="64" t="s">
        <v>474</v>
      </c>
      <c r="M51" s="64" t="s">
        <v>474</v>
      </c>
      <c r="N51" s="64" t="s">
        <v>474</v>
      </c>
      <c r="O51" s="65" t="s">
        <v>474</v>
      </c>
      <c r="P51" s="48"/>
      <c r="Q51" s="48"/>
      <c r="R51" s="48"/>
      <c r="S51" s="48"/>
      <c r="T51" s="48"/>
      <c r="U51" s="48"/>
    </row>
    <row r="52" spans="1:21" ht="30.75" customHeight="1">
      <c r="A52" s="48"/>
      <c r="B52" s="1184" t="s">
        <v>18</v>
      </c>
      <c r="C52" s="1185"/>
      <c r="D52" s="66"/>
      <c r="E52" s="1186" t="s">
        <v>19</v>
      </c>
      <c r="F52" s="1186"/>
      <c r="G52" s="1186"/>
      <c r="H52" s="1186"/>
      <c r="I52" s="1186"/>
      <c r="J52" s="1187"/>
      <c r="K52" s="63">
        <v>1000</v>
      </c>
      <c r="L52" s="64">
        <v>1018</v>
      </c>
      <c r="M52" s="64">
        <v>1036</v>
      </c>
      <c r="N52" s="64">
        <v>1078</v>
      </c>
      <c r="O52" s="65">
        <v>1037</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713</v>
      </c>
      <c r="L53" s="69">
        <v>742</v>
      </c>
      <c r="M53" s="69">
        <v>769</v>
      </c>
      <c r="N53" s="69">
        <v>679</v>
      </c>
      <c r="O53" s="70">
        <v>667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00" t="s">
        <v>23</v>
      </c>
      <c r="C41" s="1201"/>
      <c r="D41" s="81"/>
      <c r="E41" s="1206" t="s">
        <v>24</v>
      </c>
      <c r="F41" s="1206"/>
      <c r="G41" s="1206"/>
      <c r="H41" s="1207"/>
      <c r="I41" s="82">
        <v>15154</v>
      </c>
      <c r="J41" s="83">
        <v>14695</v>
      </c>
      <c r="K41" s="83">
        <v>14215</v>
      </c>
      <c r="L41" s="83">
        <v>14315</v>
      </c>
      <c r="M41" s="84">
        <v>13932</v>
      </c>
    </row>
    <row r="42" spans="2:13" ht="27.75" customHeight="1">
      <c r="B42" s="1202"/>
      <c r="C42" s="1203"/>
      <c r="D42" s="85"/>
      <c r="E42" s="1208" t="s">
        <v>25</v>
      </c>
      <c r="F42" s="1208"/>
      <c r="G42" s="1208"/>
      <c r="H42" s="1209"/>
      <c r="I42" s="86">
        <v>16</v>
      </c>
      <c r="J42" s="87">
        <v>12</v>
      </c>
      <c r="K42" s="87">
        <v>10</v>
      </c>
      <c r="L42" s="87">
        <v>8</v>
      </c>
      <c r="M42" s="88">
        <v>6</v>
      </c>
    </row>
    <row r="43" spans="2:13" ht="27.75" customHeight="1">
      <c r="B43" s="1202"/>
      <c r="C43" s="1203"/>
      <c r="D43" s="85"/>
      <c r="E43" s="1208" t="s">
        <v>26</v>
      </c>
      <c r="F43" s="1208"/>
      <c r="G43" s="1208"/>
      <c r="H43" s="1209"/>
      <c r="I43" s="86">
        <v>4399</v>
      </c>
      <c r="J43" s="87">
        <v>4465</v>
      </c>
      <c r="K43" s="87">
        <v>4550</v>
      </c>
      <c r="L43" s="87">
        <v>4613</v>
      </c>
      <c r="M43" s="88">
        <v>4634</v>
      </c>
    </row>
    <row r="44" spans="2:13" ht="27.75" customHeight="1">
      <c r="B44" s="1202"/>
      <c r="C44" s="1203"/>
      <c r="D44" s="85"/>
      <c r="E44" s="1208" t="s">
        <v>27</v>
      </c>
      <c r="F44" s="1208"/>
      <c r="G44" s="1208"/>
      <c r="H44" s="1209"/>
      <c r="I44" s="86">
        <v>103</v>
      </c>
      <c r="J44" s="87">
        <v>39</v>
      </c>
      <c r="K44" s="87">
        <v>14</v>
      </c>
      <c r="L44" s="87">
        <v>7</v>
      </c>
      <c r="M44" s="88">
        <v>5</v>
      </c>
    </row>
    <row r="45" spans="2:13" ht="27.75" customHeight="1">
      <c r="B45" s="1202"/>
      <c r="C45" s="1203"/>
      <c r="D45" s="85"/>
      <c r="E45" s="1208" t="s">
        <v>28</v>
      </c>
      <c r="F45" s="1208"/>
      <c r="G45" s="1208"/>
      <c r="H45" s="1209"/>
      <c r="I45" s="86">
        <v>2558</v>
      </c>
      <c r="J45" s="87">
        <v>2543</v>
      </c>
      <c r="K45" s="87">
        <v>2431</v>
      </c>
      <c r="L45" s="87">
        <v>2285</v>
      </c>
      <c r="M45" s="88">
        <v>2215</v>
      </c>
    </row>
    <row r="46" spans="2:13" ht="27.75" customHeight="1">
      <c r="B46" s="1202"/>
      <c r="C46" s="1203"/>
      <c r="D46" s="85"/>
      <c r="E46" s="1208" t="s">
        <v>29</v>
      </c>
      <c r="F46" s="1208"/>
      <c r="G46" s="1208"/>
      <c r="H46" s="1209"/>
      <c r="I46" s="86" t="s">
        <v>474</v>
      </c>
      <c r="J46" s="87" t="s">
        <v>474</v>
      </c>
      <c r="K46" s="87" t="s">
        <v>474</v>
      </c>
      <c r="L46" s="87" t="s">
        <v>474</v>
      </c>
      <c r="M46" s="88" t="s">
        <v>474</v>
      </c>
    </row>
    <row r="47" spans="2:13" ht="27.75" customHeight="1">
      <c r="B47" s="1202"/>
      <c r="C47" s="1203"/>
      <c r="D47" s="85"/>
      <c r="E47" s="1208" t="s">
        <v>30</v>
      </c>
      <c r="F47" s="1208"/>
      <c r="G47" s="1208"/>
      <c r="H47" s="1209"/>
      <c r="I47" s="86" t="s">
        <v>474</v>
      </c>
      <c r="J47" s="87" t="s">
        <v>474</v>
      </c>
      <c r="K47" s="87" t="s">
        <v>474</v>
      </c>
      <c r="L47" s="87" t="s">
        <v>474</v>
      </c>
      <c r="M47" s="88" t="s">
        <v>474</v>
      </c>
    </row>
    <row r="48" spans="2:13" ht="27.75" customHeight="1">
      <c r="B48" s="1204"/>
      <c r="C48" s="1205"/>
      <c r="D48" s="85"/>
      <c r="E48" s="1208" t="s">
        <v>31</v>
      </c>
      <c r="F48" s="1208"/>
      <c r="G48" s="1208"/>
      <c r="H48" s="1209"/>
      <c r="I48" s="86" t="s">
        <v>474</v>
      </c>
      <c r="J48" s="87" t="s">
        <v>474</v>
      </c>
      <c r="K48" s="87" t="s">
        <v>474</v>
      </c>
      <c r="L48" s="87" t="s">
        <v>474</v>
      </c>
      <c r="M48" s="88" t="s">
        <v>474</v>
      </c>
    </row>
    <row r="49" spans="2:13" ht="27.75" customHeight="1">
      <c r="B49" s="1210" t="s">
        <v>32</v>
      </c>
      <c r="C49" s="1211"/>
      <c r="D49" s="89"/>
      <c r="E49" s="1208" t="s">
        <v>33</v>
      </c>
      <c r="F49" s="1208"/>
      <c r="G49" s="1208"/>
      <c r="H49" s="1209"/>
      <c r="I49" s="86">
        <v>1492</v>
      </c>
      <c r="J49" s="87">
        <v>2196</v>
      </c>
      <c r="K49" s="87">
        <v>2486</v>
      </c>
      <c r="L49" s="87">
        <v>2789</v>
      </c>
      <c r="M49" s="88">
        <v>3113</v>
      </c>
    </row>
    <row r="50" spans="2:13" ht="27.75" customHeight="1">
      <c r="B50" s="1202"/>
      <c r="C50" s="1203"/>
      <c r="D50" s="85"/>
      <c r="E50" s="1208" t="s">
        <v>34</v>
      </c>
      <c r="F50" s="1208"/>
      <c r="G50" s="1208"/>
      <c r="H50" s="1209"/>
      <c r="I50" s="86">
        <v>1779</v>
      </c>
      <c r="J50" s="87">
        <v>1779</v>
      </c>
      <c r="K50" s="87">
        <v>1629</v>
      </c>
      <c r="L50" s="87">
        <v>1520</v>
      </c>
      <c r="M50" s="88">
        <v>1405</v>
      </c>
    </row>
    <row r="51" spans="2:13" ht="27.75" customHeight="1">
      <c r="B51" s="1204"/>
      <c r="C51" s="1205"/>
      <c r="D51" s="85"/>
      <c r="E51" s="1208" t="s">
        <v>35</v>
      </c>
      <c r="F51" s="1208"/>
      <c r="G51" s="1208"/>
      <c r="H51" s="1209"/>
      <c r="I51" s="86">
        <v>10760</v>
      </c>
      <c r="J51" s="87">
        <v>10881</v>
      </c>
      <c r="K51" s="87">
        <v>11009</v>
      </c>
      <c r="L51" s="87">
        <v>10957</v>
      </c>
      <c r="M51" s="88">
        <v>10917</v>
      </c>
    </row>
    <row r="52" spans="2:13" ht="27.75" customHeight="1" thickBot="1">
      <c r="B52" s="1212" t="s">
        <v>36</v>
      </c>
      <c r="C52" s="1213"/>
      <c r="D52" s="90"/>
      <c r="E52" s="1214" t="s">
        <v>37</v>
      </c>
      <c r="F52" s="1214"/>
      <c r="G52" s="1214"/>
      <c r="H52" s="1215"/>
      <c r="I52" s="91">
        <v>8198</v>
      </c>
      <c r="J52" s="92">
        <v>6897</v>
      </c>
      <c r="K52" s="92">
        <v>6095</v>
      </c>
      <c r="L52" s="92">
        <v>5962</v>
      </c>
      <c r="M52" s="93">
        <v>5358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564</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564</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563</v>
      </c>
      <c r="C41" s="246"/>
      <c r="D41" s="246"/>
      <c r="E41" s="246"/>
      <c r="F41" s="246"/>
      <c r="G41" s="246"/>
      <c r="H41" s="246"/>
      <c r="I41" s="246"/>
      <c r="J41" s="246"/>
      <c r="K41" s="246"/>
      <c r="L41" s="246"/>
      <c r="M41" s="246"/>
      <c r="N41" s="246"/>
      <c r="O41" s="246"/>
      <c r="P41" s="247"/>
    </row>
    <row r="42" spans="2:17" ht="13.5">
      <c r="B42" s="248"/>
      <c r="C42" s="244"/>
      <c r="D42" s="244"/>
      <c r="E42" s="244"/>
      <c r="F42" s="244"/>
      <c r="G42" s="353" t="s">
        <v>559</v>
      </c>
      <c r="I42" s="352"/>
      <c r="J42" s="352"/>
      <c r="K42" s="352"/>
      <c r="L42" s="244"/>
      <c r="M42" s="244"/>
      <c r="N42" s="244"/>
      <c r="O42" s="244"/>
    </row>
    <row r="43" spans="2:17" ht="13.5">
      <c r="B43" s="248"/>
      <c r="C43" s="244"/>
      <c r="D43" s="244"/>
      <c r="E43" s="244"/>
      <c r="F43" s="244"/>
      <c r="G43" s="1216"/>
      <c r="H43" s="1217"/>
      <c r="I43" s="1217"/>
      <c r="J43" s="1217"/>
      <c r="K43" s="1217"/>
      <c r="L43" s="1217"/>
      <c r="M43" s="1217"/>
      <c r="N43" s="1217"/>
      <c r="O43" s="1218"/>
    </row>
    <row r="44" spans="2:17" ht="13.5">
      <c r="B44" s="248"/>
      <c r="C44" s="244"/>
      <c r="D44" s="244"/>
      <c r="E44" s="244"/>
      <c r="F44" s="244"/>
      <c r="G44" s="1219"/>
      <c r="H44" s="1220"/>
      <c r="I44" s="1220"/>
      <c r="J44" s="1220"/>
      <c r="K44" s="1220"/>
      <c r="L44" s="1220"/>
      <c r="M44" s="1220"/>
      <c r="N44" s="1220"/>
      <c r="O44" s="1221"/>
    </row>
    <row r="45" spans="2:17" ht="13.5">
      <c r="B45" s="248"/>
      <c r="C45" s="244"/>
      <c r="D45" s="244"/>
      <c r="E45" s="244"/>
      <c r="F45" s="244"/>
      <c r="G45" s="1219"/>
      <c r="H45" s="1220"/>
      <c r="I45" s="1220"/>
      <c r="J45" s="1220"/>
      <c r="K45" s="1220"/>
      <c r="L45" s="1220"/>
      <c r="M45" s="1220"/>
      <c r="N45" s="1220"/>
      <c r="O45" s="1221"/>
    </row>
    <row r="46" spans="2:17" ht="13.5">
      <c r="B46" s="248"/>
      <c r="C46" s="244"/>
      <c r="D46" s="244"/>
      <c r="E46" s="244"/>
      <c r="F46" s="244"/>
      <c r="G46" s="1219"/>
      <c r="H46" s="1220"/>
      <c r="I46" s="1220"/>
      <c r="J46" s="1220"/>
      <c r="K46" s="1220"/>
      <c r="L46" s="1220"/>
      <c r="M46" s="1220"/>
      <c r="N46" s="1220"/>
      <c r="O46" s="1221"/>
    </row>
    <row r="47" spans="2:17" ht="13.5">
      <c r="B47" s="248"/>
      <c r="C47" s="244"/>
      <c r="D47" s="244"/>
      <c r="E47" s="244"/>
      <c r="F47" s="244"/>
      <c r="G47" s="1222"/>
      <c r="H47" s="1223"/>
      <c r="I47" s="1223"/>
      <c r="J47" s="1223"/>
      <c r="K47" s="1223"/>
      <c r="L47" s="1223"/>
      <c r="M47" s="1223"/>
      <c r="N47" s="1223"/>
      <c r="O47" s="1224"/>
    </row>
    <row r="48" spans="2:17" ht="13.5">
      <c r="B48" s="248"/>
      <c r="C48" s="244"/>
      <c r="D48" s="244"/>
      <c r="E48" s="244"/>
      <c r="F48" s="244"/>
      <c r="G48" s="244"/>
      <c r="H48" s="363"/>
      <c r="I48" s="363"/>
      <c r="J48" s="363"/>
    </row>
    <row r="49" spans="1:17" ht="13.5">
      <c r="B49" s="248"/>
      <c r="C49" s="244"/>
      <c r="D49" s="244"/>
      <c r="E49" s="244"/>
      <c r="F49" s="244"/>
      <c r="G49" s="243" t="s">
        <v>562</v>
      </c>
    </row>
    <row r="50" spans="1:17" ht="13.5">
      <c r="B50" s="248"/>
      <c r="C50" s="244"/>
      <c r="D50" s="244"/>
      <c r="E50" s="244"/>
      <c r="F50" s="244"/>
      <c r="G50" s="1225"/>
      <c r="H50" s="1226"/>
      <c r="I50" s="1226"/>
      <c r="J50" s="1227"/>
      <c r="K50" s="345" t="s">
        <v>514</v>
      </c>
      <c r="L50" s="345" t="s">
        <v>515</v>
      </c>
      <c r="M50" s="345" t="s">
        <v>516</v>
      </c>
      <c r="N50" s="345" t="s">
        <v>517</v>
      </c>
      <c r="O50" s="345" t="s">
        <v>518</v>
      </c>
    </row>
    <row r="51" spans="1:17" ht="13.5">
      <c r="B51" s="248"/>
      <c r="C51" s="244"/>
      <c r="D51" s="244"/>
      <c r="E51" s="244"/>
      <c r="F51" s="244"/>
      <c r="G51" s="1228" t="s">
        <v>557</v>
      </c>
      <c r="H51" s="1229"/>
      <c r="I51" s="1234" t="s">
        <v>555</v>
      </c>
      <c r="J51" s="1234"/>
      <c r="K51" s="1236"/>
      <c r="L51" s="1236"/>
      <c r="M51" s="1236"/>
      <c r="N51" s="1236"/>
      <c r="O51" s="1236"/>
    </row>
    <row r="52" spans="1:17" ht="13.5">
      <c r="B52" s="248"/>
      <c r="C52" s="244"/>
      <c r="D52" s="244"/>
      <c r="E52" s="244"/>
      <c r="F52" s="244"/>
      <c r="G52" s="1230"/>
      <c r="H52" s="1231"/>
      <c r="I52" s="1235"/>
      <c r="J52" s="1235"/>
      <c r="K52" s="1237"/>
      <c r="L52" s="1237"/>
      <c r="M52" s="1237"/>
      <c r="N52" s="1237"/>
      <c r="O52" s="1237"/>
    </row>
    <row r="53" spans="1:17" ht="13.5">
      <c r="A53" s="355"/>
      <c r="B53" s="248"/>
      <c r="C53" s="244"/>
      <c r="D53" s="244"/>
      <c r="E53" s="244"/>
      <c r="F53" s="244"/>
      <c r="G53" s="1230"/>
      <c r="H53" s="1231"/>
      <c r="I53" s="1238" t="s">
        <v>561</v>
      </c>
      <c r="J53" s="1238"/>
      <c r="K53" s="1239"/>
      <c r="L53" s="1239"/>
      <c r="M53" s="1239"/>
      <c r="N53" s="1239"/>
      <c r="O53" s="1239"/>
    </row>
    <row r="54" spans="1:17" ht="13.5">
      <c r="A54" s="355"/>
      <c r="B54" s="248"/>
      <c r="C54" s="244"/>
      <c r="D54" s="244"/>
      <c r="E54" s="244"/>
      <c r="F54" s="244"/>
      <c r="G54" s="1232"/>
      <c r="H54" s="1233"/>
      <c r="I54" s="1238"/>
      <c r="J54" s="1238"/>
      <c r="K54" s="1240"/>
      <c r="L54" s="1240"/>
      <c r="M54" s="1240"/>
      <c r="N54" s="1240"/>
      <c r="O54" s="1240"/>
    </row>
    <row r="55" spans="1:17" ht="13.5">
      <c r="A55" s="355"/>
      <c r="B55" s="248"/>
      <c r="C55" s="244"/>
      <c r="D55" s="244"/>
      <c r="E55" s="244"/>
      <c r="F55" s="244"/>
      <c r="G55" s="1241" t="s">
        <v>556</v>
      </c>
      <c r="H55" s="1242"/>
      <c r="I55" s="1238" t="s">
        <v>555</v>
      </c>
      <c r="J55" s="1238"/>
      <c r="K55" s="1236"/>
      <c r="L55" s="1236"/>
      <c r="M55" s="1236"/>
      <c r="N55" s="1236"/>
      <c r="O55" s="1236"/>
    </row>
    <row r="56" spans="1:17" ht="13.5">
      <c r="A56" s="355"/>
      <c r="B56" s="248"/>
      <c r="C56" s="244"/>
      <c r="D56" s="244"/>
      <c r="E56" s="244"/>
      <c r="F56" s="244"/>
      <c r="G56" s="1243"/>
      <c r="H56" s="1244"/>
      <c r="I56" s="1238"/>
      <c r="J56" s="1238"/>
      <c r="K56" s="1237"/>
      <c r="L56" s="1237"/>
      <c r="M56" s="1237"/>
      <c r="N56" s="1237"/>
      <c r="O56" s="1237"/>
    </row>
    <row r="57" spans="1:17" s="355" customFormat="1" ht="13.5">
      <c r="B57" s="356"/>
      <c r="C57" s="352"/>
      <c r="D57" s="352"/>
      <c r="E57" s="352"/>
      <c r="F57" s="352"/>
      <c r="G57" s="1243"/>
      <c r="H57" s="1244"/>
      <c r="I57" s="1247" t="s">
        <v>561</v>
      </c>
      <c r="J57" s="1247"/>
      <c r="K57" s="1239"/>
      <c r="L57" s="1239"/>
      <c r="M57" s="1239"/>
      <c r="N57" s="1239"/>
      <c r="O57" s="1239"/>
      <c r="P57" s="361"/>
      <c r="Q57" s="356"/>
    </row>
    <row r="58" spans="1:17" s="355" customFormat="1" ht="13.5">
      <c r="A58" s="243"/>
      <c r="B58" s="356"/>
      <c r="C58" s="352"/>
      <c r="D58" s="352"/>
      <c r="E58" s="352"/>
      <c r="F58" s="352"/>
      <c r="G58" s="1245"/>
      <c r="H58" s="1246"/>
      <c r="I58" s="1247"/>
      <c r="J58" s="1247"/>
      <c r="K58" s="1240"/>
      <c r="L58" s="1240"/>
      <c r="M58" s="1240"/>
      <c r="N58" s="1240"/>
      <c r="O58" s="1240"/>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560</v>
      </c>
      <c r="C63" s="244"/>
      <c r="D63" s="244"/>
      <c r="E63" s="244"/>
      <c r="F63" s="244"/>
      <c r="G63" s="244"/>
      <c r="H63" s="244"/>
      <c r="I63" s="244"/>
      <c r="J63" s="244"/>
      <c r="K63" s="244"/>
      <c r="L63" s="244"/>
      <c r="M63" s="244"/>
      <c r="N63" s="244"/>
      <c r="O63" s="244"/>
    </row>
    <row r="64" spans="1:17" ht="13.5">
      <c r="B64" s="248"/>
      <c r="C64" s="244"/>
      <c r="D64" s="244"/>
      <c r="E64" s="244"/>
      <c r="F64" s="244"/>
      <c r="G64" s="353" t="s">
        <v>559</v>
      </c>
      <c r="I64" s="352"/>
      <c r="J64" s="352"/>
      <c r="K64" s="352"/>
      <c r="L64" s="244"/>
      <c r="M64" s="244"/>
      <c r="N64" s="244"/>
      <c r="O64" s="244"/>
    </row>
    <row r="65" spans="2:30" ht="13.5">
      <c r="B65" s="248"/>
      <c r="C65" s="244"/>
      <c r="D65" s="244"/>
      <c r="E65" s="244"/>
      <c r="F65" s="244"/>
      <c r="G65" s="1216" t="s">
        <v>565</v>
      </c>
      <c r="H65" s="1217"/>
      <c r="I65" s="1217"/>
      <c r="J65" s="1217"/>
      <c r="K65" s="1217"/>
      <c r="L65" s="1217"/>
      <c r="M65" s="1217"/>
      <c r="N65" s="1217"/>
      <c r="O65" s="1218"/>
    </row>
    <row r="66" spans="2:30" ht="13.5">
      <c r="B66" s="248"/>
      <c r="C66" s="244"/>
      <c r="D66" s="244"/>
      <c r="E66" s="244"/>
      <c r="F66" s="244"/>
      <c r="G66" s="1219"/>
      <c r="H66" s="1220"/>
      <c r="I66" s="1220"/>
      <c r="J66" s="1220"/>
      <c r="K66" s="1220"/>
      <c r="L66" s="1220"/>
      <c r="M66" s="1220"/>
      <c r="N66" s="1220"/>
      <c r="O66" s="1221"/>
    </row>
    <row r="67" spans="2:30" ht="13.5">
      <c r="B67" s="248"/>
      <c r="C67" s="244"/>
      <c r="D67" s="244"/>
      <c r="E67" s="244"/>
      <c r="F67" s="244"/>
      <c r="G67" s="1219"/>
      <c r="H67" s="1220"/>
      <c r="I67" s="1220"/>
      <c r="J67" s="1220"/>
      <c r="K67" s="1220"/>
      <c r="L67" s="1220"/>
      <c r="M67" s="1220"/>
      <c r="N67" s="1220"/>
      <c r="O67" s="1221"/>
    </row>
    <row r="68" spans="2:30" ht="13.5">
      <c r="B68" s="248"/>
      <c r="C68" s="244"/>
      <c r="D68" s="244"/>
      <c r="E68" s="244"/>
      <c r="F68" s="244"/>
      <c r="G68" s="1219"/>
      <c r="H68" s="1220"/>
      <c r="I68" s="1220"/>
      <c r="J68" s="1220"/>
      <c r="K68" s="1220"/>
      <c r="L68" s="1220"/>
      <c r="M68" s="1220"/>
      <c r="N68" s="1220"/>
      <c r="O68" s="1221"/>
    </row>
    <row r="69" spans="2:30" ht="13.5">
      <c r="B69" s="248"/>
      <c r="C69" s="244"/>
      <c r="D69" s="244"/>
      <c r="E69" s="244"/>
      <c r="F69" s="244"/>
      <c r="G69" s="1222"/>
      <c r="H69" s="1223"/>
      <c r="I69" s="1223"/>
      <c r="J69" s="1223"/>
      <c r="K69" s="1223"/>
      <c r="L69" s="1223"/>
      <c r="M69" s="1223"/>
      <c r="N69" s="1223"/>
      <c r="O69" s="1224"/>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558</v>
      </c>
      <c r="I71" s="349"/>
      <c r="J71" s="348"/>
      <c r="K71" s="348"/>
      <c r="L71" s="347"/>
      <c r="M71" s="348"/>
      <c r="N71" s="347"/>
      <c r="O71" s="346"/>
    </row>
    <row r="72" spans="2:30" ht="13.5">
      <c r="B72" s="248"/>
      <c r="C72" s="244"/>
      <c r="D72" s="244"/>
      <c r="E72" s="244"/>
      <c r="F72" s="244"/>
      <c r="G72" s="1225"/>
      <c r="H72" s="1226"/>
      <c r="I72" s="1226"/>
      <c r="J72" s="1227"/>
      <c r="K72" s="345" t="s">
        <v>514</v>
      </c>
      <c r="L72" s="345" t="s">
        <v>515</v>
      </c>
      <c r="M72" s="345" t="s">
        <v>516</v>
      </c>
      <c r="N72" s="345" t="s">
        <v>517</v>
      </c>
      <c r="O72" s="345" t="s">
        <v>518</v>
      </c>
    </row>
    <row r="73" spans="2:30" ht="13.5">
      <c r="B73" s="248"/>
      <c r="C73" s="244"/>
      <c r="D73" s="244"/>
      <c r="E73" s="244"/>
      <c r="F73" s="244"/>
      <c r="G73" s="1228" t="s">
        <v>557</v>
      </c>
      <c r="H73" s="1229"/>
      <c r="I73" s="1234" t="s">
        <v>555</v>
      </c>
      <c r="J73" s="1234"/>
      <c r="K73" s="1248">
        <v>114</v>
      </c>
      <c r="L73" s="1248">
        <v>97.5</v>
      </c>
      <c r="M73" s="1237">
        <v>85.7</v>
      </c>
      <c r="N73" s="1237">
        <v>84.5</v>
      </c>
      <c r="O73" s="1237">
        <v>74.3</v>
      </c>
      <c r="S73" s="243">
        <v>9.9</v>
      </c>
    </row>
    <row r="74" spans="2:30" ht="13.5">
      <c r="B74" s="248"/>
      <c r="C74" s="244"/>
      <c r="D74" s="244"/>
      <c r="E74" s="244"/>
      <c r="F74" s="244"/>
      <c r="G74" s="1230"/>
      <c r="H74" s="1231"/>
      <c r="I74" s="1235"/>
      <c r="J74" s="1235"/>
      <c r="K74" s="1248"/>
      <c r="L74" s="1248"/>
      <c r="M74" s="1237"/>
      <c r="N74" s="1237"/>
      <c r="O74" s="1237"/>
    </row>
    <row r="75" spans="2:30" ht="13.5">
      <c r="B75" s="248"/>
      <c r="C75" s="244"/>
      <c r="D75" s="244"/>
      <c r="E75" s="244"/>
      <c r="F75" s="244"/>
      <c r="G75" s="1230"/>
      <c r="H75" s="1231"/>
      <c r="I75" s="1238" t="s">
        <v>554</v>
      </c>
      <c r="J75" s="1238"/>
      <c r="K75" s="1249">
        <v>10.7</v>
      </c>
      <c r="L75" s="1249">
        <v>10.1</v>
      </c>
      <c r="M75" s="1249">
        <v>10.3</v>
      </c>
      <c r="N75" s="1249">
        <v>10.3</v>
      </c>
      <c r="O75" s="1249">
        <v>9.9</v>
      </c>
      <c r="U75" s="243">
        <v>81.2</v>
      </c>
      <c r="W75" s="243">
        <v>87.2</v>
      </c>
      <c r="Y75" s="243">
        <v>99.8</v>
      </c>
      <c r="AA75" s="243">
        <v>109.5</v>
      </c>
      <c r="AC75" s="243">
        <v>115.2</v>
      </c>
    </row>
    <row r="76" spans="2:30" ht="13.5">
      <c r="B76" s="248"/>
      <c r="C76" s="244"/>
      <c r="D76" s="244"/>
      <c r="E76" s="244"/>
      <c r="F76" s="244"/>
      <c r="G76" s="1232"/>
      <c r="H76" s="1233"/>
      <c r="I76" s="1238"/>
      <c r="J76" s="1238"/>
      <c r="K76" s="1240"/>
      <c r="L76" s="1240"/>
      <c r="M76" s="1240"/>
      <c r="N76" s="1240"/>
      <c r="O76" s="1240"/>
    </row>
    <row r="77" spans="2:30" ht="13.5">
      <c r="B77" s="248"/>
      <c r="C77" s="244"/>
      <c r="D77" s="244"/>
      <c r="E77" s="244"/>
      <c r="F77" s="244"/>
      <c r="G77" s="1241" t="s">
        <v>556</v>
      </c>
      <c r="H77" s="1242"/>
      <c r="I77" s="1238" t="s">
        <v>555</v>
      </c>
      <c r="J77" s="1238"/>
      <c r="K77" s="1248">
        <v>88.3</v>
      </c>
      <c r="L77" s="1248">
        <v>76.2</v>
      </c>
      <c r="M77" s="1237">
        <v>65.3</v>
      </c>
      <c r="N77" s="1237">
        <v>60.8</v>
      </c>
      <c r="O77" s="1237">
        <v>56.8</v>
      </c>
      <c r="R77" s="243">
        <v>12.3</v>
      </c>
      <c r="T77" s="243">
        <v>11.1</v>
      </c>
    </row>
    <row r="78" spans="2:30" ht="13.5">
      <c r="B78" s="248"/>
      <c r="C78" s="244"/>
      <c r="D78" s="244"/>
      <c r="E78" s="244"/>
      <c r="F78" s="244"/>
      <c r="G78" s="1243"/>
      <c r="H78" s="1244"/>
      <c r="I78" s="1238"/>
      <c r="J78" s="1238"/>
      <c r="K78" s="1248"/>
      <c r="L78" s="1248"/>
      <c r="M78" s="1237"/>
      <c r="N78" s="1237"/>
      <c r="O78" s="1237"/>
    </row>
    <row r="79" spans="2:30" ht="13.5">
      <c r="B79" s="248"/>
      <c r="C79" s="244"/>
      <c r="D79" s="244"/>
      <c r="E79" s="244"/>
      <c r="F79" s="244"/>
      <c r="G79" s="1243"/>
      <c r="H79" s="1244"/>
      <c r="I79" s="1250" t="s">
        <v>554</v>
      </c>
      <c r="J79" s="1247"/>
      <c r="K79" s="1251">
        <v>13.8</v>
      </c>
      <c r="L79" s="1251">
        <v>12.8</v>
      </c>
      <c r="M79" s="1251">
        <v>12</v>
      </c>
      <c r="N79" s="1251">
        <v>11.1</v>
      </c>
      <c r="O79" s="1251">
        <v>10.199999999999999</v>
      </c>
      <c r="V79" s="243">
        <v>53.5</v>
      </c>
      <c r="X79" s="243">
        <v>48.2</v>
      </c>
      <c r="Z79" s="243">
        <v>34.200000000000003</v>
      </c>
      <c r="AB79" s="243">
        <v>30.3</v>
      </c>
      <c r="AD79" s="243">
        <v>28.9</v>
      </c>
    </row>
    <row r="80" spans="2:30" ht="13.5">
      <c r="B80" s="248"/>
      <c r="C80" s="244"/>
      <c r="D80" s="244"/>
      <c r="E80" s="244"/>
      <c r="F80" s="244"/>
      <c r="G80" s="1245"/>
      <c r="H80" s="1246"/>
      <c r="I80" s="1247"/>
      <c r="J80" s="1247"/>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29836</v>
      </c>
      <c r="E3" s="116"/>
      <c r="F3" s="117">
        <v>67201</v>
      </c>
      <c r="G3" s="118"/>
      <c r="H3" s="119"/>
    </row>
    <row r="4" spans="1:8">
      <c r="A4" s="120"/>
      <c r="B4" s="121"/>
      <c r="C4" s="122"/>
      <c r="D4" s="123">
        <v>14431</v>
      </c>
      <c r="E4" s="124"/>
      <c r="F4" s="125">
        <v>35210</v>
      </c>
      <c r="G4" s="126"/>
      <c r="H4" s="127"/>
    </row>
    <row r="5" spans="1:8">
      <c r="A5" s="108" t="s">
        <v>508</v>
      </c>
      <c r="B5" s="113"/>
      <c r="C5" s="114"/>
      <c r="D5" s="115">
        <v>30109</v>
      </c>
      <c r="E5" s="116"/>
      <c r="F5" s="117">
        <v>75709</v>
      </c>
      <c r="G5" s="118"/>
      <c r="H5" s="119"/>
    </row>
    <row r="6" spans="1:8">
      <c r="A6" s="120"/>
      <c r="B6" s="121"/>
      <c r="C6" s="122"/>
      <c r="D6" s="123">
        <v>17846</v>
      </c>
      <c r="E6" s="124"/>
      <c r="F6" s="125">
        <v>35212</v>
      </c>
      <c r="G6" s="126"/>
      <c r="H6" s="127"/>
    </row>
    <row r="7" spans="1:8">
      <c r="A7" s="108" t="s">
        <v>509</v>
      </c>
      <c r="B7" s="113"/>
      <c r="C7" s="114"/>
      <c r="D7" s="115">
        <v>43421</v>
      </c>
      <c r="E7" s="116"/>
      <c r="F7" s="117">
        <v>90961</v>
      </c>
      <c r="G7" s="118"/>
      <c r="H7" s="119"/>
    </row>
    <row r="8" spans="1:8">
      <c r="A8" s="120"/>
      <c r="B8" s="121"/>
      <c r="C8" s="122"/>
      <c r="D8" s="123">
        <v>22928</v>
      </c>
      <c r="E8" s="124"/>
      <c r="F8" s="125">
        <v>37720</v>
      </c>
      <c r="G8" s="126"/>
      <c r="H8" s="127"/>
    </row>
    <row r="9" spans="1:8">
      <c r="A9" s="108" t="s">
        <v>510</v>
      </c>
      <c r="B9" s="113"/>
      <c r="C9" s="114"/>
      <c r="D9" s="115">
        <v>62304</v>
      </c>
      <c r="E9" s="116"/>
      <c r="F9" s="117">
        <v>106614</v>
      </c>
      <c r="G9" s="118"/>
      <c r="H9" s="119"/>
    </row>
    <row r="10" spans="1:8">
      <c r="A10" s="120"/>
      <c r="B10" s="121"/>
      <c r="C10" s="122"/>
      <c r="D10" s="123">
        <v>23028</v>
      </c>
      <c r="E10" s="124"/>
      <c r="F10" s="125">
        <v>45545</v>
      </c>
      <c r="G10" s="126"/>
      <c r="H10" s="127"/>
    </row>
    <row r="11" spans="1:8">
      <c r="A11" s="108" t="s">
        <v>511</v>
      </c>
      <c r="B11" s="113"/>
      <c r="C11" s="114"/>
      <c r="D11" s="115">
        <v>31008</v>
      </c>
      <c r="E11" s="116"/>
      <c r="F11" s="117">
        <v>81768</v>
      </c>
      <c r="G11" s="118"/>
      <c r="H11" s="119"/>
    </row>
    <row r="12" spans="1:8">
      <c r="A12" s="120"/>
      <c r="B12" s="121"/>
      <c r="C12" s="128"/>
      <c r="D12" s="123">
        <v>15488</v>
      </c>
      <c r="E12" s="124"/>
      <c r="F12" s="125">
        <v>37917</v>
      </c>
      <c r="G12" s="126"/>
      <c r="H12" s="127"/>
    </row>
    <row r="13" spans="1:8">
      <c r="A13" s="108"/>
      <c r="B13" s="113"/>
      <c r="C13" s="129"/>
      <c r="D13" s="130">
        <v>39336</v>
      </c>
      <c r="E13" s="131"/>
      <c r="F13" s="132">
        <v>84451</v>
      </c>
      <c r="G13" s="133"/>
      <c r="H13" s="119"/>
    </row>
    <row r="14" spans="1:8">
      <c r="A14" s="120"/>
      <c r="B14" s="121"/>
      <c r="C14" s="122"/>
      <c r="D14" s="123">
        <v>18744</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11.87</v>
      </c>
      <c r="C19" s="134">
        <f>ROUND(VALUE(SUBSTITUTE(実質収支比率等に係る経年分析!G$48,"▲","-")),2)</f>
        <v>9.76</v>
      </c>
      <c r="D19" s="134">
        <f>ROUND(VALUE(SUBSTITUTE(実質収支比率等に係る経年分析!H$48,"▲","-")),2)</f>
        <v>7.05</v>
      </c>
      <c r="E19" s="134">
        <f>ROUND(VALUE(SUBSTITUTE(実質収支比率等に係る経年分析!I$48,"▲","-")),2)</f>
        <v>3.94</v>
      </c>
      <c r="F19" s="134">
        <f>ROUND(VALUE(SUBSTITUTE(実質収支比率等に係る経年分析!J$48,"▲","-")),2)</f>
        <v>3.1</v>
      </c>
    </row>
    <row r="20" spans="1:11">
      <c r="A20" s="134" t="s">
        <v>42</v>
      </c>
      <c r="B20" s="134">
        <f>ROUND(VALUE(SUBSTITUTE(実質収支比率等に係る経年分析!F$47,"▲","-")),2)</f>
        <v>13.91</v>
      </c>
      <c r="C20" s="134">
        <f>ROUND(VALUE(SUBSTITUTE(実質収支比率等に係る経年分析!G$47,"▲","-")),2)</f>
        <v>22.91</v>
      </c>
      <c r="D20" s="134">
        <f>ROUND(VALUE(SUBSTITUTE(実質収支比率等に係る経年分析!H$47,"▲","-")),2)</f>
        <v>26.54</v>
      </c>
      <c r="E20" s="134">
        <f>ROUND(VALUE(SUBSTITUTE(実質収支比率等に係る経年分析!I$47,"▲","-")),2)</f>
        <v>30.35</v>
      </c>
      <c r="F20" s="134">
        <f>ROUND(VALUE(SUBSTITUTE(実質収支比率等に係る経年分析!J$47,"▲","-")),2)</f>
        <v>29.94</v>
      </c>
    </row>
    <row r="21" spans="1:11">
      <c r="A21" s="134" t="s">
        <v>43</v>
      </c>
      <c r="B21" s="134">
        <f>IF(ISNUMBER(VALUE(SUBSTITUTE(実質収支比率等に係る経年分析!F$49,"▲","-"))),ROUND(VALUE(SUBSTITUTE(実質収支比率等に係る経年分析!F$49,"▲","-")),2),NA())</f>
        <v>3.11</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-2.63</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-0.77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3.09</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13.29</v>
      </c>
    </row>
    <row r="36" spans="1:16">
      <c r="A36" s="135" t="str">
        <f>IF(連結実質赤字比率に係る赤字・黒字の構成分析!C$34="",NA(),連結実質赤字比率に係る赤字・黒字の構成分析!C$34)</f>
        <v>国民健康保険事業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0.27</v>
      </c>
      <c r="D36" s="135">
        <f>IF(ROUND(VALUE(SUBSTITUTE(連結実質赤字比率に係る赤字・黒字の構成分析!G$34,"▲", "-")), 2) &lt; 0, ABS(ROUND(VALUE(SUBSTITUTE(連結実質赤字比率に係る赤字・黒字の構成分析!G$34,"▲", "-")), 2)), NA())</f>
        <v>1.96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1.43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1.84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3.84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1000</v>
      </c>
      <c r="E42" s="136"/>
      <c r="F42" s="136"/>
      <c r="G42" s="136">
        <f>'実質公債費比率（分子）の構造'!L$52</f>
        <v>1018</v>
      </c>
      <c r="H42" s="136"/>
      <c r="I42" s="136"/>
      <c r="J42" s="136">
        <f>'実質公債費比率（分子）の構造'!M$52</f>
        <v>1036</v>
      </c>
      <c r="K42" s="136"/>
      <c r="L42" s="136"/>
      <c r="M42" s="136">
        <f>'実質公債費比率（分子）の構造'!N$52</f>
        <v>1078</v>
      </c>
      <c r="N42" s="136"/>
      <c r="O42" s="136"/>
      <c r="P42" s="136">
        <f>'実質公債費比率（分子）の構造'!O$52</f>
        <v>1037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v>
      </c>
      <c r="C44" s="136"/>
      <c r="D44" s="136"/>
      <c r="E44" s="136">
        <f>'実質公債費比率（分子）の構造'!L$50</f>
        <v>32</v>
      </c>
      <c r="F44" s="136"/>
      <c r="G44" s="136"/>
      <c r="H44" s="136">
        <f>'実質公債費比率（分子）の構造'!M$50</f>
        <v>18</v>
      </c>
      <c r="I44" s="136"/>
      <c r="J44" s="136"/>
      <c r="K44" s="136">
        <f>'実質公債費比率（分子）の構造'!N$50</f>
        <v>8</v>
      </c>
      <c r="L44" s="136"/>
      <c r="M44" s="136"/>
      <c r="N44" s="136">
        <f>'実質公債費比率（分子）の構造'!O$50</f>
        <v>3</v>
      </c>
      <c r="O44" s="136"/>
      <c r="P44" s="136"/>
    </row>
    <row r="45" spans="1:16">
      <c r="A45" s="136" t="s">
        <v>53</v>
      </c>
      <c r="B45" s="136">
        <f>'実質公債費比率（分子）の構造'!K$49</f>
        <v>55</v>
      </c>
      <c r="C45" s="136"/>
      <c r="D45" s="136"/>
      <c r="E45" s="136">
        <f>'実質公債費比率（分子）の構造'!L$49</f>
        <v>50</v>
      </c>
      <c r="F45" s="136"/>
      <c r="G45" s="136"/>
      <c r="H45" s="136">
        <f>'実質公債費比率（分子）の構造'!M$49</f>
        <v>59</v>
      </c>
      <c r="I45" s="136"/>
      <c r="J45" s="136"/>
      <c r="K45" s="136">
        <f>'実質公債費比率（分子）の構造'!N$49</f>
        <v>30</v>
      </c>
      <c r="L45" s="136"/>
      <c r="M45" s="136"/>
      <c r="N45" s="136">
        <f>'実質公債費比率（分子）の構造'!O$49</f>
        <v>25</v>
      </c>
      <c r="O45" s="136"/>
      <c r="P45" s="136"/>
    </row>
    <row r="46" spans="1:16">
      <c r="A46" s="136" t="s">
        <v>54</v>
      </c>
      <c r="B46" s="136">
        <f>'実質公債費比率（分子）の構造'!K$48</f>
        <v>174</v>
      </c>
      <c r="C46" s="136"/>
      <c r="D46" s="136"/>
      <c r="E46" s="136">
        <f>'実質公債費比率（分子）の構造'!L$48</f>
        <v>170</v>
      </c>
      <c r="F46" s="136"/>
      <c r="G46" s="136"/>
      <c r="H46" s="136">
        <f>'実質公債費比率（分子）の構造'!M$48</f>
        <v>178</v>
      </c>
      <c r="I46" s="136"/>
      <c r="J46" s="136"/>
      <c r="K46" s="136">
        <f>'実質公債費比率（分子）の構造'!N$48</f>
        <v>184</v>
      </c>
      <c r="L46" s="136"/>
      <c r="M46" s="136"/>
      <c r="N46" s="136">
        <f>'実質公債費比率（分子）の構造'!O$48</f>
        <v>183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1480</v>
      </c>
      <c r="C49" s="136"/>
      <c r="D49" s="136"/>
      <c r="E49" s="136">
        <f>'実質公債費比率（分子）の構造'!L$45</f>
        <v>1508</v>
      </c>
      <c r="F49" s="136"/>
      <c r="G49" s="136"/>
      <c r="H49" s="136">
        <f>'実質公債費比率（分子）の構造'!M$45</f>
        <v>1550</v>
      </c>
      <c r="I49" s="136"/>
      <c r="J49" s="136"/>
      <c r="K49" s="136">
        <f>'実質公債費比率（分子）の構造'!N$45</f>
        <v>1535</v>
      </c>
      <c r="L49" s="136"/>
      <c r="M49" s="136"/>
      <c r="N49" s="136">
        <f>'実質公債費比率（分子）の構造'!O$45</f>
        <v>1493</v>
      </c>
      <c r="O49" s="136"/>
      <c r="P49" s="136"/>
    </row>
    <row r="50" spans="1:16">
      <c r="A50" s="136" t="s">
        <v>58</v>
      </c>
      <c r="B50" s="136" t="e">
        <f>NA()</f>
        <v>#N/A</v>
      </c>
      <c r="C50" s="136">
        <f>IF(ISNUMBER('実質公債費比率（分子）の構造'!K$53),'実質公債費比率（分子）の構造'!K$53,NA())</f>
        <v>713</v>
      </c>
      <c r="D50" s="136" t="e">
        <f>NA()</f>
        <v>#N/A</v>
      </c>
      <c r="E50" s="136" t="e">
        <f>NA()</f>
        <v>#N/A</v>
      </c>
      <c r="F50" s="136">
        <f>IF(ISNUMBER('実質公債費比率（分子）の構造'!L$53),'実質公債費比率（分子）の構造'!L$53,NA())</f>
        <v>742</v>
      </c>
      <c r="G50" s="136" t="e">
        <f>NA()</f>
        <v>#N/A</v>
      </c>
      <c r="H50" s="136" t="e">
        <f>NA()</f>
        <v>#N/A</v>
      </c>
      <c r="I50" s="136">
        <f>IF(ISNUMBER('実質公債費比率（分子）の構造'!M$53),'実質公債費比率（分子）の構造'!M$53,NA())</f>
        <v>769</v>
      </c>
      <c r="J50" s="136" t="e">
        <f>NA()</f>
        <v>#N/A</v>
      </c>
      <c r="K50" s="136" t="e">
        <f>NA()</f>
        <v>#N/A</v>
      </c>
      <c r="L50" s="136">
        <f>IF(ISNUMBER('実質公債費比率（分子）の構造'!N$53),'実質公債費比率（分子）の構造'!N$53,NA())</f>
        <v>679</v>
      </c>
      <c r="M50" s="136" t="e">
        <f>NA()</f>
        <v>#N/A</v>
      </c>
      <c r="N50" s="136" t="e">
        <f>NA()</f>
        <v>#N/A</v>
      </c>
      <c r="O50" s="136">
        <f>IF(ISNUMBER('実質公債費比率（分子）の構造'!O$53),'実質公債費比率（分子）の構造'!O$53,NA())</f>
        <v>667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10760</v>
      </c>
      <c r="E56" s="135"/>
      <c r="F56" s="135"/>
      <c r="G56" s="135">
        <f>'将来負担比率（分子）の構造'!J$51</f>
        <v>10881</v>
      </c>
      <c r="H56" s="135"/>
      <c r="I56" s="135"/>
      <c r="J56" s="135">
        <f>'将来負担比率（分子）の構造'!K$51</f>
        <v>11009</v>
      </c>
      <c r="K56" s="135"/>
      <c r="L56" s="135"/>
      <c r="M56" s="135">
        <f>'将来負担比率（分子）の構造'!L$51</f>
        <v>10957</v>
      </c>
      <c r="N56" s="135"/>
      <c r="O56" s="135"/>
      <c r="P56" s="135">
        <f>'将来負担比率（分子）の構造'!M$51</f>
        <v>10917</v>
      </c>
    </row>
    <row r="57" spans="1:16">
      <c r="A57" s="135" t="s">
        <v>34</v>
      </c>
      <c r="B57" s="135"/>
      <c r="C57" s="135"/>
      <c r="D57" s="135">
        <f>'将来負担比率（分子）の構造'!I$50</f>
        <v>1779</v>
      </c>
      <c r="E57" s="135"/>
      <c r="F57" s="135"/>
      <c r="G57" s="135">
        <f>'将来負担比率（分子）の構造'!J$50</f>
        <v>1779</v>
      </c>
      <c r="H57" s="135"/>
      <c r="I57" s="135"/>
      <c r="J57" s="135">
        <f>'将来負担比率（分子）の構造'!K$50</f>
        <v>1629</v>
      </c>
      <c r="K57" s="135"/>
      <c r="L57" s="135"/>
      <c r="M57" s="135">
        <f>'将来負担比率（分子）の構造'!L$50</f>
        <v>1520</v>
      </c>
      <c r="N57" s="135"/>
      <c r="O57" s="135"/>
      <c r="P57" s="135">
        <f>'将来負担比率（分子）の構造'!M$50</f>
        <v>1405</v>
      </c>
    </row>
    <row r="58" spans="1:16">
      <c r="A58" s="135" t="s">
        <v>33</v>
      </c>
      <c r="B58" s="135"/>
      <c r="C58" s="135"/>
      <c r="D58" s="135">
        <f>'将来負担比率（分子）の構造'!I$49</f>
        <v>1492</v>
      </c>
      <c r="E58" s="135"/>
      <c r="F58" s="135"/>
      <c r="G58" s="135">
        <f>'将来負担比率（分子）の構造'!J$49</f>
        <v>2196</v>
      </c>
      <c r="H58" s="135"/>
      <c r="I58" s="135"/>
      <c r="J58" s="135">
        <f>'将来負担比率（分子）の構造'!K$49</f>
        <v>2486</v>
      </c>
      <c r="K58" s="135"/>
      <c r="L58" s="135"/>
      <c r="M58" s="135">
        <f>'将来負担比率（分子）の構造'!L$49</f>
        <v>2789</v>
      </c>
      <c r="N58" s="135"/>
      <c r="O58" s="135"/>
      <c r="P58" s="135">
        <f>'将来負担比率（分子）の構造'!M$49</f>
        <v>3113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2558</v>
      </c>
      <c r="C62" s="135"/>
      <c r="D62" s="135"/>
      <c r="E62" s="135">
        <f>'将来負担比率（分子）の構造'!J$45</f>
        <v>2543</v>
      </c>
      <c r="F62" s="135"/>
      <c r="G62" s="135"/>
      <c r="H62" s="135">
        <f>'将来負担比率（分子）の構造'!K$45</f>
        <v>2431</v>
      </c>
      <c r="I62" s="135"/>
      <c r="J62" s="135"/>
      <c r="K62" s="135">
        <f>'将来負担比率（分子）の構造'!L$45</f>
        <v>2285</v>
      </c>
      <c r="L62" s="135"/>
      <c r="M62" s="135"/>
      <c r="N62" s="135">
        <f>'将来負担比率（分子）の構造'!M$45</f>
        <v>2215</v>
      </c>
      <c r="O62" s="135"/>
      <c r="P62" s="135"/>
    </row>
    <row r="63" spans="1:16">
      <c r="A63" s="135" t="s">
        <v>27</v>
      </c>
      <c r="B63" s="135">
        <f>'将来負担比率（分子）の構造'!I$44</f>
        <v>103</v>
      </c>
      <c r="C63" s="135"/>
      <c r="D63" s="135"/>
      <c r="E63" s="135">
        <f>'将来負担比率（分子）の構造'!J$44</f>
        <v>39</v>
      </c>
      <c r="F63" s="135"/>
      <c r="G63" s="135"/>
      <c r="H63" s="135">
        <f>'将来負担比率（分子）の構造'!K$44</f>
        <v>14</v>
      </c>
      <c r="I63" s="135"/>
      <c r="J63" s="135"/>
      <c r="K63" s="135">
        <f>'将来負担比率（分子）の構造'!L$44</f>
        <v>7</v>
      </c>
      <c r="L63" s="135"/>
      <c r="M63" s="135"/>
      <c r="N63" s="135">
        <f>'将来負担比率（分子）の構造'!M$44</f>
        <v>5</v>
      </c>
      <c r="O63" s="135"/>
      <c r="P63" s="135"/>
    </row>
    <row r="64" spans="1:16">
      <c r="A64" s="135" t="s">
        <v>26</v>
      </c>
      <c r="B64" s="135">
        <f>'将来負担比率（分子）の構造'!I$43</f>
        <v>4399</v>
      </c>
      <c r="C64" s="135"/>
      <c r="D64" s="135"/>
      <c r="E64" s="135">
        <f>'将来負担比率（分子）の構造'!J$43</f>
        <v>4465</v>
      </c>
      <c r="F64" s="135"/>
      <c r="G64" s="135"/>
      <c r="H64" s="135">
        <f>'将来負担比率（分子）の構造'!K$43</f>
        <v>4550</v>
      </c>
      <c r="I64" s="135"/>
      <c r="J64" s="135"/>
      <c r="K64" s="135">
        <f>'将来負担比率（分子）の構造'!L$43</f>
        <v>4613</v>
      </c>
      <c r="L64" s="135"/>
      <c r="M64" s="135"/>
      <c r="N64" s="135">
        <f>'将来負担比率（分子）の構造'!M$43</f>
        <v>4634</v>
      </c>
      <c r="O64" s="135"/>
      <c r="P64" s="135"/>
    </row>
    <row r="65" spans="1:16">
      <c r="A65" s="135" t="s">
        <v>25</v>
      </c>
      <c r="B65" s="135">
        <f>'将来負担比率（分子）の構造'!I$42</f>
        <v>16</v>
      </c>
      <c r="C65" s="135"/>
      <c r="D65" s="135"/>
      <c r="E65" s="135">
        <f>'将来負担比率（分子）の構造'!J$42</f>
        <v>12</v>
      </c>
      <c r="F65" s="135"/>
      <c r="G65" s="135"/>
      <c r="H65" s="135">
        <f>'将来負担比率（分子）の構造'!K$42</f>
        <v>10</v>
      </c>
      <c r="I65" s="135"/>
      <c r="J65" s="135"/>
      <c r="K65" s="135">
        <f>'将来負担比率（分子）の構造'!L$42</f>
        <v>8</v>
      </c>
      <c r="L65" s="135"/>
      <c r="M65" s="135"/>
      <c r="N65" s="135">
        <f>'将来負担比率（分子）の構造'!M$42</f>
        <v>6</v>
      </c>
      <c r="O65" s="135"/>
      <c r="P65" s="135"/>
    </row>
    <row r="66" spans="1:16">
      <c r="A66" s="135" t="s">
        <v>24</v>
      </c>
      <c r="B66" s="135">
        <f>'将来負担比率（分子）の構造'!I$41</f>
        <v>15154</v>
      </c>
      <c r="C66" s="135"/>
      <c r="D66" s="135"/>
      <c r="E66" s="135">
        <f>'将来負担比率（分子）の構造'!J$41</f>
        <v>14695</v>
      </c>
      <c r="F66" s="135"/>
      <c r="G66" s="135"/>
      <c r="H66" s="135">
        <f>'将来負担比率（分子）の構造'!K$41</f>
        <v>14215</v>
      </c>
      <c r="I66" s="135"/>
      <c r="J66" s="135"/>
      <c r="K66" s="135">
        <f>'将来負担比率（分子）の構造'!L$41</f>
        <v>14315</v>
      </c>
      <c r="L66" s="135"/>
      <c r="M66" s="135"/>
      <c r="N66" s="135">
        <f>'将来負担比率（分子）の構造'!M$41</f>
        <v>13932</v>
      </c>
      <c r="O66" s="135"/>
      <c r="P66" s="135"/>
    </row>
    <row r="67" spans="1:16">
      <c r="A67" s="135" t="s">
        <v>62</v>
      </c>
      <c r="B67" s="135" t="e">
        <f>NA()</f>
        <v>#N/A</v>
      </c>
      <c r="C67" s="135">
        <f>IF(ISNUMBER('将来負担比率（分子）の構造'!I$52), IF('将来負担比率（分子）の構造'!I$52 &lt; 0, 0, '将来負担比率（分子）の構造'!I$52), NA())</f>
        <v>8198</v>
      </c>
      <c r="D67" s="135" t="e">
        <f>NA()</f>
        <v>#N/A</v>
      </c>
      <c r="E67" s="135" t="e">
        <f>NA()</f>
        <v>#N/A</v>
      </c>
      <c r="F67" s="135">
        <f>IF(ISNUMBER('将来負担比率（分子）の構造'!J$52), IF('将来負担比率（分子）の構造'!J$52 &lt; 0, 0, '将来負担比率（分子）の構造'!J$52), NA())</f>
        <v>6897</v>
      </c>
      <c r="G67" s="135" t="e">
        <f>NA()</f>
        <v>#N/A</v>
      </c>
      <c r="H67" s="135" t="e">
        <f>NA()</f>
        <v>#N/A</v>
      </c>
      <c r="I67" s="135">
        <f>IF(ISNUMBER('将来負担比率（分子）の構造'!K$52), IF('将来負担比率（分子）の構造'!K$52 &lt; 0, 0, '将来負担比率（分子）の構造'!K$52), NA())</f>
        <v>6095</v>
      </c>
      <c r="J67" s="135" t="e">
        <f>NA()</f>
        <v>#N/A</v>
      </c>
      <c r="K67" s="135" t="e">
        <f>NA()</f>
        <v>#N/A</v>
      </c>
      <c r="L67" s="135">
        <f>IF(ISNUMBER('将来負担比率（分子）の構造'!L$52), IF('将来負担比率（分子）の構造'!L$52 &lt; 0, 0, '将来負担比率（分子）の構造'!L$52), NA())</f>
        <v>5962</v>
      </c>
      <c r="M67" s="135" t="e">
        <f>NA()</f>
        <v>#N/A</v>
      </c>
      <c r="N67" s="135" t="e">
        <f>NA()</f>
        <v>#N/A</v>
      </c>
      <c r="O67" s="135">
        <f>IF(ISNUMBER('将来負担比率（分子）の構造'!M$52), IF('将来負担比率（分子）の構造'!M$52 &lt; 0, 0, '将来負担比率（分子）の構造'!M$52), NA())</f>
        <v>5358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3749085</v>
      </c>
      <c r="S5" s="613"/>
      <c r="T5" s="613"/>
      <c r="U5" s="613"/>
      <c r="V5" s="613"/>
      <c r="W5" s="613"/>
      <c r="X5" s="613"/>
      <c r="Y5" s="614"/>
      <c r="Z5" s="615">
        <v>25.4</v>
      </c>
      <c r="AA5" s="615"/>
      <c r="AB5" s="615"/>
      <c r="AC5" s="615"/>
      <c r="AD5" s="616">
        <v>3749085</v>
      </c>
      <c r="AE5" s="616"/>
      <c r="AF5" s="616"/>
      <c r="AG5" s="616"/>
      <c r="AH5" s="616"/>
      <c r="AI5" s="616"/>
      <c r="AJ5" s="616"/>
      <c r="AK5" s="616"/>
      <c r="AL5" s="617">
        <v>47.8</v>
      </c>
      <c r="AM5" s="618"/>
      <c r="AN5" s="618"/>
      <c r="AO5" s="619"/>
      <c r="AP5" s="609" t="s">
        <v>204</v>
      </c>
      <c r="AQ5" s="610"/>
      <c r="AR5" s="610"/>
      <c r="AS5" s="610"/>
      <c r="AT5" s="610"/>
      <c r="AU5" s="610"/>
      <c r="AV5" s="610"/>
      <c r="AW5" s="610"/>
      <c r="AX5" s="610"/>
      <c r="AY5" s="610"/>
      <c r="AZ5" s="610"/>
      <c r="BA5" s="610"/>
      <c r="BB5" s="610"/>
      <c r="BC5" s="610"/>
      <c r="BD5" s="610"/>
      <c r="BE5" s="610"/>
      <c r="BF5" s="611"/>
      <c r="BG5" s="623">
        <v>3743440</v>
      </c>
      <c r="BH5" s="624"/>
      <c r="BI5" s="624"/>
      <c r="BJ5" s="624"/>
      <c r="BK5" s="624"/>
      <c r="BL5" s="624"/>
      <c r="BM5" s="624"/>
      <c r="BN5" s="625"/>
      <c r="BO5" s="626">
        <v>99.8</v>
      </c>
      <c r="BP5" s="626"/>
      <c r="BQ5" s="626"/>
      <c r="BR5" s="626"/>
      <c r="BS5" s="627">
        <v>151557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132236</v>
      </c>
      <c r="S6" s="624"/>
      <c r="T6" s="624"/>
      <c r="U6" s="624"/>
      <c r="V6" s="624"/>
      <c r="W6" s="624"/>
      <c r="X6" s="624"/>
      <c r="Y6" s="625"/>
      <c r="Z6" s="626">
        <v>0.9</v>
      </c>
      <c r="AA6" s="626"/>
      <c r="AB6" s="626"/>
      <c r="AC6" s="626"/>
      <c r="AD6" s="627">
        <v>132236</v>
      </c>
      <c r="AE6" s="627"/>
      <c r="AF6" s="627"/>
      <c r="AG6" s="627"/>
      <c r="AH6" s="627"/>
      <c r="AI6" s="627"/>
      <c r="AJ6" s="627"/>
      <c r="AK6" s="627"/>
      <c r="AL6" s="628">
        <v>1.7</v>
      </c>
      <c r="AM6" s="629"/>
      <c r="AN6" s="629"/>
      <c r="AO6" s="630"/>
      <c r="AP6" s="620" t="s">
        <v>209</v>
      </c>
      <c r="AQ6" s="621"/>
      <c r="AR6" s="621"/>
      <c r="AS6" s="621"/>
      <c r="AT6" s="621"/>
      <c r="AU6" s="621"/>
      <c r="AV6" s="621"/>
      <c r="AW6" s="621"/>
      <c r="AX6" s="621"/>
      <c r="AY6" s="621"/>
      <c r="AZ6" s="621"/>
      <c r="BA6" s="621"/>
      <c r="BB6" s="621"/>
      <c r="BC6" s="621"/>
      <c r="BD6" s="621"/>
      <c r="BE6" s="621"/>
      <c r="BF6" s="622"/>
      <c r="BG6" s="623">
        <v>3743440</v>
      </c>
      <c r="BH6" s="624"/>
      <c r="BI6" s="624"/>
      <c r="BJ6" s="624"/>
      <c r="BK6" s="624"/>
      <c r="BL6" s="624"/>
      <c r="BM6" s="624"/>
      <c r="BN6" s="625"/>
      <c r="BO6" s="626">
        <v>99.8</v>
      </c>
      <c r="BP6" s="626"/>
      <c r="BQ6" s="626"/>
      <c r="BR6" s="626"/>
      <c r="BS6" s="627">
        <v>151557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179781</v>
      </c>
      <c r="CS6" s="624"/>
      <c r="CT6" s="624"/>
      <c r="CU6" s="624"/>
      <c r="CV6" s="624"/>
      <c r="CW6" s="624"/>
      <c r="CX6" s="624"/>
      <c r="CY6" s="625"/>
      <c r="CZ6" s="626">
        <v>1.3</v>
      </c>
      <c r="DA6" s="626"/>
      <c r="DB6" s="626"/>
      <c r="DC6" s="626"/>
      <c r="DD6" s="632" t="s">
        <v>211</v>
      </c>
      <c r="DE6" s="624"/>
      <c r="DF6" s="624"/>
      <c r="DG6" s="624"/>
      <c r="DH6" s="624"/>
      <c r="DI6" s="624"/>
      <c r="DJ6" s="624"/>
      <c r="DK6" s="624"/>
      <c r="DL6" s="624"/>
      <c r="DM6" s="624"/>
      <c r="DN6" s="624"/>
      <c r="DO6" s="624"/>
      <c r="DP6" s="625"/>
      <c r="DQ6" s="632">
        <v>179781</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5746</v>
      </c>
      <c r="S7" s="624"/>
      <c r="T7" s="624"/>
      <c r="U7" s="624"/>
      <c r="V7" s="624"/>
      <c r="W7" s="624"/>
      <c r="X7" s="624"/>
      <c r="Y7" s="625"/>
      <c r="Z7" s="626">
        <v>0</v>
      </c>
      <c r="AA7" s="626"/>
      <c r="AB7" s="626"/>
      <c r="AC7" s="626"/>
      <c r="AD7" s="627">
        <v>5746</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1477343</v>
      </c>
      <c r="BH7" s="624"/>
      <c r="BI7" s="624"/>
      <c r="BJ7" s="624"/>
      <c r="BK7" s="624"/>
      <c r="BL7" s="624"/>
      <c r="BM7" s="624"/>
      <c r="BN7" s="625"/>
      <c r="BO7" s="626">
        <v>39.4</v>
      </c>
      <c r="BP7" s="626"/>
      <c r="BQ7" s="626"/>
      <c r="BR7" s="626"/>
      <c r="BS7" s="627">
        <v>29448</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2035262</v>
      </c>
      <c r="CS7" s="624"/>
      <c r="CT7" s="624"/>
      <c r="CU7" s="624"/>
      <c r="CV7" s="624"/>
      <c r="CW7" s="624"/>
      <c r="CX7" s="624"/>
      <c r="CY7" s="625"/>
      <c r="CZ7" s="626">
        <v>14.2</v>
      </c>
      <c r="DA7" s="626"/>
      <c r="DB7" s="626"/>
      <c r="DC7" s="626"/>
      <c r="DD7" s="632">
        <v>75630</v>
      </c>
      <c r="DE7" s="624"/>
      <c r="DF7" s="624"/>
      <c r="DG7" s="624"/>
      <c r="DH7" s="624"/>
      <c r="DI7" s="624"/>
      <c r="DJ7" s="624"/>
      <c r="DK7" s="624"/>
      <c r="DL7" s="624"/>
      <c r="DM7" s="624"/>
      <c r="DN7" s="624"/>
      <c r="DO7" s="624"/>
      <c r="DP7" s="625"/>
      <c r="DQ7" s="632">
        <v>1547831</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16251</v>
      </c>
      <c r="S8" s="624"/>
      <c r="T8" s="624"/>
      <c r="U8" s="624"/>
      <c r="V8" s="624"/>
      <c r="W8" s="624"/>
      <c r="X8" s="624"/>
      <c r="Y8" s="625"/>
      <c r="Z8" s="626">
        <v>0.1</v>
      </c>
      <c r="AA8" s="626"/>
      <c r="AB8" s="626"/>
      <c r="AC8" s="626"/>
      <c r="AD8" s="627">
        <v>16251</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55072</v>
      </c>
      <c r="BH8" s="624"/>
      <c r="BI8" s="624"/>
      <c r="BJ8" s="624"/>
      <c r="BK8" s="624"/>
      <c r="BL8" s="624"/>
      <c r="BM8" s="624"/>
      <c r="BN8" s="625"/>
      <c r="BO8" s="626">
        <v>1.5</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5530855</v>
      </c>
      <c r="CS8" s="624"/>
      <c r="CT8" s="624"/>
      <c r="CU8" s="624"/>
      <c r="CV8" s="624"/>
      <c r="CW8" s="624"/>
      <c r="CX8" s="624"/>
      <c r="CY8" s="625"/>
      <c r="CZ8" s="626">
        <v>38.6</v>
      </c>
      <c r="DA8" s="626"/>
      <c r="DB8" s="626"/>
      <c r="DC8" s="626"/>
      <c r="DD8" s="632">
        <v>52352</v>
      </c>
      <c r="DE8" s="624"/>
      <c r="DF8" s="624"/>
      <c r="DG8" s="624"/>
      <c r="DH8" s="624"/>
      <c r="DI8" s="624"/>
      <c r="DJ8" s="624"/>
      <c r="DK8" s="624"/>
      <c r="DL8" s="624"/>
      <c r="DM8" s="624"/>
      <c r="DN8" s="624"/>
      <c r="DO8" s="624"/>
      <c r="DP8" s="625"/>
      <c r="DQ8" s="632">
        <v>2721335</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15124</v>
      </c>
      <c r="S9" s="624"/>
      <c r="T9" s="624"/>
      <c r="U9" s="624"/>
      <c r="V9" s="624"/>
      <c r="W9" s="624"/>
      <c r="X9" s="624"/>
      <c r="Y9" s="625"/>
      <c r="Z9" s="626">
        <v>0.1</v>
      </c>
      <c r="AA9" s="626"/>
      <c r="AB9" s="626"/>
      <c r="AC9" s="626"/>
      <c r="AD9" s="627">
        <v>15124</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1137477</v>
      </c>
      <c r="BH9" s="624"/>
      <c r="BI9" s="624"/>
      <c r="BJ9" s="624"/>
      <c r="BK9" s="624"/>
      <c r="BL9" s="624"/>
      <c r="BM9" s="624"/>
      <c r="BN9" s="625"/>
      <c r="BO9" s="626">
        <v>30.3</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899832</v>
      </c>
      <c r="CS9" s="624"/>
      <c r="CT9" s="624"/>
      <c r="CU9" s="624"/>
      <c r="CV9" s="624"/>
      <c r="CW9" s="624"/>
      <c r="CX9" s="624"/>
      <c r="CY9" s="625"/>
      <c r="CZ9" s="626">
        <v>6.3</v>
      </c>
      <c r="DA9" s="626"/>
      <c r="DB9" s="626"/>
      <c r="DC9" s="626"/>
      <c r="DD9" s="632">
        <v>83107</v>
      </c>
      <c r="DE9" s="624"/>
      <c r="DF9" s="624"/>
      <c r="DG9" s="624"/>
      <c r="DH9" s="624"/>
      <c r="DI9" s="624"/>
      <c r="DJ9" s="624"/>
      <c r="DK9" s="624"/>
      <c r="DL9" s="624"/>
      <c r="DM9" s="624"/>
      <c r="DN9" s="624"/>
      <c r="DO9" s="624"/>
      <c r="DP9" s="625"/>
      <c r="DQ9" s="632">
        <v>721198</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735517</v>
      </c>
      <c r="S10" s="624"/>
      <c r="T10" s="624"/>
      <c r="U10" s="624"/>
      <c r="V10" s="624"/>
      <c r="W10" s="624"/>
      <c r="X10" s="624"/>
      <c r="Y10" s="625"/>
      <c r="Z10" s="626">
        <v>5</v>
      </c>
      <c r="AA10" s="626"/>
      <c r="AB10" s="626"/>
      <c r="AC10" s="626"/>
      <c r="AD10" s="627">
        <v>735517</v>
      </c>
      <c r="AE10" s="627"/>
      <c r="AF10" s="627"/>
      <c r="AG10" s="627"/>
      <c r="AH10" s="627"/>
      <c r="AI10" s="627"/>
      <c r="AJ10" s="627"/>
      <c r="AK10" s="627"/>
      <c r="AL10" s="628">
        <v>9.4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87199</v>
      </c>
      <c r="BH10" s="624"/>
      <c r="BI10" s="624"/>
      <c r="BJ10" s="624"/>
      <c r="BK10" s="624"/>
      <c r="BL10" s="624"/>
      <c r="BM10" s="624"/>
      <c r="BN10" s="625"/>
      <c r="BO10" s="626">
        <v>2.2999999999999998</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64192</v>
      </c>
      <c r="CS10" s="624"/>
      <c r="CT10" s="624"/>
      <c r="CU10" s="624"/>
      <c r="CV10" s="624"/>
      <c r="CW10" s="624"/>
      <c r="CX10" s="624"/>
      <c r="CY10" s="625"/>
      <c r="CZ10" s="626">
        <v>0.4</v>
      </c>
      <c r="DA10" s="626"/>
      <c r="DB10" s="626"/>
      <c r="DC10" s="626"/>
      <c r="DD10" s="632" t="s">
        <v>107</v>
      </c>
      <c r="DE10" s="624"/>
      <c r="DF10" s="624"/>
      <c r="DG10" s="624"/>
      <c r="DH10" s="624"/>
      <c r="DI10" s="624"/>
      <c r="DJ10" s="624"/>
      <c r="DK10" s="624"/>
      <c r="DL10" s="624"/>
      <c r="DM10" s="624"/>
      <c r="DN10" s="624"/>
      <c r="DO10" s="624"/>
      <c r="DP10" s="625"/>
      <c r="DQ10" s="632">
        <v>42888</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197595</v>
      </c>
      <c r="BH11" s="624"/>
      <c r="BI11" s="624"/>
      <c r="BJ11" s="624"/>
      <c r="BK11" s="624"/>
      <c r="BL11" s="624"/>
      <c r="BM11" s="624"/>
      <c r="BN11" s="625"/>
      <c r="BO11" s="626">
        <v>5.3</v>
      </c>
      <c r="BP11" s="626"/>
      <c r="BQ11" s="626"/>
      <c r="BR11" s="626"/>
      <c r="BS11" s="632">
        <v>29448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584137</v>
      </c>
      <c r="CS11" s="624"/>
      <c r="CT11" s="624"/>
      <c r="CU11" s="624"/>
      <c r="CV11" s="624"/>
      <c r="CW11" s="624"/>
      <c r="CX11" s="624"/>
      <c r="CY11" s="625"/>
      <c r="CZ11" s="626">
        <v>4.0999999999999996</v>
      </c>
      <c r="DA11" s="626"/>
      <c r="DB11" s="626"/>
      <c r="DC11" s="626"/>
      <c r="DD11" s="632">
        <v>144593</v>
      </c>
      <c r="DE11" s="624"/>
      <c r="DF11" s="624"/>
      <c r="DG11" s="624"/>
      <c r="DH11" s="624"/>
      <c r="DI11" s="624"/>
      <c r="DJ11" s="624"/>
      <c r="DK11" s="624"/>
      <c r="DL11" s="624"/>
      <c r="DM11" s="624"/>
      <c r="DN11" s="624"/>
      <c r="DO11" s="624"/>
      <c r="DP11" s="625"/>
      <c r="DQ11" s="632">
        <v>425451</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1875016</v>
      </c>
      <c r="BH12" s="624"/>
      <c r="BI12" s="624"/>
      <c r="BJ12" s="624"/>
      <c r="BK12" s="624"/>
      <c r="BL12" s="624"/>
      <c r="BM12" s="624"/>
      <c r="BN12" s="625"/>
      <c r="BO12" s="626">
        <v>50</v>
      </c>
      <c r="BP12" s="626"/>
      <c r="BQ12" s="626"/>
      <c r="BR12" s="626"/>
      <c r="BS12" s="632">
        <v>122109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800272</v>
      </c>
      <c r="CS12" s="624"/>
      <c r="CT12" s="624"/>
      <c r="CU12" s="624"/>
      <c r="CV12" s="624"/>
      <c r="CW12" s="624"/>
      <c r="CX12" s="624"/>
      <c r="CY12" s="625"/>
      <c r="CZ12" s="626">
        <v>5.6</v>
      </c>
      <c r="DA12" s="626"/>
      <c r="DB12" s="626"/>
      <c r="DC12" s="626"/>
      <c r="DD12" s="632">
        <v>6850</v>
      </c>
      <c r="DE12" s="624"/>
      <c r="DF12" s="624"/>
      <c r="DG12" s="624"/>
      <c r="DH12" s="624"/>
      <c r="DI12" s="624"/>
      <c r="DJ12" s="624"/>
      <c r="DK12" s="624"/>
      <c r="DL12" s="624"/>
      <c r="DM12" s="624"/>
      <c r="DN12" s="624"/>
      <c r="DO12" s="624"/>
      <c r="DP12" s="625"/>
      <c r="DQ12" s="632">
        <v>193943</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30009</v>
      </c>
      <c r="S13" s="624"/>
      <c r="T13" s="624"/>
      <c r="U13" s="624"/>
      <c r="V13" s="624"/>
      <c r="W13" s="624"/>
      <c r="X13" s="624"/>
      <c r="Y13" s="625"/>
      <c r="Z13" s="626">
        <v>0.2</v>
      </c>
      <c r="AA13" s="626"/>
      <c r="AB13" s="626"/>
      <c r="AC13" s="626"/>
      <c r="AD13" s="627">
        <v>30009</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1871290</v>
      </c>
      <c r="BH13" s="624"/>
      <c r="BI13" s="624"/>
      <c r="BJ13" s="624"/>
      <c r="BK13" s="624"/>
      <c r="BL13" s="624"/>
      <c r="BM13" s="624"/>
      <c r="BN13" s="625"/>
      <c r="BO13" s="626">
        <v>49.9</v>
      </c>
      <c r="BP13" s="626"/>
      <c r="BQ13" s="626"/>
      <c r="BR13" s="626"/>
      <c r="BS13" s="632">
        <v>122109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1014379</v>
      </c>
      <c r="CS13" s="624"/>
      <c r="CT13" s="624"/>
      <c r="CU13" s="624"/>
      <c r="CV13" s="624"/>
      <c r="CW13" s="624"/>
      <c r="CX13" s="624"/>
      <c r="CY13" s="625"/>
      <c r="CZ13" s="626">
        <v>7.1</v>
      </c>
      <c r="DA13" s="626"/>
      <c r="DB13" s="626"/>
      <c r="DC13" s="626"/>
      <c r="DD13" s="632">
        <v>451687</v>
      </c>
      <c r="DE13" s="624"/>
      <c r="DF13" s="624"/>
      <c r="DG13" s="624"/>
      <c r="DH13" s="624"/>
      <c r="DI13" s="624"/>
      <c r="DJ13" s="624"/>
      <c r="DK13" s="624"/>
      <c r="DL13" s="624"/>
      <c r="DM13" s="624"/>
      <c r="DN13" s="624"/>
      <c r="DO13" s="624"/>
      <c r="DP13" s="625"/>
      <c r="DQ13" s="632">
        <v>659563</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93667</v>
      </c>
      <c r="BH14" s="624"/>
      <c r="BI14" s="624"/>
      <c r="BJ14" s="624"/>
      <c r="BK14" s="624"/>
      <c r="BL14" s="624"/>
      <c r="BM14" s="624"/>
      <c r="BN14" s="625"/>
      <c r="BO14" s="626">
        <v>2.5</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513846</v>
      </c>
      <c r="CS14" s="624"/>
      <c r="CT14" s="624"/>
      <c r="CU14" s="624"/>
      <c r="CV14" s="624"/>
      <c r="CW14" s="624"/>
      <c r="CX14" s="624"/>
      <c r="CY14" s="625"/>
      <c r="CZ14" s="626">
        <v>3.6</v>
      </c>
      <c r="DA14" s="626"/>
      <c r="DB14" s="626"/>
      <c r="DC14" s="626"/>
      <c r="DD14" s="632">
        <v>98255</v>
      </c>
      <c r="DE14" s="624"/>
      <c r="DF14" s="624"/>
      <c r="DG14" s="624"/>
      <c r="DH14" s="624"/>
      <c r="DI14" s="624"/>
      <c r="DJ14" s="624"/>
      <c r="DK14" s="624"/>
      <c r="DL14" s="624"/>
      <c r="DM14" s="624"/>
      <c r="DN14" s="624"/>
      <c r="DO14" s="624"/>
      <c r="DP14" s="625"/>
      <c r="DQ14" s="632">
        <v>410469</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8081</v>
      </c>
      <c r="S15" s="624"/>
      <c r="T15" s="624"/>
      <c r="U15" s="624"/>
      <c r="V15" s="624"/>
      <c r="W15" s="624"/>
      <c r="X15" s="624"/>
      <c r="Y15" s="625"/>
      <c r="Z15" s="626">
        <v>0.1</v>
      </c>
      <c r="AA15" s="626"/>
      <c r="AB15" s="626"/>
      <c r="AC15" s="626"/>
      <c r="AD15" s="627">
        <v>8081</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297414</v>
      </c>
      <c r="BH15" s="624"/>
      <c r="BI15" s="624"/>
      <c r="BJ15" s="624"/>
      <c r="BK15" s="624"/>
      <c r="BL15" s="624"/>
      <c r="BM15" s="624"/>
      <c r="BN15" s="625"/>
      <c r="BO15" s="626">
        <v>7.9</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1145516</v>
      </c>
      <c r="CS15" s="624"/>
      <c r="CT15" s="624"/>
      <c r="CU15" s="624"/>
      <c r="CV15" s="624"/>
      <c r="CW15" s="624"/>
      <c r="CX15" s="624"/>
      <c r="CY15" s="625"/>
      <c r="CZ15" s="626">
        <v>8</v>
      </c>
      <c r="DA15" s="626"/>
      <c r="DB15" s="626"/>
      <c r="DC15" s="626"/>
      <c r="DD15" s="632">
        <v>194963</v>
      </c>
      <c r="DE15" s="624"/>
      <c r="DF15" s="624"/>
      <c r="DG15" s="624"/>
      <c r="DH15" s="624"/>
      <c r="DI15" s="624"/>
      <c r="DJ15" s="624"/>
      <c r="DK15" s="624"/>
      <c r="DL15" s="624"/>
      <c r="DM15" s="624"/>
      <c r="DN15" s="624"/>
      <c r="DO15" s="624"/>
      <c r="DP15" s="625"/>
      <c r="DQ15" s="632">
        <v>960184</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3815595</v>
      </c>
      <c r="S16" s="624"/>
      <c r="T16" s="624"/>
      <c r="U16" s="624"/>
      <c r="V16" s="624"/>
      <c r="W16" s="624"/>
      <c r="X16" s="624"/>
      <c r="Y16" s="625"/>
      <c r="Z16" s="626">
        <v>25.9</v>
      </c>
      <c r="AA16" s="626"/>
      <c r="AB16" s="626"/>
      <c r="AC16" s="626"/>
      <c r="AD16" s="627">
        <v>3128474</v>
      </c>
      <c r="AE16" s="627"/>
      <c r="AF16" s="627"/>
      <c r="AG16" s="627"/>
      <c r="AH16" s="627"/>
      <c r="AI16" s="627"/>
      <c r="AJ16" s="627"/>
      <c r="AK16" s="627"/>
      <c r="AL16" s="628">
        <v>39.9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67547</v>
      </c>
      <c r="CS16" s="624"/>
      <c r="CT16" s="624"/>
      <c r="CU16" s="624"/>
      <c r="CV16" s="624"/>
      <c r="CW16" s="624"/>
      <c r="CX16" s="624"/>
      <c r="CY16" s="625"/>
      <c r="CZ16" s="626">
        <v>0.5</v>
      </c>
      <c r="DA16" s="626"/>
      <c r="DB16" s="626"/>
      <c r="DC16" s="626"/>
      <c r="DD16" s="632" t="s">
        <v>107</v>
      </c>
      <c r="DE16" s="624"/>
      <c r="DF16" s="624"/>
      <c r="DG16" s="624"/>
      <c r="DH16" s="624"/>
      <c r="DI16" s="624"/>
      <c r="DJ16" s="624"/>
      <c r="DK16" s="624"/>
      <c r="DL16" s="624"/>
      <c r="DM16" s="624"/>
      <c r="DN16" s="624"/>
      <c r="DO16" s="624"/>
      <c r="DP16" s="625"/>
      <c r="DQ16" s="632">
        <v>16123</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3128474</v>
      </c>
      <c r="S17" s="624"/>
      <c r="T17" s="624"/>
      <c r="U17" s="624"/>
      <c r="V17" s="624"/>
      <c r="W17" s="624"/>
      <c r="X17" s="624"/>
      <c r="Y17" s="625"/>
      <c r="Z17" s="626">
        <v>21.2</v>
      </c>
      <c r="AA17" s="626"/>
      <c r="AB17" s="626"/>
      <c r="AC17" s="626"/>
      <c r="AD17" s="627">
        <v>3128474</v>
      </c>
      <c r="AE17" s="627"/>
      <c r="AF17" s="627"/>
      <c r="AG17" s="627"/>
      <c r="AH17" s="627"/>
      <c r="AI17" s="627"/>
      <c r="AJ17" s="627"/>
      <c r="AK17" s="627"/>
      <c r="AL17" s="628">
        <v>39.9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1493230</v>
      </c>
      <c r="CS17" s="624"/>
      <c r="CT17" s="624"/>
      <c r="CU17" s="624"/>
      <c r="CV17" s="624"/>
      <c r="CW17" s="624"/>
      <c r="CX17" s="624"/>
      <c r="CY17" s="625"/>
      <c r="CZ17" s="626">
        <v>10.4</v>
      </c>
      <c r="DA17" s="626"/>
      <c r="DB17" s="626"/>
      <c r="DC17" s="626"/>
      <c r="DD17" s="632" t="s">
        <v>107</v>
      </c>
      <c r="DE17" s="624"/>
      <c r="DF17" s="624"/>
      <c r="DG17" s="624"/>
      <c r="DH17" s="624"/>
      <c r="DI17" s="624"/>
      <c r="DJ17" s="624"/>
      <c r="DK17" s="624"/>
      <c r="DL17" s="624"/>
      <c r="DM17" s="624"/>
      <c r="DN17" s="624"/>
      <c r="DO17" s="624"/>
      <c r="DP17" s="625"/>
      <c r="DQ17" s="632">
        <v>1337473</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687120</v>
      </c>
      <c r="S18" s="624"/>
      <c r="T18" s="624"/>
      <c r="U18" s="624"/>
      <c r="V18" s="624"/>
      <c r="W18" s="624"/>
      <c r="X18" s="624"/>
      <c r="Y18" s="625"/>
      <c r="Z18" s="626">
        <v>4.7</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5645</v>
      </c>
      <c r="BH19" s="624"/>
      <c r="BI19" s="624"/>
      <c r="BJ19" s="624"/>
      <c r="BK19" s="624"/>
      <c r="BL19" s="624"/>
      <c r="BM19" s="624"/>
      <c r="BN19" s="625"/>
      <c r="BO19" s="626">
        <v>0.2</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8507644</v>
      </c>
      <c r="S20" s="624"/>
      <c r="T20" s="624"/>
      <c r="U20" s="624"/>
      <c r="V20" s="624"/>
      <c r="W20" s="624"/>
      <c r="X20" s="624"/>
      <c r="Y20" s="625"/>
      <c r="Z20" s="626">
        <v>57.6</v>
      </c>
      <c r="AA20" s="626"/>
      <c r="AB20" s="626"/>
      <c r="AC20" s="626"/>
      <c r="AD20" s="627">
        <v>7820523</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5645</v>
      </c>
      <c r="BH20" s="624"/>
      <c r="BI20" s="624"/>
      <c r="BJ20" s="624"/>
      <c r="BK20" s="624"/>
      <c r="BL20" s="624"/>
      <c r="BM20" s="624"/>
      <c r="BN20" s="625"/>
      <c r="BO20" s="626">
        <v>0.2</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14328849</v>
      </c>
      <c r="CS20" s="624"/>
      <c r="CT20" s="624"/>
      <c r="CU20" s="624"/>
      <c r="CV20" s="624"/>
      <c r="CW20" s="624"/>
      <c r="CX20" s="624"/>
      <c r="CY20" s="625"/>
      <c r="CZ20" s="626">
        <v>100</v>
      </c>
      <c r="DA20" s="626"/>
      <c r="DB20" s="626"/>
      <c r="DC20" s="626"/>
      <c r="DD20" s="632">
        <v>1107437</v>
      </c>
      <c r="DE20" s="624"/>
      <c r="DF20" s="624"/>
      <c r="DG20" s="624"/>
      <c r="DH20" s="624"/>
      <c r="DI20" s="624"/>
      <c r="DJ20" s="624"/>
      <c r="DK20" s="624"/>
      <c r="DL20" s="624"/>
      <c r="DM20" s="624"/>
      <c r="DN20" s="624"/>
      <c r="DO20" s="624"/>
      <c r="DP20" s="625"/>
      <c r="DQ20" s="632">
        <v>9216239</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7166</v>
      </c>
      <c r="S21" s="624"/>
      <c r="T21" s="624"/>
      <c r="U21" s="624"/>
      <c r="V21" s="624"/>
      <c r="W21" s="624"/>
      <c r="X21" s="624"/>
      <c r="Y21" s="625"/>
      <c r="Z21" s="626">
        <v>0</v>
      </c>
      <c r="AA21" s="626"/>
      <c r="AB21" s="626"/>
      <c r="AC21" s="626"/>
      <c r="AD21" s="627">
        <v>7166</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5645</v>
      </c>
      <c r="BH21" s="624"/>
      <c r="BI21" s="624"/>
      <c r="BJ21" s="624"/>
      <c r="BK21" s="624"/>
      <c r="BL21" s="624"/>
      <c r="BM21" s="624"/>
      <c r="BN21" s="625"/>
      <c r="BO21" s="626">
        <v>0.2</v>
      </c>
      <c r="BP21" s="626"/>
      <c r="BQ21" s="626"/>
      <c r="BR21" s="626"/>
      <c r="BS21" s="632" t="s">
        <v>107</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134235</v>
      </c>
      <c r="S22" s="624"/>
      <c r="T22" s="624"/>
      <c r="U22" s="624"/>
      <c r="V22" s="624"/>
      <c r="W22" s="624"/>
      <c r="X22" s="624"/>
      <c r="Y22" s="625"/>
      <c r="Z22" s="626">
        <v>0.9</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256165</v>
      </c>
      <c r="S23" s="624"/>
      <c r="T23" s="624"/>
      <c r="U23" s="624"/>
      <c r="V23" s="624"/>
      <c r="W23" s="624"/>
      <c r="X23" s="624"/>
      <c r="Y23" s="625"/>
      <c r="Z23" s="626">
        <v>1.7</v>
      </c>
      <c r="AA23" s="626"/>
      <c r="AB23" s="626"/>
      <c r="AC23" s="626"/>
      <c r="AD23" s="627">
        <v>15309</v>
      </c>
      <c r="AE23" s="627"/>
      <c r="AF23" s="627"/>
      <c r="AG23" s="627"/>
      <c r="AH23" s="627"/>
      <c r="AI23" s="627"/>
      <c r="AJ23" s="627"/>
      <c r="AK23" s="627"/>
      <c r="AL23" s="628">
        <v>0.2</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8" t="s">
        <v>264</v>
      </c>
      <c r="DM23" s="649"/>
      <c r="DN23" s="649"/>
      <c r="DO23" s="649"/>
      <c r="DP23" s="649"/>
      <c r="DQ23" s="649"/>
      <c r="DR23" s="649"/>
      <c r="DS23" s="649"/>
      <c r="DT23" s="649"/>
      <c r="DU23" s="649"/>
      <c r="DV23" s="650"/>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96112</v>
      </c>
      <c r="S24" s="624"/>
      <c r="T24" s="624"/>
      <c r="U24" s="624"/>
      <c r="V24" s="624"/>
      <c r="W24" s="624"/>
      <c r="X24" s="624"/>
      <c r="Y24" s="625"/>
      <c r="Z24" s="626">
        <v>0.7</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7780483</v>
      </c>
      <c r="CS24" s="613"/>
      <c r="CT24" s="613"/>
      <c r="CU24" s="613"/>
      <c r="CV24" s="613"/>
      <c r="CW24" s="613"/>
      <c r="CX24" s="613"/>
      <c r="CY24" s="614"/>
      <c r="CZ24" s="652">
        <v>54.3</v>
      </c>
      <c r="DA24" s="653"/>
      <c r="DB24" s="653"/>
      <c r="DC24" s="654"/>
      <c r="DD24" s="651">
        <v>5071064</v>
      </c>
      <c r="DE24" s="613"/>
      <c r="DF24" s="613"/>
      <c r="DG24" s="613"/>
      <c r="DH24" s="613"/>
      <c r="DI24" s="613"/>
      <c r="DJ24" s="613"/>
      <c r="DK24" s="614"/>
      <c r="DL24" s="651">
        <v>4970694</v>
      </c>
      <c r="DM24" s="613"/>
      <c r="DN24" s="613"/>
      <c r="DO24" s="613"/>
      <c r="DP24" s="613"/>
      <c r="DQ24" s="613"/>
      <c r="DR24" s="613"/>
      <c r="DS24" s="613"/>
      <c r="DT24" s="613"/>
      <c r="DU24" s="613"/>
      <c r="DV24" s="614"/>
      <c r="DW24" s="617">
        <v>59.2</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2244544</v>
      </c>
      <c r="S25" s="624"/>
      <c r="T25" s="624"/>
      <c r="U25" s="624"/>
      <c r="V25" s="624"/>
      <c r="W25" s="624"/>
      <c r="X25" s="624"/>
      <c r="Y25" s="625"/>
      <c r="Z25" s="626">
        <v>15.2</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2671926</v>
      </c>
      <c r="CS25" s="643"/>
      <c r="CT25" s="643"/>
      <c r="CU25" s="643"/>
      <c r="CV25" s="643"/>
      <c r="CW25" s="643"/>
      <c r="CX25" s="643"/>
      <c r="CY25" s="644"/>
      <c r="CZ25" s="657">
        <v>18.600000000000001</v>
      </c>
      <c r="DA25" s="658"/>
      <c r="DB25" s="658"/>
      <c r="DC25" s="659"/>
      <c r="DD25" s="632">
        <v>2533271</v>
      </c>
      <c r="DE25" s="643"/>
      <c r="DF25" s="643"/>
      <c r="DG25" s="643"/>
      <c r="DH25" s="643"/>
      <c r="DI25" s="643"/>
      <c r="DJ25" s="643"/>
      <c r="DK25" s="644"/>
      <c r="DL25" s="632">
        <v>2440261</v>
      </c>
      <c r="DM25" s="643"/>
      <c r="DN25" s="643"/>
      <c r="DO25" s="643"/>
      <c r="DP25" s="643"/>
      <c r="DQ25" s="643"/>
      <c r="DR25" s="643"/>
      <c r="DS25" s="643"/>
      <c r="DT25" s="643"/>
      <c r="DU25" s="643"/>
      <c r="DV25" s="644"/>
      <c r="DW25" s="628">
        <v>29.1</v>
      </c>
      <c r="DX25" s="655"/>
      <c r="DY25" s="655"/>
      <c r="DZ25" s="655"/>
      <c r="EA25" s="655"/>
      <c r="EB25" s="655"/>
      <c r="EC25" s="656"/>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1606887</v>
      </c>
      <c r="CS26" s="624"/>
      <c r="CT26" s="624"/>
      <c r="CU26" s="624"/>
      <c r="CV26" s="624"/>
      <c r="CW26" s="624"/>
      <c r="CX26" s="624"/>
      <c r="CY26" s="625"/>
      <c r="CZ26" s="657">
        <v>11.2</v>
      </c>
      <c r="DA26" s="658"/>
      <c r="DB26" s="658"/>
      <c r="DC26" s="659"/>
      <c r="DD26" s="632">
        <v>1496669</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5"/>
      <c r="DY26" s="655"/>
      <c r="DZ26" s="655"/>
      <c r="EA26" s="655"/>
      <c r="EB26" s="655"/>
      <c r="EC26" s="656"/>
    </row>
    <row r="27" spans="2:133" ht="11.25" customHeight="1">
      <c r="B27" s="620" t="s">
        <v>275</v>
      </c>
      <c r="C27" s="621"/>
      <c r="D27" s="621"/>
      <c r="E27" s="621"/>
      <c r="F27" s="621"/>
      <c r="G27" s="621"/>
      <c r="H27" s="621"/>
      <c r="I27" s="621"/>
      <c r="J27" s="621"/>
      <c r="K27" s="621"/>
      <c r="L27" s="621"/>
      <c r="M27" s="621"/>
      <c r="N27" s="621"/>
      <c r="O27" s="621"/>
      <c r="P27" s="621"/>
      <c r="Q27" s="622"/>
      <c r="R27" s="623">
        <v>1157037</v>
      </c>
      <c r="S27" s="624"/>
      <c r="T27" s="624"/>
      <c r="U27" s="624"/>
      <c r="V27" s="624"/>
      <c r="W27" s="624"/>
      <c r="X27" s="624"/>
      <c r="Y27" s="625"/>
      <c r="Z27" s="626">
        <v>7.8</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3749085</v>
      </c>
      <c r="BH27" s="624"/>
      <c r="BI27" s="624"/>
      <c r="BJ27" s="624"/>
      <c r="BK27" s="624"/>
      <c r="BL27" s="624"/>
      <c r="BM27" s="624"/>
      <c r="BN27" s="625"/>
      <c r="BO27" s="626">
        <v>100</v>
      </c>
      <c r="BP27" s="626"/>
      <c r="BQ27" s="626"/>
      <c r="BR27" s="626"/>
      <c r="BS27" s="632">
        <v>151557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3615327</v>
      </c>
      <c r="CS27" s="643"/>
      <c r="CT27" s="643"/>
      <c r="CU27" s="643"/>
      <c r="CV27" s="643"/>
      <c r="CW27" s="643"/>
      <c r="CX27" s="643"/>
      <c r="CY27" s="644"/>
      <c r="CZ27" s="657">
        <v>25.2</v>
      </c>
      <c r="DA27" s="658"/>
      <c r="DB27" s="658"/>
      <c r="DC27" s="659"/>
      <c r="DD27" s="632">
        <v>1200320</v>
      </c>
      <c r="DE27" s="643"/>
      <c r="DF27" s="643"/>
      <c r="DG27" s="643"/>
      <c r="DH27" s="643"/>
      <c r="DI27" s="643"/>
      <c r="DJ27" s="643"/>
      <c r="DK27" s="644"/>
      <c r="DL27" s="632">
        <v>1192960</v>
      </c>
      <c r="DM27" s="643"/>
      <c r="DN27" s="643"/>
      <c r="DO27" s="643"/>
      <c r="DP27" s="643"/>
      <c r="DQ27" s="643"/>
      <c r="DR27" s="643"/>
      <c r="DS27" s="643"/>
      <c r="DT27" s="643"/>
      <c r="DU27" s="643"/>
      <c r="DV27" s="644"/>
      <c r="DW27" s="628">
        <v>14.2</v>
      </c>
      <c r="DX27" s="655"/>
      <c r="DY27" s="655"/>
      <c r="DZ27" s="655"/>
      <c r="EA27" s="655"/>
      <c r="EB27" s="655"/>
      <c r="EC27" s="656"/>
    </row>
    <row r="28" spans="2:133" ht="11.25" customHeight="1">
      <c r="B28" s="620" t="s">
        <v>278</v>
      </c>
      <c r="C28" s="621"/>
      <c r="D28" s="621"/>
      <c r="E28" s="621"/>
      <c r="F28" s="621"/>
      <c r="G28" s="621"/>
      <c r="H28" s="621"/>
      <c r="I28" s="621"/>
      <c r="J28" s="621"/>
      <c r="K28" s="621"/>
      <c r="L28" s="621"/>
      <c r="M28" s="621"/>
      <c r="N28" s="621"/>
      <c r="O28" s="621"/>
      <c r="P28" s="621"/>
      <c r="Q28" s="622"/>
      <c r="R28" s="623">
        <v>23013</v>
      </c>
      <c r="S28" s="624"/>
      <c r="T28" s="624"/>
      <c r="U28" s="624"/>
      <c r="V28" s="624"/>
      <c r="W28" s="624"/>
      <c r="X28" s="624"/>
      <c r="Y28" s="625"/>
      <c r="Z28" s="626">
        <v>0.2</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1493230</v>
      </c>
      <c r="CS28" s="624"/>
      <c r="CT28" s="624"/>
      <c r="CU28" s="624"/>
      <c r="CV28" s="624"/>
      <c r="CW28" s="624"/>
      <c r="CX28" s="624"/>
      <c r="CY28" s="625"/>
      <c r="CZ28" s="657">
        <v>10.4</v>
      </c>
      <c r="DA28" s="658"/>
      <c r="DB28" s="658"/>
      <c r="DC28" s="659"/>
      <c r="DD28" s="632">
        <v>1337473</v>
      </c>
      <c r="DE28" s="624"/>
      <c r="DF28" s="624"/>
      <c r="DG28" s="624"/>
      <c r="DH28" s="624"/>
      <c r="DI28" s="624"/>
      <c r="DJ28" s="624"/>
      <c r="DK28" s="625"/>
      <c r="DL28" s="632">
        <v>1337473</v>
      </c>
      <c r="DM28" s="624"/>
      <c r="DN28" s="624"/>
      <c r="DO28" s="624"/>
      <c r="DP28" s="624"/>
      <c r="DQ28" s="624"/>
      <c r="DR28" s="624"/>
      <c r="DS28" s="624"/>
      <c r="DT28" s="624"/>
      <c r="DU28" s="624"/>
      <c r="DV28" s="625"/>
      <c r="DW28" s="628">
        <v>15.9</v>
      </c>
      <c r="DX28" s="655"/>
      <c r="DY28" s="655"/>
      <c r="DZ28" s="655"/>
      <c r="EA28" s="655"/>
      <c r="EB28" s="655"/>
      <c r="EC28" s="656"/>
    </row>
    <row r="29" spans="2:133" ht="11.25" customHeight="1">
      <c r="B29" s="620" t="s">
        <v>280</v>
      </c>
      <c r="C29" s="621"/>
      <c r="D29" s="621"/>
      <c r="E29" s="621"/>
      <c r="F29" s="621"/>
      <c r="G29" s="621"/>
      <c r="H29" s="621"/>
      <c r="I29" s="621"/>
      <c r="J29" s="621"/>
      <c r="K29" s="621"/>
      <c r="L29" s="621"/>
      <c r="M29" s="621"/>
      <c r="N29" s="621"/>
      <c r="O29" s="621"/>
      <c r="P29" s="621"/>
      <c r="Q29" s="622"/>
      <c r="R29" s="623">
        <v>323456</v>
      </c>
      <c r="S29" s="624"/>
      <c r="T29" s="624"/>
      <c r="U29" s="624"/>
      <c r="V29" s="624"/>
      <c r="W29" s="624"/>
      <c r="X29" s="624"/>
      <c r="Y29" s="625"/>
      <c r="Z29" s="626">
        <v>2.2000000000000002</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1493230</v>
      </c>
      <c r="CS29" s="643"/>
      <c r="CT29" s="643"/>
      <c r="CU29" s="643"/>
      <c r="CV29" s="643"/>
      <c r="CW29" s="643"/>
      <c r="CX29" s="643"/>
      <c r="CY29" s="644"/>
      <c r="CZ29" s="657">
        <v>10.4</v>
      </c>
      <c r="DA29" s="658"/>
      <c r="DB29" s="658"/>
      <c r="DC29" s="659"/>
      <c r="DD29" s="632">
        <v>1337473</v>
      </c>
      <c r="DE29" s="643"/>
      <c r="DF29" s="643"/>
      <c r="DG29" s="643"/>
      <c r="DH29" s="643"/>
      <c r="DI29" s="643"/>
      <c r="DJ29" s="643"/>
      <c r="DK29" s="644"/>
      <c r="DL29" s="632">
        <v>1337473</v>
      </c>
      <c r="DM29" s="643"/>
      <c r="DN29" s="643"/>
      <c r="DO29" s="643"/>
      <c r="DP29" s="643"/>
      <c r="DQ29" s="643"/>
      <c r="DR29" s="643"/>
      <c r="DS29" s="643"/>
      <c r="DT29" s="643"/>
      <c r="DU29" s="643"/>
      <c r="DV29" s="644"/>
      <c r="DW29" s="628">
        <v>15.9</v>
      </c>
      <c r="DX29" s="655"/>
      <c r="DY29" s="655"/>
      <c r="DZ29" s="655"/>
      <c r="EA29" s="655"/>
      <c r="EB29" s="655"/>
      <c r="EC29" s="656"/>
    </row>
    <row r="30" spans="2:133" ht="11.25" customHeight="1">
      <c r="B30" s="620" t="s">
        <v>285</v>
      </c>
      <c r="C30" s="621"/>
      <c r="D30" s="621"/>
      <c r="E30" s="621"/>
      <c r="F30" s="621"/>
      <c r="G30" s="621"/>
      <c r="H30" s="621"/>
      <c r="I30" s="621"/>
      <c r="J30" s="621"/>
      <c r="K30" s="621"/>
      <c r="L30" s="621"/>
      <c r="M30" s="621"/>
      <c r="N30" s="621"/>
      <c r="O30" s="621"/>
      <c r="P30" s="621"/>
      <c r="Q30" s="622"/>
      <c r="R30" s="623" t="s">
        <v>107</v>
      </c>
      <c r="S30" s="624"/>
      <c r="T30" s="624"/>
      <c r="U30" s="624"/>
      <c r="V30" s="624"/>
      <c r="W30" s="624"/>
      <c r="X30" s="624"/>
      <c r="Y30" s="625"/>
      <c r="Z30" s="626" t="s">
        <v>107</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98.1</v>
      </c>
      <c r="BH30" s="682"/>
      <c r="BI30" s="682"/>
      <c r="BJ30" s="682"/>
      <c r="BK30" s="682"/>
      <c r="BL30" s="682"/>
      <c r="BM30" s="618">
        <v>88</v>
      </c>
      <c r="BN30" s="682"/>
      <c r="BO30" s="682"/>
      <c r="BP30" s="682"/>
      <c r="BQ30" s="683"/>
      <c r="BR30" s="681">
        <v>98</v>
      </c>
      <c r="BS30" s="682"/>
      <c r="BT30" s="682"/>
      <c r="BU30" s="682"/>
      <c r="BV30" s="682"/>
      <c r="BW30" s="682"/>
      <c r="BX30" s="618">
        <v>87.5</v>
      </c>
      <c r="BY30" s="682"/>
      <c r="BZ30" s="682"/>
      <c r="CA30" s="682"/>
      <c r="CB30" s="683"/>
      <c r="CD30" s="686"/>
      <c r="CE30" s="687"/>
      <c r="CF30" s="637" t="s">
        <v>288</v>
      </c>
      <c r="CG30" s="638"/>
      <c r="CH30" s="638"/>
      <c r="CI30" s="638"/>
      <c r="CJ30" s="638"/>
      <c r="CK30" s="638"/>
      <c r="CL30" s="638"/>
      <c r="CM30" s="638"/>
      <c r="CN30" s="638"/>
      <c r="CO30" s="638"/>
      <c r="CP30" s="638"/>
      <c r="CQ30" s="639"/>
      <c r="CR30" s="623">
        <v>1320349</v>
      </c>
      <c r="CS30" s="624"/>
      <c r="CT30" s="624"/>
      <c r="CU30" s="624"/>
      <c r="CV30" s="624"/>
      <c r="CW30" s="624"/>
      <c r="CX30" s="624"/>
      <c r="CY30" s="625"/>
      <c r="CZ30" s="657">
        <v>9.1999999999999993</v>
      </c>
      <c r="DA30" s="658"/>
      <c r="DB30" s="658"/>
      <c r="DC30" s="659"/>
      <c r="DD30" s="632">
        <v>1184254</v>
      </c>
      <c r="DE30" s="624"/>
      <c r="DF30" s="624"/>
      <c r="DG30" s="624"/>
      <c r="DH30" s="624"/>
      <c r="DI30" s="624"/>
      <c r="DJ30" s="624"/>
      <c r="DK30" s="625"/>
      <c r="DL30" s="632">
        <v>1184254</v>
      </c>
      <c r="DM30" s="624"/>
      <c r="DN30" s="624"/>
      <c r="DO30" s="624"/>
      <c r="DP30" s="624"/>
      <c r="DQ30" s="624"/>
      <c r="DR30" s="624"/>
      <c r="DS30" s="624"/>
      <c r="DT30" s="624"/>
      <c r="DU30" s="624"/>
      <c r="DV30" s="625"/>
      <c r="DW30" s="628">
        <v>14.1</v>
      </c>
      <c r="DX30" s="655"/>
      <c r="DY30" s="655"/>
      <c r="DZ30" s="655"/>
      <c r="EA30" s="655"/>
      <c r="EB30" s="655"/>
      <c r="EC30" s="656"/>
    </row>
    <row r="31" spans="2:133" ht="11.25" customHeight="1">
      <c r="B31" s="620" t="s">
        <v>289</v>
      </c>
      <c r="C31" s="621"/>
      <c r="D31" s="621"/>
      <c r="E31" s="621"/>
      <c r="F31" s="621"/>
      <c r="G31" s="621"/>
      <c r="H31" s="621"/>
      <c r="I31" s="621"/>
      <c r="J31" s="621"/>
      <c r="K31" s="621"/>
      <c r="L31" s="621"/>
      <c r="M31" s="621"/>
      <c r="N31" s="621"/>
      <c r="O31" s="621"/>
      <c r="P31" s="621"/>
      <c r="Q31" s="622"/>
      <c r="R31" s="623">
        <v>436369</v>
      </c>
      <c r="S31" s="624"/>
      <c r="T31" s="624"/>
      <c r="U31" s="624"/>
      <c r="V31" s="624"/>
      <c r="W31" s="624"/>
      <c r="X31" s="624"/>
      <c r="Y31" s="625"/>
      <c r="Z31" s="626">
        <v>3</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43"/>
      <c r="BI31" s="643"/>
      <c r="BJ31" s="643"/>
      <c r="BK31" s="643"/>
      <c r="BL31" s="643"/>
      <c r="BM31" s="629">
        <v>93.1</v>
      </c>
      <c r="BN31" s="679"/>
      <c r="BO31" s="679"/>
      <c r="BP31" s="679"/>
      <c r="BQ31" s="680"/>
      <c r="BR31" s="678">
        <v>98.5</v>
      </c>
      <c r="BS31" s="643"/>
      <c r="BT31" s="643"/>
      <c r="BU31" s="643"/>
      <c r="BV31" s="643"/>
      <c r="BW31" s="643"/>
      <c r="BX31" s="629">
        <v>93</v>
      </c>
      <c r="BY31" s="679"/>
      <c r="BZ31" s="679"/>
      <c r="CA31" s="679"/>
      <c r="CB31" s="680"/>
      <c r="CD31" s="686"/>
      <c r="CE31" s="687"/>
      <c r="CF31" s="637" t="s">
        <v>292</v>
      </c>
      <c r="CG31" s="638"/>
      <c r="CH31" s="638"/>
      <c r="CI31" s="638"/>
      <c r="CJ31" s="638"/>
      <c r="CK31" s="638"/>
      <c r="CL31" s="638"/>
      <c r="CM31" s="638"/>
      <c r="CN31" s="638"/>
      <c r="CO31" s="638"/>
      <c r="CP31" s="638"/>
      <c r="CQ31" s="639"/>
      <c r="CR31" s="623">
        <v>172881</v>
      </c>
      <c r="CS31" s="643"/>
      <c r="CT31" s="643"/>
      <c r="CU31" s="643"/>
      <c r="CV31" s="643"/>
      <c r="CW31" s="643"/>
      <c r="CX31" s="643"/>
      <c r="CY31" s="644"/>
      <c r="CZ31" s="657">
        <v>1.2</v>
      </c>
      <c r="DA31" s="658"/>
      <c r="DB31" s="658"/>
      <c r="DC31" s="659"/>
      <c r="DD31" s="632">
        <v>153219</v>
      </c>
      <c r="DE31" s="643"/>
      <c r="DF31" s="643"/>
      <c r="DG31" s="643"/>
      <c r="DH31" s="643"/>
      <c r="DI31" s="643"/>
      <c r="DJ31" s="643"/>
      <c r="DK31" s="644"/>
      <c r="DL31" s="632">
        <v>153219</v>
      </c>
      <c r="DM31" s="643"/>
      <c r="DN31" s="643"/>
      <c r="DO31" s="643"/>
      <c r="DP31" s="643"/>
      <c r="DQ31" s="643"/>
      <c r="DR31" s="643"/>
      <c r="DS31" s="643"/>
      <c r="DT31" s="643"/>
      <c r="DU31" s="643"/>
      <c r="DV31" s="644"/>
      <c r="DW31" s="628">
        <v>1.8</v>
      </c>
      <c r="DX31" s="655"/>
      <c r="DY31" s="655"/>
      <c r="DZ31" s="655"/>
      <c r="EA31" s="655"/>
      <c r="EB31" s="655"/>
      <c r="EC31" s="656"/>
    </row>
    <row r="32" spans="2:133" ht="11.25" customHeight="1">
      <c r="B32" s="620" t="s">
        <v>293</v>
      </c>
      <c r="C32" s="621"/>
      <c r="D32" s="621"/>
      <c r="E32" s="621"/>
      <c r="F32" s="621"/>
      <c r="G32" s="621"/>
      <c r="H32" s="621"/>
      <c r="I32" s="621"/>
      <c r="J32" s="621"/>
      <c r="K32" s="621"/>
      <c r="L32" s="621"/>
      <c r="M32" s="621"/>
      <c r="N32" s="621"/>
      <c r="O32" s="621"/>
      <c r="P32" s="621"/>
      <c r="Q32" s="622"/>
      <c r="R32" s="623">
        <v>634782</v>
      </c>
      <c r="S32" s="624"/>
      <c r="T32" s="624"/>
      <c r="U32" s="624"/>
      <c r="V32" s="624"/>
      <c r="W32" s="624"/>
      <c r="X32" s="624"/>
      <c r="Y32" s="625"/>
      <c r="Z32" s="626">
        <v>4.3</v>
      </c>
      <c r="AA32" s="626"/>
      <c r="AB32" s="626"/>
      <c r="AC32" s="626"/>
      <c r="AD32" s="627">
        <v>1728</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97.4</v>
      </c>
      <c r="BH32" s="691"/>
      <c r="BI32" s="691"/>
      <c r="BJ32" s="691"/>
      <c r="BK32" s="691"/>
      <c r="BL32" s="691"/>
      <c r="BM32" s="692">
        <v>82.6</v>
      </c>
      <c r="BN32" s="691"/>
      <c r="BO32" s="691"/>
      <c r="BP32" s="691"/>
      <c r="BQ32" s="693"/>
      <c r="BR32" s="690">
        <v>97.2</v>
      </c>
      <c r="BS32" s="691"/>
      <c r="BT32" s="691"/>
      <c r="BU32" s="691"/>
      <c r="BV32" s="691"/>
      <c r="BW32" s="691"/>
      <c r="BX32" s="692">
        <v>81.5</v>
      </c>
      <c r="BY32" s="691"/>
      <c r="BZ32" s="691"/>
      <c r="CA32" s="691"/>
      <c r="CB32" s="693"/>
      <c r="CD32" s="688"/>
      <c r="CE32" s="689"/>
      <c r="CF32" s="637" t="s">
        <v>295</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5"/>
      <c r="DY32" s="655"/>
      <c r="DZ32" s="655"/>
      <c r="EA32" s="655"/>
      <c r="EB32" s="655"/>
      <c r="EC32" s="656"/>
    </row>
    <row r="33" spans="2:133" ht="11.25" customHeight="1">
      <c r="B33" s="620" t="s">
        <v>296</v>
      </c>
      <c r="C33" s="621"/>
      <c r="D33" s="621"/>
      <c r="E33" s="621"/>
      <c r="F33" s="621"/>
      <c r="G33" s="621"/>
      <c r="H33" s="621"/>
      <c r="I33" s="621"/>
      <c r="J33" s="621"/>
      <c r="K33" s="621"/>
      <c r="L33" s="621"/>
      <c r="M33" s="621"/>
      <c r="N33" s="621"/>
      <c r="O33" s="621"/>
      <c r="P33" s="621"/>
      <c r="Q33" s="622"/>
      <c r="R33" s="623">
        <v>937321</v>
      </c>
      <c r="S33" s="624"/>
      <c r="T33" s="624"/>
      <c r="U33" s="624"/>
      <c r="V33" s="624"/>
      <c r="W33" s="624"/>
      <c r="X33" s="624"/>
      <c r="Y33" s="625"/>
      <c r="Z33" s="626">
        <v>6.4</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5373382</v>
      </c>
      <c r="CS33" s="643"/>
      <c r="CT33" s="643"/>
      <c r="CU33" s="643"/>
      <c r="CV33" s="643"/>
      <c r="CW33" s="643"/>
      <c r="CX33" s="643"/>
      <c r="CY33" s="644"/>
      <c r="CZ33" s="657">
        <v>37.5</v>
      </c>
      <c r="DA33" s="658"/>
      <c r="DB33" s="658"/>
      <c r="DC33" s="659"/>
      <c r="DD33" s="632">
        <v>3608560</v>
      </c>
      <c r="DE33" s="643"/>
      <c r="DF33" s="643"/>
      <c r="DG33" s="643"/>
      <c r="DH33" s="643"/>
      <c r="DI33" s="643"/>
      <c r="DJ33" s="643"/>
      <c r="DK33" s="644"/>
      <c r="DL33" s="632">
        <v>2859989</v>
      </c>
      <c r="DM33" s="643"/>
      <c r="DN33" s="643"/>
      <c r="DO33" s="643"/>
      <c r="DP33" s="643"/>
      <c r="DQ33" s="643"/>
      <c r="DR33" s="643"/>
      <c r="DS33" s="643"/>
      <c r="DT33" s="643"/>
      <c r="DU33" s="643"/>
      <c r="DV33" s="644"/>
      <c r="DW33" s="628">
        <v>34.1</v>
      </c>
      <c r="DX33" s="655"/>
      <c r="DY33" s="655"/>
      <c r="DZ33" s="655"/>
      <c r="EA33" s="655"/>
      <c r="EB33" s="655"/>
      <c r="EC33" s="656"/>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1632777</v>
      </c>
      <c r="CS34" s="624"/>
      <c r="CT34" s="624"/>
      <c r="CU34" s="624"/>
      <c r="CV34" s="624"/>
      <c r="CW34" s="624"/>
      <c r="CX34" s="624"/>
      <c r="CY34" s="625"/>
      <c r="CZ34" s="657">
        <v>11.4</v>
      </c>
      <c r="DA34" s="658"/>
      <c r="DB34" s="658"/>
      <c r="DC34" s="659"/>
      <c r="DD34" s="632">
        <v>1354069</v>
      </c>
      <c r="DE34" s="624"/>
      <c r="DF34" s="624"/>
      <c r="DG34" s="624"/>
      <c r="DH34" s="624"/>
      <c r="DI34" s="624"/>
      <c r="DJ34" s="624"/>
      <c r="DK34" s="625"/>
      <c r="DL34" s="632">
        <v>988151</v>
      </c>
      <c r="DM34" s="624"/>
      <c r="DN34" s="624"/>
      <c r="DO34" s="624"/>
      <c r="DP34" s="624"/>
      <c r="DQ34" s="624"/>
      <c r="DR34" s="624"/>
      <c r="DS34" s="624"/>
      <c r="DT34" s="624"/>
      <c r="DU34" s="624"/>
      <c r="DV34" s="625"/>
      <c r="DW34" s="628">
        <v>11.8</v>
      </c>
      <c r="DX34" s="655"/>
      <c r="DY34" s="655"/>
      <c r="DZ34" s="655"/>
      <c r="EA34" s="655"/>
      <c r="EB34" s="655"/>
      <c r="EC34" s="656"/>
    </row>
    <row r="35" spans="2:133" ht="11.25" customHeight="1">
      <c r="B35" s="620" t="s">
        <v>302</v>
      </c>
      <c r="C35" s="621"/>
      <c r="D35" s="621"/>
      <c r="E35" s="621"/>
      <c r="F35" s="621"/>
      <c r="G35" s="621"/>
      <c r="H35" s="621"/>
      <c r="I35" s="621"/>
      <c r="J35" s="621"/>
      <c r="K35" s="621"/>
      <c r="L35" s="621"/>
      <c r="M35" s="621"/>
      <c r="N35" s="621"/>
      <c r="O35" s="621"/>
      <c r="P35" s="621"/>
      <c r="Q35" s="622"/>
      <c r="R35" s="623">
        <v>551121</v>
      </c>
      <c r="S35" s="624"/>
      <c r="T35" s="624"/>
      <c r="U35" s="624"/>
      <c r="V35" s="624"/>
      <c r="W35" s="624"/>
      <c r="X35" s="624"/>
      <c r="Y35" s="625"/>
      <c r="Z35" s="626">
        <v>3.7</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1827161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-311393</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149991</v>
      </c>
      <c r="CS35" s="643"/>
      <c r="CT35" s="643"/>
      <c r="CU35" s="643"/>
      <c r="CV35" s="643"/>
      <c r="CW35" s="643"/>
      <c r="CX35" s="643"/>
      <c r="CY35" s="644"/>
      <c r="CZ35" s="657">
        <v>1</v>
      </c>
      <c r="DA35" s="658"/>
      <c r="DB35" s="658"/>
      <c r="DC35" s="659"/>
      <c r="DD35" s="632">
        <v>125096</v>
      </c>
      <c r="DE35" s="643"/>
      <c r="DF35" s="643"/>
      <c r="DG35" s="643"/>
      <c r="DH35" s="643"/>
      <c r="DI35" s="643"/>
      <c r="DJ35" s="643"/>
      <c r="DK35" s="644"/>
      <c r="DL35" s="632">
        <v>125096</v>
      </c>
      <c r="DM35" s="643"/>
      <c r="DN35" s="643"/>
      <c r="DO35" s="643"/>
      <c r="DP35" s="643"/>
      <c r="DQ35" s="643"/>
      <c r="DR35" s="643"/>
      <c r="DS35" s="643"/>
      <c r="DT35" s="643"/>
      <c r="DU35" s="643"/>
      <c r="DV35" s="644"/>
      <c r="DW35" s="628">
        <v>1.5</v>
      </c>
      <c r="DX35" s="655"/>
      <c r="DY35" s="655"/>
      <c r="DZ35" s="655"/>
      <c r="EA35" s="655"/>
      <c r="EB35" s="655"/>
      <c r="EC35" s="656"/>
    </row>
    <row r="36" spans="2:133" ht="11.25" customHeight="1">
      <c r="B36" s="666" t="s">
        <v>306</v>
      </c>
      <c r="C36" s="667"/>
      <c r="D36" s="667"/>
      <c r="E36" s="667"/>
      <c r="F36" s="667"/>
      <c r="G36" s="667"/>
      <c r="H36" s="667"/>
      <c r="I36" s="667"/>
      <c r="J36" s="667"/>
      <c r="K36" s="667"/>
      <c r="L36" s="667"/>
      <c r="M36" s="667"/>
      <c r="N36" s="667"/>
      <c r="O36" s="667"/>
      <c r="P36" s="667"/>
      <c r="Q36" s="668"/>
      <c r="R36" s="695">
        <v>14757844</v>
      </c>
      <c r="S36" s="696"/>
      <c r="T36" s="696"/>
      <c r="U36" s="696"/>
      <c r="V36" s="696"/>
      <c r="W36" s="696"/>
      <c r="X36" s="696"/>
      <c r="Y36" s="697"/>
      <c r="Z36" s="698">
        <v>100</v>
      </c>
      <c r="AA36" s="698"/>
      <c r="AB36" s="698"/>
      <c r="AC36" s="698"/>
      <c r="AD36" s="699">
        <v>7844726</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207772</v>
      </c>
      <c r="BA36" s="624"/>
      <c r="BB36" s="624"/>
      <c r="BC36" s="624"/>
      <c r="BD36" s="643"/>
      <c r="BE36" s="643"/>
      <c r="BF36" s="680"/>
      <c r="BG36" s="637" t="s">
        <v>308</v>
      </c>
      <c r="BH36" s="638"/>
      <c r="BI36" s="638"/>
      <c r="BJ36" s="638"/>
      <c r="BK36" s="638"/>
      <c r="BL36" s="638"/>
      <c r="BM36" s="638"/>
      <c r="BN36" s="638"/>
      <c r="BO36" s="638"/>
      <c r="BP36" s="638"/>
      <c r="BQ36" s="638"/>
      <c r="BR36" s="638"/>
      <c r="BS36" s="638"/>
      <c r="BT36" s="638"/>
      <c r="BU36" s="639"/>
      <c r="BV36" s="623">
        <v>-423048</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934048</v>
      </c>
      <c r="CS36" s="624"/>
      <c r="CT36" s="624"/>
      <c r="CU36" s="624"/>
      <c r="CV36" s="624"/>
      <c r="CW36" s="624"/>
      <c r="CX36" s="624"/>
      <c r="CY36" s="625"/>
      <c r="CZ36" s="657">
        <v>6.5</v>
      </c>
      <c r="DA36" s="658"/>
      <c r="DB36" s="658"/>
      <c r="DC36" s="659"/>
      <c r="DD36" s="632">
        <v>648630</v>
      </c>
      <c r="DE36" s="624"/>
      <c r="DF36" s="624"/>
      <c r="DG36" s="624"/>
      <c r="DH36" s="624"/>
      <c r="DI36" s="624"/>
      <c r="DJ36" s="624"/>
      <c r="DK36" s="625"/>
      <c r="DL36" s="632">
        <v>427270</v>
      </c>
      <c r="DM36" s="624"/>
      <c r="DN36" s="624"/>
      <c r="DO36" s="624"/>
      <c r="DP36" s="624"/>
      <c r="DQ36" s="624"/>
      <c r="DR36" s="624"/>
      <c r="DS36" s="624"/>
      <c r="DT36" s="624"/>
      <c r="DU36" s="624"/>
      <c r="DV36" s="625"/>
      <c r="DW36" s="628">
        <v>5.0999999999999996</v>
      </c>
      <c r="DX36" s="655"/>
      <c r="DY36" s="655"/>
      <c r="DZ36" s="655"/>
      <c r="EA36" s="655"/>
      <c r="EB36" s="655"/>
      <c r="EC36" s="656"/>
    </row>
    <row r="37" spans="2:133" ht="11.25" customHeight="1">
      <c r="AQ37" s="702" t="s">
        <v>310</v>
      </c>
      <c r="AR37" s="703"/>
      <c r="AS37" s="703"/>
      <c r="AT37" s="703"/>
      <c r="AU37" s="703"/>
      <c r="AV37" s="703"/>
      <c r="AW37" s="703"/>
      <c r="AX37" s="703"/>
      <c r="AY37" s="704"/>
      <c r="AZ37" s="623">
        <v>56665</v>
      </c>
      <c r="BA37" s="624"/>
      <c r="BB37" s="624"/>
      <c r="BC37" s="624"/>
      <c r="BD37" s="643"/>
      <c r="BE37" s="643"/>
      <c r="BF37" s="680"/>
      <c r="BG37" s="637" t="s">
        <v>311</v>
      </c>
      <c r="BH37" s="638"/>
      <c r="BI37" s="638"/>
      <c r="BJ37" s="638"/>
      <c r="BK37" s="638"/>
      <c r="BL37" s="638"/>
      <c r="BM37" s="638"/>
      <c r="BN37" s="638"/>
      <c r="BO37" s="638"/>
      <c r="BP37" s="638"/>
      <c r="BQ37" s="638"/>
      <c r="BR37" s="638"/>
      <c r="BS37" s="638"/>
      <c r="BT37" s="638"/>
      <c r="BU37" s="639"/>
      <c r="BV37" s="623">
        <v>5217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172846</v>
      </c>
      <c r="CS37" s="643"/>
      <c r="CT37" s="643"/>
      <c r="CU37" s="643"/>
      <c r="CV37" s="643"/>
      <c r="CW37" s="643"/>
      <c r="CX37" s="643"/>
      <c r="CY37" s="644"/>
      <c r="CZ37" s="657">
        <v>1.2</v>
      </c>
      <c r="DA37" s="658"/>
      <c r="DB37" s="658"/>
      <c r="DC37" s="659"/>
      <c r="DD37" s="632">
        <v>172846</v>
      </c>
      <c r="DE37" s="643"/>
      <c r="DF37" s="643"/>
      <c r="DG37" s="643"/>
      <c r="DH37" s="643"/>
      <c r="DI37" s="643"/>
      <c r="DJ37" s="643"/>
      <c r="DK37" s="644"/>
      <c r="DL37" s="632">
        <v>156360</v>
      </c>
      <c r="DM37" s="643"/>
      <c r="DN37" s="643"/>
      <c r="DO37" s="643"/>
      <c r="DP37" s="643"/>
      <c r="DQ37" s="643"/>
      <c r="DR37" s="643"/>
      <c r="DS37" s="643"/>
      <c r="DT37" s="643"/>
      <c r="DU37" s="643"/>
      <c r="DV37" s="644"/>
      <c r="DW37" s="628">
        <v>1.9</v>
      </c>
      <c r="DX37" s="655"/>
      <c r="DY37" s="655"/>
      <c r="DZ37" s="655"/>
      <c r="EA37" s="655"/>
      <c r="EB37" s="655"/>
      <c r="EC37" s="656"/>
    </row>
    <row r="38" spans="2:133" ht="11.25" customHeight="1">
      <c r="AQ38" s="702" t="s">
        <v>313</v>
      </c>
      <c r="AR38" s="703"/>
      <c r="AS38" s="703"/>
      <c r="AT38" s="703"/>
      <c r="AU38" s="703"/>
      <c r="AV38" s="703"/>
      <c r="AW38" s="703"/>
      <c r="AX38" s="703"/>
      <c r="AY38" s="704"/>
      <c r="AZ38" s="623" t="s">
        <v>107</v>
      </c>
      <c r="BA38" s="624"/>
      <c r="BB38" s="624"/>
      <c r="BC38" s="624"/>
      <c r="BD38" s="643"/>
      <c r="BE38" s="643"/>
      <c r="BF38" s="680"/>
      <c r="BG38" s="637" t="s">
        <v>314</v>
      </c>
      <c r="BH38" s="638"/>
      <c r="BI38" s="638"/>
      <c r="BJ38" s="638"/>
      <c r="BK38" s="638"/>
      <c r="BL38" s="638"/>
      <c r="BM38" s="638"/>
      <c r="BN38" s="638"/>
      <c r="BO38" s="638"/>
      <c r="BP38" s="638"/>
      <c r="BQ38" s="638"/>
      <c r="BR38" s="638"/>
      <c r="BS38" s="638"/>
      <c r="BT38" s="638"/>
      <c r="BU38" s="639"/>
      <c r="BV38" s="623">
        <v>9717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1770496</v>
      </c>
      <c r="CS38" s="624"/>
      <c r="CT38" s="624"/>
      <c r="CU38" s="624"/>
      <c r="CV38" s="624"/>
      <c r="CW38" s="624"/>
      <c r="CX38" s="624"/>
      <c r="CY38" s="625"/>
      <c r="CZ38" s="657">
        <v>12.4</v>
      </c>
      <c r="DA38" s="658"/>
      <c r="DB38" s="658"/>
      <c r="DC38" s="659"/>
      <c r="DD38" s="632">
        <v>1462546</v>
      </c>
      <c r="DE38" s="624"/>
      <c r="DF38" s="624"/>
      <c r="DG38" s="624"/>
      <c r="DH38" s="624"/>
      <c r="DI38" s="624"/>
      <c r="DJ38" s="624"/>
      <c r="DK38" s="625"/>
      <c r="DL38" s="632">
        <v>1319472</v>
      </c>
      <c r="DM38" s="624"/>
      <c r="DN38" s="624"/>
      <c r="DO38" s="624"/>
      <c r="DP38" s="624"/>
      <c r="DQ38" s="624"/>
      <c r="DR38" s="624"/>
      <c r="DS38" s="624"/>
      <c r="DT38" s="624"/>
      <c r="DU38" s="624"/>
      <c r="DV38" s="625"/>
      <c r="DW38" s="628">
        <v>15.7</v>
      </c>
      <c r="DX38" s="655"/>
      <c r="DY38" s="655"/>
      <c r="DZ38" s="655"/>
      <c r="EA38" s="655"/>
      <c r="EB38" s="655"/>
      <c r="EC38" s="656"/>
    </row>
    <row r="39" spans="2:133" ht="11.25" customHeight="1">
      <c r="AQ39" s="702" t="s">
        <v>316</v>
      </c>
      <c r="AR39" s="703"/>
      <c r="AS39" s="703"/>
      <c r="AT39" s="703"/>
      <c r="AU39" s="703"/>
      <c r="AV39" s="703"/>
      <c r="AW39" s="703"/>
      <c r="AX39" s="703"/>
      <c r="AY39" s="704"/>
      <c r="AZ39" s="623" t="s">
        <v>107</v>
      </c>
      <c r="BA39" s="624"/>
      <c r="BB39" s="624"/>
      <c r="BC39" s="624"/>
      <c r="BD39" s="643"/>
      <c r="BE39" s="643"/>
      <c r="BF39" s="680"/>
      <c r="BG39" s="708" t="s">
        <v>317</v>
      </c>
      <c r="BH39" s="709"/>
      <c r="BI39" s="709"/>
      <c r="BJ39" s="709"/>
      <c r="BK39" s="709"/>
      <c r="BL39" s="187"/>
      <c r="BM39" s="638" t="s">
        <v>318</v>
      </c>
      <c r="BN39" s="638"/>
      <c r="BO39" s="638"/>
      <c r="BP39" s="638"/>
      <c r="BQ39" s="638"/>
      <c r="BR39" s="638"/>
      <c r="BS39" s="638"/>
      <c r="BT39" s="638"/>
      <c r="BU39" s="639"/>
      <c r="BV39" s="623">
        <v>93</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322521</v>
      </c>
      <c r="CS39" s="643"/>
      <c r="CT39" s="643"/>
      <c r="CU39" s="643"/>
      <c r="CV39" s="643"/>
      <c r="CW39" s="643"/>
      <c r="CX39" s="643"/>
      <c r="CY39" s="644"/>
      <c r="CZ39" s="657">
        <v>2.2999999999999998</v>
      </c>
      <c r="DA39" s="658"/>
      <c r="DB39" s="658"/>
      <c r="DC39" s="659"/>
      <c r="DD39" s="632">
        <v>70</v>
      </c>
      <c r="DE39" s="643"/>
      <c r="DF39" s="643"/>
      <c r="DG39" s="643"/>
      <c r="DH39" s="643"/>
      <c r="DI39" s="643"/>
      <c r="DJ39" s="643"/>
      <c r="DK39" s="644"/>
      <c r="DL39" s="632" t="s">
        <v>107</v>
      </c>
      <c r="DM39" s="643"/>
      <c r="DN39" s="643"/>
      <c r="DO39" s="643"/>
      <c r="DP39" s="643"/>
      <c r="DQ39" s="643"/>
      <c r="DR39" s="643"/>
      <c r="DS39" s="643"/>
      <c r="DT39" s="643"/>
      <c r="DU39" s="643"/>
      <c r="DV39" s="644"/>
      <c r="DW39" s="628" t="s">
        <v>107</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397111</v>
      </c>
      <c r="BA40" s="624"/>
      <c r="BB40" s="624"/>
      <c r="BC40" s="624"/>
      <c r="BD40" s="643"/>
      <c r="BE40" s="643"/>
      <c r="BF40" s="680"/>
      <c r="BG40" s="708"/>
      <c r="BH40" s="709"/>
      <c r="BI40" s="709"/>
      <c r="BJ40" s="709"/>
      <c r="BK40" s="709"/>
      <c r="BL40" s="187"/>
      <c r="BM40" s="638" t="s">
        <v>321</v>
      </c>
      <c r="BN40" s="638"/>
      <c r="BO40" s="638"/>
      <c r="BP40" s="638"/>
      <c r="BQ40" s="638"/>
      <c r="BR40" s="638"/>
      <c r="BS40" s="638"/>
      <c r="BT40" s="638"/>
      <c r="BU40" s="639"/>
      <c r="BV40" s="623">
        <v>131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563549</v>
      </c>
      <c r="CS40" s="624"/>
      <c r="CT40" s="624"/>
      <c r="CU40" s="624"/>
      <c r="CV40" s="624"/>
      <c r="CW40" s="624"/>
      <c r="CX40" s="624"/>
      <c r="CY40" s="625"/>
      <c r="CZ40" s="657">
        <v>3.9</v>
      </c>
      <c r="DA40" s="658"/>
      <c r="DB40" s="658"/>
      <c r="DC40" s="659"/>
      <c r="DD40" s="632">
        <v>18149</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323</v>
      </c>
      <c r="AR41" s="646"/>
      <c r="AS41" s="646"/>
      <c r="AT41" s="646"/>
      <c r="AU41" s="646"/>
      <c r="AV41" s="646"/>
      <c r="AW41" s="646"/>
      <c r="AX41" s="646"/>
      <c r="AY41" s="647"/>
      <c r="AZ41" s="695">
        <v>1165613</v>
      </c>
      <c r="BA41" s="696"/>
      <c r="BB41" s="696"/>
      <c r="BC41" s="696"/>
      <c r="BD41" s="691"/>
      <c r="BE41" s="691"/>
      <c r="BF41" s="693"/>
      <c r="BG41" s="710"/>
      <c r="BH41" s="711"/>
      <c r="BI41" s="711"/>
      <c r="BJ41" s="711"/>
      <c r="BK41" s="711"/>
      <c r="BL41" s="189"/>
      <c r="BM41" s="646" t="s">
        <v>324</v>
      </c>
      <c r="BN41" s="646"/>
      <c r="BO41" s="646"/>
      <c r="BP41" s="646"/>
      <c r="BQ41" s="646"/>
      <c r="BR41" s="646"/>
      <c r="BS41" s="646"/>
      <c r="BT41" s="646"/>
      <c r="BU41" s="647"/>
      <c r="BV41" s="695">
        <v>334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43"/>
      <c r="CT41" s="643"/>
      <c r="CU41" s="643"/>
      <c r="CV41" s="643"/>
      <c r="CW41" s="643"/>
      <c r="CX41" s="643"/>
      <c r="CY41" s="644"/>
      <c r="CZ41" s="657" t="s">
        <v>211</v>
      </c>
      <c r="DA41" s="658"/>
      <c r="DB41" s="658"/>
      <c r="DC41" s="659"/>
      <c r="DD41" s="632" t="s">
        <v>211</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1174984</v>
      </c>
      <c r="CS42" s="624"/>
      <c r="CT42" s="624"/>
      <c r="CU42" s="624"/>
      <c r="CV42" s="624"/>
      <c r="CW42" s="624"/>
      <c r="CX42" s="624"/>
      <c r="CY42" s="625"/>
      <c r="CZ42" s="657">
        <v>8.1999999999999993</v>
      </c>
      <c r="DA42" s="706"/>
      <c r="DB42" s="706"/>
      <c r="DC42" s="707"/>
      <c r="DD42" s="632">
        <v>536615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17521</v>
      </c>
      <c r="CS43" s="643"/>
      <c r="CT43" s="643"/>
      <c r="CU43" s="643"/>
      <c r="CV43" s="643"/>
      <c r="CW43" s="643"/>
      <c r="CX43" s="643"/>
      <c r="CY43" s="644"/>
      <c r="CZ43" s="657">
        <v>0.1</v>
      </c>
      <c r="DA43" s="658"/>
      <c r="DB43" s="658"/>
      <c r="DC43" s="659"/>
      <c r="DD43" s="632">
        <v>17521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1107437</v>
      </c>
      <c r="CS44" s="624"/>
      <c r="CT44" s="624"/>
      <c r="CU44" s="624"/>
      <c r="CV44" s="624"/>
      <c r="CW44" s="624"/>
      <c r="CX44" s="624"/>
      <c r="CY44" s="625"/>
      <c r="CZ44" s="657">
        <v>7.7</v>
      </c>
      <c r="DA44" s="706"/>
      <c r="DB44" s="706"/>
      <c r="DC44" s="707"/>
      <c r="DD44" s="632">
        <v>520492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394617</v>
      </c>
      <c r="CS45" s="643"/>
      <c r="CT45" s="643"/>
      <c r="CU45" s="643"/>
      <c r="CV45" s="643"/>
      <c r="CW45" s="643"/>
      <c r="CX45" s="643"/>
      <c r="CY45" s="644"/>
      <c r="CZ45" s="657">
        <v>2.8</v>
      </c>
      <c r="DA45" s="658"/>
      <c r="DB45" s="658"/>
      <c r="DC45" s="659"/>
      <c r="DD45" s="632">
        <v>39532</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553135</v>
      </c>
      <c r="CS46" s="624"/>
      <c r="CT46" s="624"/>
      <c r="CU46" s="624"/>
      <c r="CV46" s="624"/>
      <c r="CW46" s="624"/>
      <c r="CX46" s="624"/>
      <c r="CY46" s="625"/>
      <c r="CZ46" s="657">
        <v>3.9</v>
      </c>
      <c r="DA46" s="706"/>
      <c r="DB46" s="706"/>
      <c r="DC46" s="707"/>
      <c r="DD46" s="632">
        <v>427335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67547</v>
      </c>
      <c r="CS47" s="643"/>
      <c r="CT47" s="643"/>
      <c r="CU47" s="643"/>
      <c r="CV47" s="643"/>
      <c r="CW47" s="643"/>
      <c r="CX47" s="643"/>
      <c r="CY47" s="644"/>
      <c r="CZ47" s="657">
        <v>0.5</v>
      </c>
      <c r="DA47" s="658"/>
      <c r="DB47" s="658"/>
      <c r="DC47" s="659"/>
      <c r="DD47" s="632">
        <v>16123</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14328849</v>
      </c>
      <c r="CS49" s="691"/>
      <c r="CT49" s="691"/>
      <c r="CU49" s="691"/>
      <c r="CV49" s="691"/>
      <c r="CW49" s="691"/>
      <c r="CX49" s="691"/>
      <c r="CY49" s="718"/>
      <c r="CZ49" s="719">
        <v>100</v>
      </c>
      <c r="DA49" s="720"/>
      <c r="DB49" s="720"/>
      <c r="DC49" s="721"/>
      <c r="DD49" s="722">
        <v>9216239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14758</v>
      </c>
      <c r="R7" s="753"/>
      <c r="S7" s="753"/>
      <c r="T7" s="753"/>
      <c r="U7" s="753"/>
      <c r="V7" s="753">
        <v>14329</v>
      </c>
      <c r="W7" s="753"/>
      <c r="X7" s="753"/>
      <c r="Y7" s="753"/>
      <c r="Z7" s="753"/>
      <c r="AA7" s="753">
        <f>Q7-V7</f>
        <v>429</v>
      </c>
      <c r="AB7" s="753"/>
      <c r="AC7" s="753"/>
      <c r="AD7" s="753"/>
      <c r="AE7" s="754"/>
      <c r="AF7" s="755">
        <v>251</v>
      </c>
      <c r="AG7" s="756"/>
      <c r="AH7" s="756"/>
      <c r="AI7" s="756"/>
      <c r="AJ7" s="757"/>
      <c r="AK7" s="792" t="s">
        <v>537</v>
      </c>
      <c r="AL7" s="793"/>
      <c r="AM7" s="793"/>
      <c r="AN7" s="793"/>
      <c r="AO7" s="793"/>
      <c r="AP7" s="793">
        <v>13932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538</v>
      </c>
      <c r="BT7" s="797"/>
      <c r="BU7" s="797"/>
      <c r="BV7" s="797"/>
      <c r="BW7" s="797"/>
      <c r="BX7" s="797"/>
      <c r="BY7" s="797"/>
      <c r="BZ7" s="797"/>
      <c r="CA7" s="797"/>
      <c r="CB7" s="797"/>
      <c r="CC7" s="797"/>
      <c r="CD7" s="797"/>
      <c r="CE7" s="797"/>
      <c r="CF7" s="797"/>
      <c r="CG7" s="798"/>
      <c r="CH7" s="789">
        <v>0</v>
      </c>
      <c r="CI7" s="790"/>
      <c r="CJ7" s="790"/>
      <c r="CK7" s="790"/>
      <c r="CL7" s="791"/>
      <c r="CM7" s="789">
        <v>368</v>
      </c>
      <c r="CN7" s="790"/>
      <c r="CO7" s="790"/>
      <c r="CP7" s="790"/>
      <c r="CQ7" s="791"/>
      <c r="CR7" s="789">
        <v>343</v>
      </c>
      <c r="CS7" s="790"/>
      <c r="CT7" s="790"/>
      <c r="CU7" s="790"/>
      <c r="CV7" s="791"/>
      <c r="CW7" s="789">
        <v>9</v>
      </c>
      <c r="CX7" s="790"/>
      <c r="CY7" s="790"/>
      <c r="CZ7" s="790"/>
      <c r="DA7" s="791"/>
      <c r="DB7" s="789" t="s">
        <v>474</v>
      </c>
      <c r="DC7" s="790"/>
      <c r="DD7" s="790"/>
      <c r="DE7" s="790"/>
      <c r="DF7" s="791"/>
      <c r="DG7" s="789" t="s">
        <v>474</v>
      </c>
      <c r="DH7" s="790"/>
      <c r="DI7" s="790"/>
      <c r="DJ7" s="790"/>
      <c r="DK7" s="791"/>
      <c r="DL7" s="789" t="s">
        <v>474</v>
      </c>
      <c r="DM7" s="790"/>
      <c r="DN7" s="790"/>
      <c r="DO7" s="790"/>
      <c r="DP7" s="791"/>
      <c r="DQ7" s="789" t="s">
        <v>474</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539</v>
      </c>
      <c r="BT8" s="787"/>
      <c r="BU8" s="787"/>
      <c r="BV8" s="787"/>
      <c r="BW8" s="787"/>
      <c r="BX8" s="787"/>
      <c r="BY8" s="787"/>
      <c r="BZ8" s="787"/>
      <c r="CA8" s="787"/>
      <c r="CB8" s="787"/>
      <c r="CC8" s="787"/>
      <c r="CD8" s="787"/>
      <c r="CE8" s="787"/>
      <c r="CF8" s="787"/>
      <c r="CG8" s="788"/>
      <c r="CH8" s="799">
        <v>-5</v>
      </c>
      <c r="CI8" s="800"/>
      <c r="CJ8" s="800"/>
      <c r="CK8" s="800"/>
      <c r="CL8" s="801"/>
      <c r="CM8" s="799">
        <v>127</v>
      </c>
      <c r="CN8" s="800"/>
      <c r="CO8" s="800"/>
      <c r="CP8" s="800"/>
      <c r="CQ8" s="801"/>
      <c r="CR8" s="799">
        <v>6</v>
      </c>
      <c r="CS8" s="800"/>
      <c r="CT8" s="800"/>
      <c r="CU8" s="800"/>
      <c r="CV8" s="801"/>
      <c r="CW8" s="799">
        <v>30</v>
      </c>
      <c r="CX8" s="800"/>
      <c r="CY8" s="800"/>
      <c r="CZ8" s="800"/>
      <c r="DA8" s="801"/>
      <c r="DB8" s="799" t="s">
        <v>474</v>
      </c>
      <c r="DC8" s="800"/>
      <c r="DD8" s="800"/>
      <c r="DE8" s="800"/>
      <c r="DF8" s="801"/>
      <c r="DG8" s="799" t="s">
        <v>474</v>
      </c>
      <c r="DH8" s="800"/>
      <c r="DI8" s="800"/>
      <c r="DJ8" s="800"/>
      <c r="DK8" s="801"/>
      <c r="DL8" s="799" t="s">
        <v>474</v>
      </c>
      <c r="DM8" s="800"/>
      <c r="DN8" s="800"/>
      <c r="DO8" s="800"/>
      <c r="DP8" s="801"/>
      <c r="DQ8" s="799" t="s">
        <v>474</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3"/>
      <c r="AL22" s="824"/>
      <c r="AM22" s="824"/>
      <c r="AN22" s="824"/>
      <c r="AO22" s="824"/>
      <c r="AP22" s="824"/>
      <c r="AQ22" s="824"/>
      <c r="AR22" s="824"/>
      <c r="AS22" s="824"/>
      <c r="AT22" s="824"/>
      <c r="AU22" s="825"/>
      <c r="AV22" s="825"/>
      <c r="AW22" s="825"/>
      <c r="AX22" s="825"/>
      <c r="AY22" s="826"/>
      <c r="AZ22" s="827" t="s">
        <v>360</v>
      </c>
      <c r="BA22" s="827"/>
      <c r="BB22" s="827"/>
      <c r="BC22" s="827"/>
      <c r="BD22" s="828"/>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f>Q7</f>
        <v>14758</v>
      </c>
      <c r="R23" s="812"/>
      <c r="S23" s="812"/>
      <c r="T23" s="812"/>
      <c r="U23" s="812"/>
      <c r="V23" s="813">
        <f t="shared" ref="V23" si="0">V7</f>
        <v>14329</v>
      </c>
      <c r="W23" s="814"/>
      <c r="X23" s="814"/>
      <c r="Y23" s="814"/>
      <c r="Z23" s="815"/>
      <c r="AA23" s="813">
        <f t="shared" ref="AA23" si="1">AA7</f>
        <v>429</v>
      </c>
      <c r="AB23" s="814"/>
      <c r="AC23" s="814"/>
      <c r="AD23" s="814"/>
      <c r="AE23" s="816"/>
      <c r="AF23" s="817">
        <v>251</v>
      </c>
      <c r="AG23" s="812"/>
      <c r="AH23" s="812"/>
      <c r="AI23" s="812"/>
      <c r="AJ23" s="818"/>
      <c r="AK23" s="819"/>
      <c r="AL23" s="820"/>
      <c r="AM23" s="820"/>
      <c r="AN23" s="820"/>
      <c r="AO23" s="820"/>
      <c r="AP23" s="812">
        <f>AP7</f>
        <v>13932</v>
      </c>
      <c r="AQ23" s="812"/>
      <c r="AR23" s="812"/>
      <c r="AS23" s="812"/>
      <c r="AT23" s="812"/>
      <c r="AU23" s="821"/>
      <c r="AV23" s="821"/>
      <c r="AW23" s="821"/>
      <c r="AX23" s="821"/>
      <c r="AY23" s="822"/>
      <c r="AZ23" s="830" t="s">
        <v>107</v>
      </c>
      <c r="BA23" s="814"/>
      <c r="BB23" s="814"/>
      <c r="BC23" s="814"/>
      <c r="BD23" s="816"/>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9" t="s">
        <v>363</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1" t="s">
        <v>368</v>
      </c>
      <c r="AG26" s="832"/>
      <c r="AH26" s="832"/>
      <c r="AI26" s="832"/>
      <c r="AJ26" s="833"/>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1">
        <v>5339</v>
      </c>
      <c r="R28" s="842"/>
      <c r="S28" s="842"/>
      <c r="T28" s="842"/>
      <c r="U28" s="842"/>
      <c r="V28" s="842">
        <v>5650</v>
      </c>
      <c r="W28" s="842"/>
      <c r="X28" s="842"/>
      <c r="Y28" s="842"/>
      <c r="Z28" s="842"/>
      <c r="AA28" s="842">
        <f>Q28-V28</f>
        <v>-311</v>
      </c>
      <c r="AB28" s="842"/>
      <c r="AC28" s="842"/>
      <c r="AD28" s="842"/>
      <c r="AE28" s="843"/>
      <c r="AF28" s="844">
        <v>-311</v>
      </c>
      <c r="AG28" s="842"/>
      <c r="AH28" s="842"/>
      <c r="AI28" s="842"/>
      <c r="AJ28" s="845"/>
      <c r="AK28" s="846" t="s">
        <v>537</v>
      </c>
      <c r="AL28" s="837"/>
      <c r="AM28" s="837"/>
      <c r="AN28" s="837"/>
      <c r="AO28" s="837"/>
      <c r="AP28" s="837" t="s">
        <v>537</v>
      </c>
      <c r="AQ28" s="837"/>
      <c r="AR28" s="837"/>
      <c r="AS28" s="837"/>
      <c r="AT28" s="837"/>
      <c r="AU28" s="837" t="s">
        <v>474</v>
      </c>
      <c r="AV28" s="837"/>
      <c r="AW28" s="837"/>
      <c r="AX28" s="837"/>
      <c r="AY28" s="837"/>
      <c r="AZ28" s="838"/>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3353</v>
      </c>
      <c r="R29" s="777"/>
      <c r="S29" s="777"/>
      <c r="T29" s="777"/>
      <c r="U29" s="777"/>
      <c r="V29" s="777">
        <v>3307</v>
      </c>
      <c r="W29" s="777"/>
      <c r="X29" s="777"/>
      <c r="Y29" s="777"/>
      <c r="Z29" s="777"/>
      <c r="AA29" s="778">
        <v>47</v>
      </c>
      <c r="AB29" s="780"/>
      <c r="AC29" s="780"/>
      <c r="AD29" s="780"/>
      <c r="AE29" s="781"/>
      <c r="AF29" s="779">
        <v>47</v>
      </c>
      <c r="AG29" s="780"/>
      <c r="AH29" s="780"/>
      <c r="AI29" s="780"/>
      <c r="AJ29" s="781"/>
      <c r="AK29" s="849" t="s">
        <v>474</v>
      </c>
      <c r="AL29" s="850"/>
      <c r="AM29" s="850"/>
      <c r="AN29" s="850"/>
      <c r="AO29" s="850"/>
      <c r="AP29" s="850" t="s">
        <v>537</v>
      </c>
      <c r="AQ29" s="850"/>
      <c r="AR29" s="850"/>
      <c r="AS29" s="850"/>
      <c r="AT29" s="850"/>
      <c r="AU29" s="850" t="s">
        <v>474</v>
      </c>
      <c r="AV29" s="850"/>
      <c r="AW29" s="850"/>
      <c r="AX29" s="850"/>
      <c r="AY29" s="850"/>
      <c r="AZ29" s="851"/>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511</v>
      </c>
      <c r="R30" s="777"/>
      <c r="S30" s="777"/>
      <c r="T30" s="777"/>
      <c r="U30" s="777"/>
      <c r="V30" s="777">
        <v>509</v>
      </c>
      <c r="W30" s="777"/>
      <c r="X30" s="777"/>
      <c r="Y30" s="777"/>
      <c r="Z30" s="777"/>
      <c r="AA30" s="777">
        <v>3</v>
      </c>
      <c r="AB30" s="777"/>
      <c r="AC30" s="777"/>
      <c r="AD30" s="777"/>
      <c r="AE30" s="778"/>
      <c r="AF30" s="779">
        <v>3</v>
      </c>
      <c r="AG30" s="780"/>
      <c r="AH30" s="780"/>
      <c r="AI30" s="780"/>
      <c r="AJ30" s="781"/>
      <c r="AK30" s="849" t="s">
        <v>474</v>
      </c>
      <c r="AL30" s="850"/>
      <c r="AM30" s="850"/>
      <c r="AN30" s="850"/>
      <c r="AO30" s="850"/>
      <c r="AP30" s="850" t="s">
        <v>537</v>
      </c>
      <c r="AQ30" s="850"/>
      <c r="AR30" s="850"/>
      <c r="AS30" s="850"/>
      <c r="AT30" s="850"/>
      <c r="AU30" s="850" t="s">
        <v>474</v>
      </c>
      <c r="AV30" s="850"/>
      <c r="AW30" s="850"/>
      <c r="AX30" s="850"/>
      <c r="AY30" s="850"/>
      <c r="AZ30" s="851"/>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27</v>
      </c>
      <c r="R31" s="777"/>
      <c r="S31" s="777"/>
      <c r="T31" s="777"/>
      <c r="U31" s="777"/>
      <c r="V31" s="777">
        <v>27</v>
      </c>
      <c r="W31" s="777"/>
      <c r="X31" s="777"/>
      <c r="Y31" s="777"/>
      <c r="Z31" s="777"/>
      <c r="AA31" s="777" t="s">
        <v>537</v>
      </c>
      <c r="AB31" s="777"/>
      <c r="AC31" s="777"/>
      <c r="AD31" s="777"/>
      <c r="AE31" s="778"/>
      <c r="AF31" s="779" t="s">
        <v>107</v>
      </c>
      <c r="AG31" s="780"/>
      <c r="AH31" s="780"/>
      <c r="AI31" s="780"/>
      <c r="AJ31" s="781"/>
      <c r="AK31" s="849" t="s">
        <v>474</v>
      </c>
      <c r="AL31" s="850"/>
      <c r="AM31" s="850"/>
      <c r="AN31" s="850"/>
      <c r="AO31" s="850"/>
      <c r="AP31" s="850" t="s">
        <v>537</v>
      </c>
      <c r="AQ31" s="850"/>
      <c r="AR31" s="850"/>
      <c r="AS31" s="850"/>
      <c r="AT31" s="850"/>
      <c r="AU31" s="850" t="s">
        <v>474</v>
      </c>
      <c r="AV31" s="850"/>
      <c r="AW31" s="850"/>
      <c r="AX31" s="850"/>
      <c r="AY31" s="850"/>
      <c r="AZ31" s="851"/>
      <c r="BA31" s="851"/>
      <c r="BB31" s="851"/>
      <c r="BC31" s="851"/>
      <c r="BD31" s="851"/>
      <c r="BE31" s="847"/>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377</v>
      </c>
      <c r="C32" s="774"/>
      <c r="D32" s="774"/>
      <c r="E32" s="774"/>
      <c r="F32" s="774"/>
      <c r="G32" s="774"/>
      <c r="H32" s="774"/>
      <c r="I32" s="774"/>
      <c r="J32" s="774"/>
      <c r="K32" s="774"/>
      <c r="L32" s="774"/>
      <c r="M32" s="774"/>
      <c r="N32" s="774"/>
      <c r="O32" s="774"/>
      <c r="P32" s="775"/>
      <c r="Q32" s="776">
        <v>734</v>
      </c>
      <c r="R32" s="777"/>
      <c r="S32" s="777"/>
      <c r="T32" s="777"/>
      <c r="U32" s="777"/>
      <c r="V32" s="777">
        <v>730</v>
      </c>
      <c r="W32" s="777"/>
      <c r="X32" s="777"/>
      <c r="Y32" s="777"/>
      <c r="Z32" s="777"/>
      <c r="AA32" s="777">
        <v>4</v>
      </c>
      <c r="AB32" s="777"/>
      <c r="AC32" s="777"/>
      <c r="AD32" s="777"/>
      <c r="AE32" s="778"/>
      <c r="AF32" s="779">
        <v>4</v>
      </c>
      <c r="AG32" s="780"/>
      <c r="AH32" s="780"/>
      <c r="AI32" s="780"/>
      <c r="AJ32" s="781"/>
      <c r="AK32" s="849">
        <v>6</v>
      </c>
      <c r="AL32" s="850"/>
      <c r="AM32" s="850"/>
      <c r="AN32" s="850"/>
      <c r="AO32" s="850"/>
      <c r="AP32" s="850">
        <v>2277</v>
      </c>
      <c r="AQ32" s="850"/>
      <c r="AR32" s="850"/>
      <c r="AS32" s="850"/>
      <c r="AT32" s="850"/>
      <c r="AU32" s="850">
        <v>2</v>
      </c>
      <c r="AV32" s="850"/>
      <c r="AW32" s="850"/>
      <c r="AX32" s="850"/>
      <c r="AY32" s="850"/>
      <c r="AZ32" s="851" t="s">
        <v>536</v>
      </c>
      <c r="BA32" s="851"/>
      <c r="BB32" s="851"/>
      <c r="BC32" s="851"/>
      <c r="BD32" s="851"/>
      <c r="BE32" s="847" t="s">
        <v>378</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607</v>
      </c>
      <c r="R33" s="777"/>
      <c r="S33" s="777"/>
      <c r="T33" s="777"/>
      <c r="U33" s="777"/>
      <c r="V33" s="777">
        <v>607</v>
      </c>
      <c r="W33" s="777"/>
      <c r="X33" s="777"/>
      <c r="Y33" s="777"/>
      <c r="Z33" s="777"/>
      <c r="AA33" s="777" t="s">
        <v>537</v>
      </c>
      <c r="AB33" s="777"/>
      <c r="AC33" s="777"/>
      <c r="AD33" s="777"/>
      <c r="AE33" s="778"/>
      <c r="AF33" s="779" t="s">
        <v>107</v>
      </c>
      <c r="AG33" s="780"/>
      <c r="AH33" s="780"/>
      <c r="AI33" s="780"/>
      <c r="AJ33" s="781"/>
      <c r="AK33" s="849">
        <v>208</v>
      </c>
      <c r="AL33" s="850"/>
      <c r="AM33" s="850"/>
      <c r="AN33" s="850"/>
      <c r="AO33" s="850"/>
      <c r="AP33" s="850">
        <v>5057</v>
      </c>
      <c r="AQ33" s="850"/>
      <c r="AR33" s="850"/>
      <c r="AS33" s="850"/>
      <c r="AT33" s="850"/>
      <c r="AU33" s="850">
        <v>4632</v>
      </c>
      <c r="AV33" s="850"/>
      <c r="AW33" s="850"/>
      <c r="AX33" s="850"/>
      <c r="AY33" s="850"/>
      <c r="AZ33" s="851" t="s">
        <v>537</v>
      </c>
      <c r="BA33" s="851"/>
      <c r="BB33" s="851"/>
      <c r="BC33" s="851"/>
      <c r="BD33" s="851"/>
      <c r="BE33" s="847" t="s">
        <v>380</v>
      </c>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381</v>
      </c>
      <c r="BK62" s="827"/>
      <c r="BL62" s="827"/>
      <c r="BM62" s="827"/>
      <c r="BN62" s="828"/>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382</v>
      </c>
      <c r="C63" s="809"/>
      <c r="D63" s="809"/>
      <c r="E63" s="809"/>
      <c r="F63" s="809"/>
      <c r="G63" s="809"/>
      <c r="H63" s="809"/>
      <c r="I63" s="809"/>
      <c r="J63" s="809"/>
      <c r="K63" s="809"/>
      <c r="L63" s="809"/>
      <c r="M63" s="809"/>
      <c r="N63" s="809"/>
      <c r="O63" s="809"/>
      <c r="P63" s="810"/>
      <c r="Q63" s="857"/>
      <c r="R63" s="858"/>
      <c r="S63" s="858"/>
      <c r="T63" s="858"/>
      <c r="U63" s="858"/>
      <c r="V63" s="858"/>
      <c r="W63" s="858"/>
      <c r="X63" s="858"/>
      <c r="Y63" s="858"/>
      <c r="Z63" s="858"/>
      <c r="AA63" s="858"/>
      <c r="AB63" s="858"/>
      <c r="AC63" s="858"/>
      <c r="AD63" s="858"/>
      <c r="AE63" s="859"/>
      <c r="AF63" s="860">
        <v>814</v>
      </c>
      <c r="AG63" s="861"/>
      <c r="AH63" s="861"/>
      <c r="AI63" s="861"/>
      <c r="AJ63" s="862"/>
      <c r="AK63" s="863"/>
      <c r="AL63" s="858"/>
      <c r="AM63" s="858"/>
      <c r="AN63" s="858"/>
      <c r="AO63" s="858"/>
      <c r="AP63" s="861">
        <f>AP32+AP33</f>
        <v>7334</v>
      </c>
      <c r="AQ63" s="861"/>
      <c r="AR63" s="861"/>
      <c r="AS63" s="861"/>
      <c r="AT63" s="861"/>
      <c r="AU63" s="861">
        <f>AU32+AU33</f>
        <v>4634</v>
      </c>
      <c r="AV63" s="861"/>
      <c r="AW63" s="861"/>
      <c r="AX63" s="861"/>
      <c r="AY63" s="861"/>
      <c r="AZ63" s="865"/>
      <c r="BA63" s="865"/>
      <c r="BB63" s="865"/>
      <c r="BC63" s="865"/>
      <c r="BD63" s="865"/>
      <c r="BE63" s="866"/>
      <c r="BF63" s="866"/>
      <c r="BG63" s="866"/>
      <c r="BH63" s="866"/>
      <c r="BI63" s="867"/>
      <c r="BJ63" s="868" t="s">
        <v>107</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1" t="s">
        <v>368</v>
      </c>
      <c r="AG66" s="832"/>
      <c r="AH66" s="832"/>
      <c r="AI66" s="832"/>
      <c r="AJ66" s="872"/>
      <c r="AK66" s="735" t="s">
        <v>369</v>
      </c>
      <c r="AL66" s="759"/>
      <c r="AM66" s="759"/>
      <c r="AN66" s="759"/>
      <c r="AO66" s="760"/>
      <c r="AP66" s="735" t="s">
        <v>370</v>
      </c>
      <c r="AQ66" s="736"/>
      <c r="AR66" s="736"/>
      <c r="AS66" s="736"/>
      <c r="AT66" s="737"/>
      <c r="AU66" s="735" t="s">
        <v>385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540</v>
      </c>
      <c r="C68" s="889"/>
      <c r="D68" s="889"/>
      <c r="E68" s="889"/>
      <c r="F68" s="889"/>
      <c r="G68" s="889"/>
      <c r="H68" s="889"/>
      <c r="I68" s="889"/>
      <c r="J68" s="889"/>
      <c r="K68" s="889"/>
      <c r="L68" s="889"/>
      <c r="M68" s="889"/>
      <c r="N68" s="889"/>
      <c r="O68" s="889"/>
      <c r="P68" s="890"/>
      <c r="Q68" s="891">
        <v>161</v>
      </c>
      <c r="R68" s="885"/>
      <c r="S68" s="885"/>
      <c r="T68" s="885"/>
      <c r="U68" s="885"/>
      <c r="V68" s="885">
        <v>147</v>
      </c>
      <c r="W68" s="885"/>
      <c r="X68" s="885"/>
      <c r="Y68" s="885"/>
      <c r="Z68" s="885"/>
      <c r="AA68" s="885">
        <v>14</v>
      </c>
      <c r="AB68" s="885"/>
      <c r="AC68" s="885"/>
      <c r="AD68" s="885"/>
      <c r="AE68" s="885"/>
      <c r="AF68" s="885">
        <v>14</v>
      </c>
      <c r="AG68" s="885"/>
      <c r="AH68" s="885"/>
      <c r="AI68" s="885"/>
      <c r="AJ68" s="885"/>
      <c r="AK68" s="885">
        <v>7</v>
      </c>
      <c r="AL68" s="885"/>
      <c r="AM68" s="885"/>
      <c r="AN68" s="885"/>
      <c r="AO68" s="885"/>
      <c r="AP68" s="885" t="s">
        <v>537</v>
      </c>
      <c r="AQ68" s="885"/>
      <c r="AR68" s="885"/>
      <c r="AS68" s="885"/>
      <c r="AT68" s="885"/>
      <c r="AU68" s="885" t="s">
        <v>474</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541</v>
      </c>
      <c r="C69" s="893"/>
      <c r="D69" s="893"/>
      <c r="E69" s="893"/>
      <c r="F69" s="893"/>
      <c r="G69" s="893"/>
      <c r="H69" s="893"/>
      <c r="I69" s="893"/>
      <c r="J69" s="893"/>
      <c r="K69" s="893"/>
      <c r="L69" s="893"/>
      <c r="M69" s="893"/>
      <c r="N69" s="893"/>
      <c r="O69" s="893"/>
      <c r="P69" s="894"/>
      <c r="Q69" s="895">
        <v>243</v>
      </c>
      <c r="R69" s="850"/>
      <c r="S69" s="850"/>
      <c r="T69" s="850"/>
      <c r="U69" s="850"/>
      <c r="V69" s="850">
        <v>205</v>
      </c>
      <c r="W69" s="850"/>
      <c r="X69" s="850"/>
      <c r="Y69" s="850"/>
      <c r="Z69" s="850"/>
      <c r="AA69" s="850">
        <v>37</v>
      </c>
      <c r="AB69" s="850"/>
      <c r="AC69" s="850"/>
      <c r="AD69" s="850"/>
      <c r="AE69" s="850"/>
      <c r="AF69" s="850">
        <v>37</v>
      </c>
      <c r="AG69" s="850"/>
      <c r="AH69" s="850"/>
      <c r="AI69" s="850"/>
      <c r="AJ69" s="850"/>
      <c r="AK69" s="850" t="s">
        <v>537</v>
      </c>
      <c r="AL69" s="850"/>
      <c r="AM69" s="850"/>
      <c r="AN69" s="850"/>
      <c r="AO69" s="850"/>
      <c r="AP69" s="850" t="s">
        <v>537</v>
      </c>
      <c r="AQ69" s="850"/>
      <c r="AR69" s="850"/>
      <c r="AS69" s="850"/>
      <c r="AT69" s="850"/>
      <c r="AU69" s="850" t="s">
        <v>474</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542</v>
      </c>
      <c r="C70" s="893"/>
      <c r="D70" s="893"/>
      <c r="E70" s="893"/>
      <c r="F70" s="893"/>
      <c r="G70" s="893"/>
      <c r="H70" s="893"/>
      <c r="I70" s="893"/>
      <c r="J70" s="893"/>
      <c r="K70" s="893"/>
      <c r="L70" s="893"/>
      <c r="M70" s="893"/>
      <c r="N70" s="893"/>
      <c r="O70" s="893"/>
      <c r="P70" s="894"/>
      <c r="Q70" s="895">
        <v>100</v>
      </c>
      <c r="R70" s="850"/>
      <c r="S70" s="850"/>
      <c r="T70" s="850"/>
      <c r="U70" s="850"/>
      <c r="V70" s="850">
        <v>99</v>
      </c>
      <c r="W70" s="850"/>
      <c r="X70" s="850"/>
      <c r="Y70" s="850"/>
      <c r="Z70" s="850"/>
      <c r="AA70" s="850">
        <v>0</v>
      </c>
      <c r="AB70" s="850"/>
      <c r="AC70" s="850"/>
      <c r="AD70" s="850"/>
      <c r="AE70" s="850"/>
      <c r="AF70" s="850">
        <v>0</v>
      </c>
      <c r="AG70" s="850"/>
      <c r="AH70" s="850"/>
      <c r="AI70" s="850"/>
      <c r="AJ70" s="850"/>
      <c r="AK70" s="850">
        <v>2</v>
      </c>
      <c r="AL70" s="850"/>
      <c r="AM70" s="850"/>
      <c r="AN70" s="850"/>
      <c r="AO70" s="850"/>
      <c r="AP70" s="850" t="s">
        <v>537</v>
      </c>
      <c r="AQ70" s="850"/>
      <c r="AR70" s="850"/>
      <c r="AS70" s="850"/>
      <c r="AT70" s="850"/>
      <c r="AU70" s="850" t="s">
        <v>474</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543</v>
      </c>
      <c r="C71" s="893"/>
      <c r="D71" s="893"/>
      <c r="E71" s="893"/>
      <c r="F71" s="893"/>
      <c r="G71" s="893"/>
      <c r="H71" s="893"/>
      <c r="I71" s="893"/>
      <c r="J71" s="893"/>
      <c r="K71" s="893"/>
      <c r="L71" s="893"/>
      <c r="M71" s="893"/>
      <c r="N71" s="893"/>
      <c r="O71" s="893"/>
      <c r="P71" s="894"/>
      <c r="Q71" s="895">
        <v>32</v>
      </c>
      <c r="R71" s="850"/>
      <c r="S71" s="850"/>
      <c r="T71" s="850"/>
      <c r="U71" s="850"/>
      <c r="V71" s="850">
        <v>31</v>
      </c>
      <c r="W71" s="850"/>
      <c r="X71" s="850"/>
      <c r="Y71" s="850"/>
      <c r="Z71" s="850"/>
      <c r="AA71" s="850">
        <v>2</v>
      </c>
      <c r="AB71" s="850"/>
      <c r="AC71" s="850"/>
      <c r="AD71" s="850"/>
      <c r="AE71" s="850"/>
      <c r="AF71" s="850">
        <v>2</v>
      </c>
      <c r="AG71" s="850"/>
      <c r="AH71" s="850"/>
      <c r="AI71" s="850"/>
      <c r="AJ71" s="850"/>
      <c r="AK71" s="850" t="s">
        <v>537</v>
      </c>
      <c r="AL71" s="850"/>
      <c r="AM71" s="850"/>
      <c r="AN71" s="850"/>
      <c r="AO71" s="850"/>
      <c r="AP71" s="850" t="s">
        <v>537</v>
      </c>
      <c r="AQ71" s="850"/>
      <c r="AR71" s="850"/>
      <c r="AS71" s="850"/>
      <c r="AT71" s="850"/>
      <c r="AU71" s="850" t="s">
        <v>474</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t="s">
        <v>544</v>
      </c>
      <c r="C72" s="893"/>
      <c r="D72" s="893"/>
      <c r="E72" s="893"/>
      <c r="F72" s="893"/>
      <c r="G72" s="893"/>
      <c r="H72" s="893"/>
      <c r="I72" s="893"/>
      <c r="J72" s="893"/>
      <c r="K72" s="893"/>
      <c r="L72" s="893"/>
      <c r="M72" s="893"/>
      <c r="N72" s="893"/>
      <c r="O72" s="893"/>
      <c r="P72" s="894"/>
      <c r="Q72" s="895">
        <v>58</v>
      </c>
      <c r="R72" s="850"/>
      <c r="S72" s="850"/>
      <c r="T72" s="850"/>
      <c r="U72" s="850"/>
      <c r="V72" s="850">
        <v>15</v>
      </c>
      <c r="W72" s="850"/>
      <c r="X72" s="850"/>
      <c r="Y72" s="850"/>
      <c r="Z72" s="850"/>
      <c r="AA72" s="850">
        <v>43</v>
      </c>
      <c r="AB72" s="850"/>
      <c r="AC72" s="850"/>
      <c r="AD72" s="850"/>
      <c r="AE72" s="850"/>
      <c r="AF72" s="850">
        <v>43</v>
      </c>
      <c r="AG72" s="850"/>
      <c r="AH72" s="850"/>
      <c r="AI72" s="850"/>
      <c r="AJ72" s="850"/>
      <c r="AK72" s="850" t="s">
        <v>537</v>
      </c>
      <c r="AL72" s="850"/>
      <c r="AM72" s="850"/>
      <c r="AN72" s="850"/>
      <c r="AO72" s="850"/>
      <c r="AP72" s="850" t="s">
        <v>537</v>
      </c>
      <c r="AQ72" s="850"/>
      <c r="AR72" s="850"/>
      <c r="AS72" s="850"/>
      <c r="AT72" s="850"/>
      <c r="AU72" s="850" t="s">
        <v>474</v>
      </c>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t="s">
        <v>545</v>
      </c>
      <c r="C73" s="893"/>
      <c r="D73" s="893"/>
      <c r="E73" s="893"/>
      <c r="F73" s="893"/>
      <c r="G73" s="893"/>
      <c r="H73" s="893"/>
      <c r="I73" s="893"/>
      <c r="J73" s="893"/>
      <c r="K73" s="893"/>
      <c r="L73" s="893"/>
      <c r="M73" s="893"/>
      <c r="N73" s="893"/>
      <c r="O73" s="893"/>
      <c r="P73" s="894"/>
      <c r="Q73" s="895">
        <v>34</v>
      </c>
      <c r="R73" s="850"/>
      <c r="S73" s="850"/>
      <c r="T73" s="850"/>
      <c r="U73" s="850"/>
      <c r="V73" s="850">
        <v>31</v>
      </c>
      <c r="W73" s="850"/>
      <c r="X73" s="850"/>
      <c r="Y73" s="850"/>
      <c r="Z73" s="850"/>
      <c r="AA73" s="850">
        <v>2</v>
      </c>
      <c r="AB73" s="850"/>
      <c r="AC73" s="850"/>
      <c r="AD73" s="850"/>
      <c r="AE73" s="850"/>
      <c r="AF73" s="850">
        <v>2</v>
      </c>
      <c r="AG73" s="850"/>
      <c r="AH73" s="850"/>
      <c r="AI73" s="850"/>
      <c r="AJ73" s="850"/>
      <c r="AK73" s="850">
        <v>10</v>
      </c>
      <c r="AL73" s="850"/>
      <c r="AM73" s="850"/>
      <c r="AN73" s="850"/>
      <c r="AO73" s="850"/>
      <c r="AP73" s="850" t="s">
        <v>537</v>
      </c>
      <c r="AQ73" s="850"/>
      <c r="AR73" s="850"/>
      <c r="AS73" s="850"/>
      <c r="AT73" s="850"/>
      <c r="AU73" s="850" t="s">
        <v>474</v>
      </c>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t="s">
        <v>546</v>
      </c>
      <c r="C74" s="893"/>
      <c r="D74" s="893"/>
      <c r="E74" s="893"/>
      <c r="F74" s="893"/>
      <c r="G74" s="893"/>
      <c r="H74" s="893"/>
      <c r="I74" s="893"/>
      <c r="J74" s="893"/>
      <c r="K74" s="893"/>
      <c r="L74" s="893"/>
      <c r="M74" s="893"/>
      <c r="N74" s="893"/>
      <c r="O74" s="893"/>
      <c r="P74" s="894"/>
      <c r="Q74" s="895">
        <v>5143</v>
      </c>
      <c r="R74" s="850"/>
      <c r="S74" s="850"/>
      <c r="T74" s="850"/>
      <c r="U74" s="850"/>
      <c r="V74" s="850">
        <v>5033</v>
      </c>
      <c r="W74" s="850"/>
      <c r="X74" s="850"/>
      <c r="Y74" s="850"/>
      <c r="Z74" s="850"/>
      <c r="AA74" s="850">
        <v>110</v>
      </c>
      <c r="AB74" s="850"/>
      <c r="AC74" s="850"/>
      <c r="AD74" s="850"/>
      <c r="AE74" s="850"/>
      <c r="AF74" s="850">
        <v>110</v>
      </c>
      <c r="AG74" s="850"/>
      <c r="AH74" s="850"/>
      <c r="AI74" s="850"/>
      <c r="AJ74" s="850"/>
      <c r="AK74" s="850">
        <v>20</v>
      </c>
      <c r="AL74" s="850"/>
      <c r="AM74" s="850"/>
      <c r="AN74" s="850"/>
      <c r="AO74" s="850"/>
      <c r="AP74" s="850">
        <v>1576</v>
      </c>
      <c r="AQ74" s="850"/>
      <c r="AR74" s="850"/>
      <c r="AS74" s="850"/>
      <c r="AT74" s="850"/>
      <c r="AU74" s="850" t="s">
        <v>474</v>
      </c>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t="s">
        <v>547</v>
      </c>
      <c r="C75" s="893"/>
      <c r="D75" s="893"/>
      <c r="E75" s="893"/>
      <c r="F75" s="893"/>
      <c r="G75" s="893"/>
      <c r="H75" s="893"/>
      <c r="I75" s="893"/>
      <c r="J75" s="893"/>
      <c r="K75" s="893"/>
      <c r="L75" s="893"/>
      <c r="M75" s="893"/>
      <c r="N75" s="893"/>
      <c r="O75" s="893"/>
      <c r="P75" s="894"/>
      <c r="Q75" s="898">
        <v>1876</v>
      </c>
      <c r="R75" s="899"/>
      <c r="S75" s="899"/>
      <c r="T75" s="899"/>
      <c r="U75" s="849"/>
      <c r="V75" s="900">
        <v>1814</v>
      </c>
      <c r="W75" s="899"/>
      <c r="X75" s="899"/>
      <c r="Y75" s="899"/>
      <c r="Z75" s="849"/>
      <c r="AA75" s="900">
        <v>62</v>
      </c>
      <c r="AB75" s="899"/>
      <c r="AC75" s="899"/>
      <c r="AD75" s="899"/>
      <c r="AE75" s="849"/>
      <c r="AF75" s="900">
        <v>62</v>
      </c>
      <c r="AG75" s="899"/>
      <c r="AH75" s="899"/>
      <c r="AI75" s="899"/>
      <c r="AJ75" s="849"/>
      <c r="AK75" s="900">
        <v>150</v>
      </c>
      <c r="AL75" s="899"/>
      <c r="AM75" s="899"/>
      <c r="AN75" s="899"/>
      <c r="AO75" s="849"/>
      <c r="AP75" s="900">
        <v>538</v>
      </c>
      <c r="AQ75" s="899"/>
      <c r="AR75" s="899"/>
      <c r="AS75" s="899"/>
      <c r="AT75" s="849"/>
      <c r="AU75" s="850">
        <v>3</v>
      </c>
      <c r="AV75" s="850"/>
      <c r="AW75" s="850"/>
      <c r="AX75" s="850"/>
      <c r="AY75" s="850"/>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t="s">
        <v>548</v>
      </c>
      <c r="C76" s="893"/>
      <c r="D76" s="893"/>
      <c r="E76" s="893"/>
      <c r="F76" s="893"/>
      <c r="G76" s="893"/>
      <c r="H76" s="893"/>
      <c r="I76" s="893"/>
      <c r="J76" s="893"/>
      <c r="K76" s="893"/>
      <c r="L76" s="893"/>
      <c r="M76" s="893"/>
      <c r="N76" s="893"/>
      <c r="O76" s="893"/>
      <c r="P76" s="894"/>
      <c r="Q76" s="898">
        <v>183</v>
      </c>
      <c r="R76" s="899"/>
      <c r="S76" s="899"/>
      <c r="T76" s="899"/>
      <c r="U76" s="849"/>
      <c r="V76" s="900">
        <v>171</v>
      </c>
      <c r="W76" s="899"/>
      <c r="X76" s="899"/>
      <c r="Y76" s="899"/>
      <c r="Z76" s="849"/>
      <c r="AA76" s="900">
        <v>12</v>
      </c>
      <c r="AB76" s="899"/>
      <c r="AC76" s="899"/>
      <c r="AD76" s="899"/>
      <c r="AE76" s="849"/>
      <c r="AF76" s="900">
        <v>12</v>
      </c>
      <c r="AG76" s="899"/>
      <c r="AH76" s="899"/>
      <c r="AI76" s="899"/>
      <c r="AJ76" s="849"/>
      <c r="AK76" s="900" t="s">
        <v>537</v>
      </c>
      <c r="AL76" s="899"/>
      <c r="AM76" s="899"/>
      <c r="AN76" s="899"/>
      <c r="AO76" s="849"/>
      <c r="AP76" s="900" t="s">
        <v>537</v>
      </c>
      <c r="AQ76" s="899"/>
      <c r="AR76" s="899"/>
      <c r="AS76" s="899"/>
      <c r="AT76" s="849"/>
      <c r="AU76" s="850" t="s">
        <v>474</v>
      </c>
      <c r="AV76" s="850"/>
      <c r="AW76" s="850"/>
      <c r="AX76" s="850"/>
      <c r="AY76" s="850"/>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t="s">
        <v>549</v>
      </c>
      <c r="C77" s="893"/>
      <c r="D77" s="893"/>
      <c r="E77" s="893"/>
      <c r="F77" s="893"/>
      <c r="G77" s="893"/>
      <c r="H77" s="893"/>
      <c r="I77" s="893"/>
      <c r="J77" s="893"/>
      <c r="K77" s="893"/>
      <c r="L77" s="893"/>
      <c r="M77" s="893"/>
      <c r="N77" s="893"/>
      <c r="O77" s="893"/>
      <c r="P77" s="894"/>
      <c r="Q77" s="898">
        <v>65</v>
      </c>
      <c r="R77" s="899"/>
      <c r="S77" s="899"/>
      <c r="T77" s="899"/>
      <c r="U77" s="849"/>
      <c r="V77" s="900">
        <v>65</v>
      </c>
      <c r="W77" s="899"/>
      <c r="X77" s="899"/>
      <c r="Y77" s="899"/>
      <c r="Z77" s="849"/>
      <c r="AA77" s="900" t="s">
        <v>474</v>
      </c>
      <c r="AB77" s="899"/>
      <c r="AC77" s="899"/>
      <c r="AD77" s="899"/>
      <c r="AE77" s="849"/>
      <c r="AF77" s="900" t="s">
        <v>474</v>
      </c>
      <c r="AG77" s="899"/>
      <c r="AH77" s="899"/>
      <c r="AI77" s="899"/>
      <c r="AJ77" s="849"/>
      <c r="AK77" s="900" t="s">
        <v>474</v>
      </c>
      <c r="AL77" s="899"/>
      <c r="AM77" s="899"/>
      <c r="AN77" s="899"/>
      <c r="AO77" s="849"/>
      <c r="AP77" s="900" t="s">
        <v>474</v>
      </c>
      <c r="AQ77" s="899"/>
      <c r="AR77" s="899"/>
      <c r="AS77" s="899"/>
      <c r="AT77" s="849"/>
      <c r="AU77" s="850" t="s">
        <v>474</v>
      </c>
      <c r="AV77" s="850"/>
      <c r="AW77" s="850"/>
      <c r="AX77" s="850"/>
      <c r="AY77" s="850"/>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t="s">
        <v>550</v>
      </c>
      <c r="C78" s="893"/>
      <c r="D78" s="893"/>
      <c r="E78" s="893"/>
      <c r="F78" s="893"/>
      <c r="G78" s="893"/>
      <c r="H78" s="893"/>
      <c r="I78" s="893"/>
      <c r="J78" s="893"/>
      <c r="K78" s="893"/>
      <c r="L78" s="893"/>
      <c r="M78" s="893"/>
      <c r="N78" s="893"/>
      <c r="O78" s="893"/>
      <c r="P78" s="894"/>
      <c r="Q78" s="895">
        <v>540</v>
      </c>
      <c r="R78" s="850"/>
      <c r="S78" s="850"/>
      <c r="T78" s="850"/>
      <c r="U78" s="850"/>
      <c r="V78" s="850">
        <v>435</v>
      </c>
      <c r="W78" s="850"/>
      <c r="X78" s="850"/>
      <c r="Y78" s="850"/>
      <c r="Z78" s="850"/>
      <c r="AA78" s="850">
        <v>105</v>
      </c>
      <c r="AB78" s="850"/>
      <c r="AC78" s="850"/>
      <c r="AD78" s="850"/>
      <c r="AE78" s="850"/>
      <c r="AF78" s="850">
        <v>105</v>
      </c>
      <c r="AG78" s="850"/>
      <c r="AH78" s="850"/>
      <c r="AI78" s="850"/>
      <c r="AJ78" s="850"/>
      <c r="AK78" s="850">
        <v>73</v>
      </c>
      <c r="AL78" s="850"/>
      <c r="AM78" s="850"/>
      <c r="AN78" s="850"/>
      <c r="AO78" s="850"/>
      <c r="AP78" s="900" t="s">
        <v>474</v>
      </c>
      <c r="AQ78" s="899"/>
      <c r="AR78" s="899"/>
      <c r="AS78" s="899"/>
      <c r="AT78" s="849"/>
      <c r="AU78" s="850" t="s">
        <v>474</v>
      </c>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t="s">
        <v>551</v>
      </c>
      <c r="C79" s="893"/>
      <c r="D79" s="893"/>
      <c r="E79" s="893"/>
      <c r="F79" s="893"/>
      <c r="G79" s="893"/>
      <c r="H79" s="893"/>
      <c r="I79" s="893"/>
      <c r="J79" s="893"/>
      <c r="K79" s="893"/>
      <c r="L79" s="893"/>
      <c r="M79" s="893"/>
      <c r="N79" s="893"/>
      <c r="O79" s="893"/>
      <c r="P79" s="894"/>
      <c r="Q79" s="895">
        <v>737974</v>
      </c>
      <c r="R79" s="850"/>
      <c r="S79" s="850"/>
      <c r="T79" s="850"/>
      <c r="U79" s="850"/>
      <c r="V79" s="850">
        <v>705624</v>
      </c>
      <c r="W79" s="850"/>
      <c r="X79" s="850"/>
      <c r="Y79" s="850"/>
      <c r="Z79" s="850"/>
      <c r="AA79" s="850">
        <v>32350</v>
      </c>
      <c r="AB79" s="850"/>
      <c r="AC79" s="850"/>
      <c r="AD79" s="850"/>
      <c r="AE79" s="850"/>
      <c r="AF79" s="850">
        <v>32350</v>
      </c>
      <c r="AG79" s="850"/>
      <c r="AH79" s="850"/>
      <c r="AI79" s="850"/>
      <c r="AJ79" s="850"/>
      <c r="AK79" s="850">
        <v>127</v>
      </c>
      <c r="AL79" s="850"/>
      <c r="AM79" s="850"/>
      <c r="AN79" s="850"/>
      <c r="AO79" s="850"/>
      <c r="AP79" s="900" t="s">
        <v>474</v>
      </c>
      <c r="AQ79" s="899"/>
      <c r="AR79" s="899"/>
      <c r="AS79" s="899"/>
      <c r="AT79" s="849"/>
      <c r="AU79" s="850" t="s">
        <v>474</v>
      </c>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t="s">
        <v>552</v>
      </c>
      <c r="C80" s="893"/>
      <c r="D80" s="893"/>
      <c r="E80" s="893"/>
      <c r="F80" s="893"/>
      <c r="G80" s="893"/>
      <c r="H80" s="893"/>
      <c r="I80" s="893"/>
      <c r="J80" s="893"/>
      <c r="K80" s="893"/>
      <c r="L80" s="893"/>
      <c r="M80" s="893"/>
      <c r="N80" s="893"/>
      <c r="O80" s="893"/>
      <c r="P80" s="894"/>
      <c r="Q80" s="895">
        <v>4064</v>
      </c>
      <c r="R80" s="850"/>
      <c r="S80" s="850"/>
      <c r="T80" s="850"/>
      <c r="U80" s="850"/>
      <c r="V80" s="850">
        <v>3528</v>
      </c>
      <c r="W80" s="850"/>
      <c r="X80" s="850"/>
      <c r="Y80" s="850"/>
      <c r="Z80" s="850"/>
      <c r="AA80" s="850">
        <v>536</v>
      </c>
      <c r="AB80" s="850"/>
      <c r="AC80" s="850"/>
      <c r="AD80" s="850"/>
      <c r="AE80" s="850"/>
      <c r="AF80" s="850">
        <v>2462</v>
      </c>
      <c r="AG80" s="850"/>
      <c r="AH80" s="850"/>
      <c r="AI80" s="850"/>
      <c r="AJ80" s="850"/>
      <c r="AK80" s="850" t="s">
        <v>537</v>
      </c>
      <c r="AL80" s="850"/>
      <c r="AM80" s="850"/>
      <c r="AN80" s="850"/>
      <c r="AO80" s="850"/>
      <c r="AP80" s="850">
        <v>9718</v>
      </c>
      <c r="AQ80" s="850"/>
      <c r="AR80" s="850"/>
      <c r="AS80" s="850"/>
      <c r="AT80" s="850"/>
      <c r="AU80" s="850">
        <v>3</v>
      </c>
      <c r="AV80" s="850"/>
      <c r="AW80" s="850"/>
      <c r="AX80" s="850"/>
      <c r="AY80" s="850"/>
      <c r="AZ80" s="896" t="s">
        <v>553</v>
      </c>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361</v>
      </c>
      <c r="B88" s="808" t="s">
        <v>386</v>
      </c>
      <c r="C88" s="809"/>
      <c r="D88" s="809"/>
      <c r="E88" s="809"/>
      <c r="F88" s="809"/>
      <c r="G88" s="809"/>
      <c r="H88" s="809"/>
      <c r="I88" s="809"/>
      <c r="J88" s="809"/>
      <c r="K88" s="809"/>
      <c r="L88" s="809"/>
      <c r="M88" s="809"/>
      <c r="N88" s="809"/>
      <c r="O88" s="809"/>
      <c r="P88" s="810"/>
      <c r="Q88" s="857"/>
      <c r="R88" s="858"/>
      <c r="S88" s="858"/>
      <c r="T88" s="858"/>
      <c r="U88" s="858"/>
      <c r="V88" s="858"/>
      <c r="W88" s="858"/>
      <c r="X88" s="858"/>
      <c r="Y88" s="858"/>
      <c r="Z88" s="858"/>
      <c r="AA88" s="858"/>
      <c r="AB88" s="858"/>
      <c r="AC88" s="858"/>
      <c r="AD88" s="858"/>
      <c r="AE88" s="858"/>
      <c r="AF88" s="861">
        <f>SUM(AF68:AJ80)</f>
        <v>35199</v>
      </c>
      <c r="AG88" s="861"/>
      <c r="AH88" s="861"/>
      <c r="AI88" s="861"/>
      <c r="AJ88" s="861"/>
      <c r="AK88" s="858"/>
      <c r="AL88" s="858"/>
      <c r="AM88" s="858"/>
      <c r="AN88" s="858"/>
      <c r="AO88" s="858"/>
      <c r="AP88" s="861">
        <f t="shared" ref="AP88" si="2">SUM(AP68:AT80)</f>
        <v>11832</v>
      </c>
      <c r="AQ88" s="861"/>
      <c r="AR88" s="861"/>
      <c r="AS88" s="861"/>
      <c r="AT88" s="861"/>
      <c r="AU88" s="861">
        <f t="shared" ref="AU88" si="3">SUM(AU68:AY80)</f>
        <v>6</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387</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f>CR7+CR8</f>
        <v>349</v>
      </c>
      <c r="CS102" s="869"/>
      <c r="CT102" s="869"/>
      <c r="CU102" s="869"/>
      <c r="CV102" s="912"/>
      <c r="CW102" s="911">
        <f t="shared" ref="CW102" si="4">CW7+CW8</f>
        <v>39</v>
      </c>
      <c r="CX102" s="869"/>
      <c r="CY102" s="869"/>
      <c r="CZ102" s="869"/>
      <c r="DA102" s="912"/>
      <c r="DB102" s="911" t="s">
        <v>474</v>
      </c>
      <c r="DC102" s="869"/>
      <c r="DD102" s="869"/>
      <c r="DE102" s="869"/>
      <c r="DF102" s="912"/>
      <c r="DG102" s="911" t="s">
        <v>474</v>
      </c>
      <c r="DH102" s="869"/>
      <c r="DI102" s="869"/>
      <c r="DJ102" s="869"/>
      <c r="DK102" s="912"/>
      <c r="DL102" s="911" t="s">
        <v>474</v>
      </c>
      <c r="DM102" s="869"/>
      <c r="DN102" s="869"/>
      <c r="DO102" s="869"/>
      <c r="DP102" s="912"/>
      <c r="DQ102" s="911" t="s">
        <v>474</v>
      </c>
      <c r="DR102" s="869"/>
      <c r="DS102" s="869"/>
      <c r="DT102" s="869"/>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388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389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394</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395</v>
      </c>
      <c r="AB109" s="914"/>
      <c r="AC109" s="914"/>
      <c r="AD109" s="914"/>
      <c r="AE109" s="915"/>
      <c r="AF109" s="913" t="s">
        <v>282</v>
      </c>
      <c r="AG109" s="914"/>
      <c r="AH109" s="914"/>
      <c r="AI109" s="914"/>
      <c r="AJ109" s="915"/>
      <c r="AK109" s="913" t="s">
        <v>281</v>
      </c>
      <c r="AL109" s="914"/>
      <c r="AM109" s="914"/>
      <c r="AN109" s="914"/>
      <c r="AO109" s="915"/>
      <c r="AP109" s="913" t="s">
        <v>396</v>
      </c>
      <c r="AQ109" s="914"/>
      <c r="AR109" s="914"/>
      <c r="AS109" s="914"/>
      <c r="AT109" s="916"/>
      <c r="AU109" s="935" t="s">
        <v>394</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395</v>
      </c>
      <c r="BR109" s="914"/>
      <c r="BS109" s="914"/>
      <c r="BT109" s="914"/>
      <c r="BU109" s="915"/>
      <c r="BV109" s="913" t="s">
        <v>282</v>
      </c>
      <c r="BW109" s="914"/>
      <c r="BX109" s="914"/>
      <c r="BY109" s="914"/>
      <c r="BZ109" s="915"/>
      <c r="CA109" s="913" t="s">
        <v>281</v>
      </c>
      <c r="CB109" s="914"/>
      <c r="CC109" s="914"/>
      <c r="CD109" s="914"/>
      <c r="CE109" s="915"/>
      <c r="CF109" s="936" t="s">
        <v>396</v>
      </c>
      <c r="CG109" s="936"/>
      <c r="CH109" s="936"/>
      <c r="CI109" s="936"/>
      <c r="CJ109" s="936"/>
      <c r="CK109" s="913" t="s">
        <v>397</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395</v>
      </c>
      <c r="DH109" s="914"/>
      <c r="DI109" s="914"/>
      <c r="DJ109" s="914"/>
      <c r="DK109" s="915"/>
      <c r="DL109" s="913" t="s">
        <v>282</v>
      </c>
      <c r="DM109" s="914"/>
      <c r="DN109" s="914"/>
      <c r="DO109" s="914"/>
      <c r="DP109" s="915"/>
      <c r="DQ109" s="913" t="s">
        <v>281</v>
      </c>
      <c r="DR109" s="914"/>
      <c r="DS109" s="914"/>
      <c r="DT109" s="914"/>
      <c r="DU109" s="915"/>
      <c r="DV109" s="913" t="s">
        <v>396</v>
      </c>
      <c r="DW109" s="914"/>
      <c r="DX109" s="914"/>
      <c r="DY109" s="914"/>
      <c r="DZ109" s="916"/>
    </row>
    <row r="110" spans="1:131" s="197" customFormat="1" ht="26.25" customHeight="1">
      <c r="A110" s="917" t="s">
        <v>398</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1550407</v>
      </c>
      <c r="AB110" s="921"/>
      <c r="AC110" s="921"/>
      <c r="AD110" s="921"/>
      <c r="AE110" s="922"/>
      <c r="AF110" s="923">
        <v>1534570</v>
      </c>
      <c r="AG110" s="921"/>
      <c r="AH110" s="921"/>
      <c r="AI110" s="921"/>
      <c r="AJ110" s="922"/>
      <c r="AK110" s="923">
        <v>1493230</v>
      </c>
      <c r="AL110" s="921"/>
      <c r="AM110" s="921"/>
      <c r="AN110" s="921"/>
      <c r="AO110" s="922"/>
      <c r="AP110" s="924">
        <v>20.7</v>
      </c>
      <c r="AQ110" s="925"/>
      <c r="AR110" s="925"/>
      <c r="AS110" s="925"/>
      <c r="AT110" s="926"/>
      <c r="AU110" s="927" t="s">
        <v>60</v>
      </c>
      <c r="AV110" s="928"/>
      <c r="AW110" s="928"/>
      <c r="AX110" s="928"/>
      <c r="AY110" s="929"/>
      <c r="AZ110" s="971" t="s">
        <v>399</v>
      </c>
      <c r="BA110" s="918"/>
      <c r="BB110" s="918"/>
      <c r="BC110" s="918"/>
      <c r="BD110" s="918"/>
      <c r="BE110" s="918"/>
      <c r="BF110" s="918"/>
      <c r="BG110" s="918"/>
      <c r="BH110" s="918"/>
      <c r="BI110" s="918"/>
      <c r="BJ110" s="918"/>
      <c r="BK110" s="918"/>
      <c r="BL110" s="918"/>
      <c r="BM110" s="918"/>
      <c r="BN110" s="918"/>
      <c r="BO110" s="918"/>
      <c r="BP110" s="919"/>
      <c r="BQ110" s="957">
        <v>14214596</v>
      </c>
      <c r="BR110" s="958"/>
      <c r="BS110" s="958"/>
      <c r="BT110" s="958"/>
      <c r="BU110" s="958"/>
      <c r="BV110" s="958">
        <v>14315415</v>
      </c>
      <c r="BW110" s="958"/>
      <c r="BX110" s="958"/>
      <c r="BY110" s="958"/>
      <c r="BZ110" s="958"/>
      <c r="CA110" s="958">
        <v>13932387</v>
      </c>
      <c r="CB110" s="958"/>
      <c r="CC110" s="958"/>
      <c r="CD110" s="958"/>
      <c r="CE110" s="958"/>
      <c r="CF110" s="972">
        <v>193.3</v>
      </c>
      <c r="CG110" s="973"/>
      <c r="CH110" s="973"/>
      <c r="CI110" s="973"/>
      <c r="CJ110" s="973"/>
      <c r="CK110" s="974" t="s">
        <v>400</v>
      </c>
      <c r="CL110" s="975"/>
      <c r="CM110" s="954" t="s">
        <v>401</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402</v>
      </c>
      <c r="DH110" s="958"/>
      <c r="DI110" s="958"/>
      <c r="DJ110" s="958"/>
      <c r="DK110" s="958"/>
      <c r="DL110" s="958" t="s">
        <v>402</v>
      </c>
      <c r="DM110" s="958"/>
      <c r="DN110" s="958"/>
      <c r="DO110" s="958"/>
      <c r="DP110" s="958"/>
      <c r="DQ110" s="958" t="s">
        <v>402</v>
      </c>
      <c r="DR110" s="958"/>
      <c r="DS110" s="958"/>
      <c r="DT110" s="958"/>
      <c r="DU110" s="958"/>
      <c r="DV110" s="959" t="s">
        <v>402</v>
      </c>
      <c r="DW110" s="959"/>
      <c r="DX110" s="959"/>
      <c r="DY110" s="959"/>
      <c r="DZ110" s="960"/>
    </row>
    <row r="111" spans="1:131" s="197" customFormat="1" ht="26.25" customHeight="1">
      <c r="A111" s="961" t="s">
        <v>403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402</v>
      </c>
      <c r="AB111" s="965"/>
      <c r="AC111" s="965"/>
      <c r="AD111" s="965"/>
      <c r="AE111" s="966"/>
      <c r="AF111" s="967" t="s">
        <v>402</v>
      </c>
      <c r="AG111" s="965"/>
      <c r="AH111" s="965"/>
      <c r="AI111" s="965"/>
      <c r="AJ111" s="966"/>
      <c r="AK111" s="967" t="s">
        <v>402</v>
      </c>
      <c r="AL111" s="965"/>
      <c r="AM111" s="965"/>
      <c r="AN111" s="965"/>
      <c r="AO111" s="966"/>
      <c r="AP111" s="968" t="s">
        <v>402</v>
      </c>
      <c r="AQ111" s="969"/>
      <c r="AR111" s="969"/>
      <c r="AS111" s="969"/>
      <c r="AT111" s="970"/>
      <c r="AU111" s="930"/>
      <c r="AV111" s="931"/>
      <c r="AW111" s="931"/>
      <c r="AX111" s="931"/>
      <c r="AY111" s="932"/>
      <c r="AZ111" s="980" t="s">
        <v>404</v>
      </c>
      <c r="BA111" s="981"/>
      <c r="BB111" s="981"/>
      <c r="BC111" s="981"/>
      <c r="BD111" s="981"/>
      <c r="BE111" s="981"/>
      <c r="BF111" s="981"/>
      <c r="BG111" s="981"/>
      <c r="BH111" s="981"/>
      <c r="BI111" s="981"/>
      <c r="BJ111" s="981"/>
      <c r="BK111" s="981"/>
      <c r="BL111" s="981"/>
      <c r="BM111" s="981"/>
      <c r="BN111" s="981"/>
      <c r="BO111" s="981"/>
      <c r="BP111" s="982"/>
      <c r="BQ111" s="950">
        <v>9531</v>
      </c>
      <c r="BR111" s="951"/>
      <c r="BS111" s="951"/>
      <c r="BT111" s="951"/>
      <c r="BU111" s="951"/>
      <c r="BV111" s="951">
        <v>7706</v>
      </c>
      <c r="BW111" s="951"/>
      <c r="BX111" s="951"/>
      <c r="BY111" s="951"/>
      <c r="BZ111" s="951"/>
      <c r="CA111" s="951">
        <v>6060</v>
      </c>
      <c r="CB111" s="951"/>
      <c r="CC111" s="951"/>
      <c r="CD111" s="951"/>
      <c r="CE111" s="951"/>
      <c r="CF111" s="945">
        <v>0.1</v>
      </c>
      <c r="CG111" s="946"/>
      <c r="CH111" s="946"/>
      <c r="CI111" s="946"/>
      <c r="CJ111" s="946"/>
      <c r="CK111" s="976"/>
      <c r="CL111" s="977"/>
      <c r="CM111" s="947" t="s">
        <v>405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406</v>
      </c>
      <c r="DH111" s="951"/>
      <c r="DI111" s="951"/>
      <c r="DJ111" s="951"/>
      <c r="DK111" s="951"/>
      <c r="DL111" s="951" t="s">
        <v>406</v>
      </c>
      <c r="DM111" s="951"/>
      <c r="DN111" s="951"/>
      <c r="DO111" s="951"/>
      <c r="DP111" s="951"/>
      <c r="DQ111" s="951" t="s">
        <v>406</v>
      </c>
      <c r="DR111" s="951"/>
      <c r="DS111" s="951"/>
      <c r="DT111" s="951"/>
      <c r="DU111" s="951"/>
      <c r="DV111" s="952" t="s">
        <v>406</v>
      </c>
      <c r="DW111" s="952"/>
      <c r="DX111" s="952"/>
      <c r="DY111" s="952"/>
      <c r="DZ111" s="953"/>
    </row>
    <row r="112" spans="1:131" s="197" customFormat="1" ht="26.25" customHeight="1">
      <c r="A112" s="983" t="s">
        <v>407</v>
      </c>
      <c r="B112" s="984"/>
      <c r="C112" s="981" t="s">
        <v>408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406</v>
      </c>
      <c r="AB112" s="990"/>
      <c r="AC112" s="990"/>
      <c r="AD112" s="990"/>
      <c r="AE112" s="991"/>
      <c r="AF112" s="992" t="s">
        <v>406</v>
      </c>
      <c r="AG112" s="990"/>
      <c r="AH112" s="990"/>
      <c r="AI112" s="990"/>
      <c r="AJ112" s="991"/>
      <c r="AK112" s="992" t="s">
        <v>406</v>
      </c>
      <c r="AL112" s="990"/>
      <c r="AM112" s="990"/>
      <c r="AN112" s="990"/>
      <c r="AO112" s="991"/>
      <c r="AP112" s="993" t="s">
        <v>406</v>
      </c>
      <c r="AQ112" s="994"/>
      <c r="AR112" s="994"/>
      <c r="AS112" s="994"/>
      <c r="AT112" s="995"/>
      <c r="AU112" s="930"/>
      <c r="AV112" s="931"/>
      <c r="AW112" s="931"/>
      <c r="AX112" s="931"/>
      <c r="AY112" s="932"/>
      <c r="AZ112" s="980" t="s">
        <v>409</v>
      </c>
      <c r="BA112" s="981"/>
      <c r="BB112" s="981"/>
      <c r="BC112" s="981"/>
      <c r="BD112" s="981"/>
      <c r="BE112" s="981"/>
      <c r="BF112" s="981"/>
      <c r="BG112" s="981"/>
      <c r="BH112" s="981"/>
      <c r="BI112" s="981"/>
      <c r="BJ112" s="981"/>
      <c r="BK112" s="981"/>
      <c r="BL112" s="981"/>
      <c r="BM112" s="981"/>
      <c r="BN112" s="981"/>
      <c r="BO112" s="981"/>
      <c r="BP112" s="982"/>
      <c r="BQ112" s="950">
        <v>4549701</v>
      </c>
      <c r="BR112" s="951"/>
      <c r="BS112" s="951"/>
      <c r="BT112" s="951"/>
      <c r="BU112" s="951"/>
      <c r="BV112" s="951">
        <v>4612635</v>
      </c>
      <c r="BW112" s="951"/>
      <c r="BX112" s="951"/>
      <c r="BY112" s="951"/>
      <c r="BZ112" s="951"/>
      <c r="CA112" s="951">
        <v>4634079</v>
      </c>
      <c r="CB112" s="951"/>
      <c r="CC112" s="951"/>
      <c r="CD112" s="951"/>
      <c r="CE112" s="951"/>
      <c r="CF112" s="945">
        <v>64.3</v>
      </c>
      <c r="CG112" s="946"/>
      <c r="CH112" s="946"/>
      <c r="CI112" s="946"/>
      <c r="CJ112" s="946"/>
      <c r="CK112" s="976"/>
      <c r="CL112" s="977"/>
      <c r="CM112" s="947" t="s">
        <v>410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406</v>
      </c>
      <c r="DH112" s="951"/>
      <c r="DI112" s="951"/>
      <c r="DJ112" s="951"/>
      <c r="DK112" s="951"/>
      <c r="DL112" s="951" t="s">
        <v>406</v>
      </c>
      <c r="DM112" s="951"/>
      <c r="DN112" s="951"/>
      <c r="DO112" s="951"/>
      <c r="DP112" s="951"/>
      <c r="DQ112" s="951" t="s">
        <v>406</v>
      </c>
      <c r="DR112" s="951"/>
      <c r="DS112" s="951"/>
      <c r="DT112" s="951"/>
      <c r="DU112" s="951"/>
      <c r="DV112" s="952" t="s">
        <v>406</v>
      </c>
      <c r="DW112" s="952"/>
      <c r="DX112" s="952"/>
      <c r="DY112" s="952"/>
      <c r="DZ112" s="953"/>
    </row>
    <row r="113" spans="1:130" s="197" customFormat="1" ht="26.25" customHeight="1">
      <c r="A113" s="985"/>
      <c r="B113" s="986"/>
      <c r="C113" s="981" t="s">
        <v>411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177886</v>
      </c>
      <c r="AB113" s="965"/>
      <c r="AC113" s="965"/>
      <c r="AD113" s="965"/>
      <c r="AE113" s="966"/>
      <c r="AF113" s="967">
        <v>184044</v>
      </c>
      <c r="AG113" s="965"/>
      <c r="AH113" s="965"/>
      <c r="AI113" s="965"/>
      <c r="AJ113" s="966"/>
      <c r="AK113" s="967">
        <v>183017</v>
      </c>
      <c r="AL113" s="965"/>
      <c r="AM113" s="965"/>
      <c r="AN113" s="965"/>
      <c r="AO113" s="966"/>
      <c r="AP113" s="968">
        <v>2.5</v>
      </c>
      <c r="AQ113" s="969"/>
      <c r="AR113" s="969"/>
      <c r="AS113" s="969"/>
      <c r="AT113" s="970"/>
      <c r="AU113" s="930"/>
      <c r="AV113" s="931"/>
      <c r="AW113" s="931"/>
      <c r="AX113" s="931"/>
      <c r="AY113" s="932"/>
      <c r="AZ113" s="980" t="s">
        <v>412</v>
      </c>
      <c r="BA113" s="981"/>
      <c r="BB113" s="981"/>
      <c r="BC113" s="981"/>
      <c r="BD113" s="981"/>
      <c r="BE113" s="981"/>
      <c r="BF113" s="981"/>
      <c r="BG113" s="981"/>
      <c r="BH113" s="981"/>
      <c r="BI113" s="981"/>
      <c r="BJ113" s="981"/>
      <c r="BK113" s="981"/>
      <c r="BL113" s="981"/>
      <c r="BM113" s="981"/>
      <c r="BN113" s="981"/>
      <c r="BO113" s="981"/>
      <c r="BP113" s="982"/>
      <c r="BQ113" s="950">
        <v>14362</v>
      </c>
      <c r="BR113" s="951"/>
      <c r="BS113" s="951"/>
      <c r="BT113" s="951"/>
      <c r="BU113" s="951"/>
      <c r="BV113" s="951">
        <v>7136</v>
      </c>
      <c r="BW113" s="951"/>
      <c r="BX113" s="951"/>
      <c r="BY113" s="951"/>
      <c r="BZ113" s="951"/>
      <c r="CA113" s="951">
        <v>5422</v>
      </c>
      <c r="CB113" s="951"/>
      <c r="CC113" s="951"/>
      <c r="CD113" s="951"/>
      <c r="CE113" s="951"/>
      <c r="CF113" s="945">
        <v>0.1</v>
      </c>
      <c r="CG113" s="946"/>
      <c r="CH113" s="946"/>
      <c r="CI113" s="946"/>
      <c r="CJ113" s="946"/>
      <c r="CK113" s="976"/>
      <c r="CL113" s="977"/>
      <c r="CM113" s="947" t="s">
        <v>413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v>9531</v>
      </c>
      <c r="DH113" s="990"/>
      <c r="DI113" s="990"/>
      <c r="DJ113" s="990"/>
      <c r="DK113" s="991"/>
      <c r="DL113" s="992">
        <v>7706</v>
      </c>
      <c r="DM113" s="990"/>
      <c r="DN113" s="990"/>
      <c r="DO113" s="990"/>
      <c r="DP113" s="991"/>
      <c r="DQ113" s="992">
        <v>6060</v>
      </c>
      <c r="DR113" s="990"/>
      <c r="DS113" s="990"/>
      <c r="DT113" s="990"/>
      <c r="DU113" s="991"/>
      <c r="DV113" s="993">
        <v>0.1</v>
      </c>
      <c r="DW113" s="994"/>
      <c r="DX113" s="994"/>
      <c r="DY113" s="994"/>
      <c r="DZ113" s="995"/>
    </row>
    <row r="114" spans="1:130" s="197" customFormat="1" ht="26.25" customHeight="1">
      <c r="A114" s="985"/>
      <c r="B114" s="986"/>
      <c r="C114" s="981" t="s">
        <v>414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59336</v>
      </c>
      <c r="AB114" s="990"/>
      <c r="AC114" s="990"/>
      <c r="AD114" s="990"/>
      <c r="AE114" s="991"/>
      <c r="AF114" s="992">
        <v>29684</v>
      </c>
      <c r="AG114" s="990"/>
      <c r="AH114" s="990"/>
      <c r="AI114" s="990"/>
      <c r="AJ114" s="991"/>
      <c r="AK114" s="992">
        <v>24608</v>
      </c>
      <c r="AL114" s="990"/>
      <c r="AM114" s="990"/>
      <c r="AN114" s="990"/>
      <c r="AO114" s="991"/>
      <c r="AP114" s="993">
        <v>0.3</v>
      </c>
      <c r="AQ114" s="994"/>
      <c r="AR114" s="994"/>
      <c r="AS114" s="994"/>
      <c r="AT114" s="995"/>
      <c r="AU114" s="930"/>
      <c r="AV114" s="931"/>
      <c r="AW114" s="931"/>
      <c r="AX114" s="931"/>
      <c r="AY114" s="932"/>
      <c r="AZ114" s="980" t="s">
        <v>415</v>
      </c>
      <c r="BA114" s="981"/>
      <c r="BB114" s="981"/>
      <c r="BC114" s="981"/>
      <c r="BD114" s="981"/>
      <c r="BE114" s="981"/>
      <c r="BF114" s="981"/>
      <c r="BG114" s="981"/>
      <c r="BH114" s="981"/>
      <c r="BI114" s="981"/>
      <c r="BJ114" s="981"/>
      <c r="BK114" s="981"/>
      <c r="BL114" s="981"/>
      <c r="BM114" s="981"/>
      <c r="BN114" s="981"/>
      <c r="BO114" s="981"/>
      <c r="BP114" s="982"/>
      <c r="BQ114" s="950">
        <v>2431057</v>
      </c>
      <c r="BR114" s="951"/>
      <c r="BS114" s="951"/>
      <c r="BT114" s="951"/>
      <c r="BU114" s="951"/>
      <c r="BV114" s="951">
        <v>2284519</v>
      </c>
      <c r="BW114" s="951"/>
      <c r="BX114" s="951"/>
      <c r="BY114" s="951"/>
      <c r="BZ114" s="951"/>
      <c r="CA114" s="951">
        <v>2214992</v>
      </c>
      <c r="CB114" s="951"/>
      <c r="CC114" s="951"/>
      <c r="CD114" s="951"/>
      <c r="CE114" s="951"/>
      <c r="CF114" s="945">
        <v>30.7</v>
      </c>
      <c r="CG114" s="946"/>
      <c r="CH114" s="946"/>
      <c r="CI114" s="946"/>
      <c r="CJ114" s="946"/>
      <c r="CK114" s="976"/>
      <c r="CL114" s="977"/>
      <c r="CM114" s="947" t="s">
        <v>416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406</v>
      </c>
      <c r="DH114" s="990"/>
      <c r="DI114" s="990"/>
      <c r="DJ114" s="990"/>
      <c r="DK114" s="991"/>
      <c r="DL114" s="992" t="s">
        <v>406</v>
      </c>
      <c r="DM114" s="990"/>
      <c r="DN114" s="990"/>
      <c r="DO114" s="990"/>
      <c r="DP114" s="991"/>
      <c r="DQ114" s="992" t="s">
        <v>406</v>
      </c>
      <c r="DR114" s="990"/>
      <c r="DS114" s="990"/>
      <c r="DT114" s="990"/>
      <c r="DU114" s="991"/>
      <c r="DV114" s="993" t="s">
        <v>406</v>
      </c>
      <c r="DW114" s="994"/>
      <c r="DX114" s="994"/>
      <c r="DY114" s="994"/>
      <c r="DZ114" s="995"/>
    </row>
    <row r="115" spans="1:130" s="197" customFormat="1" ht="26.25" customHeight="1">
      <c r="A115" s="985"/>
      <c r="B115" s="986"/>
      <c r="C115" s="981" t="s">
        <v>417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17524</v>
      </c>
      <c r="AB115" s="965"/>
      <c r="AC115" s="965"/>
      <c r="AD115" s="965"/>
      <c r="AE115" s="966"/>
      <c r="AF115" s="967">
        <v>7979</v>
      </c>
      <c r="AG115" s="965"/>
      <c r="AH115" s="965"/>
      <c r="AI115" s="965"/>
      <c r="AJ115" s="966"/>
      <c r="AK115" s="967">
        <v>2778</v>
      </c>
      <c r="AL115" s="965"/>
      <c r="AM115" s="965"/>
      <c r="AN115" s="965"/>
      <c r="AO115" s="966"/>
      <c r="AP115" s="968">
        <v>0</v>
      </c>
      <c r="AQ115" s="969"/>
      <c r="AR115" s="969"/>
      <c r="AS115" s="969"/>
      <c r="AT115" s="970"/>
      <c r="AU115" s="930"/>
      <c r="AV115" s="931"/>
      <c r="AW115" s="931"/>
      <c r="AX115" s="931"/>
      <c r="AY115" s="932"/>
      <c r="AZ115" s="980" t="s">
        <v>418</v>
      </c>
      <c r="BA115" s="981"/>
      <c r="BB115" s="981"/>
      <c r="BC115" s="981"/>
      <c r="BD115" s="981"/>
      <c r="BE115" s="981"/>
      <c r="BF115" s="981"/>
      <c r="BG115" s="981"/>
      <c r="BH115" s="981"/>
      <c r="BI115" s="981"/>
      <c r="BJ115" s="981"/>
      <c r="BK115" s="981"/>
      <c r="BL115" s="981"/>
      <c r="BM115" s="981"/>
      <c r="BN115" s="981"/>
      <c r="BO115" s="981"/>
      <c r="BP115" s="982"/>
      <c r="BQ115" s="950" t="s">
        <v>406</v>
      </c>
      <c r="BR115" s="951"/>
      <c r="BS115" s="951"/>
      <c r="BT115" s="951"/>
      <c r="BU115" s="951"/>
      <c r="BV115" s="951" t="s">
        <v>406</v>
      </c>
      <c r="BW115" s="951"/>
      <c r="BX115" s="951"/>
      <c r="BY115" s="951"/>
      <c r="BZ115" s="951"/>
      <c r="CA115" s="951" t="s">
        <v>406</v>
      </c>
      <c r="CB115" s="951"/>
      <c r="CC115" s="951"/>
      <c r="CD115" s="951"/>
      <c r="CE115" s="951"/>
      <c r="CF115" s="945" t="s">
        <v>406</v>
      </c>
      <c r="CG115" s="946"/>
      <c r="CH115" s="946"/>
      <c r="CI115" s="946"/>
      <c r="CJ115" s="946"/>
      <c r="CK115" s="976"/>
      <c r="CL115" s="977"/>
      <c r="CM115" s="980" t="s">
        <v>419</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406</v>
      </c>
      <c r="DH115" s="990"/>
      <c r="DI115" s="990"/>
      <c r="DJ115" s="990"/>
      <c r="DK115" s="991"/>
      <c r="DL115" s="992" t="s">
        <v>406</v>
      </c>
      <c r="DM115" s="990"/>
      <c r="DN115" s="990"/>
      <c r="DO115" s="990"/>
      <c r="DP115" s="991"/>
      <c r="DQ115" s="992" t="s">
        <v>406</v>
      </c>
      <c r="DR115" s="990"/>
      <c r="DS115" s="990"/>
      <c r="DT115" s="990"/>
      <c r="DU115" s="991"/>
      <c r="DV115" s="993" t="s">
        <v>406</v>
      </c>
      <c r="DW115" s="994"/>
      <c r="DX115" s="994"/>
      <c r="DY115" s="994"/>
      <c r="DZ115" s="995"/>
    </row>
    <row r="116" spans="1:130" s="197" customFormat="1" ht="26.25" customHeight="1">
      <c r="A116" s="987"/>
      <c r="B116" s="988"/>
      <c r="C116" s="1002" t="s">
        <v>420</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406</v>
      </c>
      <c r="AB116" s="990"/>
      <c r="AC116" s="990"/>
      <c r="AD116" s="990"/>
      <c r="AE116" s="991"/>
      <c r="AF116" s="992" t="s">
        <v>406</v>
      </c>
      <c r="AG116" s="990"/>
      <c r="AH116" s="990"/>
      <c r="AI116" s="990"/>
      <c r="AJ116" s="991"/>
      <c r="AK116" s="992" t="s">
        <v>406</v>
      </c>
      <c r="AL116" s="990"/>
      <c r="AM116" s="990"/>
      <c r="AN116" s="990"/>
      <c r="AO116" s="991"/>
      <c r="AP116" s="993" t="s">
        <v>406</v>
      </c>
      <c r="AQ116" s="994"/>
      <c r="AR116" s="994"/>
      <c r="AS116" s="994"/>
      <c r="AT116" s="995"/>
      <c r="AU116" s="930"/>
      <c r="AV116" s="931"/>
      <c r="AW116" s="931"/>
      <c r="AX116" s="931"/>
      <c r="AY116" s="932"/>
      <c r="AZ116" s="980" t="s">
        <v>421</v>
      </c>
      <c r="BA116" s="981"/>
      <c r="BB116" s="981"/>
      <c r="BC116" s="981"/>
      <c r="BD116" s="981"/>
      <c r="BE116" s="981"/>
      <c r="BF116" s="981"/>
      <c r="BG116" s="981"/>
      <c r="BH116" s="981"/>
      <c r="BI116" s="981"/>
      <c r="BJ116" s="981"/>
      <c r="BK116" s="981"/>
      <c r="BL116" s="981"/>
      <c r="BM116" s="981"/>
      <c r="BN116" s="981"/>
      <c r="BO116" s="981"/>
      <c r="BP116" s="982"/>
      <c r="BQ116" s="950" t="s">
        <v>406</v>
      </c>
      <c r="BR116" s="951"/>
      <c r="BS116" s="951"/>
      <c r="BT116" s="951"/>
      <c r="BU116" s="951"/>
      <c r="BV116" s="951" t="s">
        <v>406</v>
      </c>
      <c r="BW116" s="951"/>
      <c r="BX116" s="951"/>
      <c r="BY116" s="951"/>
      <c r="BZ116" s="951"/>
      <c r="CA116" s="951" t="s">
        <v>406</v>
      </c>
      <c r="CB116" s="951"/>
      <c r="CC116" s="951"/>
      <c r="CD116" s="951"/>
      <c r="CE116" s="951"/>
      <c r="CF116" s="945" t="s">
        <v>406</v>
      </c>
      <c r="CG116" s="946"/>
      <c r="CH116" s="946"/>
      <c r="CI116" s="946"/>
      <c r="CJ116" s="946"/>
      <c r="CK116" s="976"/>
      <c r="CL116" s="977"/>
      <c r="CM116" s="947" t="s">
        <v>422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406</v>
      </c>
      <c r="DH116" s="990"/>
      <c r="DI116" s="990"/>
      <c r="DJ116" s="990"/>
      <c r="DK116" s="991"/>
      <c r="DL116" s="992" t="s">
        <v>406</v>
      </c>
      <c r="DM116" s="990"/>
      <c r="DN116" s="990"/>
      <c r="DO116" s="990"/>
      <c r="DP116" s="991"/>
      <c r="DQ116" s="992" t="s">
        <v>406</v>
      </c>
      <c r="DR116" s="990"/>
      <c r="DS116" s="990"/>
      <c r="DT116" s="990"/>
      <c r="DU116" s="991"/>
      <c r="DV116" s="993" t="s">
        <v>406</v>
      </c>
      <c r="DW116" s="994"/>
      <c r="DX116" s="994"/>
      <c r="DY116" s="994"/>
      <c r="DZ116" s="995"/>
    </row>
    <row r="117" spans="1:130" s="197" customFormat="1" ht="26.25" customHeight="1">
      <c r="A117" s="935" t="s">
        <v>165</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423</v>
      </c>
      <c r="Z117" s="915"/>
      <c r="AA117" s="1027">
        <v>1805153</v>
      </c>
      <c r="AB117" s="997"/>
      <c r="AC117" s="997"/>
      <c r="AD117" s="997"/>
      <c r="AE117" s="998"/>
      <c r="AF117" s="996">
        <v>1756277</v>
      </c>
      <c r="AG117" s="997"/>
      <c r="AH117" s="997"/>
      <c r="AI117" s="997"/>
      <c r="AJ117" s="998"/>
      <c r="AK117" s="996">
        <v>1703633</v>
      </c>
      <c r="AL117" s="997"/>
      <c r="AM117" s="997"/>
      <c r="AN117" s="997"/>
      <c r="AO117" s="998"/>
      <c r="AP117" s="999"/>
      <c r="AQ117" s="1000"/>
      <c r="AR117" s="1000"/>
      <c r="AS117" s="1000"/>
      <c r="AT117" s="1001"/>
      <c r="AU117" s="930"/>
      <c r="AV117" s="931"/>
      <c r="AW117" s="931"/>
      <c r="AX117" s="931"/>
      <c r="AY117" s="932"/>
      <c r="AZ117" s="1026" t="s">
        <v>424</v>
      </c>
      <c r="BA117" s="1002"/>
      <c r="BB117" s="1002"/>
      <c r="BC117" s="1002"/>
      <c r="BD117" s="1002"/>
      <c r="BE117" s="1002"/>
      <c r="BF117" s="1002"/>
      <c r="BG117" s="1002"/>
      <c r="BH117" s="1002"/>
      <c r="BI117" s="1002"/>
      <c r="BJ117" s="1002"/>
      <c r="BK117" s="1002"/>
      <c r="BL117" s="1002"/>
      <c r="BM117" s="1002"/>
      <c r="BN117" s="1002"/>
      <c r="BO117" s="1002"/>
      <c r="BP117" s="1003"/>
      <c r="BQ117" s="1016" t="s">
        <v>107</v>
      </c>
      <c r="BR117" s="1017"/>
      <c r="BS117" s="1017"/>
      <c r="BT117" s="1017"/>
      <c r="BU117" s="1017"/>
      <c r="BV117" s="1017" t="s">
        <v>107</v>
      </c>
      <c r="BW117" s="1017"/>
      <c r="BX117" s="1017"/>
      <c r="BY117" s="1017"/>
      <c r="BZ117" s="1017"/>
      <c r="CA117" s="1017" t="s">
        <v>107</v>
      </c>
      <c r="CB117" s="1017"/>
      <c r="CC117" s="1017"/>
      <c r="CD117" s="1017"/>
      <c r="CE117" s="1017"/>
      <c r="CF117" s="945" t="s">
        <v>107</v>
      </c>
      <c r="CG117" s="946"/>
      <c r="CH117" s="946"/>
      <c r="CI117" s="946"/>
      <c r="CJ117" s="946"/>
      <c r="CK117" s="976"/>
      <c r="CL117" s="977"/>
      <c r="CM117" s="947" t="s">
        <v>425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107</v>
      </c>
      <c r="DH117" s="990"/>
      <c r="DI117" s="990"/>
      <c r="DJ117" s="990"/>
      <c r="DK117" s="991"/>
      <c r="DL117" s="992" t="s">
        <v>107</v>
      </c>
      <c r="DM117" s="990"/>
      <c r="DN117" s="990"/>
      <c r="DO117" s="990"/>
      <c r="DP117" s="991"/>
      <c r="DQ117" s="992" t="s">
        <v>107</v>
      </c>
      <c r="DR117" s="990"/>
      <c r="DS117" s="990"/>
      <c r="DT117" s="990"/>
      <c r="DU117" s="991"/>
      <c r="DV117" s="993" t="s">
        <v>107</v>
      </c>
      <c r="DW117" s="994"/>
      <c r="DX117" s="994"/>
      <c r="DY117" s="994"/>
      <c r="DZ117" s="995"/>
    </row>
    <row r="118" spans="1:130" s="197" customFormat="1" ht="26.25" customHeight="1">
      <c r="A118" s="935" t="s">
        <v>397</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395</v>
      </c>
      <c r="AB118" s="914"/>
      <c r="AC118" s="914"/>
      <c r="AD118" s="914"/>
      <c r="AE118" s="915"/>
      <c r="AF118" s="913" t="s">
        <v>282</v>
      </c>
      <c r="AG118" s="914"/>
      <c r="AH118" s="914"/>
      <c r="AI118" s="914"/>
      <c r="AJ118" s="915"/>
      <c r="AK118" s="913" t="s">
        <v>281</v>
      </c>
      <c r="AL118" s="914"/>
      <c r="AM118" s="914"/>
      <c r="AN118" s="914"/>
      <c r="AO118" s="915"/>
      <c r="AP118" s="1021" t="s">
        <v>396</v>
      </c>
      <c r="AQ118" s="1022"/>
      <c r="AR118" s="1022"/>
      <c r="AS118" s="1022"/>
      <c r="AT118" s="1023"/>
      <c r="AU118" s="933"/>
      <c r="AV118" s="934"/>
      <c r="AW118" s="934"/>
      <c r="AX118" s="934"/>
      <c r="AY118" s="934"/>
      <c r="AZ118" s="228" t="s">
        <v>165</v>
      </c>
      <c r="BA118" s="228"/>
      <c r="BB118" s="228"/>
      <c r="BC118" s="228"/>
      <c r="BD118" s="228"/>
      <c r="BE118" s="228"/>
      <c r="BF118" s="228"/>
      <c r="BG118" s="228"/>
      <c r="BH118" s="228"/>
      <c r="BI118" s="228"/>
      <c r="BJ118" s="228"/>
      <c r="BK118" s="228"/>
      <c r="BL118" s="228"/>
      <c r="BM118" s="228"/>
      <c r="BN118" s="228"/>
      <c r="BO118" s="1024" t="s">
        <v>426</v>
      </c>
      <c r="BP118" s="1025"/>
      <c r="BQ118" s="1016">
        <v>21219247</v>
      </c>
      <c r="BR118" s="1017"/>
      <c r="BS118" s="1017"/>
      <c r="BT118" s="1017"/>
      <c r="BU118" s="1017"/>
      <c r="BV118" s="1017">
        <v>21227411</v>
      </c>
      <c r="BW118" s="1017"/>
      <c r="BX118" s="1017"/>
      <c r="BY118" s="1017"/>
      <c r="BZ118" s="1017"/>
      <c r="CA118" s="1017">
        <v>20792940</v>
      </c>
      <c r="CB118" s="1017"/>
      <c r="CC118" s="1017"/>
      <c r="CD118" s="1017"/>
      <c r="CE118" s="1017"/>
      <c r="CF118" s="1018"/>
      <c r="CG118" s="1019"/>
      <c r="CH118" s="1019"/>
      <c r="CI118" s="1019"/>
      <c r="CJ118" s="1020"/>
      <c r="CK118" s="976"/>
      <c r="CL118" s="977"/>
      <c r="CM118" s="947" t="s">
        <v>427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107</v>
      </c>
      <c r="DH118" s="990"/>
      <c r="DI118" s="990"/>
      <c r="DJ118" s="990"/>
      <c r="DK118" s="991"/>
      <c r="DL118" s="992" t="s">
        <v>107</v>
      </c>
      <c r="DM118" s="990"/>
      <c r="DN118" s="990"/>
      <c r="DO118" s="990"/>
      <c r="DP118" s="991"/>
      <c r="DQ118" s="992" t="s">
        <v>107</v>
      </c>
      <c r="DR118" s="990"/>
      <c r="DS118" s="990"/>
      <c r="DT118" s="990"/>
      <c r="DU118" s="991"/>
      <c r="DV118" s="993" t="s">
        <v>107</v>
      </c>
      <c r="DW118" s="994"/>
      <c r="DX118" s="994"/>
      <c r="DY118" s="994"/>
      <c r="DZ118" s="995"/>
    </row>
    <row r="119" spans="1:130" s="197" customFormat="1" ht="26.25" customHeight="1">
      <c r="A119" s="1005" t="s">
        <v>400</v>
      </c>
      <c r="B119" s="975"/>
      <c r="C119" s="954" t="s">
        <v>401</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107</v>
      </c>
      <c r="AB119" s="921"/>
      <c r="AC119" s="921"/>
      <c r="AD119" s="921"/>
      <c r="AE119" s="922"/>
      <c r="AF119" s="923" t="s">
        <v>107</v>
      </c>
      <c r="AG119" s="921"/>
      <c r="AH119" s="921"/>
      <c r="AI119" s="921"/>
      <c r="AJ119" s="922"/>
      <c r="AK119" s="923" t="s">
        <v>107</v>
      </c>
      <c r="AL119" s="921"/>
      <c r="AM119" s="921"/>
      <c r="AN119" s="921"/>
      <c r="AO119" s="922"/>
      <c r="AP119" s="924" t="s">
        <v>107</v>
      </c>
      <c r="AQ119" s="925"/>
      <c r="AR119" s="925"/>
      <c r="AS119" s="925"/>
      <c r="AT119" s="926"/>
      <c r="AU119" s="1008" t="s">
        <v>428</v>
      </c>
      <c r="AV119" s="1009"/>
      <c r="AW119" s="1009"/>
      <c r="AX119" s="1009"/>
      <c r="AY119" s="1010"/>
      <c r="AZ119" s="971" t="s">
        <v>429</v>
      </c>
      <c r="BA119" s="918"/>
      <c r="BB119" s="918"/>
      <c r="BC119" s="918"/>
      <c r="BD119" s="918"/>
      <c r="BE119" s="918"/>
      <c r="BF119" s="918"/>
      <c r="BG119" s="918"/>
      <c r="BH119" s="918"/>
      <c r="BI119" s="918"/>
      <c r="BJ119" s="918"/>
      <c r="BK119" s="918"/>
      <c r="BL119" s="918"/>
      <c r="BM119" s="918"/>
      <c r="BN119" s="918"/>
      <c r="BO119" s="918"/>
      <c r="BP119" s="919"/>
      <c r="BQ119" s="957">
        <v>2486067</v>
      </c>
      <c r="BR119" s="958"/>
      <c r="BS119" s="958"/>
      <c r="BT119" s="958"/>
      <c r="BU119" s="958"/>
      <c r="BV119" s="958">
        <v>2789072</v>
      </c>
      <c r="BW119" s="958"/>
      <c r="BX119" s="958"/>
      <c r="BY119" s="958"/>
      <c r="BZ119" s="958"/>
      <c r="CA119" s="958">
        <v>3113055</v>
      </c>
      <c r="CB119" s="958"/>
      <c r="CC119" s="958"/>
      <c r="CD119" s="958"/>
      <c r="CE119" s="958"/>
      <c r="CF119" s="972">
        <v>43.2</v>
      </c>
      <c r="CG119" s="973"/>
      <c r="CH119" s="973"/>
      <c r="CI119" s="973"/>
      <c r="CJ119" s="973"/>
      <c r="CK119" s="978"/>
      <c r="CL119" s="979"/>
      <c r="CM119" s="1035" t="s">
        <v>430</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107</v>
      </c>
      <c r="DH119" s="1029"/>
      <c r="DI119" s="1029"/>
      <c r="DJ119" s="1029"/>
      <c r="DK119" s="1030"/>
      <c r="DL119" s="1031" t="s">
        <v>107</v>
      </c>
      <c r="DM119" s="1029"/>
      <c r="DN119" s="1029"/>
      <c r="DO119" s="1029"/>
      <c r="DP119" s="1030"/>
      <c r="DQ119" s="1031" t="s">
        <v>107</v>
      </c>
      <c r="DR119" s="1029"/>
      <c r="DS119" s="1029"/>
      <c r="DT119" s="1029"/>
      <c r="DU119" s="1030"/>
      <c r="DV119" s="1032" t="s">
        <v>107</v>
      </c>
      <c r="DW119" s="1033"/>
      <c r="DX119" s="1033"/>
      <c r="DY119" s="1033"/>
      <c r="DZ119" s="1034"/>
    </row>
    <row r="120" spans="1:130" s="197" customFormat="1" ht="26.25" customHeight="1">
      <c r="A120" s="1006"/>
      <c r="B120" s="977"/>
      <c r="C120" s="947" t="s">
        <v>405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v>15294</v>
      </c>
      <c r="AB120" s="990"/>
      <c r="AC120" s="990"/>
      <c r="AD120" s="990"/>
      <c r="AE120" s="991"/>
      <c r="AF120" s="992">
        <v>5913</v>
      </c>
      <c r="AG120" s="990"/>
      <c r="AH120" s="990"/>
      <c r="AI120" s="990"/>
      <c r="AJ120" s="991"/>
      <c r="AK120" s="992">
        <v>296</v>
      </c>
      <c r="AL120" s="990"/>
      <c r="AM120" s="990"/>
      <c r="AN120" s="990"/>
      <c r="AO120" s="991"/>
      <c r="AP120" s="993">
        <v>0</v>
      </c>
      <c r="AQ120" s="994"/>
      <c r="AR120" s="994"/>
      <c r="AS120" s="994"/>
      <c r="AT120" s="995"/>
      <c r="AU120" s="1011"/>
      <c r="AV120" s="1012"/>
      <c r="AW120" s="1012"/>
      <c r="AX120" s="1012"/>
      <c r="AY120" s="1013"/>
      <c r="AZ120" s="980" t="s">
        <v>431</v>
      </c>
      <c r="BA120" s="981"/>
      <c r="BB120" s="981"/>
      <c r="BC120" s="981"/>
      <c r="BD120" s="981"/>
      <c r="BE120" s="981"/>
      <c r="BF120" s="981"/>
      <c r="BG120" s="981"/>
      <c r="BH120" s="981"/>
      <c r="BI120" s="981"/>
      <c r="BJ120" s="981"/>
      <c r="BK120" s="981"/>
      <c r="BL120" s="981"/>
      <c r="BM120" s="981"/>
      <c r="BN120" s="981"/>
      <c r="BO120" s="981"/>
      <c r="BP120" s="982"/>
      <c r="BQ120" s="950">
        <v>1629382</v>
      </c>
      <c r="BR120" s="951"/>
      <c r="BS120" s="951"/>
      <c r="BT120" s="951"/>
      <c r="BU120" s="951"/>
      <c r="BV120" s="951">
        <v>1519580</v>
      </c>
      <c r="BW120" s="951"/>
      <c r="BX120" s="951"/>
      <c r="BY120" s="951"/>
      <c r="BZ120" s="951"/>
      <c r="CA120" s="951">
        <v>1404602</v>
      </c>
      <c r="CB120" s="951"/>
      <c r="CC120" s="951"/>
      <c r="CD120" s="951"/>
      <c r="CE120" s="951"/>
      <c r="CF120" s="945">
        <v>19.5</v>
      </c>
      <c r="CG120" s="946"/>
      <c r="CH120" s="946"/>
      <c r="CI120" s="946"/>
      <c r="CJ120" s="946"/>
      <c r="CK120" s="1044" t="s">
        <v>432</v>
      </c>
      <c r="CL120" s="1045"/>
      <c r="CM120" s="1045"/>
      <c r="CN120" s="1045"/>
      <c r="CO120" s="1046"/>
      <c r="CP120" s="1052" t="s">
        <v>379</v>
      </c>
      <c r="CQ120" s="1053"/>
      <c r="CR120" s="1053"/>
      <c r="CS120" s="1053"/>
      <c r="CT120" s="1053"/>
      <c r="CU120" s="1053"/>
      <c r="CV120" s="1053"/>
      <c r="CW120" s="1053"/>
      <c r="CX120" s="1053"/>
      <c r="CY120" s="1053"/>
      <c r="CZ120" s="1053"/>
      <c r="DA120" s="1053"/>
      <c r="DB120" s="1053"/>
      <c r="DC120" s="1053"/>
      <c r="DD120" s="1053"/>
      <c r="DE120" s="1053"/>
      <c r="DF120" s="1054"/>
      <c r="DG120" s="957">
        <v>4547066</v>
      </c>
      <c r="DH120" s="958"/>
      <c r="DI120" s="958"/>
      <c r="DJ120" s="958"/>
      <c r="DK120" s="958"/>
      <c r="DL120" s="958">
        <v>4610177</v>
      </c>
      <c r="DM120" s="958"/>
      <c r="DN120" s="958"/>
      <c r="DO120" s="958"/>
      <c r="DP120" s="958"/>
      <c r="DQ120" s="958">
        <v>4631802</v>
      </c>
      <c r="DR120" s="958"/>
      <c r="DS120" s="958"/>
      <c r="DT120" s="958"/>
      <c r="DU120" s="958"/>
      <c r="DV120" s="959">
        <v>64.3</v>
      </c>
      <c r="DW120" s="959"/>
      <c r="DX120" s="959"/>
      <c r="DY120" s="959"/>
      <c r="DZ120" s="960"/>
    </row>
    <row r="121" spans="1:130" s="197" customFormat="1" ht="26.25" customHeight="1">
      <c r="A121" s="1006"/>
      <c r="B121" s="977"/>
      <c r="C121" s="1041" t="s">
        <v>433</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v>2082</v>
      </c>
      <c r="AB121" s="990"/>
      <c r="AC121" s="990"/>
      <c r="AD121" s="990"/>
      <c r="AE121" s="991"/>
      <c r="AF121" s="992">
        <v>1910</v>
      </c>
      <c r="AG121" s="990"/>
      <c r="AH121" s="990"/>
      <c r="AI121" s="990"/>
      <c r="AJ121" s="991"/>
      <c r="AK121" s="992">
        <v>1723</v>
      </c>
      <c r="AL121" s="990"/>
      <c r="AM121" s="990"/>
      <c r="AN121" s="990"/>
      <c r="AO121" s="991"/>
      <c r="AP121" s="993">
        <v>0</v>
      </c>
      <c r="AQ121" s="994"/>
      <c r="AR121" s="994"/>
      <c r="AS121" s="994"/>
      <c r="AT121" s="995"/>
      <c r="AU121" s="1011"/>
      <c r="AV121" s="1012"/>
      <c r="AW121" s="1012"/>
      <c r="AX121" s="1012"/>
      <c r="AY121" s="1013"/>
      <c r="AZ121" s="1026" t="s">
        <v>434</v>
      </c>
      <c r="BA121" s="1002"/>
      <c r="BB121" s="1002"/>
      <c r="BC121" s="1002"/>
      <c r="BD121" s="1002"/>
      <c r="BE121" s="1002"/>
      <c r="BF121" s="1002"/>
      <c r="BG121" s="1002"/>
      <c r="BH121" s="1002"/>
      <c r="BI121" s="1002"/>
      <c r="BJ121" s="1002"/>
      <c r="BK121" s="1002"/>
      <c r="BL121" s="1002"/>
      <c r="BM121" s="1002"/>
      <c r="BN121" s="1002"/>
      <c r="BO121" s="1002"/>
      <c r="BP121" s="1003"/>
      <c r="BQ121" s="1016">
        <v>11008654</v>
      </c>
      <c r="BR121" s="1017"/>
      <c r="BS121" s="1017"/>
      <c r="BT121" s="1017"/>
      <c r="BU121" s="1017"/>
      <c r="BV121" s="1017">
        <v>10956888</v>
      </c>
      <c r="BW121" s="1017"/>
      <c r="BX121" s="1017"/>
      <c r="BY121" s="1017"/>
      <c r="BZ121" s="1017"/>
      <c r="CA121" s="1017">
        <v>10916892</v>
      </c>
      <c r="CB121" s="1017"/>
      <c r="CC121" s="1017"/>
      <c r="CD121" s="1017"/>
      <c r="CE121" s="1017"/>
      <c r="CF121" s="1055">
        <v>151.4</v>
      </c>
      <c r="CG121" s="1056"/>
      <c r="CH121" s="1056"/>
      <c r="CI121" s="1056"/>
      <c r="CJ121" s="1056"/>
      <c r="CK121" s="1047"/>
      <c r="CL121" s="1048"/>
      <c r="CM121" s="1048"/>
      <c r="CN121" s="1048"/>
      <c r="CO121" s="1049"/>
      <c r="CP121" s="1038" t="s">
        <v>377</v>
      </c>
      <c r="CQ121" s="1039"/>
      <c r="CR121" s="1039"/>
      <c r="CS121" s="1039"/>
      <c r="CT121" s="1039"/>
      <c r="CU121" s="1039"/>
      <c r="CV121" s="1039"/>
      <c r="CW121" s="1039"/>
      <c r="CX121" s="1039"/>
      <c r="CY121" s="1039"/>
      <c r="CZ121" s="1039"/>
      <c r="DA121" s="1039"/>
      <c r="DB121" s="1039"/>
      <c r="DC121" s="1039"/>
      <c r="DD121" s="1039"/>
      <c r="DE121" s="1039"/>
      <c r="DF121" s="1040"/>
      <c r="DG121" s="950">
        <v>2635</v>
      </c>
      <c r="DH121" s="951"/>
      <c r="DI121" s="951"/>
      <c r="DJ121" s="951"/>
      <c r="DK121" s="951"/>
      <c r="DL121" s="951">
        <v>2458</v>
      </c>
      <c r="DM121" s="951"/>
      <c r="DN121" s="951"/>
      <c r="DO121" s="951"/>
      <c r="DP121" s="951"/>
      <c r="DQ121" s="951">
        <v>2277</v>
      </c>
      <c r="DR121" s="951"/>
      <c r="DS121" s="951"/>
      <c r="DT121" s="951"/>
      <c r="DU121" s="951"/>
      <c r="DV121" s="952">
        <v>0</v>
      </c>
      <c r="DW121" s="952"/>
      <c r="DX121" s="952"/>
      <c r="DY121" s="952"/>
      <c r="DZ121" s="953"/>
    </row>
    <row r="122" spans="1:130" s="197" customFormat="1" ht="26.25" customHeight="1">
      <c r="A122" s="1006"/>
      <c r="B122" s="977"/>
      <c r="C122" s="947" t="s">
        <v>416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107</v>
      </c>
      <c r="AB122" s="990"/>
      <c r="AC122" s="990"/>
      <c r="AD122" s="990"/>
      <c r="AE122" s="991"/>
      <c r="AF122" s="992" t="s">
        <v>107</v>
      </c>
      <c r="AG122" s="990"/>
      <c r="AH122" s="990"/>
      <c r="AI122" s="990"/>
      <c r="AJ122" s="991"/>
      <c r="AK122" s="992" t="s">
        <v>107</v>
      </c>
      <c r="AL122" s="990"/>
      <c r="AM122" s="990"/>
      <c r="AN122" s="990"/>
      <c r="AO122" s="991"/>
      <c r="AP122" s="993" t="s">
        <v>107</v>
      </c>
      <c r="AQ122" s="994"/>
      <c r="AR122" s="994"/>
      <c r="AS122" s="994"/>
      <c r="AT122" s="995"/>
      <c r="AU122" s="1014"/>
      <c r="AV122" s="1015"/>
      <c r="AW122" s="1015"/>
      <c r="AX122" s="1015"/>
      <c r="AY122" s="1015"/>
      <c r="AZ122" s="228" t="s">
        <v>165</v>
      </c>
      <c r="BA122" s="228"/>
      <c r="BB122" s="228"/>
      <c r="BC122" s="228"/>
      <c r="BD122" s="228"/>
      <c r="BE122" s="228"/>
      <c r="BF122" s="228"/>
      <c r="BG122" s="228"/>
      <c r="BH122" s="228"/>
      <c r="BI122" s="228"/>
      <c r="BJ122" s="228"/>
      <c r="BK122" s="228"/>
      <c r="BL122" s="228"/>
      <c r="BM122" s="228"/>
      <c r="BN122" s="228"/>
      <c r="BO122" s="1024" t="s">
        <v>435</v>
      </c>
      <c r="BP122" s="1025"/>
      <c r="BQ122" s="1065">
        <v>15124103</v>
      </c>
      <c r="BR122" s="1066"/>
      <c r="BS122" s="1066"/>
      <c r="BT122" s="1066"/>
      <c r="BU122" s="1066"/>
      <c r="BV122" s="1066">
        <v>15265540</v>
      </c>
      <c r="BW122" s="1066"/>
      <c r="BX122" s="1066"/>
      <c r="BY122" s="1066"/>
      <c r="BZ122" s="1066"/>
      <c r="CA122" s="1066">
        <v>15434549</v>
      </c>
      <c r="CB122" s="1066"/>
      <c r="CC122" s="1066"/>
      <c r="CD122" s="1066"/>
      <c r="CE122" s="1066"/>
      <c r="CF122" s="1018"/>
      <c r="CG122" s="1019"/>
      <c r="CH122" s="1019"/>
      <c r="CI122" s="1019"/>
      <c r="CJ122" s="1020"/>
      <c r="CK122" s="1047"/>
      <c r="CL122" s="1048"/>
      <c r="CM122" s="1048"/>
      <c r="CN122" s="1048"/>
      <c r="CO122" s="1049"/>
      <c r="CP122" s="1038"/>
      <c r="CQ122" s="1039"/>
      <c r="CR122" s="1039"/>
      <c r="CS122" s="1039"/>
      <c r="CT122" s="1039"/>
      <c r="CU122" s="1039"/>
      <c r="CV122" s="1039"/>
      <c r="CW122" s="1039"/>
      <c r="CX122" s="1039"/>
      <c r="CY122" s="1039"/>
      <c r="CZ122" s="1039"/>
      <c r="DA122" s="1039"/>
      <c r="DB122" s="1039"/>
      <c r="DC122" s="1039"/>
      <c r="DD122" s="1039"/>
      <c r="DE122" s="1039"/>
      <c r="DF122" s="1040"/>
      <c r="DG122" s="950"/>
      <c r="DH122" s="951"/>
      <c r="DI122" s="951"/>
      <c r="DJ122" s="951"/>
      <c r="DK122" s="951"/>
      <c r="DL122" s="951"/>
      <c r="DM122" s="951"/>
      <c r="DN122" s="951"/>
      <c r="DO122" s="951"/>
      <c r="DP122" s="951"/>
      <c r="DQ122" s="951"/>
      <c r="DR122" s="951"/>
      <c r="DS122" s="951"/>
      <c r="DT122" s="951"/>
      <c r="DU122" s="951"/>
      <c r="DV122" s="952"/>
      <c r="DW122" s="952"/>
      <c r="DX122" s="952"/>
      <c r="DY122" s="952"/>
      <c r="DZ122" s="953"/>
    </row>
    <row r="123" spans="1:130" s="197" customFormat="1" ht="26.25" customHeight="1" thickBot="1">
      <c r="A123" s="1006"/>
      <c r="B123" s="977"/>
      <c r="C123" s="947" t="s">
        <v>422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436</v>
      </c>
      <c r="AB123" s="990"/>
      <c r="AC123" s="990"/>
      <c r="AD123" s="990"/>
      <c r="AE123" s="991"/>
      <c r="AF123" s="992" t="s">
        <v>436</v>
      </c>
      <c r="AG123" s="990"/>
      <c r="AH123" s="990"/>
      <c r="AI123" s="990"/>
      <c r="AJ123" s="991"/>
      <c r="AK123" s="992" t="s">
        <v>436</v>
      </c>
      <c r="AL123" s="990"/>
      <c r="AM123" s="990"/>
      <c r="AN123" s="990"/>
      <c r="AO123" s="991"/>
      <c r="AP123" s="993" t="s">
        <v>436</v>
      </c>
      <c r="AQ123" s="994"/>
      <c r="AR123" s="994"/>
      <c r="AS123" s="994"/>
      <c r="AT123" s="995"/>
      <c r="AU123" s="1062" t="s">
        <v>437</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85.7</v>
      </c>
      <c r="BR123" s="1058"/>
      <c r="BS123" s="1058"/>
      <c r="BT123" s="1058"/>
      <c r="BU123" s="1058"/>
      <c r="BV123" s="1058">
        <v>84.5</v>
      </c>
      <c r="BW123" s="1058"/>
      <c r="BX123" s="1058"/>
      <c r="BY123" s="1058"/>
      <c r="BZ123" s="1058"/>
      <c r="CA123" s="1058">
        <v>74.3</v>
      </c>
      <c r="CB123" s="1058"/>
      <c r="CC123" s="1058"/>
      <c r="CD123" s="1058"/>
      <c r="CE123" s="1058"/>
      <c r="CF123" s="1059"/>
      <c r="CG123" s="1060"/>
      <c r="CH123" s="1060"/>
      <c r="CI123" s="1060"/>
      <c r="CJ123" s="1061"/>
      <c r="CK123" s="1047"/>
      <c r="CL123" s="1048"/>
      <c r="CM123" s="1048"/>
      <c r="CN123" s="1048"/>
      <c r="CO123" s="1049"/>
      <c r="CP123" s="1038"/>
      <c r="CQ123" s="1039"/>
      <c r="CR123" s="1039"/>
      <c r="CS123" s="1039"/>
      <c r="CT123" s="1039"/>
      <c r="CU123" s="1039"/>
      <c r="CV123" s="1039"/>
      <c r="CW123" s="1039"/>
      <c r="CX123" s="1039"/>
      <c r="CY123" s="1039"/>
      <c r="CZ123" s="1039"/>
      <c r="DA123" s="1039"/>
      <c r="DB123" s="1039"/>
      <c r="DC123" s="1039"/>
      <c r="DD123" s="1039"/>
      <c r="DE123" s="1039"/>
      <c r="DF123" s="1040"/>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197" customFormat="1" ht="26.25" customHeight="1">
      <c r="A124" s="1006"/>
      <c r="B124" s="977"/>
      <c r="C124" s="947" t="s">
        <v>425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436</v>
      </c>
      <c r="AB124" s="990"/>
      <c r="AC124" s="990"/>
      <c r="AD124" s="990"/>
      <c r="AE124" s="991"/>
      <c r="AF124" s="992" t="s">
        <v>436</v>
      </c>
      <c r="AG124" s="990"/>
      <c r="AH124" s="990"/>
      <c r="AI124" s="990"/>
      <c r="AJ124" s="991"/>
      <c r="AK124" s="992" t="s">
        <v>436</v>
      </c>
      <c r="AL124" s="990"/>
      <c r="AM124" s="990"/>
      <c r="AN124" s="990"/>
      <c r="AO124" s="991"/>
      <c r="AP124" s="993" t="s">
        <v>436</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438</v>
      </c>
      <c r="CQ124" s="1039"/>
      <c r="CR124" s="1039"/>
      <c r="CS124" s="1039"/>
      <c r="CT124" s="1039"/>
      <c r="CU124" s="1039"/>
      <c r="CV124" s="1039"/>
      <c r="CW124" s="1039"/>
      <c r="CX124" s="1039"/>
      <c r="CY124" s="1039"/>
      <c r="CZ124" s="1039"/>
      <c r="DA124" s="1039"/>
      <c r="DB124" s="1039"/>
      <c r="DC124" s="1039"/>
      <c r="DD124" s="1039"/>
      <c r="DE124" s="1039"/>
      <c r="DF124" s="1040"/>
      <c r="DG124" s="1028" t="s">
        <v>436</v>
      </c>
      <c r="DH124" s="1029"/>
      <c r="DI124" s="1029"/>
      <c r="DJ124" s="1029"/>
      <c r="DK124" s="1030"/>
      <c r="DL124" s="1031" t="s">
        <v>436</v>
      </c>
      <c r="DM124" s="1029"/>
      <c r="DN124" s="1029"/>
      <c r="DO124" s="1029"/>
      <c r="DP124" s="1030"/>
      <c r="DQ124" s="1031" t="s">
        <v>436</v>
      </c>
      <c r="DR124" s="1029"/>
      <c r="DS124" s="1029"/>
      <c r="DT124" s="1029"/>
      <c r="DU124" s="1030"/>
      <c r="DV124" s="1032" t="s">
        <v>436</v>
      </c>
      <c r="DW124" s="1033"/>
      <c r="DX124" s="1033"/>
      <c r="DY124" s="1033"/>
      <c r="DZ124" s="1034"/>
    </row>
    <row r="125" spans="1:130" s="197" customFormat="1" ht="26.25" customHeight="1" thickBot="1">
      <c r="A125" s="1006"/>
      <c r="B125" s="977"/>
      <c r="C125" s="947" t="s">
        <v>427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436</v>
      </c>
      <c r="AB125" s="990"/>
      <c r="AC125" s="990"/>
      <c r="AD125" s="990"/>
      <c r="AE125" s="991"/>
      <c r="AF125" s="992" t="s">
        <v>436</v>
      </c>
      <c r="AG125" s="990"/>
      <c r="AH125" s="990"/>
      <c r="AI125" s="990"/>
      <c r="AJ125" s="991"/>
      <c r="AK125" s="992" t="s">
        <v>436</v>
      </c>
      <c r="AL125" s="990"/>
      <c r="AM125" s="990"/>
      <c r="AN125" s="990"/>
      <c r="AO125" s="991"/>
      <c r="AP125" s="993" t="s">
        <v>436</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439</v>
      </c>
      <c r="CL125" s="1045"/>
      <c r="CM125" s="1045"/>
      <c r="CN125" s="1045"/>
      <c r="CO125" s="1046"/>
      <c r="CP125" s="971" t="s">
        <v>440</v>
      </c>
      <c r="CQ125" s="918"/>
      <c r="CR125" s="918"/>
      <c r="CS125" s="918"/>
      <c r="CT125" s="918"/>
      <c r="CU125" s="918"/>
      <c r="CV125" s="918"/>
      <c r="CW125" s="918"/>
      <c r="CX125" s="918"/>
      <c r="CY125" s="918"/>
      <c r="CZ125" s="918"/>
      <c r="DA125" s="918"/>
      <c r="DB125" s="918"/>
      <c r="DC125" s="918"/>
      <c r="DD125" s="918"/>
      <c r="DE125" s="918"/>
      <c r="DF125" s="919"/>
      <c r="DG125" s="957" t="s">
        <v>436</v>
      </c>
      <c r="DH125" s="958"/>
      <c r="DI125" s="958"/>
      <c r="DJ125" s="958"/>
      <c r="DK125" s="958"/>
      <c r="DL125" s="958" t="s">
        <v>436</v>
      </c>
      <c r="DM125" s="958"/>
      <c r="DN125" s="958"/>
      <c r="DO125" s="958"/>
      <c r="DP125" s="958"/>
      <c r="DQ125" s="958" t="s">
        <v>436</v>
      </c>
      <c r="DR125" s="958"/>
      <c r="DS125" s="958"/>
      <c r="DT125" s="958"/>
      <c r="DU125" s="958"/>
      <c r="DV125" s="959" t="s">
        <v>436</v>
      </c>
      <c r="DW125" s="959"/>
      <c r="DX125" s="959"/>
      <c r="DY125" s="959"/>
      <c r="DZ125" s="960"/>
    </row>
    <row r="126" spans="1:130" s="197" customFormat="1" ht="26.25" customHeight="1">
      <c r="A126" s="1006"/>
      <c r="B126" s="977"/>
      <c r="C126" s="947" t="s">
        <v>430</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436</v>
      </c>
      <c r="AB126" s="990"/>
      <c r="AC126" s="990"/>
      <c r="AD126" s="990"/>
      <c r="AE126" s="991"/>
      <c r="AF126" s="992" t="s">
        <v>436</v>
      </c>
      <c r="AG126" s="990"/>
      <c r="AH126" s="990"/>
      <c r="AI126" s="990"/>
      <c r="AJ126" s="991"/>
      <c r="AK126" s="992" t="s">
        <v>436</v>
      </c>
      <c r="AL126" s="990"/>
      <c r="AM126" s="990"/>
      <c r="AN126" s="990"/>
      <c r="AO126" s="991"/>
      <c r="AP126" s="993" t="s">
        <v>436</v>
      </c>
      <c r="AQ126" s="994"/>
      <c r="AR126" s="994"/>
      <c r="AS126" s="994"/>
      <c r="AT126" s="995"/>
      <c r="AU126" s="233"/>
      <c r="AV126" s="233"/>
      <c r="AW126" s="233"/>
      <c r="AX126" s="1067" t="s">
        <v>441</v>
      </c>
      <c r="AY126" s="1068"/>
      <c r="AZ126" s="1068"/>
      <c r="BA126" s="1068"/>
      <c r="BB126" s="1068"/>
      <c r="BC126" s="1068"/>
      <c r="BD126" s="1068"/>
      <c r="BE126" s="1069"/>
      <c r="BF126" s="1083" t="s">
        <v>442</v>
      </c>
      <c r="BG126" s="1068"/>
      <c r="BH126" s="1068"/>
      <c r="BI126" s="1068"/>
      <c r="BJ126" s="1068"/>
      <c r="BK126" s="1068"/>
      <c r="BL126" s="1069"/>
      <c r="BM126" s="1083" t="s">
        <v>443</v>
      </c>
      <c r="BN126" s="1068"/>
      <c r="BO126" s="1068"/>
      <c r="BP126" s="1068"/>
      <c r="BQ126" s="1068"/>
      <c r="BR126" s="1068"/>
      <c r="BS126" s="1069"/>
      <c r="BT126" s="1083" t="s">
        <v>444</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445</v>
      </c>
      <c r="CQ126" s="981"/>
      <c r="CR126" s="981"/>
      <c r="CS126" s="981"/>
      <c r="CT126" s="981"/>
      <c r="CU126" s="981"/>
      <c r="CV126" s="981"/>
      <c r="CW126" s="981"/>
      <c r="CX126" s="981"/>
      <c r="CY126" s="981"/>
      <c r="CZ126" s="981"/>
      <c r="DA126" s="981"/>
      <c r="DB126" s="981"/>
      <c r="DC126" s="981"/>
      <c r="DD126" s="981"/>
      <c r="DE126" s="981"/>
      <c r="DF126" s="982"/>
      <c r="DG126" s="950" t="s">
        <v>436</v>
      </c>
      <c r="DH126" s="951"/>
      <c r="DI126" s="951"/>
      <c r="DJ126" s="951"/>
      <c r="DK126" s="951"/>
      <c r="DL126" s="951" t="s">
        <v>436</v>
      </c>
      <c r="DM126" s="951"/>
      <c r="DN126" s="951"/>
      <c r="DO126" s="951"/>
      <c r="DP126" s="951"/>
      <c r="DQ126" s="951" t="s">
        <v>436</v>
      </c>
      <c r="DR126" s="951"/>
      <c r="DS126" s="951"/>
      <c r="DT126" s="951"/>
      <c r="DU126" s="951"/>
      <c r="DV126" s="952" t="s">
        <v>436</v>
      </c>
      <c r="DW126" s="952"/>
      <c r="DX126" s="952"/>
      <c r="DY126" s="952"/>
      <c r="DZ126" s="953"/>
    </row>
    <row r="127" spans="1:130" s="197" customFormat="1" ht="26.25" customHeight="1" thickBot="1">
      <c r="A127" s="1007"/>
      <c r="B127" s="979"/>
      <c r="C127" s="1035" t="s">
        <v>446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148</v>
      </c>
      <c r="AB127" s="990"/>
      <c r="AC127" s="990"/>
      <c r="AD127" s="990"/>
      <c r="AE127" s="991"/>
      <c r="AF127" s="992">
        <v>156</v>
      </c>
      <c r="AG127" s="990"/>
      <c r="AH127" s="990"/>
      <c r="AI127" s="990"/>
      <c r="AJ127" s="991"/>
      <c r="AK127" s="992">
        <v>759</v>
      </c>
      <c r="AL127" s="990"/>
      <c r="AM127" s="990"/>
      <c r="AN127" s="990"/>
      <c r="AO127" s="991"/>
      <c r="AP127" s="993">
        <v>0</v>
      </c>
      <c r="AQ127" s="994"/>
      <c r="AR127" s="994"/>
      <c r="AS127" s="994"/>
      <c r="AT127" s="995"/>
      <c r="AU127" s="233"/>
      <c r="AV127" s="233"/>
      <c r="AW127" s="233"/>
      <c r="AX127" s="917" t="s">
        <v>447</v>
      </c>
      <c r="AY127" s="918"/>
      <c r="AZ127" s="918"/>
      <c r="BA127" s="918"/>
      <c r="BB127" s="918"/>
      <c r="BC127" s="918"/>
      <c r="BD127" s="918"/>
      <c r="BE127" s="919"/>
      <c r="BF127" s="1072" t="s">
        <v>436</v>
      </c>
      <c r="BG127" s="1073"/>
      <c r="BH127" s="1073"/>
      <c r="BI127" s="1073"/>
      <c r="BJ127" s="1073"/>
      <c r="BK127" s="1073"/>
      <c r="BL127" s="1082"/>
      <c r="BM127" s="1072">
        <v>13.73</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448</v>
      </c>
      <c r="CQ127" s="1076"/>
      <c r="CR127" s="1076"/>
      <c r="CS127" s="1076"/>
      <c r="CT127" s="1076"/>
      <c r="CU127" s="1076"/>
      <c r="CV127" s="1076"/>
      <c r="CW127" s="1076"/>
      <c r="CX127" s="1076"/>
      <c r="CY127" s="1076"/>
      <c r="CZ127" s="1076"/>
      <c r="DA127" s="1076"/>
      <c r="DB127" s="1076"/>
      <c r="DC127" s="1076"/>
      <c r="DD127" s="1076"/>
      <c r="DE127" s="1076"/>
      <c r="DF127" s="1077"/>
      <c r="DG127" s="1078" t="s">
        <v>449</v>
      </c>
      <c r="DH127" s="1079"/>
      <c r="DI127" s="1079"/>
      <c r="DJ127" s="1079"/>
      <c r="DK127" s="1079"/>
      <c r="DL127" s="1079" t="s">
        <v>107</v>
      </c>
      <c r="DM127" s="1079"/>
      <c r="DN127" s="1079"/>
      <c r="DO127" s="1079"/>
      <c r="DP127" s="1079"/>
      <c r="DQ127" s="1079" t="s">
        <v>107</v>
      </c>
      <c r="DR127" s="1079"/>
      <c r="DS127" s="1079"/>
      <c r="DT127" s="1079"/>
      <c r="DU127" s="1079"/>
      <c r="DV127" s="1080" t="s">
        <v>107</v>
      </c>
      <c r="DW127" s="1080"/>
      <c r="DX127" s="1080"/>
      <c r="DY127" s="1080"/>
      <c r="DZ127" s="1081"/>
    </row>
    <row r="128" spans="1:130" s="197" customFormat="1" ht="26.25" customHeight="1">
      <c r="A128" s="1102" t="s">
        <v>450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451</v>
      </c>
      <c r="X128" s="1104"/>
      <c r="Y128" s="1104"/>
      <c r="Z128" s="1105"/>
      <c r="AA128" s="1120">
        <v>159210</v>
      </c>
      <c r="AB128" s="1121"/>
      <c r="AC128" s="1121"/>
      <c r="AD128" s="1121"/>
      <c r="AE128" s="1122"/>
      <c r="AF128" s="1123">
        <v>155591</v>
      </c>
      <c r="AG128" s="1121"/>
      <c r="AH128" s="1121"/>
      <c r="AI128" s="1121"/>
      <c r="AJ128" s="1122"/>
      <c r="AK128" s="1123">
        <v>155757</v>
      </c>
      <c r="AL128" s="1121"/>
      <c r="AM128" s="1121"/>
      <c r="AN128" s="1121"/>
      <c r="AO128" s="1122"/>
      <c r="AP128" s="1124"/>
      <c r="AQ128" s="1125"/>
      <c r="AR128" s="1125"/>
      <c r="AS128" s="1125"/>
      <c r="AT128" s="1126"/>
      <c r="AU128" s="235"/>
      <c r="AV128" s="235"/>
      <c r="AW128" s="235"/>
      <c r="AX128" s="1085" t="s">
        <v>452</v>
      </c>
      <c r="AY128" s="981"/>
      <c r="AZ128" s="981"/>
      <c r="BA128" s="981"/>
      <c r="BB128" s="981"/>
      <c r="BC128" s="981"/>
      <c r="BD128" s="981"/>
      <c r="BE128" s="982"/>
      <c r="BF128" s="1097" t="s">
        <v>453</v>
      </c>
      <c r="BG128" s="1098"/>
      <c r="BH128" s="1098"/>
      <c r="BI128" s="1098"/>
      <c r="BJ128" s="1098"/>
      <c r="BK128" s="1098"/>
      <c r="BL128" s="1099"/>
      <c r="BM128" s="1097">
        <v>18.73</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454</v>
      </c>
      <c r="X129" s="1092"/>
      <c r="Y129" s="1092"/>
      <c r="Z129" s="1093"/>
      <c r="AA129" s="989">
        <v>7984768</v>
      </c>
      <c r="AB129" s="990"/>
      <c r="AC129" s="990"/>
      <c r="AD129" s="990"/>
      <c r="AE129" s="991"/>
      <c r="AF129" s="992">
        <v>7974652</v>
      </c>
      <c r="AG129" s="990"/>
      <c r="AH129" s="990"/>
      <c r="AI129" s="990"/>
      <c r="AJ129" s="991"/>
      <c r="AK129" s="992">
        <v>8089119</v>
      </c>
      <c r="AL129" s="990"/>
      <c r="AM129" s="990"/>
      <c r="AN129" s="990"/>
      <c r="AO129" s="991"/>
      <c r="AP129" s="1094"/>
      <c r="AQ129" s="1095"/>
      <c r="AR129" s="1095"/>
      <c r="AS129" s="1095"/>
      <c r="AT129" s="1096"/>
      <c r="AU129" s="235"/>
      <c r="AV129" s="235"/>
      <c r="AW129" s="235"/>
      <c r="AX129" s="1085" t="s">
        <v>455</v>
      </c>
      <c r="AY129" s="981"/>
      <c r="AZ129" s="981"/>
      <c r="BA129" s="981"/>
      <c r="BB129" s="981"/>
      <c r="BC129" s="981"/>
      <c r="BD129" s="981"/>
      <c r="BE129" s="982"/>
      <c r="BF129" s="1086">
        <v>9.9</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456</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457</v>
      </c>
      <c r="X130" s="1092"/>
      <c r="Y130" s="1092"/>
      <c r="Z130" s="1093"/>
      <c r="AA130" s="989">
        <v>877377</v>
      </c>
      <c r="AB130" s="990"/>
      <c r="AC130" s="990"/>
      <c r="AD130" s="990"/>
      <c r="AE130" s="991"/>
      <c r="AF130" s="992">
        <v>921159</v>
      </c>
      <c r="AG130" s="990"/>
      <c r="AH130" s="990"/>
      <c r="AI130" s="990"/>
      <c r="AJ130" s="991"/>
      <c r="AK130" s="992">
        <v>880361</v>
      </c>
      <c r="AL130" s="990"/>
      <c r="AM130" s="990"/>
      <c r="AN130" s="990"/>
      <c r="AO130" s="991"/>
      <c r="AP130" s="1094"/>
      <c r="AQ130" s="1095"/>
      <c r="AR130" s="1095"/>
      <c r="AS130" s="1095"/>
      <c r="AT130" s="1096"/>
      <c r="AU130" s="235"/>
      <c r="AV130" s="235"/>
      <c r="AW130" s="235"/>
      <c r="AX130" s="1144" t="s">
        <v>458</v>
      </c>
      <c r="AY130" s="1076"/>
      <c r="AZ130" s="1076"/>
      <c r="BA130" s="1076"/>
      <c r="BB130" s="1076"/>
      <c r="BC130" s="1076"/>
      <c r="BD130" s="1076"/>
      <c r="BE130" s="1077"/>
      <c r="BF130" s="1106">
        <v>74.3</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459</v>
      </c>
      <c r="X131" s="1115"/>
      <c r="Y131" s="1115"/>
      <c r="Z131" s="1116"/>
      <c r="AA131" s="1028">
        <v>7107391</v>
      </c>
      <c r="AB131" s="1029"/>
      <c r="AC131" s="1029"/>
      <c r="AD131" s="1029"/>
      <c r="AE131" s="1030"/>
      <c r="AF131" s="1031">
        <v>7053493</v>
      </c>
      <c r="AG131" s="1029"/>
      <c r="AH131" s="1029"/>
      <c r="AI131" s="1029"/>
      <c r="AJ131" s="1030"/>
      <c r="AK131" s="1031">
        <v>7208758</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460</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461</v>
      </c>
      <c r="W132" s="1132"/>
      <c r="X132" s="1132"/>
      <c r="Y132" s="1132"/>
      <c r="Z132" s="1133"/>
      <c r="AA132" s="1134">
        <v>10.813616420000001</v>
      </c>
      <c r="AB132" s="1135"/>
      <c r="AC132" s="1135"/>
      <c r="AD132" s="1135"/>
      <c r="AE132" s="1136"/>
      <c r="AF132" s="1137">
        <v>9.6339076259999992</v>
      </c>
      <c r="AG132" s="1135"/>
      <c r="AH132" s="1135"/>
      <c r="AI132" s="1135"/>
      <c r="AJ132" s="1136"/>
      <c r="AK132" s="1137">
        <v>9.2597781749999992</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462</v>
      </c>
      <c r="W133" s="1139"/>
      <c r="X133" s="1139"/>
      <c r="Y133" s="1139"/>
      <c r="Z133" s="1140"/>
      <c r="AA133" s="1141">
        <v>10.3</v>
      </c>
      <c r="AB133" s="1142"/>
      <c r="AC133" s="1142"/>
      <c r="AD133" s="1142"/>
      <c r="AE133" s="1143"/>
      <c r="AF133" s="1141">
        <v>10.3</v>
      </c>
      <c r="AG133" s="1142"/>
      <c r="AH133" s="1142"/>
      <c r="AI133" s="1142"/>
      <c r="AJ133" s="1143"/>
      <c r="AK133" s="1141">
        <v>9.9</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8" t="s">
        <v>465</v>
      </c>
      <c r="L7" s="254"/>
      <c r="M7" s="255" t="s">
        <v>466</v>
      </c>
      <c r="N7" s="256"/>
    </row>
    <row r="8" spans="1:16">
      <c r="A8" s="248"/>
      <c r="B8" s="244"/>
      <c r="C8" s="244"/>
      <c r="D8" s="244"/>
      <c r="E8" s="244"/>
      <c r="F8" s="244"/>
      <c r="G8" s="257"/>
      <c r="H8" s="258"/>
      <c r="I8" s="258"/>
      <c r="J8" s="259"/>
      <c r="K8" s="1149"/>
      <c r="L8" s="260" t="s">
        <v>467</v>
      </c>
      <c r="M8" s="261" t="s">
        <v>468</v>
      </c>
      <c r="N8" s="262" t="s">
        <v>469</v>
      </c>
    </row>
    <row r="9" spans="1:16">
      <c r="A9" s="248"/>
      <c r="B9" s="244"/>
      <c r="C9" s="244"/>
      <c r="D9" s="244"/>
      <c r="E9" s="244"/>
      <c r="F9" s="244"/>
      <c r="G9" s="1150" t="s">
        <v>470</v>
      </c>
      <c r="H9" s="1151"/>
      <c r="I9" s="1151"/>
      <c r="J9" s="1152"/>
      <c r="K9" s="263">
        <v>2671926</v>
      </c>
      <c r="L9" s="264">
        <v>74815</v>
      </c>
      <c r="M9" s="265">
        <v>71916</v>
      </c>
      <c r="N9" s="266">
        <v>4</v>
      </c>
    </row>
    <row r="10" spans="1:16">
      <c r="A10" s="248"/>
      <c r="B10" s="244"/>
      <c r="C10" s="244"/>
      <c r="D10" s="244"/>
      <c r="E10" s="244"/>
      <c r="F10" s="244"/>
      <c r="G10" s="1150" t="s">
        <v>471</v>
      </c>
      <c r="H10" s="1151"/>
      <c r="I10" s="1151"/>
      <c r="J10" s="1152"/>
      <c r="K10" s="267">
        <v>128061</v>
      </c>
      <c r="L10" s="268">
        <v>3586</v>
      </c>
      <c r="M10" s="269">
        <v>7911</v>
      </c>
      <c r="N10" s="270">
        <v>-54.7</v>
      </c>
    </row>
    <row r="11" spans="1:16" ht="13.5" customHeight="1">
      <c r="A11" s="248"/>
      <c r="B11" s="244"/>
      <c r="C11" s="244"/>
      <c r="D11" s="244"/>
      <c r="E11" s="244"/>
      <c r="F11" s="244"/>
      <c r="G11" s="1150" t="s">
        <v>472</v>
      </c>
      <c r="H11" s="1151"/>
      <c r="I11" s="1151"/>
      <c r="J11" s="1152"/>
      <c r="K11" s="267">
        <v>32940</v>
      </c>
      <c r="L11" s="268">
        <v>922</v>
      </c>
      <c r="M11" s="269">
        <v>7787</v>
      </c>
      <c r="N11" s="270">
        <v>-88.2</v>
      </c>
    </row>
    <row r="12" spans="1:16" ht="13.5" customHeight="1">
      <c r="A12" s="248"/>
      <c r="B12" s="244"/>
      <c r="C12" s="244"/>
      <c r="D12" s="244"/>
      <c r="E12" s="244"/>
      <c r="F12" s="244"/>
      <c r="G12" s="1150" t="s">
        <v>473</v>
      </c>
      <c r="H12" s="1151"/>
      <c r="I12" s="1151"/>
      <c r="J12" s="1152"/>
      <c r="K12" s="267" t="s">
        <v>474</v>
      </c>
      <c r="L12" s="268" t="s">
        <v>474</v>
      </c>
      <c r="M12" s="269">
        <v>906</v>
      </c>
      <c r="N12" s="270" t="s">
        <v>474</v>
      </c>
    </row>
    <row r="13" spans="1:16" ht="13.5" customHeight="1">
      <c r="A13" s="248"/>
      <c r="B13" s="244"/>
      <c r="C13" s="244"/>
      <c r="D13" s="244"/>
      <c r="E13" s="244"/>
      <c r="F13" s="244"/>
      <c r="G13" s="1150" t="s">
        <v>475</v>
      </c>
      <c r="H13" s="1151"/>
      <c r="I13" s="1151"/>
      <c r="J13" s="1152"/>
      <c r="K13" s="267">
        <v>409</v>
      </c>
      <c r="L13" s="268">
        <v>11</v>
      </c>
      <c r="M13" s="269">
        <v>13</v>
      </c>
      <c r="N13" s="270">
        <v>-15.4</v>
      </c>
    </row>
    <row r="14" spans="1:16" ht="13.5" customHeight="1">
      <c r="A14" s="248"/>
      <c r="B14" s="244"/>
      <c r="C14" s="244"/>
      <c r="D14" s="244"/>
      <c r="E14" s="244"/>
      <c r="F14" s="244"/>
      <c r="G14" s="1150" t="s">
        <v>476</v>
      </c>
      <c r="H14" s="1151"/>
      <c r="I14" s="1151"/>
      <c r="J14" s="1152"/>
      <c r="K14" s="267">
        <v>185981</v>
      </c>
      <c r="L14" s="268">
        <v>5208</v>
      </c>
      <c r="M14" s="269">
        <v>3077</v>
      </c>
      <c r="N14" s="270">
        <v>69.3</v>
      </c>
    </row>
    <row r="15" spans="1:16" ht="13.5" customHeight="1">
      <c r="A15" s="248"/>
      <c r="B15" s="244"/>
      <c r="C15" s="244"/>
      <c r="D15" s="244"/>
      <c r="E15" s="244"/>
      <c r="F15" s="244"/>
      <c r="G15" s="1150" t="s">
        <v>477</v>
      </c>
      <c r="H15" s="1151"/>
      <c r="I15" s="1151"/>
      <c r="J15" s="1152"/>
      <c r="K15" s="267">
        <v>17521</v>
      </c>
      <c r="L15" s="268">
        <v>491</v>
      </c>
      <c r="M15" s="269">
        <v>1653</v>
      </c>
      <c r="N15" s="270">
        <v>-70.3</v>
      </c>
    </row>
    <row r="16" spans="1:16">
      <c r="A16" s="248"/>
      <c r="B16" s="244"/>
      <c r="C16" s="244"/>
      <c r="D16" s="244"/>
      <c r="E16" s="244"/>
      <c r="F16" s="244"/>
      <c r="G16" s="1153" t="s">
        <v>478</v>
      </c>
      <c r="H16" s="1154"/>
      <c r="I16" s="1154"/>
      <c r="J16" s="1155"/>
      <c r="K16" s="268">
        <v>-221225</v>
      </c>
      <c r="L16" s="268">
        <v>-6194</v>
      </c>
      <c r="M16" s="269">
        <v>-7483</v>
      </c>
      <c r="N16" s="270">
        <v>-17.2</v>
      </c>
    </row>
    <row r="17" spans="1:16">
      <c r="A17" s="248"/>
      <c r="B17" s="244"/>
      <c r="C17" s="244"/>
      <c r="D17" s="244"/>
      <c r="E17" s="244"/>
      <c r="F17" s="244"/>
      <c r="G17" s="1153" t="s">
        <v>165</v>
      </c>
      <c r="H17" s="1154"/>
      <c r="I17" s="1154"/>
      <c r="J17" s="1155"/>
      <c r="K17" s="268">
        <v>2815613</v>
      </c>
      <c r="L17" s="268">
        <v>78838</v>
      </c>
      <c r="M17" s="269">
        <v>85779</v>
      </c>
      <c r="N17" s="270">
        <v>-8.1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5" t="s">
        <v>483</v>
      </c>
      <c r="H21" s="1146"/>
      <c r="I21" s="1146"/>
      <c r="J21" s="1147"/>
      <c r="K21" s="280">
        <v>7.36</v>
      </c>
      <c r="L21" s="281">
        <v>8.2100000000000009</v>
      </c>
      <c r="M21" s="282">
        <v>-0.85</v>
      </c>
      <c r="N21" s="249"/>
      <c r="O21" s="283"/>
      <c r="P21" s="279"/>
    </row>
    <row r="22" spans="1:16" s="284" customFormat="1">
      <c r="A22" s="279"/>
      <c r="B22" s="249"/>
      <c r="C22" s="249"/>
      <c r="D22" s="249"/>
      <c r="E22" s="249"/>
      <c r="F22" s="249"/>
      <c r="G22" s="1145" t="s">
        <v>484</v>
      </c>
      <c r="H22" s="1146"/>
      <c r="I22" s="1146"/>
      <c r="J22" s="1147"/>
      <c r="K22" s="285">
        <v>100.7</v>
      </c>
      <c r="L22" s="286">
        <v>97</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8" t="s">
        <v>465</v>
      </c>
      <c r="L30" s="254"/>
      <c r="M30" s="255" t="s">
        <v>466</v>
      </c>
      <c r="N30" s="256"/>
    </row>
    <row r="31" spans="1:16">
      <c r="A31" s="248"/>
      <c r="B31" s="244"/>
      <c r="C31" s="244"/>
      <c r="D31" s="244"/>
      <c r="E31" s="244"/>
      <c r="F31" s="244"/>
      <c r="G31" s="257"/>
      <c r="H31" s="258"/>
      <c r="I31" s="258"/>
      <c r="J31" s="259"/>
      <c r="K31" s="1149"/>
      <c r="L31" s="260" t="s">
        <v>467</v>
      </c>
      <c r="M31" s="261" t="s">
        <v>468</v>
      </c>
      <c r="N31" s="262" t="s">
        <v>469</v>
      </c>
    </row>
    <row r="32" spans="1:16" ht="27" customHeight="1">
      <c r="A32" s="248"/>
      <c r="B32" s="244"/>
      <c r="C32" s="244"/>
      <c r="D32" s="244"/>
      <c r="E32" s="244"/>
      <c r="F32" s="244"/>
      <c r="G32" s="1161" t="s">
        <v>488</v>
      </c>
      <c r="H32" s="1162"/>
      <c r="I32" s="1162"/>
      <c r="J32" s="1163"/>
      <c r="K32" s="294">
        <v>1493230</v>
      </c>
      <c r="L32" s="294">
        <v>41811</v>
      </c>
      <c r="M32" s="295">
        <v>51963</v>
      </c>
      <c r="N32" s="296">
        <v>-19.5</v>
      </c>
    </row>
    <row r="33" spans="1:16" ht="13.5" customHeight="1">
      <c r="A33" s="248"/>
      <c r="B33" s="244"/>
      <c r="C33" s="244"/>
      <c r="D33" s="244"/>
      <c r="E33" s="244"/>
      <c r="F33" s="244"/>
      <c r="G33" s="1161" t="s">
        <v>489</v>
      </c>
      <c r="H33" s="1162"/>
      <c r="I33" s="1162"/>
      <c r="J33" s="1163"/>
      <c r="K33" s="294" t="s">
        <v>474</v>
      </c>
      <c r="L33" s="294" t="s">
        <v>474</v>
      </c>
      <c r="M33" s="295" t="s">
        <v>474</v>
      </c>
      <c r="N33" s="296" t="s">
        <v>474</v>
      </c>
    </row>
    <row r="34" spans="1:16" ht="27" customHeight="1">
      <c r="A34" s="248"/>
      <c r="B34" s="244"/>
      <c r="C34" s="244"/>
      <c r="D34" s="244"/>
      <c r="E34" s="244"/>
      <c r="F34" s="244"/>
      <c r="G34" s="1161" t="s">
        <v>490</v>
      </c>
      <c r="H34" s="1162"/>
      <c r="I34" s="1162"/>
      <c r="J34" s="1163"/>
      <c r="K34" s="294" t="s">
        <v>474</v>
      </c>
      <c r="L34" s="294" t="s">
        <v>474</v>
      </c>
      <c r="M34" s="295">
        <v>71</v>
      </c>
      <c r="N34" s="296" t="s">
        <v>474</v>
      </c>
    </row>
    <row r="35" spans="1:16" ht="27" customHeight="1">
      <c r="A35" s="248"/>
      <c r="B35" s="244"/>
      <c r="C35" s="244"/>
      <c r="D35" s="244"/>
      <c r="E35" s="244"/>
      <c r="F35" s="244"/>
      <c r="G35" s="1161" t="s">
        <v>491</v>
      </c>
      <c r="H35" s="1162"/>
      <c r="I35" s="1162"/>
      <c r="J35" s="1163"/>
      <c r="K35" s="294">
        <v>183017</v>
      </c>
      <c r="L35" s="294">
        <v>5125</v>
      </c>
      <c r="M35" s="295">
        <v>20847</v>
      </c>
      <c r="N35" s="296">
        <v>-75.400000000000006</v>
      </c>
    </row>
    <row r="36" spans="1:16" ht="27" customHeight="1">
      <c r="A36" s="248"/>
      <c r="B36" s="244"/>
      <c r="C36" s="244"/>
      <c r="D36" s="244"/>
      <c r="E36" s="244"/>
      <c r="F36" s="244"/>
      <c r="G36" s="1161" t="s">
        <v>492</v>
      </c>
      <c r="H36" s="1162"/>
      <c r="I36" s="1162"/>
      <c r="J36" s="1163"/>
      <c r="K36" s="294">
        <v>24608</v>
      </c>
      <c r="L36" s="294">
        <v>689</v>
      </c>
      <c r="M36" s="295">
        <v>3529</v>
      </c>
      <c r="N36" s="296">
        <v>-80.5</v>
      </c>
    </row>
    <row r="37" spans="1:16" ht="13.5" customHeight="1">
      <c r="A37" s="248"/>
      <c r="B37" s="244"/>
      <c r="C37" s="244"/>
      <c r="D37" s="244"/>
      <c r="E37" s="244"/>
      <c r="F37" s="244"/>
      <c r="G37" s="1161" t="s">
        <v>493</v>
      </c>
      <c r="H37" s="1162"/>
      <c r="I37" s="1162"/>
      <c r="J37" s="1163"/>
      <c r="K37" s="294">
        <v>2778</v>
      </c>
      <c r="L37" s="294">
        <v>78</v>
      </c>
      <c r="M37" s="295">
        <v>828</v>
      </c>
      <c r="N37" s="296">
        <v>-90.6</v>
      </c>
    </row>
    <row r="38" spans="1:16" ht="27" customHeight="1">
      <c r="A38" s="248"/>
      <c r="B38" s="244"/>
      <c r="C38" s="244"/>
      <c r="D38" s="244"/>
      <c r="E38" s="244"/>
      <c r="F38" s="244"/>
      <c r="G38" s="1164" t="s">
        <v>494</v>
      </c>
      <c r="H38" s="1165"/>
      <c r="I38" s="1165"/>
      <c r="J38" s="1166"/>
      <c r="K38" s="297" t="s">
        <v>474</v>
      </c>
      <c r="L38" s="297" t="s">
        <v>474</v>
      </c>
      <c r="M38" s="298">
        <v>6</v>
      </c>
      <c r="N38" s="299" t="s">
        <v>474</v>
      </c>
      <c r="O38" s="293"/>
    </row>
    <row r="39" spans="1:16">
      <c r="A39" s="248"/>
      <c r="B39" s="244"/>
      <c r="C39" s="244"/>
      <c r="D39" s="244"/>
      <c r="E39" s="244"/>
      <c r="F39" s="244"/>
      <c r="G39" s="1164" t="s">
        <v>495</v>
      </c>
      <c r="H39" s="1165"/>
      <c r="I39" s="1165"/>
      <c r="J39" s="1166"/>
      <c r="K39" s="300">
        <v>-155757</v>
      </c>
      <c r="L39" s="300">
        <v>-4361</v>
      </c>
      <c r="M39" s="301">
        <v>-4386</v>
      </c>
      <c r="N39" s="302">
        <v>-0.6</v>
      </c>
      <c r="O39" s="293"/>
    </row>
    <row r="40" spans="1:16" ht="27" customHeight="1">
      <c r="A40" s="248"/>
      <c r="B40" s="244"/>
      <c r="C40" s="244"/>
      <c r="D40" s="244"/>
      <c r="E40" s="244"/>
      <c r="F40" s="244"/>
      <c r="G40" s="1161" t="s">
        <v>496</v>
      </c>
      <c r="H40" s="1162"/>
      <c r="I40" s="1162"/>
      <c r="J40" s="1163"/>
      <c r="K40" s="300">
        <v>-880361</v>
      </c>
      <c r="L40" s="300">
        <v>-24650</v>
      </c>
      <c r="M40" s="301">
        <v>-50220</v>
      </c>
      <c r="N40" s="302">
        <v>-50.9</v>
      </c>
      <c r="O40" s="293"/>
    </row>
    <row r="41" spans="1:16">
      <c r="A41" s="248"/>
      <c r="B41" s="244"/>
      <c r="C41" s="244"/>
      <c r="D41" s="244"/>
      <c r="E41" s="244"/>
      <c r="F41" s="244"/>
      <c r="G41" s="1167" t="s">
        <v>276</v>
      </c>
      <c r="H41" s="1168"/>
      <c r="I41" s="1168"/>
      <c r="J41" s="1169"/>
      <c r="K41" s="294">
        <v>667515</v>
      </c>
      <c r="L41" s="300">
        <v>18691</v>
      </c>
      <c r="M41" s="301">
        <v>22638</v>
      </c>
      <c r="N41" s="302">
        <v>-17.399999999999999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6" t="s">
        <v>465</v>
      </c>
      <c r="J49" s="1158" t="s">
        <v>500</v>
      </c>
      <c r="K49" s="1159"/>
      <c r="L49" s="1159"/>
      <c r="M49" s="1159"/>
      <c r="N49" s="1160"/>
    </row>
    <row r="50" spans="1:14">
      <c r="A50" s="248"/>
      <c r="B50" s="244"/>
      <c r="C50" s="244"/>
      <c r="D50" s="244"/>
      <c r="E50" s="244"/>
      <c r="F50" s="244"/>
      <c r="G50" s="312"/>
      <c r="H50" s="313"/>
      <c r="I50" s="1157"/>
      <c r="J50" s="314" t="s">
        <v>501</v>
      </c>
      <c r="K50" s="315" t="s">
        <v>502</v>
      </c>
      <c r="L50" s="316" t="s">
        <v>503</v>
      </c>
      <c r="M50" s="317" t="s">
        <v>504</v>
      </c>
      <c r="N50" s="318" t="s">
        <v>505</v>
      </c>
    </row>
    <row r="51" spans="1:14">
      <c r="A51" s="248"/>
      <c r="B51" s="244"/>
      <c r="C51" s="244"/>
      <c r="D51" s="244"/>
      <c r="E51" s="244"/>
      <c r="F51" s="244"/>
      <c r="G51" s="310" t="s">
        <v>506</v>
      </c>
      <c r="H51" s="311"/>
      <c r="I51" s="319">
        <v>1116107</v>
      </c>
      <c r="J51" s="320">
        <v>29836</v>
      </c>
      <c r="K51" s="321">
        <v>-45.1</v>
      </c>
      <c r="L51" s="322">
        <v>67201</v>
      </c>
      <c r="M51" s="323">
        <v>-14.6</v>
      </c>
      <c r="N51" s="324">
        <v>-30.5</v>
      </c>
    </row>
    <row r="52" spans="1:14">
      <c r="A52" s="248"/>
      <c r="B52" s="244"/>
      <c r="C52" s="244"/>
      <c r="D52" s="244"/>
      <c r="E52" s="244"/>
      <c r="F52" s="244"/>
      <c r="G52" s="325"/>
      <c r="H52" s="326" t="s">
        <v>507</v>
      </c>
      <c r="I52" s="327">
        <v>539842</v>
      </c>
      <c r="J52" s="328">
        <v>14431</v>
      </c>
      <c r="K52" s="329">
        <v>-61.6</v>
      </c>
      <c r="L52" s="330">
        <v>35210</v>
      </c>
      <c r="M52" s="331">
        <v>-7.6</v>
      </c>
      <c r="N52" s="332">
        <v>-54</v>
      </c>
    </row>
    <row r="53" spans="1:14">
      <c r="A53" s="248"/>
      <c r="B53" s="244"/>
      <c r="C53" s="244"/>
      <c r="D53" s="244"/>
      <c r="E53" s="244"/>
      <c r="F53" s="244"/>
      <c r="G53" s="310" t="s">
        <v>508</v>
      </c>
      <c r="H53" s="311"/>
      <c r="I53" s="319">
        <v>1117235</v>
      </c>
      <c r="J53" s="320">
        <v>30109</v>
      </c>
      <c r="K53" s="321">
        <v>0.9</v>
      </c>
      <c r="L53" s="322">
        <v>75709</v>
      </c>
      <c r="M53" s="323">
        <v>12.7</v>
      </c>
      <c r="N53" s="324">
        <v>-11.8</v>
      </c>
    </row>
    <row r="54" spans="1:14">
      <c r="A54" s="248"/>
      <c r="B54" s="244"/>
      <c r="C54" s="244"/>
      <c r="D54" s="244"/>
      <c r="E54" s="244"/>
      <c r="F54" s="244"/>
      <c r="G54" s="325"/>
      <c r="H54" s="326" t="s">
        <v>507</v>
      </c>
      <c r="I54" s="327">
        <v>662180</v>
      </c>
      <c r="J54" s="328">
        <v>17846</v>
      </c>
      <c r="K54" s="329">
        <v>23.7</v>
      </c>
      <c r="L54" s="330">
        <v>35212</v>
      </c>
      <c r="M54" s="331">
        <v>0</v>
      </c>
      <c r="N54" s="332">
        <v>23.7</v>
      </c>
    </row>
    <row r="55" spans="1:14">
      <c r="A55" s="248"/>
      <c r="B55" s="244"/>
      <c r="C55" s="244"/>
      <c r="D55" s="244"/>
      <c r="E55" s="244"/>
      <c r="F55" s="244"/>
      <c r="G55" s="310" t="s">
        <v>509</v>
      </c>
      <c r="H55" s="311"/>
      <c r="I55" s="319">
        <v>1595715</v>
      </c>
      <c r="J55" s="320">
        <v>43421</v>
      </c>
      <c r="K55" s="321">
        <v>44.2</v>
      </c>
      <c r="L55" s="322">
        <v>90961</v>
      </c>
      <c r="M55" s="323">
        <v>20.100000000000001</v>
      </c>
      <c r="N55" s="324">
        <v>24.1</v>
      </c>
    </row>
    <row r="56" spans="1:14">
      <c r="A56" s="248"/>
      <c r="B56" s="244"/>
      <c r="C56" s="244"/>
      <c r="D56" s="244"/>
      <c r="E56" s="244"/>
      <c r="F56" s="244"/>
      <c r="G56" s="325"/>
      <c r="H56" s="326" t="s">
        <v>507</v>
      </c>
      <c r="I56" s="327">
        <v>842605</v>
      </c>
      <c r="J56" s="328">
        <v>22928</v>
      </c>
      <c r="K56" s="329">
        <v>28.5</v>
      </c>
      <c r="L56" s="330">
        <v>37720</v>
      </c>
      <c r="M56" s="331">
        <v>7.1</v>
      </c>
      <c r="N56" s="332">
        <v>21.4</v>
      </c>
    </row>
    <row r="57" spans="1:14">
      <c r="A57" s="248"/>
      <c r="B57" s="244"/>
      <c r="C57" s="244"/>
      <c r="D57" s="244"/>
      <c r="E57" s="244"/>
      <c r="F57" s="244"/>
      <c r="G57" s="310" t="s">
        <v>510</v>
      </c>
      <c r="H57" s="311"/>
      <c r="I57" s="319">
        <v>2253978</v>
      </c>
      <c r="J57" s="320">
        <v>62304</v>
      </c>
      <c r="K57" s="321">
        <v>43.5</v>
      </c>
      <c r="L57" s="322">
        <v>106614</v>
      </c>
      <c r="M57" s="323">
        <v>17.2</v>
      </c>
      <c r="N57" s="324">
        <v>26.3</v>
      </c>
    </row>
    <row r="58" spans="1:14">
      <c r="A58" s="248"/>
      <c r="B58" s="244"/>
      <c r="C58" s="244"/>
      <c r="D58" s="244"/>
      <c r="E58" s="244"/>
      <c r="F58" s="244"/>
      <c r="G58" s="325"/>
      <c r="H58" s="326" t="s">
        <v>507</v>
      </c>
      <c r="I58" s="327">
        <v>833086</v>
      </c>
      <c r="J58" s="328">
        <v>23028</v>
      </c>
      <c r="K58" s="329">
        <v>0.4</v>
      </c>
      <c r="L58" s="330">
        <v>45545</v>
      </c>
      <c r="M58" s="331">
        <v>20.7</v>
      </c>
      <c r="N58" s="332">
        <v>-20.3</v>
      </c>
    </row>
    <row r="59" spans="1:14">
      <c r="A59" s="248"/>
      <c r="B59" s="244"/>
      <c r="C59" s="244"/>
      <c r="D59" s="244"/>
      <c r="E59" s="244"/>
      <c r="F59" s="244"/>
      <c r="G59" s="310" t="s">
        <v>511</v>
      </c>
      <c r="H59" s="311"/>
      <c r="I59" s="319">
        <v>1107437</v>
      </c>
      <c r="J59" s="320">
        <v>31008</v>
      </c>
      <c r="K59" s="321">
        <v>-50.2</v>
      </c>
      <c r="L59" s="322">
        <v>81768</v>
      </c>
      <c r="M59" s="323">
        <v>-23.3</v>
      </c>
      <c r="N59" s="324">
        <v>-26.9</v>
      </c>
    </row>
    <row r="60" spans="1:14">
      <c r="A60" s="248"/>
      <c r="B60" s="244"/>
      <c r="C60" s="244"/>
      <c r="D60" s="244"/>
      <c r="E60" s="244"/>
      <c r="F60" s="244"/>
      <c r="G60" s="325"/>
      <c r="H60" s="326" t="s">
        <v>507</v>
      </c>
      <c r="I60" s="333">
        <v>553135</v>
      </c>
      <c r="J60" s="328">
        <v>15488</v>
      </c>
      <c r="K60" s="329">
        <v>-32.700000000000003</v>
      </c>
      <c r="L60" s="330">
        <v>37917</v>
      </c>
      <c r="M60" s="331">
        <v>-16.7</v>
      </c>
      <c r="N60" s="332">
        <v>-16</v>
      </c>
    </row>
    <row r="61" spans="1:14">
      <c r="A61" s="248"/>
      <c r="B61" s="244"/>
      <c r="C61" s="244"/>
      <c r="D61" s="244"/>
      <c r="E61" s="244"/>
      <c r="F61" s="244"/>
      <c r="G61" s="310" t="s">
        <v>512</v>
      </c>
      <c r="H61" s="334"/>
      <c r="I61" s="335">
        <v>1438094</v>
      </c>
      <c r="J61" s="336">
        <v>39336</v>
      </c>
      <c r="K61" s="337">
        <v>-1.3</v>
      </c>
      <c r="L61" s="338">
        <v>84451</v>
      </c>
      <c r="M61" s="339">
        <v>2.4</v>
      </c>
      <c r="N61" s="324">
        <v>-3.7</v>
      </c>
    </row>
    <row r="62" spans="1:14">
      <c r="A62" s="248"/>
      <c r="B62" s="244"/>
      <c r="C62" s="244"/>
      <c r="D62" s="244"/>
      <c r="E62" s="244"/>
      <c r="F62" s="244"/>
      <c r="G62" s="325"/>
      <c r="H62" s="326" t="s">
        <v>507</v>
      </c>
      <c r="I62" s="327">
        <v>686170</v>
      </c>
      <c r="J62" s="328">
        <v>18744</v>
      </c>
      <c r="K62" s="329">
        <v>-8.3000000000000007</v>
      </c>
      <c r="L62" s="330">
        <v>38321</v>
      </c>
      <c r="M62" s="331">
        <v>0.7</v>
      </c>
      <c r="N62" s="332">
        <v>-9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0" t="s">
        <v>3</v>
      </c>
      <c r="D47" s="1170"/>
      <c r="E47" s="1171"/>
      <c r="F47" s="11">
        <v>13.91</v>
      </c>
      <c r="G47" s="12">
        <v>22.91</v>
      </c>
      <c r="H47" s="12">
        <v>26.54</v>
      </c>
      <c r="I47" s="12">
        <v>30.35</v>
      </c>
      <c r="J47" s="13">
        <v>29.94</v>
      </c>
    </row>
    <row r="48" spans="2:10" ht="57.75" customHeight="1">
      <c r="B48" s="14"/>
      <c r="C48" s="1172" t="s">
        <v>4</v>
      </c>
      <c r="D48" s="1172"/>
      <c r="E48" s="1173"/>
      <c r="F48" s="15">
        <v>11.87</v>
      </c>
      <c r="G48" s="16">
        <v>9.76</v>
      </c>
      <c r="H48" s="16">
        <v>7.05</v>
      </c>
      <c r="I48" s="16">
        <v>3.94</v>
      </c>
      <c r="J48" s="17">
        <v>3.1</v>
      </c>
    </row>
    <row r="49" spans="2:10" ht="57.75" customHeight="1" thickBot="1">
      <c r="B49" s="18"/>
      <c r="C49" s="1174" t="s">
        <v>5</v>
      </c>
      <c r="D49" s="1174"/>
      <c r="E49" s="1175"/>
      <c r="F49" s="19">
        <v>3.11</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2017-05-11T04:48:54Z</cp:lastPrinted>
  <dcterms:created xsi:type="dcterms:W3CDTF">2017-02-15T22:26:50Z</dcterms:created>
  <dcterms:modified xsi:type="dcterms:W3CDTF">2017-05-11T04:49:03Z</dcterms:modified>
  <cp:category/>
</cp:coreProperties>
</file>