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AA23" i="11"/>
  <c r="BG36" i="9" l="1"/>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E43" l="1"/>
  <c r="AM43"/>
  <c r="U43"/>
  <c r="C43"/>
  <c r="BE42"/>
  <c r="AM42"/>
  <c r="U42"/>
  <c r="C42"/>
  <c r="BE41"/>
  <c r="AM41"/>
  <c r="U41"/>
  <c r="C41"/>
  <c r="BE40"/>
  <c r="AM40"/>
  <c r="U40"/>
  <c r="C40"/>
  <c r="BE39"/>
  <c r="AM39"/>
  <c r="U39"/>
  <c r="C39"/>
  <c r="BE38"/>
  <c r="AM38"/>
  <c r="U38"/>
  <c r="C38"/>
  <c r="BE37"/>
  <c r="AM37"/>
  <c r="U37"/>
  <c r="C37"/>
  <c r="BE36"/>
  <c r="AM36"/>
  <c r="U36"/>
  <c r="C36"/>
  <c r="BE35"/>
  <c r="AM35"/>
  <c r="U35"/>
  <c r="C35"/>
  <c r="CO34"/>
  <c r="CO35" s="1"/>
  <c r="CO36" s="1"/>
  <c r="CO37" s="1"/>
  <c r="CO38" s="1"/>
  <c r="CO39" s="1"/>
  <c r="CO40" s="1"/>
  <c r="CO41" s="1"/>
  <c r="CO42" s="1"/>
  <c r="CO43" s="1"/>
  <c r="BW34"/>
  <c r="BW35" s="1"/>
  <c r="BW36" s="1"/>
  <c r="BW37" s="1"/>
  <c r="BW38" s="1"/>
  <c r="BW39" s="1"/>
  <c r="BW40" s="1"/>
  <c r="BW41" s="1"/>
  <c r="BW42" s="1"/>
  <c r="BW43"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<sst xmlns="http://schemas.openxmlformats.org/spreadsheetml/2006/main" count="1071" uniqueCount="585">
  <si>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</si>
  <si>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</si>
  <si>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</si>
  <si>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</si>
  <si>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</si>
  <si>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</si>
  <si>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</si>
  <si>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</si>
  <si>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</si>
  <si>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</si>
  <si>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</si>
  <si>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</si>
  <si>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</si>
  <si>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</si>
  <si>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</si>
  <si>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</si>
  <si>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</si>
  <si>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</si>
  <si>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</si>
  <si>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</si>
  <si>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</si>
  <si>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</si>
  <si>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</si>
  <si>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</si>
  <si>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</si>
  <si>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</si>
  <si>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</si>
  <si>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</si>
  <si>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</si>
  <si>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</si>
  <si>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</si>
  <si>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</si>
  <si>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</si>
  <si>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</si>
  <si>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</si>
  <si>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</si>
  <si>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</si>
  <si>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</si>
  <si>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</si>
  <si>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</si>
  <si>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</si>
  <si>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</si>
  <si>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</si>
  <si>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</si>
  <si>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</si>
  <si>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</si>
  <si>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</si>
  <si>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</si>
  <si>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</si>
  <si>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</si>
  <si>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</si>
  <si>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</si>
  <si>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</si>
  <si>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</si>
  <si>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</si>
  <si>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</si>
  <si>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</si>
  <si>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</si>
  <si>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</si>
  <si>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</si>
  <si>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</si>
  <si>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</si>
  <si>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</si>
  <si>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</si>
  <si>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</si>
  <si>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</si>
  <si>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</si>
  <si>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</si>
  <si>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</si>
  <si>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</si>
  <si>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</si>
  <si>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</si>
  <si>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</si>
  <si>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</si>
  <si>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</si>
  <si>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</si>
  <si>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</si>
  <si>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</si>
  <si>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</si>
  <si>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</si>
  <si>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</si>
  <si>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</si>
  <si>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</si>
  <si>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</si>
  <si>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</si>
  <si>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</si>
  <si>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</si>
  <si>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</si>
  <si>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</si>
  <si>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</si>
  <si>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</si>
  <si>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</si>
  <si>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</si>
  <si>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</si>
  <si>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</si>
  <si>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</si>
  <si>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</si>
  <si>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</si>
  <si>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</si>
  <si>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</si>
  <si>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</si>
  <si>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</si>
  <si>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</si>
  <si>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</si>
  <si>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</si>
  <si>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</si>
  <si>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</si>
  <si>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</si>
  <si>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</si>
  <si>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</si>
  <si>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</si>
  <si>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</si>
  <si>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</si>
  <si>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</si>
  <si>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</si>
  <si>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</si>
  <si>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</si>
  <si>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</si>
  <si>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</si>
  <si>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</si>
  <si>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</si>
  <si>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</si>
  <si>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</si>
  <si>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</si>
  <si>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</si>
  <si>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</si>
  <si>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</si>
  <si>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</si>
  <si>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</si>
  <si>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</si>
  <si>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</si>
  <si>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</si>
  <si>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</si>
  <si>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</si>
  <si>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</si>
  <si>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</si>
  <si>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</si>
  <si>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</si>
  <si>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</si>
  <si>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</si>
  <si>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</si>
  <si>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</si>
  <si>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</si>
  <si>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</si>
  <si>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</si>
  <si>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</si>
  <si>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</si>
  <si>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</si>
  <si>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</si>
  <si>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</si>
  <si>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</si>
  <si>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</si>
  <si>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</si>
  <si>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</si>
  <si>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</si>
  <si>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</si>
  <si>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</si>
  <si>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</si>
  <si>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</si>
  <si>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</si>
  <si>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</si>
  <si>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</si>
  <si>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</si>
  <si>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</si>
  <si>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</si>
  <si>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</si>
  <si>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</si>
  <si>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</si>
  <si>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</si>
  <si>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</si>
  <si>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</si>
  <si>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</si>
  <si>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</si>
  <si>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</si>
  <si>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</si>
  <si>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</si>
  <si>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</si>
  <si>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</si>
  <si>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</si>
  <si>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</si>
  <si>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</si>
  <si>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</si>
  <si>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</si>
  <si>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</si>
  <si>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</si>
  <si>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</si>
  <si>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</si>
  <si>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</si>
  <si>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</si>
  <si>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</si>
  <si>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</si>
  <si>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</si>
  <si>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福岡県八女市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</si>
  <si>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</si>
  <si>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</si>
  <si>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</si>
  <si>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</si>
  <si>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</si>
  <si>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</si>
  <si>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</si>
  <si>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</si>
  <si>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</si>
  <si>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</si>
  <si>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</si>
  <si>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</si>
  <si>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</si>
  <si>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</si>
  <si>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</si>
  <si>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</si>
  <si>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</si>
  <si>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</si>
  <si>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</si>
  <si>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</si>
  <si>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</si>
  <si>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</si>
  <si>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</si>
  <si>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</si>
  <si>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</si>
  <si>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</si>
  <si>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</si>
  <si>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</si>
  <si>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</si>
  <si>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</si>
  <si>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</si>
  <si>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</si>
  <si>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</si>
  <si>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</si>
  <si>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</si>
  <si>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</si>
  <si>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</si>
  <si>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</si>
  <si>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</si>
  <si>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</si>
  <si>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</si>
  <si>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</si>
  <si>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</si>
  <si>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</si>
  <si>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</si>
  <si>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</si>
  <si>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</si>
  <si>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</si>
  <si>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</si>
  <si>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</si>
  <si>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</si>
  <si>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</si>
  <si>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</si>
  <si>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</si>
  <si>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</si>
  <si>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</si>
  <si>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</si>
  <si>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</si>
  <si>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</si>
  <si>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</si>
  <si>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</si>
  <si>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</si>
  <si>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</si>
  <si>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</si>
  <si>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</si>
  <si>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</si>
  <si>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</si>
  <si>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</si>
  <si>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</si>
  <si>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</si>
  <si>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</si>
  <si>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</si>
  <si>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</si>
  <si>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</si>
  <si>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</si>
  <si>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</si>
  <si>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</si>
  <si>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</si>
  <si>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</si>
  <si>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</si>
  <si>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</si>
  <si>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</si>
  <si>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</si>
  <si>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</si>
  <si>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</si>
  <si>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</si>
  <si>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</si>
  <si>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</si>
  <si>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</si>
  <si>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</si>
  <si>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</si>
  <si>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</si>
  <si>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</si>
  <si>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</si>
  <si>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</si>
  <si>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</si>
  <si>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</si>
  <si>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</si>
  <si>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</si>
  <si>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</si>
  <si>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</si>
  <si>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</si>
  <si>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</si>
  <si>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</si>
  <si>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</si>
  <si>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</si>
  <si>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</si>
  <si>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</si>
  <si>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</si>
  <si>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</si>
  <si>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</si>
  <si>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</si>
  <si>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</si>
  <si>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</si>
  <si>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</si>
  <si>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</si>
  <si>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</si>
  <si>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</si>
  <si>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</si>
  <si>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</si>
  <si>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</si>
  <si>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</si>
  <si>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</si>
  <si>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</si>
  <si>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</si>
  <si>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</si>
  <si>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</si>
  <si>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</si>
  <si>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</si>
  <si>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</si>
  <si>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</si>
  <si>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</si>
  <si>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</si>
  <si>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</si>
  <si>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</si>
  <si>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</si>
  <si>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</si>
  <si>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</si>
  <si>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</si>
  <si>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</si>
  <si>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</si>
  <si>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</si>
  <si>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</si>
  <si>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</si>
  <si>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</si>
  <si>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</si>
  <si>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</si>
  <si>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福岡県八女市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</si>
  <si>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</si>
  <si>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</si>
  <si>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</si>
  <si>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</si>
  <si>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</si>
  <si>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</si>
  <si>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</si>
  <si>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</si>
  <si>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</si>
  <si>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</si>
  <si>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</si>
  <si>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</si>
  <si>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</si>
  <si>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</si>
  <si>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</si>
  <si>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</si>
  <si>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</si>
  <si>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</si>
  <si>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</si>
  <si>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</si>
  <si>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住宅新築資金等貸付事業費特別会計</t>
    <phoneticPr fontId="5"/>
  </si>
  <si>
    <t>矢部診療所特別会計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</si>
  <si>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</si>
  <si>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</si>
  <si>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</si>
  <si>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</si>
  <si>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</si>
  <si>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</si>
  <si>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</si>
  <si>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</si>
  <si>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</si>
  <si>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</si>
  <si>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</si>
  <si>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</si>
  <si>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</si>
  <si>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</si>
  <si>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</si>
  <si>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後期高齢者医療特別会計</t>
    <phoneticPr fontId="5"/>
  </si>
  <si>
    <t>水道事業会計</t>
    <phoneticPr fontId="5"/>
  </si>
  <si>
    <t>法適用企業</t>
    <phoneticPr fontId="5"/>
  </si>
  <si>
    <t>簡易水道事業費特別会計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</si>
  <si>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</si>
  <si>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</si>
  <si>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</si>
  <si>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</si>
  <si>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</si>
  <si>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</si>
  <si>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</si>
  <si>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</si>
  <si>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</si>
  <si>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</si>
  <si>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</si>
  <si>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</si>
  <si>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</si>
  <si>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</si>
  <si>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</si>
  <si>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</si>
  <si>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</si>
  <si>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</si>
  <si>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</si>
  <si>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</si>
  <si>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</si>
  <si>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</si>
  <si>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</si>
  <si>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</si>
  <si>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</si>
  <si>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</si>
  <si>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</si>
  <si>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</si>
  <si>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</si>
  <si>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</si>
  <si>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</si>
  <si>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</si>
  <si>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</si>
  <si>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</si>
  <si>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</si>
  <si>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</si>
  <si>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</si>
  <si>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</si>
  <si>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</si>
  <si>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</si>
  <si>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</si>
  <si>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</si>
  <si>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</si>
  <si>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</si>
  <si>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</si>
  <si>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</si>
  <si>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</si>
  <si>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</si>
  <si>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</si>
  <si>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</si>
  <si>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</si>
  <si>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</si>
  <si>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</si>
  <si>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</si>
  <si>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</si>
  <si>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</si>
  <si>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</si>
  <si>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</si>
  <si>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</si>
  <si>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</si>
  <si>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</si>
  <si>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簡易水道事業費特別会計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</si>
  <si>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</si>
  <si>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</si>
  <si>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</si>
  <si>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</si>
  <si>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</si>
  <si>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</si>
  <si>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</si>
  <si>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</si>
  <si>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</si>
  <si>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</si>
  <si>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</si>
  <si>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</si>
  <si>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</si>
  <si>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</si>
  <si>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</si>
  <si>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</si>
  <si>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</si>
  <si>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</si>
  <si>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</si>
  <si>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</si>
  <si>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</si>
  <si>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</si>
  <si>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</si>
  <si>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</si>
  <si>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</si>
  <si>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</si>
  <si>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</si>
  <si>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</si>
  <si>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</si>
  <si>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</si>
  <si>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</si>
  <si>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</si>
  <si>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</si>
  <si>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</si>
  <si>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</si>
  <si>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</si>
  <si>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</si>
  <si>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</si>
  <si>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</si>
  <si>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</si>
  <si>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</si>
  <si>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</si>
  <si>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</si>
  <si>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</si>
  <si>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</si>
  <si>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</si>
  <si>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</si>
  <si>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</si>
  <si>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</si>
  <si>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</si>
  <si>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</si>
  <si>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</si>
  <si>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</si>
  <si>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</si>
  <si>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</si>
  <si>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</si>
  <si>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</si>
  <si>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</si>
  <si>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</si>
  <si>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</si>
  <si>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</si>
  <si>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</si>
  <si>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</si>
  <si>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</si>
  <si>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</si>
  <si>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</si>
  <si>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</si>
  <si>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</si>
  <si>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</si>
  <si>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</si>
  <si>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</si>
  <si>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</si>
  <si>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</si>
  <si>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</si>
  <si>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</si>
  <si>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</si>
  <si>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</si>
  <si>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</si>
  <si>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</si>
  <si>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</si>
  <si>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11.17</t>
  </si>
  <si>
    <t>住宅新築資金等貸付事業費特別会計</t>
  </si>
  <si>
    <t>▲ 0.65</t>
  </si>
  <si>
    <t>▲ 0.66</t>
  </si>
  <si>
    <t>▲ 0.60</t>
  </si>
  <si>
    <t>▲ 0.53</t>
  </si>
  <si>
    <t>▲ 0.48</t>
  </si>
  <si>
    <t>一般会計</t>
  </si>
  <si>
    <t>水道事業会計</t>
  </si>
  <si>
    <t>介護保険事業費特別会計</t>
  </si>
  <si>
    <t>国民健康保険事業費特別会計</t>
  </si>
  <si>
    <t>下水道事業特別会計</t>
  </si>
  <si>
    <t>矢部診療所特別会計</t>
  </si>
  <si>
    <t>農業集落排水事業特別会計</t>
  </si>
  <si>
    <t>その他会計（赤字）</t>
  </si>
  <si>
    <t>その他会計（黒字）</t>
  </si>
  <si>
    <t>花宗用水組合（一般会計）</t>
    <phoneticPr fontId="5"/>
  </si>
  <si>
    <t>山の井用水組合(一般会計）</t>
    <phoneticPr fontId="5"/>
  </si>
  <si>
    <t>福岡県市町村消防団員等公務災害補償組合（一般会計）</t>
    <phoneticPr fontId="5"/>
  </si>
  <si>
    <t>福岡県市町村職員退職手当組合（一般会計）</t>
    <phoneticPr fontId="5"/>
  </si>
  <si>
    <t>福岡県市町村職員退職手当組合（基金特別会計）</t>
    <phoneticPr fontId="5"/>
  </si>
  <si>
    <t>八女地区消防組合（一般会計）</t>
    <phoneticPr fontId="5"/>
  </si>
  <si>
    <t>八女西部広域事務組合（一般会計）</t>
    <phoneticPr fontId="5"/>
  </si>
  <si>
    <t>福岡県自治振興組合（一般会計）</t>
    <phoneticPr fontId="5"/>
  </si>
  <si>
    <t>福岡県自治振興組合（公文書館事業特別会計）</t>
    <rPh sb="10" eb="13">
      <t>コウブンショ</t>
    </rPh>
    <rPh sb="13" eb="14">
      <t>カン</t>
    </rPh>
    <rPh sb="14" eb="16">
      <t>ジギョウ</t>
    </rPh>
    <rPh sb="16" eb="18">
      <t>トクベツ</t>
    </rPh>
    <rPh sb="18" eb="20">
      <t>カイケイ</t>
    </rPh>
    <phoneticPr fontId="5"/>
  </si>
  <si>
    <t>八女中部衛生施設事務組合（一般会計）</t>
    <phoneticPr fontId="5"/>
  </si>
  <si>
    <t>福岡県後期高齢者医療広域連合（一般会計）</t>
    <phoneticPr fontId="5"/>
  </si>
  <si>
    <t>福岡県後期高齢者医療広域連合（後期高齢者医療特別会計）</t>
    <phoneticPr fontId="5"/>
  </si>
  <si>
    <t>公立八女総合病院企業団</t>
    <phoneticPr fontId="5"/>
  </si>
  <si>
    <t>福岡県南広域水道企業団</t>
    <phoneticPr fontId="5"/>
  </si>
  <si>
    <t>八女市伝統工芸館</t>
    <rPh sb="0" eb="3">
      <t>ヤメシ</t>
    </rPh>
    <rPh sb="3" eb="5">
      <t>デントウ</t>
    </rPh>
    <rPh sb="5" eb="8">
      <t>コウゲイカン</t>
    </rPh>
    <phoneticPr fontId="5"/>
  </si>
  <si>
    <t>八女市土地開発公社</t>
    <rPh sb="0" eb="3">
      <t>ヤメシ</t>
    </rPh>
    <rPh sb="3" eb="7">
      <t>トチカイハツ</t>
    </rPh>
    <rPh sb="7" eb="9">
      <t>コウシャ</t>
    </rPh>
    <phoneticPr fontId="5"/>
  </si>
  <si>
    <t>秘境杣の里</t>
    <rPh sb="0" eb="2">
      <t>ヒキョウ</t>
    </rPh>
    <rPh sb="2" eb="3">
      <t>ソマ</t>
    </rPh>
    <rPh sb="4" eb="5">
      <t>サト</t>
    </rPh>
    <phoneticPr fontId="5"/>
  </si>
  <si>
    <t>クリエイトやべ</t>
    <phoneticPr fontId="5"/>
  </si>
  <si>
    <t>星のふるさと</t>
    <rPh sb="0" eb="1">
      <t>ホシ</t>
    </rPh>
    <phoneticPr fontId="5"/>
  </si>
  <si>
    <t>立花ワイン</t>
    <rPh sb="0" eb="2">
      <t>タチバナ</t>
    </rPh>
    <phoneticPr fontId="5"/>
  </si>
  <si>
    <t>立花バンブー</t>
    <rPh sb="0" eb="2">
      <t>タチバナ</t>
    </rPh>
    <phoneticPr fontId="5"/>
  </si>
  <si>
    <t>道の駅たちばな</t>
    <rPh sb="0" eb="1">
      <t>ミチ</t>
    </rPh>
    <rPh sb="2" eb="3">
      <t>エキ</t>
    </rPh>
    <phoneticPr fontId="5"/>
  </si>
  <si>
    <t>FM八女</t>
    <rPh sb="2" eb="4">
      <t>ヤメ</t>
    </rPh>
    <phoneticPr fontId="5"/>
  </si>
  <si>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</si>
  <si>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</si>
  <si>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</si>
  <si>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</si>
  <si>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</si>
  <si>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</si>
  <si>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</si>
  <si>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クリニックくろき</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</si>
  <si>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</si>
  <si>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</si>
  <si>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</si>
  <si>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</si>
  <si>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</si>
  <si>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</si>
  <si>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</si>
  <si>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</si>
  <si>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</si>
  <si>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</si>
  <si>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</si>
  <si>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新規借入の抑制、繰上償還の実施、交付税算入率の高い起債を中心的とした起債借入によって、実質公債費比率は、類似団地と比較して低い水準にある。また交付税の合併算定替終了を考慮した基金積立と定員適正化計画に基づいた人員整理等により将来負担比率は無の状況である。今後は、交付税合併算定替の終了により標準財政規模が小さくなることによる各比率への影響と、今後の市の事業規模を勘案し、引き続き公債費の適正化と財政の健全化に取り組む。</t>
    <rPh sb="2" eb="4">
      <t>シンキ</t>
    </rPh>
    <rPh sb="4" eb="6">
      <t>カリイレ</t>
    </rPh>
    <rPh sb="7" eb="9">
      <t>ヨクセイ</t>
    </rPh>
    <rPh sb="10" eb="11">
      <t>ク</t>
    </rPh>
    <rPh sb="11" eb="12">
      <t>ア</t>
    </rPh>
    <rPh sb="12" eb="14">
      <t>ショウカン</t>
    </rPh>
    <rPh sb="15" eb="17">
      <t>ジッシ</t>
    </rPh>
    <rPh sb="18" eb="21">
      <t>コウフゼイ</t>
    </rPh>
    <rPh sb="21" eb="23">
      <t>サンニュウ</t>
    </rPh>
    <rPh sb="23" eb="24">
      <t>リツ</t>
    </rPh>
    <rPh sb="25" eb="26">
      <t>タカ</t>
    </rPh>
    <rPh sb="27" eb="29">
      <t>キサイ</t>
    </rPh>
    <rPh sb="30" eb="33">
      <t>チュウシンテキ</t>
    </rPh>
    <rPh sb="36" eb="38">
      <t>キサイ</t>
    </rPh>
    <rPh sb="38" eb="40">
      <t>カリイレ</t>
    </rPh>
    <rPh sb="45" eb="47">
      <t>ジッシツ</t>
    </rPh>
    <rPh sb="47" eb="49">
      <t>コウサイ</t>
    </rPh>
    <rPh sb="49" eb="50">
      <t>ヒ</t>
    </rPh>
    <rPh sb="50" eb="52">
      <t>ヒリツ</t>
    </rPh>
    <rPh sb="54" eb="56">
      <t>ルイジ</t>
    </rPh>
    <rPh sb="56" eb="58">
      <t>ダンチ</t>
    </rPh>
    <rPh sb="59" eb="61">
      <t>ヒカク</t>
    </rPh>
    <rPh sb="63" eb="64">
      <t>ヒク</t>
    </rPh>
    <rPh sb="65" eb="67">
      <t>スイジュン</t>
    </rPh>
    <rPh sb="73" eb="76">
      <t>コウフゼイ</t>
    </rPh>
    <rPh sb="77" eb="79">
      <t>ガッペイ</t>
    </rPh>
    <rPh sb="79" eb="81">
      <t>サンテイ</t>
    </rPh>
    <rPh sb="81" eb="82">
      <t>カ</t>
    </rPh>
    <rPh sb="82" eb="84">
      <t>シュウリョウ</t>
    </rPh>
    <rPh sb="85" eb="87">
      <t>コウリョ</t>
    </rPh>
    <rPh sb="89" eb="91">
      <t>キキン</t>
    </rPh>
    <rPh sb="91" eb="93">
      <t>ツミタテ</t>
    </rPh>
    <rPh sb="94" eb="96">
      <t>テイイン</t>
    </rPh>
    <rPh sb="96" eb="99">
      <t>テキセイカ</t>
    </rPh>
    <rPh sb="99" eb="101">
      <t>ケイカク</t>
    </rPh>
    <rPh sb="102" eb="103">
      <t>モト</t>
    </rPh>
    <rPh sb="110" eb="111">
      <t>トウ</t>
    </rPh>
    <rPh sb="114" eb="116">
      <t>ショウライ</t>
    </rPh>
    <rPh sb="116" eb="118">
      <t>フタン</t>
    </rPh>
    <rPh sb="118" eb="120">
      <t>ヒリツ</t>
    </rPh>
    <rPh sb="121" eb="122">
      <t>ナシ</t>
    </rPh>
    <rPh sb="123" eb="125">
      <t>ジョウキョウ</t>
    </rPh>
    <rPh sb="129" eb="131">
      <t>コンゴ</t>
    </rPh>
    <rPh sb="133" eb="136">
      <t>コウフゼイ</t>
    </rPh>
    <rPh sb="136" eb="138">
      <t>ガッペイ</t>
    </rPh>
    <rPh sb="138" eb="140">
      <t>サンテイ</t>
    </rPh>
    <rPh sb="140" eb="141">
      <t>カ</t>
    </rPh>
    <rPh sb="142" eb="144">
      <t>シュウリョウ</t>
    </rPh>
    <rPh sb="147" eb="148">
      <t>ヒョウ</t>
    </rPh>
    <rPh sb="148" eb="149">
      <t>ジュン</t>
    </rPh>
    <rPh sb="149" eb="151">
      <t>ザイセイ</t>
    </rPh>
    <rPh sb="151" eb="153">
      <t>キボ</t>
    </rPh>
    <rPh sb="154" eb="155">
      <t>チイ</t>
    </rPh>
    <rPh sb="164" eb="165">
      <t>カク</t>
    </rPh>
    <rPh sb="165" eb="167">
      <t>ヒリツ</t>
    </rPh>
    <rPh sb="169" eb="171">
      <t>エイキョウ</t>
    </rPh>
    <rPh sb="176" eb="177">
      <t>シ</t>
    </rPh>
    <rPh sb="180" eb="182">
      <t>キボ</t>
    </rPh>
    <rPh sb="183" eb="185">
      <t>カンアン</t>
    </rPh>
    <rPh sb="187" eb="188">
      <t>ヒ</t>
    </rPh>
    <rPh sb="189" eb="190">
      <t>ツヅ</t>
    </rPh>
    <rPh sb="191" eb="193">
      <t>コウサイ</t>
    </rPh>
    <rPh sb="193" eb="194">
      <t>ヒ</t>
    </rPh>
    <rPh sb="195" eb="197">
      <t>テキセイ</t>
    </rPh>
    <rPh sb="197" eb="198">
      <t>カ</t>
    </rPh>
    <rPh sb="199" eb="201">
      <t>ザイセイ</t>
    </rPh>
    <rPh sb="202" eb="205">
      <t>ケンゼンカ</t>
    </rPh>
    <rPh sb="206" eb="207">
      <t>ト</t>
    </rPh>
    <rPh sb="208" eb="209">
      <t>ク</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</si>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</sst>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59720</c:v>
                </c:pt>
                <c:pt idx="1">
                  <c:v>56683</c:v>
                </c:pt>
                <c:pt idx="2">
                  <c:v>60283</c:v>
                </c:pt>
                <c:pt idx="3">
                  <c:v>60717</c:v>
                </c:pt>
                <c:pt idx="4">
                  <c:v>72509</c:v>
                </c:pt>
              </c:numCache>
            </c:numRef>
          </c:val>
        </c:ser>
        <c:marker val="1"/>
        <c:axId val="101601664"/>
        <c:axId val="101603584"/>
      </c:lineChart>
      <c:catAx>
        <c:axId val="1016016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03584"/>
        <c:crosses val="autoZero"/>
        <c:auto val="1"/>
        <c:lblAlgn val="ctr"/>
        <c:lblOffset val="100"/>
        <c:tickLblSkip val="1"/>
        <c:tickMarkSkip val="1"/>
      </c:catAx>
      <c:valAx>
        <c:axId val="101603584"/>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016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1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6.75</c:v>
                </c:pt>
                <c:pt idx="1">
                  <c:v>4.54</c:v>
                </c:pt>
                <c:pt idx="2">
                  <c:v>3.88</c:v>
                </c:pt>
                <c:pt idx="3">
                  <c:v>2.35</c:v>
                </c:pt>
                <c:pt idx="4">
                  <c:v>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42.07</c:v>
                </c:pt>
                <c:pt idx="1">
                  <c:v>53.95</c:v>
                </c:pt>
                <c:pt idx="2">
                  <c:v>46.67</c:v>
                </c:pt>
                <c:pt idx="3">
                  <c:v>55.36</c:v>
                </c:pt>
                <c:pt idx="4">
                  <c:v>59.99</c:v>
                </c:pt>
              </c:numCache>
            </c:numRef>
          </c:val>
        </c:ser>
        <c:gapWidth val="250"/>
        <c:overlap val="100"/>
        <c:axId val="105140992"/>
        <c:axId val="1051429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2.35</c:v>
                </c:pt>
                <c:pt idx="1">
                  <c:v>4.57</c:v>
                </c:pt>
                <c:pt idx="2">
                  <c:v>-11.17</c:v>
                </c:pt>
                <c:pt idx="3">
                  <c:v>4.22</c:v>
                </c:pt>
                <c:pt idx="4">
                  <c:v>10.050000000000001</c:v>
                </c:pt>
              </c:numCache>
            </c:numRef>
          </c:val>
        </c:ser>
        <c:marker val="1"/>
        <c:axId val="105140992"/>
        <c:axId val="105142912"/>
      </c:lineChart>
      <c:catAx>
        <c:axId val="1051409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142912"/>
        <c:crosses val="autoZero"/>
        <c:auto val="1"/>
        <c:lblAlgn val="ctr"/>
        <c:lblOffset val="100"/>
        <c:tickLblSkip val="1"/>
        <c:tickMarkSkip val="1"/>
      </c:catAx>
      <c:valAx>
        <c:axId val="105142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40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0.16</c:v>
                </c:pt>
                <c:pt idx="4">
                  <c:v>#N/A</c:v>
                </c:pt>
                <c:pt idx="5">
                  <c:v>0.15</c:v>
                </c:pt>
                <c:pt idx="6">
                  <c:v>#N/A</c:v>
                </c:pt>
                <c:pt idx="7">
                  <c:v>0.14000000000000001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矢部診療所特別会計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0.05</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7.0000000000000007E-2</c:v>
                </c:pt>
                <c:pt idx="8">
                  <c:v>#N/A</c:v>
                </c:pt>
                <c:pt idx="9">
                  <c:v>7.0000000000000007E-2</c:v>
                </c:pt>
              </c:numCache>
            </c:numRef>
          </c:val>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0.01</c:v>
                </c:pt>
                <c:pt idx="4">
                  <c:v>#N/A</c:v>
                </c:pt>
                <c:pt idx="5">
                  <c:v>0</c:v>
                </c:pt>
                <c:pt idx="6">
                  <c:v>0.48</c:v>
                </c:pt>
                <c:pt idx="7">
                  <c:v>#N/A</c:v>
                </c:pt>
                <c:pt idx="8">
                  <c:v>#N/A</c:v>
                </c:pt>
                <c:pt idx="9">
                  <c:v>0.08</c:v>
                </c:pt>
              </c:numCache>
            </c:numRef>
          </c:val>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0.59</c:v>
                </c:pt>
                <c:pt idx="2">
                  <c:v>#N/A</c:v>
                </c:pt>
                <c:pt idx="3">
                  <c:v>0.9</c:v>
                </c:pt>
                <c:pt idx="4">
                  <c:v>#N/A</c:v>
                </c:pt>
                <c:pt idx="5">
                  <c:v>0.51</c:v>
                </c:pt>
                <c:pt idx="6">
                  <c:v>#N/A</c:v>
                </c:pt>
                <c:pt idx="7">
                  <c:v>0.56000000000000005</c:v>
                </c:pt>
                <c:pt idx="8">
                  <c:v>#N/A</c:v>
                </c:pt>
                <c:pt idx="9">
                  <c:v>0.57999999999999996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4.91</c:v>
                </c:pt>
                <c:pt idx="2">
                  <c:v>#N/A</c:v>
                </c:pt>
                <c:pt idx="3">
                  <c:v>5.3</c:v>
                </c:pt>
                <c:pt idx="4">
                  <c:v>#N/A</c:v>
                </c:pt>
                <c:pt idx="5">
                  <c:v>6.03</c:v>
                </c:pt>
                <c:pt idx="6">
                  <c:v>#N/A</c:v>
                </c:pt>
                <c:pt idx="7">
                  <c:v>6.76</c:v>
                </c:pt>
                <c:pt idx="8">
                  <c:v>#N/A</c:v>
                </c:pt>
                <c:pt idx="9">
                  <c:v>7.36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7.35</c:v>
                </c:pt>
                <c:pt idx="2">
                  <c:v>#N/A</c:v>
                </c:pt>
                <c:pt idx="3">
                  <c:v>5.17</c:v>
                </c:pt>
                <c:pt idx="4">
                  <c:v>#N/A</c:v>
                </c:pt>
                <c:pt idx="5">
                  <c:v>4.45</c:v>
                </c:pt>
                <c:pt idx="6">
                  <c:v>#N/A</c:v>
                </c:pt>
                <c:pt idx="7">
                  <c:v>2.83</c:v>
                </c:pt>
                <c:pt idx="8">
                  <c:v>#N/A</c:v>
                </c:pt>
                <c:pt idx="9">
                  <c:v>9.92</c:v>
                </c:pt>
              </c:numCache>
            </c:numRef>
          </c:val>
        </c:ser>
        <c:ser>
          <c:idx val="9"/>
          <c:order val="9"/>
          <c:tx>
            <c:strRef>
              <c:f>データシート!$A$36</c:f>
              <c:strCache>
                <c:ptCount val="1"/>
                <c:pt idx="0">
                  <c:v>住宅新築資金等貸付事業費特別会計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0.65</c:v>
                </c:pt>
                <c:pt idx="1">
                  <c:v>#N/A</c:v>
                </c:pt>
                <c:pt idx="2">
                  <c:v>0.66</c:v>
                </c:pt>
                <c:pt idx="3">
                  <c:v>#N/A</c:v>
                </c:pt>
                <c:pt idx="4">
                  <c:v>0.6</c:v>
                </c:pt>
                <c:pt idx="5">
                  <c:v>#N/A</c:v>
                </c:pt>
                <c:pt idx="6">
                  <c:v>0.53</c:v>
                </c:pt>
                <c:pt idx="7">
                  <c:v>#N/A</c:v>
                </c:pt>
                <c:pt idx="8">
                  <c:v>0.48</c:v>
                </c:pt>
                <c:pt idx="9">
                  <c:v>#N/A</c:v>
                </c:pt>
              </c:numCache>
            </c:numRef>
          </c:val>
        </c:ser>
        <c:overlap val="100"/>
        <c:axId val="105796352"/>
        <c:axId val="105797888"/>
      </c:barChart>
      <c:catAx>
        <c:axId val="105796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97888"/>
        <c:crosses val="autoZero"/>
        <c:auto val="1"/>
        <c:lblAlgn val="ctr"/>
        <c:lblOffset val="100"/>
        <c:tickLblSkip val="1"/>
        <c:tickMarkSkip val="1"/>
      </c:catAx>
      <c:valAx>
        <c:axId val="1057978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963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97E-2"/>
          <c:y val="8.7976539589442848E-2"/>
          <c:w val="0.90356317136844111"/>
          <c:h val="0.639296187683286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3608</c:v>
                </c:pt>
                <c:pt idx="5">
                  <c:v>3511</c:v>
                </c:pt>
                <c:pt idx="8">
                  <c:v>3360</c:v>
                </c:pt>
                <c:pt idx="11">
                  <c:v>3379</c:v>
                </c:pt>
                <c:pt idx="14">
                  <c:v>3141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3</c:v>
                </c:pt>
                <c:pt idx="6">
                  <c:v>4</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78</c:v>
                </c:pt>
                <c:pt idx="3">
                  <c:v>85</c:v>
                </c:pt>
                <c:pt idx="6">
                  <c:v>84</c:v>
                </c:pt>
                <c:pt idx="9">
                  <c:v>89</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600</c:v>
                </c:pt>
                <c:pt idx="3">
                  <c:v>556</c:v>
                </c:pt>
                <c:pt idx="6">
                  <c:v>542</c:v>
                </c:pt>
                <c:pt idx="9">
                  <c:v>375</c:v>
                </c:pt>
                <c:pt idx="12">
                  <c:v>279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407</c:v>
                </c:pt>
                <c:pt idx="3">
                  <c:v>444</c:v>
                </c:pt>
                <c:pt idx="6">
                  <c:v>446</c:v>
                </c:pt>
                <c:pt idx="9">
                  <c:v>486</c:v>
                </c:pt>
                <c:pt idx="12">
                  <c:v>440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4335</c:v>
                </c:pt>
                <c:pt idx="3">
                  <c:v>3995</c:v>
                </c:pt>
                <c:pt idx="6">
                  <c:v>3915</c:v>
                </c:pt>
                <c:pt idx="9">
                  <c:v>3925</c:v>
                </c:pt>
                <c:pt idx="12">
                  <c:v>3832</c:v>
                </c:pt>
              </c:numCache>
            </c:numRef>
          </c:val>
        </c:ser>
        <c:gapWidth val="100"/>
        <c:overlap val="100"/>
        <c:axId val="107254912"/>
        <c:axId val="1072568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1813</c:v>
                </c:pt>
                <c:pt idx="2">
                  <c:v>#N/A</c:v>
                </c:pt>
                <c:pt idx="3">
                  <c:v>#N/A</c:v>
                </c:pt>
                <c:pt idx="4">
                  <c:v>1572</c:v>
                </c:pt>
                <c:pt idx="5">
                  <c:v>#N/A</c:v>
                </c:pt>
                <c:pt idx="6">
                  <c:v>#N/A</c:v>
                </c:pt>
                <c:pt idx="7">
                  <c:v>1631</c:v>
                </c:pt>
                <c:pt idx="8">
                  <c:v>#N/A</c:v>
                </c:pt>
                <c:pt idx="9">
                  <c:v>#N/A</c:v>
                </c:pt>
                <c:pt idx="10">
                  <c:v>1497</c:v>
                </c:pt>
                <c:pt idx="11">
                  <c:v>#N/A</c:v>
                </c:pt>
                <c:pt idx="12">
                  <c:v>#N/A</c:v>
                </c:pt>
                <c:pt idx="13">
                  <c:v>1542</c:v>
                </c:pt>
                <c:pt idx="14">
                  <c:v>#N/A</c:v>
                </c:pt>
              </c:numCache>
            </c:numRef>
          </c:val>
        </c:ser>
        <c:marker val="1"/>
        <c:axId val="107254912"/>
        <c:axId val="107256832"/>
      </c:lineChart>
      <c:catAx>
        <c:axId val="1072549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56832"/>
        <c:crosses val="autoZero"/>
        <c:auto val="1"/>
        <c:lblAlgn val="ctr"/>
        <c:lblOffset val="100"/>
        <c:tickLblSkip val="1"/>
        <c:tickMarkSkip val="1"/>
      </c:catAx>
      <c:valAx>
        <c:axId val="107256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54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73"/>
          <c:h val="0.589182127738552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30803</c:v>
                </c:pt>
                <c:pt idx="5">
                  <c:v>30482</c:v>
                </c:pt>
                <c:pt idx="8">
                  <c:v>30379</c:v>
                </c:pt>
                <c:pt idx="11">
                  <c:v>30095</c:v>
                </c:pt>
                <c:pt idx="14">
                  <c:v>29873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664</c:v>
                </c:pt>
                <c:pt idx="5">
                  <c:v>607</c:v>
                </c:pt>
                <c:pt idx="8">
                  <c:v>494</c:v>
                </c:pt>
                <c:pt idx="11">
                  <c:v>432</c:v>
                </c:pt>
                <c:pt idx="14">
                  <c:v>375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18204</c:v>
                </c:pt>
                <c:pt idx="5">
                  <c:v>20405</c:v>
                </c:pt>
                <c:pt idx="8">
                  <c:v>19142</c:v>
                </c:pt>
                <c:pt idx="11">
                  <c:v>22366</c:v>
                </c:pt>
                <c:pt idx="14">
                  <c:v>22443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135</c:v>
                </c:pt>
                <c:pt idx="3">
                  <c:v>184</c:v>
                </c:pt>
                <c:pt idx="6">
                  <c:v>36</c:v>
                </c:pt>
                <c:pt idx="9">
                  <c:v>36</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7803</c:v>
                </c:pt>
                <c:pt idx="3">
                  <c:v>7996</c:v>
                </c:pt>
                <c:pt idx="6">
                  <c:v>7730</c:v>
                </c:pt>
                <c:pt idx="9">
                  <c:v>7247</c:v>
                </c:pt>
                <c:pt idx="12">
                  <c:v>6820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4354</c:v>
                </c:pt>
                <c:pt idx="3">
                  <c:v>4004</c:v>
                </c:pt>
                <c:pt idx="6">
                  <c:v>3726</c:v>
                </c:pt>
                <c:pt idx="9">
                  <c:v>3510</c:v>
                </c:pt>
                <c:pt idx="12">
                  <c:v>3446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7776</c:v>
                </c:pt>
                <c:pt idx="3">
                  <c:v>7751</c:v>
                </c:pt>
                <c:pt idx="6">
                  <c:v>7607</c:v>
                </c:pt>
                <c:pt idx="9">
                  <c:v>7583</c:v>
                </c:pt>
                <c:pt idx="12">
                  <c:v>7579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920</c:v>
                </c:pt>
                <c:pt idx="3">
                  <c:v>858</c:v>
                </c:pt>
                <c:pt idx="6">
                  <c:v>814</c:v>
                </c:pt>
                <c:pt idx="9">
                  <c:v>720</c:v>
                </c:pt>
                <c:pt idx="12">
                  <c:v>643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31451</c:v>
                </c:pt>
                <c:pt idx="3">
                  <c:v>30145</c:v>
                </c:pt>
                <c:pt idx="6">
                  <c:v>29651</c:v>
                </c:pt>
                <c:pt idx="9">
                  <c:v>28730</c:v>
                </c:pt>
                <c:pt idx="12">
                  <c:v>27369</c:v>
                </c:pt>
              </c:numCache>
            </c:numRef>
          </c:val>
        </c:ser>
        <c:gapWidth val="100"/>
        <c:overlap val="100"/>
        <c:axId val="107366272"/>
        <c:axId val="1073889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2769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07366272"/>
        <c:axId val="107388928"/>
      </c:lineChart>
      <c:catAx>
        <c:axId val="1073662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88928"/>
        <c:crosses val="autoZero"/>
        <c:auto val="1"/>
        <c:lblAlgn val="ctr"/>
        <c:lblOffset val="100"/>
        <c:tickLblSkip val="1"/>
        <c:tickMarkSkip val="1"/>
      </c:catAx>
      <c:valAx>
        <c:axId val="107388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662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7336448"/>
        <c:axId val="107338368"/>
      </c:scatterChart>
      <c:valAx>
        <c:axId val="10733644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38368"/>
        <c:crosses val="autoZero"/>
        <c:crossBetween val="midCat"/>
      </c:valAx>
      <c:valAx>
        <c:axId val="1073383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73364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10.6</c:v>
                </c:pt>
                <c:pt idx="1">
                  <c:v>9.5</c:v>
                </c:pt>
                <c:pt idx="2">
                  <c:v>9</c:v>
                </c:pt>
                <c:pt idx="3">
                  <c:v>8.6</c:v>
                </c:pt>
                <c:pt idx="4">
                  <c:v>8.6</c:v>
                </c:pt>
              </c:numCache>
            </c:numRef>
          </c:xVal>
          <c:yVal>
            <c:numRef>
              <c:f>公会計指標分析・財政指標組合せ分析表!$K$73:$O$73</c:f>
              <c:numCache>
                <c:formatCode>#,##0.0;"▲ "#,##0.0</c:formatCode>
                <c:ptCount val="5"/>
                <c:pt idx="0">
                  <c:v>14.7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er>
        <c:axId val="107728256"/>
        <c:axId val="107742720"/>
      </c:scatterChart>
      <c:valAx>
        <c:axId val="107728256"/>
        <c:scaling>
          <c:orientation val="minMax"/>
          <c:max val="11.3"/>
          <c:min val="8.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42720"/>
        <c:crosses val="autoZero"/>
        <c:crossBetween val="midCat"/>
      </c:valAx>
      <c:valAx>
        <c:axId val="107742720"/>
        <c:scaling>
          <c:orientation val="minMax"/>
          <c:max val="79"/>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772825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latin typeface="+mn-lt"/>
              <a:ea typeface="+mn-ea"/>
              <a:cs typeface="+mn-cs"/>
            </a:rPr>
            <a:t>新規借入の抑制、繰上償還の実施等により、元利償還金は</a:t>
          </a:r>
          <a:r>
            <a:rPr lang="ja-JP" altLang="en-US" sz="1200" b="0" i="0" baseline="0">
              <a:solidFill>
                <a:schemeClr val="dk1"/>
              </a:solidFill>
              <a:latin typeface="+mn-lt"/>
              <a:ea typeface="+mn-ea"/>
              <a:cs typeface="+mn-cs"/>
            </a:rPr>
            <a:t>減少し</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また一部事務組合が起こした</a:t>
          </a:r>
          <a:r>
            <a:rPr lang="ja-JP" altLang="ja-JP" sz="1200" b="0" i="0" baseline="0">
              <a:solidFill>
                <a:schemeClr val="dk1"/>
              </a:solidFill>
              <a:latin typeface="+mn-lt"/>
              <a:ea typeface="+mn-ea"/>
              <a:cs typeface="+mn-cs"/>
            </a:rPr>
            <a:t>地方債の元利償還金が償還終了により</a:t>
          </a:r>
          <a:r>
            <a:rPr lang="ja-JP" altLang="en-US" sz="1200" b="0" i="0" baseline="0">
              <a:solidFill>
                <a:schemeClr val="dk1"/>
              </a:solidFill>
              <a:latin typeface="+mn-lt"/>
              <a:ea typeface="+mn-ea"/>
              <a:cs typeface="+mn-cs"/>
            </a:rPr>
            <a:t>減少傾向</a:t>
          </a:r>
          <a:r>
            <a:rPr lang="ja-JP" altLang="ja-JP" sz="1200" b="0" i="0" baseline="0">
              <a:solidFill>
                <a:schemeClr val="dk1"/>
              </a:solidFill>
              <a:latin typeface="+mn-lt"/>
              <a:ea typeface="+mn-ea"/>
              <a:cs typeface="+mn-cs"/>
            </a:rPr>
            <a:t>となっている。交付税算入率の髙い辺地対策事業債や過疎対策事業債を中心に借入を行っている</a:t>
          </a:r>
          <a:r>
            <a:rPr lang="ja-JP" altLang="en-US" sz="1200" b="0" i="0" baseline="0">
              <a:solidFill>
                <a:schemeClr val="dk1"/>
              </a:solidFill>
              <a:latin typeface="+mn-lt"/>
              <a:ea typeface="+mn-ea"/>
              <a:cs typeface="+mn-cs"/>
            </a:rPr>
            <a:t>がその償還終了により</a:t>
          </a:r>
          <a:r>
            <a:rPr lang="ja-JP" altLang="ja-JP" sz="1200" b="0" i="0" baseline="0">
              <a:solidFill>
                <a:schemeClr val="dk1"/>
              </a:solidFill>
              <a:latin typeface="+mn-lt"/>
              <a:ea typeface="+mn-ea"/>
              <a:cs typeface="+mn-cs"/>
            </a:rPr>
            <a:t>算入公債費</a:t>
          </a:r>
          <a:r>
            <a:rPr lang="ja-JP" altLang="en-US" sz="1200" b="0" i="0" baseline="0">
              <a:solidFill>
                <a:schemeClr val="dk1"/>
              </a:solidFill>
              <a:latin typeface="+mn-lt"/>
              <a:ea typeface="+mn-ea"/>
              <a:cs typeface="+mn-cs"/>
            </a:rPr>
            <a:t>の減少が大きいため</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Ｈ２７年度は</a:t>
          </a:r>
          <a:r>
            <a:rPr lang="ja-JP" altLang="ja-JP" sz="1200" b="0" i="0" baseline="0">
              <a:solidFill>
                <a:schemeClr val="dk1"/>
              </a:solidFill>
              <a:latin typeface="+mn-lt"/>
              <a:ea typeface="+mn-ea"/>
              <a:cs typeface="+mn-cs"/>
            </a:rPr>
            <a:t>実質公債費比率の分子</a:t>
          </a:r>
          <a:r>
            <a:rPr lang="ja-JP" altLang="en-US" sz="1200" b="0" i="0" baseline="0">
              <a:solidFill>
                <a:schemeClr val="dk1"/>
              </a:solidFill>
              <a:latin typeface="+mn-lt"/>
              <a:ea typeface="+mn-ea"/>
              <a:cs typeface="+mn-cs"/>
            </a:rPr>
            <a:t>全体としては増加</a:t>
          </a:r>
          <a:r>
            <a:rPr lang="ja-JP" altLang="ja-JP" sz="1200" b="0" i="0" baseline="0">
              <a:solidFill>
                <a:schemeClr val="dk1"/>
              </a:solidFill>
              <a:latin typeface="+mn-lt"/>
              <a:ea typeface="+mn-ea"/>
              <a:cs typeface="+mn-cs"/>
            </a:rPr>
            <a:t>している。</a:t>
          </a:r>
          <a:r>
            <a:rPr lang="ja-JP" altLang="en-US" sz="1200" b="0" i="0" baseline="0">
              <a:solidFill>
                <a:schemeClr val="dk1"/>
              </a:solidFill>
              <a:latin typeface="+mn-lt"/>
              <a:ea typeface="+mn-ea"/>
              <a:cs typeface="+mn-cs"/>
            </a:rPr>
            <a:t>その対策として、</a:t>
          </a:r>
          <a:r>
            <a:rPr lang="ja-JP" altLang="ja-JP" sz="1200" b="0" i="0" baseline="0">
              <a:solidFill>
                <a:schemeClr val="dk1"/>
              </a:solidFill>
              <a:latin typeface="+mn-lt"/>
              <a:ea typeface="+mn-ea"/>
              <a:cs typeface="+mn-cs"/>
            </a:rPr>
            <a:t>今後</a:t>
          </a:r>
          <a:r>
            <a:rPr lang="ja-JP" altLang="en-US" sz="1200" b="0" i="0" baseline="0">
              <a:solidFill>
                <a:schemeClr val="dk1"/>
              </a:solidFill>
              <a:latin typeface="+mn-lt"/>
              <a:ea typeface="+mn-ea"/>
              <a:cs typeface="+mn-cs"/>
            </a:rPr>
            <a:t>も借入額の抑制、交付税算入率の高い過疎対策事業債を中心に借入を行い</a:t>
          </a:r>
          <a:r>
            <a:rPr lang="ja-JP" altLang="ja-JP" sz="1200" b="0" i="0" baseline="0">
              <a:solidFill>
                <a:schemeClr val="dk1"/>
              </a:solidFill>
              <a:latin typeface="+mn-lt"/>
              <a:ea typeface="+mn-ea"/>
              <a:cs typeface="+mn-cs"/>
            </a:rPr>
            <a:t>、将来的な公債費の抑制に努める。</a:t>
          </a:r>
          <a:endParaRPr kumimoji="1" lang="ja-JP" altLang="ja-JP" sz="12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新規借入の抑制、繰上償還の実施による地方債残高、償還終了による組合等負担等見込額</a:t>
          </a:r>
          <a:r>
            <a:rPr lang="ja-JP" altLang="en-US" sz="1200" b="0" i="0" baseline="0">
              <a:solidFill>
                <a:schemeClr val="dk1"/>
              </a:solidFill>
              <a:latin typeface="+mn-lt"/>
              <a:ea typeface="+mn-ea"/>
              <a:cs typeface="+mn-cs"/>
            </a:rPr>
            <a:t>、職員数減による退職手当負担見込み額がそれぞれ減少となっている。</a:t>
          </a:r>
          <a:r>
            <a:rPr lang="ja-JP" altLang="ja-JP" sz="1200" b="0" i="0" baseline="0">
              <a:solidFill>
                <a:schemeClr val="dk1"/>
              </a:solidFill>
              <a:latin typeface="+mn-lt"/>
              <a:ea typeface="+mn-ea"/>
              <a:cs typeface="+mn-cs"/>
            </a:rPr>
            <a:t>また、基金積立により充当可能基金は</a:t>
          </a:r>
          <a:r>
            <a:rPr lang="ja-JP" altLang="en-US" sz="1200" b="0" i="0" baseline="0">
              <a:solidFill>
                <a:schemeClr val="dk1"/>
              </a:solidFill>
              <a:latin typeface="+mn-lt"/>
              <a:ea typeface="+mn-ea"/>
              <a:cs typeface="+mn-cs"/>
            </a:rPr>
            <a:t>増加</a:t>
          </a:r>
          <a:r>
            <a:rPr lang="ja-JP" altLang="ja-JP" sz="1200" b="0" i="0" baseline="0">
              <a:solidFill>
                <a:schemeClr val="dk1"/>
              </a:solidFill>
              <a:latin typeface="+mn-lt"/>
              <a:ea typeface="+mn-ea"/>
              <a:cs typeface="+mn-cs"/>
            </a:rPr>
            <a:t>となり、将来負担比率の分子はマイナスとなっている。 今後も借入額の抑制、交付税算入率の高い過疎対策事業債を中心に借入を行い、将来的な公債費の抑制に努め</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基金への積立等を行い、将来への負担が少なくなるよう財政健全化に努める。</a:t>
          </a:r>
          <a:endParaRPr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latin typeface="+mn-lt"/>
              <a:ea typeface="+mn-ea"/>
              <a:cs typeface="+mn-cs"/>
            </a:rPr>
            <a:t>     </a:t>
          </a:r>
          <a:r>
            <a:rPr lang="ja-JP" altLang="en-US" sz="1100">
              <a:solidFill>
                <a:schemeClr val="dk1"/>
              </a:solidFill>
              <a:latin typeface="+mn-lt"/>
              <a:ea typeface="+mn-ea"/>
              <a:cs typeface="+mn-cs"/>
            </a:rPr>
            <a:t>課税客体の把握や徴収強化による税収の増などにより微増ではあるが財政力指数は増加している。ただ</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本市は</a:t>
          </a:r>
          <a:r>
            <a:rPr lang="ja-JP" altLang="ja-JP" sz="1100">
              <a:solidFill>
                <a:schemeClr val="dk1"/>
              </a:solidFill>
              <a:latin typeface="+mn-lt"/>
              <a:ea typeface="+mn-ea"/>
              <a:cs typeface="+mn-cs"/>
            </a:rPr>
            <a:t>中山間地域が多く、人口の減少が進んでいる。また、全国平均を上回る高齢化等により、財政基盤が弱く、類似団体をかなり下回っている。今後は歳出削減、定員管理・給与の適正化、市税の徴収強化等の取組みを通じて、財政基盤の強化に努める。</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合併算定替等による普通交付税の増、職員の削減、起債新規借入抑制や繰上償還実施による公債費の減等により、８</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％と類似団体を下回っている</a:t>
          </a:r>
          <a:r>
            <a:rPr lang="ja-JP" altLang="en-US" sz="1100">
              <a:solidFill>
                <a:schemeClr val="dk1"/>
              </a:solidFill>
              <a:latin typeface="+mn-lt"/>
              <a:ea typeface="+mn-ea"/>
              <a:cs typeface="+mn-cs"/>
            </a:rPr>
            <a:t>。しかし、保育所費、障害者自立支援事業費など社会保障費による扶助費の増加により悪化の傾向にある。</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は、徴収強化による税収の増や市町村</a:t>
          </a:r>
          <a:r>
            <a:rPr lang="ja-JP" altLang="ja-JP" sz="1100">
              <a:solidFill>
                <a:schemeClr val="dk1"/>
              </a:solidFill>
              <a:latin typeface="+mn-lt"/>
              <a:ea typeface="+mn-ea"/>
              <a:cs typeface="+mn-cs"/>
            </a:rPr>
            <a:t>合併の効果を生かし、さらなる行政経費の効率化により、経常経費の削減に努める。</a:t>
          </a:r>
          <a:r>
            <a:rPr lang="ja-JP" altLang="ja-JP" sz="1100" b="0" i="0" baseline="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41003</xdr:rowOff>
    </xdr:from>
    <xdr:to>
      <xdr:col>7</xdr:col>
      <xdr:colOff>152400</xdr:colOff>
      <xdr:row>62</xdr:row>
      <xdr:rowOff>137523</xdr:rowOff>
    </xdr:to>
    <xdr:cxnSp macro="">
      <xdr:nvCxnSpPr>
        <xdr:cNvPr id="133" name="直線コネクタ 132"/>
        <xdr:cNvCxnSpPr/>
      </xdr:nvCxnSpPr>
      <xdr:spPr>
        <a:xfrm>
          <a:off x="4114800" y="1067090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41003</xdr:rowOff>
    </xdr:to>
    <xdr:cxnSp macro="">
      <xdr:nvCxnSpPr>
        <xdr:cNvPr id="136" name="直線コネクタ 135"/>
        <xdr:cNvCxnSpPr/>
      </xdr:nvCxnSpPr>
      <xdr:spPr>
        <a:xfrm>
          <a:off x="3225800" y="1045718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12519</xdr:rowOff>
    </xdr:to>
    <xdr:cxnSp macro="">
      <xdr:nvCxnSpPr>
        <xdr:cNvPr id="139" name="直線コネクタ 138"/>
        <xdr:cNvCxnSpPr/>
      </xdr:nvCxnSpPr>
      <xdr:spPr>
        <a:xfrm flipV="1">
          <a:off x="2336800" y="104571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12519</xdr:rowOff>
    </xdr:from>
    <xdr:to>
      <xdr:col>3</xdr:col>
      <xdr:colOff>279400</xdr:colOff>
      <xdr:row>61</xdr:row>
      <xdr:rowOff>40096</xdr:rowOff>
    </xdr:to>
    <xdr:cxnSp macro="">
      <xdr:nvCxnSpPr>
        <xdr:cNvPr id="142" name="直線コネクタ 141"/>
        <xdr:cNvCxnSpPr/>
      </xdr:nvCxnSpPr>
      <xdr:spPr>
        <a:xfrm flipV="1">
          <a:off x="1447800" y="104709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86723</xdr:rowOff>
    </xdr:from>
    <xdr:to>
      <xdr:col>7</xdr:col>
      <xdr:colOff>203200</xdr:colOff>
      <xdr:row>63</xdr:row>
      <xdr:rowOff>16873</xdr:rowOff>
    </xdr:to>
    <xdr:sp macro="" textlink="">
      <xdr:nvSpPr>
        <xdr:cNvPr id="152" name="円/楕円 151"/>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103250</xdr:rowOff>
    </xdr:from>
    <xdr:ext cx="762000" cy="259045"/>
    <xdr:sp macro="" textlink="">
      <xdr:nvSpPr>
        <xdr:cNvPr id="153" name="財政構造の弾力性該当値テキスト"/>
        <xdr:cNvSpPr txBox="1"/>
      </xdr:nvSpPr>
      <xdr:spPr>
        <a:xfrm>
          <a:off x="50419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161653</xdr:rowOff>
    </xdr:from>
    <xdr:to>
      <xdr:col>6</xdr:col>
      <xdr:colOff>50800</xdr:colOff>
      <xdr:row>62</xdr:row>
      <xdr:rowOff>91803</xdr:rowOff>
    </xdr:to>
    <xdr:sp macro="" textlink="">
      <xdr:nvSpPr>
        <xdr:cNvPr id="154" name="円/楕円 153"/>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101980</xdr:rowOff>
    </xdr:from>
    <xdr:ext cx="736600" cy="259045"/>
    <xdr:sp macro="" textlink="">
      <xdr:nvSpPr>
        <xdr:cNvPr id="155" name="テキスト ボックス 154"/>
        <xdr:cNvSpPr txBox="1"/>
      </xdr:nvSpPr>
      <xdr:spPr>
        <a:xfrm>
          <a:off x="3733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6" name="円/楕円 155"/>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7" name="テキスト ボックス 156"/>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133169</xdr:rowOff>
    </xdr:from>
    <xdr:to>
      <xdr:col>3</xdr:col>
      <xdr:colOff>330200</xdr:colOff>
      <xdr:row>61</xdr:row>
      <xdr:rowOff>63319</xdr:rowOff>
    </xdr:to>
    <xdr:sp macro="" textlink="">
      <xdr:nvSpPr>
        <xdr:cNvPr id="158" name="円/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73496</xdr:rowOff>
    </xdr:from>
    <xdr:ext cx="762000" cy="259045"/>
    <xdr:sp macro="" textlink="">
      <xdr:nvSpPr>
        <xdr:cNvPr id="159" name="テキスト ボックス 158"/>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160746</xdr:rowOff>
    </xdr:from>
    <xdr:to>
      <xdr:col>2</xdr:col>
      <xdr:colOff>127000</xdr:colOff>
      <xdr:row>61</xdr:row>
      <xdr:rowOff>90896</xdr:rowOff>
    </xdr:to>
    <xdr:sp macro="" textlink="">
      <xdr:nvSpPr>
        <xdr:cNvPr id="160" name="円/楕円 159"/>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101073</xdr:rowOff>
    </xdr:from>
    <xdr:ext cx="762000" cy="259045"/>
    <xdr:sp macro="" textlink="">
      <xdr:nvSpPr>
        <xdr:cNvPr id="161" name="テキスト ボックス 160"/>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類似団体平均と比べ</a:t>
          </a:r>
          <a:r>
            <a:rPr lang="ja-JP" altLang="en-US" sz="1100">
              <a:solidFill>
                <a:schemeClr val="dk1"/>
              </a:solidFill>
              <a:latin typeface="+mn-lt"/>
              <a:ea typeface="+mn-ea"/>
              <a:cs typeface="+mn-cs"/>
            </a:rPr>
            <a:t>低くなっているが</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前年度と比較すると高くなっている。</a:t>
          </a:r>
          <a:r>
            <a:rPr lang="ja-JP" altLang="ja-JP" sz="1100">
              <a:solidFill>
                <a:schemeClr val="dk1"/>
              </a:solidFill>
              <a:latin typeface="+mn-lt"/>
              <a:ea typeface="+mn-ea"/>
              <a:cs typeface="+mn-cs"/>
            </a:rPr>
            <a:t>主に物件費が要因となっている。市町村合併により公共施設が多くなり、その施設維持管理費用が増大している。今後は、施設の統廃合や売却等により管理施設の見直しを行い管理経費の削減を図る。また、職員数は減少しているものの、臨時賃金は増加しているため、臨時職員の採用についても抑制を行い、物件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2614</xdr:rowOff>
    </xdr:from>
    <xdr:to>
      <xdr:col>7</xdr:col>
      <xdr:colOff>152400</xdr:colOff>
      <xdr:row>81</xdr:row>
      <xdr:rowOff>8409</xdr:rowOff>
    </xdr:to>
    <xdr:cxnSp macro="">
      <xdr:nvCxnSpPr>
        <xdr:cNvPr id="197" name="直線コネクタ 196"/>
        <xdr:cNvCxnSpPr/>
      </xdr:nvCxnSpPr>
      <xdr:spPr>
        <a:xfrm>
          <a:off x="4114800" y="13890064"/>
          <a:ext cx="8382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164637</xdr:rowOff>
    </xdr:from>
    <xdr:ext cx="762000" cy="259045"/>
    <xdr:sp macro="" textlink="">
      <xdr:nvSpPr>
        <xdr:cNvPr id="198" name="人件費・物件費等の状況平均値テキスト"/>
        <xdr:cNvSpPr txBox="1"/>
      </xdr:nvSpPr>
      <xdr:spPr>
        <a:xfrm>
          <a:off x="5041900" y="1388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167587</xdr:rowOff>
    </xdr:from>
    <xdr:to>
      <xdr:col>6</xdr:col>
      <xdr:colOff>0</xdr:colOff>
      <xdr:row>81</xdr:row>
      <xdr:rowOff>2614</xdr:rowOff>
    </xdr:to>
    <xdr:cxnSp macro="">
      <xdr:nvCxnSpPr>
        <xdr:cNvPr id="200" name="直線コネクタ 199"/>
        <xdr:cNvCxnSpPr/>
      </xdr:nvCxnSpPr>
      <xdr:spPr>
        <a:xfrm>
          <a:off x="3225800" y="138835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167587</xdr:rowOff>
    </xdr:from>
    <xdr:to>
      <xdr:col>4</xdr:col>
      <xdr:colOff>482600</xdr:colOff>
      <xdr:row>81</xdr:row>
      <xdr:rowOff>3183</xdr:rowOff>
    </xdr:to>
    <xdr:cxnSp macro="">
      <xdr:nvCxnSpPr>
        <xdr:cNvPr id="203" name="直線コネクタ 202"/>
        <xdr:cNvCxnSpPr/>
      </xdr:nvCxnSpPr>
      <xdr:spPr>
        <a:xfrm flipV="1">
          <a:off x="2336800" y="1388358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170845</xdr:rowOff>
    </xdr:from>
    <xdr:to>
      <xdr:col>3</xdr:col>
      <xdr:colOff>279400</xdr:colOff>
      <xdr:row>81</xdr:row>
      <xdr:rowOff>3183</xdr:rowOff>
    </xdr:to>
    <xdr:cxnSp macro="">
      <xdr:nvCxnSpPr>
        <xdr:cNvPr id="206" name="直線コネクタ 205"/>
        <xdr:cNvCxnSpPr/>
      </xdr:nvCxnSpPr>
      <xdr:spPr>
        <a:xfrm>
          <a:off x="1447800" y="13886845"/>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129059</xdr:rowOff>
    </xdr:from>
    <xdr:to>
      <xdr:col>7</xdr:col>
      <xdr:colOff>203200</xdr:colOff>
      <xdr:row>81</xdr:row>
      <xdr:rowOff>59209</xdr:rowOff>
    </xdr:to>
    <xdr:sp macro="" textlink="">
      <xdr:nvSpPr>
        <xdr:cNvPr id="216" name="円/楕円 215"/>
        <xdr:cNvSpPr/>
      </xdr:nvSpPr>
      <xdr:spPr>
        <a:xfrm>
          <a:off x="4902200" y="138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50336</xdr:rowOff>
    </xdr:from>
    <xdr:ext cx="762000" cy="259045"/>
    <xdr:sp macro="" textlink="">
      <xdr:nvSpPr>
        <xdr:cNvPr id="217" name="人件費・物件費等の状況該当値テキスト"/>
        <xdr:cNvSpPr txBox="1"/>
      </xdr:nvSpPr>
      <xdr:spPr>
        <a:xfrm>
          <a:off x="5041900" y="137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123264</xdr:rowOff>
    </xdr:from>
    <xdr:to>
      <xdr:col>6</xdr:col>
      <xdr:colOff>50800</xdr:colOff>
      <xdr:row>81</xdr:row>
      <xdr:rowOff>53414</xdr:rowOff>
    </xdr:to>
    <xdr:sp macro="" textlink="">
      <xdr:nvSpPr>
        <xdr:cNvPr id="218" name="円/楕円 217"/>
        <xdr:cNvSpPr/>
      </xdr:nvSpPr>
      <xdr:spPr>
        <a:xfrm>
          <a:off x="4064000" y="138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38191</xdr:rowOff>
    </xdr:from>
    <xdr:ext cx="736600" cy="259045"/>
    <xdr:sp macro="" textlink="">
      <xdr:nvSpPr>
        <xdr:cNvPr id="219" name="テキスト ボックス 218"/>
        <xdr:cNvSpPr txBox="1"/>
      </xdr:nvSpPr>
      <xdr:spPr>
        <a:xfrm>
          <a:off x="3733800" y="1392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116787</xdr:rowOff>
    </xdr:from>
    <xdr:to>
      <xdr:col>4</xdr:col>
      <xdr:colOff>533400</xdr:colOff>
      <xdr:row>81</xdr:row>
      <xdr:rowOff>46937</xdr:rowOff>
    </xdr:to>
    <xdr:sp macro="" textlink="">
      <xdr:nvSpPr>
        <xdr:cNvPr id="220" name="円/楕円 219"/>
        <xdr:cNvSpPr/>
      </xdr:nvSpPr>
      <xdr:spPr>
        <a:xfrm>
          <a:off x="3175000" y="138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31714</xdr:rowOff>
    </xdr:from>
    <xdr:ext cx="762000" cy="259045"/>
    <xdr:sp macro="" textlink="">
      <xdr:nvSpPr>
        <xdr:cNvPr id="221" name="テキスト ボックス 220"/>
        <xdr:cNvSpPr txBox="1"/>
      </xdr:nvSpPr>
      <xdr:spPr>
        <a:xfrm>
          <a:off x="2844800" y="139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123833</xdr:rowOff>
    </xdr:from>
    <xdr:to>
      <xdr:col>3</xdr:col>
      <xdr:colOff>330200</xdr:colOff>
      <xdr:row>81</xdr:row>
      <xdr:rowOff>53983</xdr:rowOff>
    </xdr:to>
    <xdr:sp macro="" textlink="">
      <xdr:nvSpPr>
        <xdr:cNvPr id="222" name="円/楕円 221"/>
        <xdr:cNvSpPr/>
      </xdr:nvSpPr>
      <xdr:spPr>
        <a:xfrm>
          <a:off x="2286000" y="138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38760</xdr:rowOff>
    </xdr:from>
    <xdr:ext cx="762000" cy="259045"/>
    <xdr:sp macro="" textlink="">
      <xdr:nvSpPr>
        <xdr:cNvPr id="223" name="テキスト ボックス 222"/>
        <xdr:cNvSpPr txBox="1"/>
      </xdr:nvSpPr>
      <xdr:spPr>
        <a:xfrm>
          <a:off x="1955800" y="1392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120045</xdr:rowOff>
    </xdr:from>
    <xdr:to>
      <xdr:col>2</xdr:col>
      <xdr:colOff>127000</xdr:colOff>
      <xdr:row>81</xdr:row>
      <xdr:rowOff>50195</xdr:rowOff>
    </xdr:to>
    <xdr:sp macro="" textlink="">
      <xdr:nvSpPr>
        <xdr:cNvPr id="224" name="円/楕円 223"/>
        <xdr:cNvSpPr/>
      </xdr:nvSpPr>
      <xdr:spPr>
        <a:xfrm>
          <a:off x="1397000" y="13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34972</xdr:rowOff>
    </xdr:from>
    <xdr:ext cx="762000" cy="259045"/>
    <xdr:sp macro="" textlink="">
      <xdr:nvSpPr>
        <xdr:cNvPr id="225" name="テキスト ボックス 224"/>
        <xdr:cNvSpPr txBox="1"/>
      </xdr:nvSpPr>
      <xdr:spPr>
        <a:xfrm>
          <a:off x="1066800" y="1392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全国市平均を</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ポイント、類似団体平均を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ポイント上まわっている</a:t>
          </a:r>
          <a:r>
            <a:rPr lang="ja-JP" altLang="en-US" sz="1100" b="0" i="0" baseline="0">
              <a:solidFill>
                <a:schemeClr val="dk1"/>
              </a:solidFill>
              <a:latin typeface="+mn-lt"/>
              <a:ea typeface="+mn-ea"/>
              <a:cs typeface="+mn-cs"/>
            </a:rPr>
            <a:t>。今後は、</a:t>
          </a:r>
          <a:r>
            <a:rPr lang="ja-JP" altLang="ja-JP" sz="1100" b="0" i="0" baseline="0">
              <a:solidFill>
                <a:schemeClr val="dk1"/>
              </a:solidFill>
              <a:latin typeface="+mn-lt"/>
              <a:ea typeface="+mn-ea"/>
              <a:cs typeface="+mn-cs"/>
            </a:rPr>
            <a:t>給与制度の見直しなどより一層の給与の適正化に努める。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160443</xdr:rowOff>
    </xdr:to>
    <xdr:cxnSp macro="">
      <xdr:nvCxnSpPr>
        <xdr:cNvPr id="259" name="直線コネクタ 258"/>
        <xdr:cNvCxnSpPr/>
      </xdr:nvCxnSpPr>
      <xdr:spPr>
        <a:xfrm>
          <a:off x="16179800" y="1468543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112184</xdr:rowOff>
    </xdr:to>
    <xdr:cxnSp macro="">
      <xdr:nvCxnSpPr>
        <xdr:cNvPr id="262" name="直線コネクタ 261"/>
        <xdr:cNvCxnSpPr/>
      </xdr:nvCxnSpPr>
      <xdr:spPr>
        <a:xfrm>
          <a:off x="15290800" y="146693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13546</xdr:rowOff>
    </xdr:to>
    <xdr:cxnSp macro="">
      <xdr:nvCxnSpPr>
        <xdr:cNvPr id="265" name="直線コネクタ 264"/>
        <xdr:cNvCxnSpPr/>
      </xdr:nvCxnSpPr>
      <xdr:spPr>
        <a:xfrm flipV="1">
          <a:off x="14401800" y="1466934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13546</xdr:rowOff>
    </xdr:to>
    <xdr:cxnSp macro="">
      <xdr:nvCxnSpPr>
        <xdr:cNvPr id="268" name="直線コネクタ 267"/>
        <xdr:cNvCxnSpPr/>
      </xdr:nvCxnSpPr>
      <xdr:spPr>
        <a:xfrm>
          <a:off x="13512800" y="15248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8" name="円/楕円 277"/>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9"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80" name="円/楕円 27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81" name="テキスト ボックス 28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82" name="円/楕円 281"/>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83" name="テキスト ボックス 28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4" name="円/楕円 283"/>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5" name="テキスト ボックス 284"/>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6" name="円/楕円 285"/>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7" name="テキスト ボックス 286"/>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a:t>
          </a:r>
          <a:r>
            <a:rPr lang="ja-JP" altLang="en-US" sz="1100" baseline="0">
              <a:solidFill>
                <a:schemeClr val="dk1"/>
              </a:solidFill>
              <a:latin typeface="+mn-lt"/>
              <a:ea typeface="+mn-ea"/>
              <a:cs typeface="+mn-cs"/>
            </a:rPr>
            <a:t>市町村合併の効果等により、</a:t>
          </a:r>
          <a:r>
            <a:rPr lang="ja-JP" altLang="ja-JP" sz="1100" baseline="0">
              <a:solidFill>
                <a:schemeClr val="dk1"/>
              </a:solidFill>
              <a:latin typeface="+mn-lt"/>
              <a:ea typeface="+mn-ea"/>
              <a:cs typeface="+mn-cs"/>
            </a:rPr>
            <a:t>類似団体平均を０．</a:t>
          </a:r>
          <a:r>
            <a:rPr lang="ja-JP" altLang="en-US" sz="1100" baseline="0">
              <a:solidFill>
                <a:schemeClr val="dk1"/>
              </a:solidFill>
              <a:latin typeface="+mn-lt"/>
              <a:ea typeface="+mn-ea"/>
              <a:cs typeface="+mn-cs"/>
            </a:rPr>
            <a:t>１６</a:t>
          </a:r>
          <a:r>
            <a:rPr lang="ja-JP" altLang="ja-JP" sz="1100" baseline="0">
              <a:solidFill>
                <a:schemeClr val="dk1"/>
              </a:solidFill>
              <a:latin typeface="+mn-lt"/>
              <a:ea typeface="+mn-ea"/>
              <a:cs typeface="+mn-cs"/>
            </a:rPr>
            <a:t>人</a:t>
          </a:r>
          <a:r>
            <a:rPr lang="ja-JP" altLang="en-US" sz="1100" baseline="0">
              <a:solidFill>
                <a:schemeClr val="dk1"/>
              </a:solidFill>
              <a:latin typeface="+mn-lt"/>
              <a:ea typeface="+mn-ea"/>
              <a:cs typeface="+mn-cs"/>
            </a:rPr>
            <a:t>下</a:t>
          </a:r>
          <a:r>
            <a:rPr lang="ja-JP" altLang="ja-JP" sz="1100" baseline="0">
              <a:solidFill>
                <a:schemeClr val="dk1"/>
              </a:solidFill>
              <a:latin typeface="+mn-lt"/>
              <a:ea typeface="+mn-ea"/>
              <a:cs typeface="+mn-cs"/>
            </a:rPr>
            <a:t>回っているが、前年度比較では０．</a:t>
          </a:r>
          <a:r>
            <a:rPr lang="ja-JP" altLang="en-US" sz="1100" baseline="0">
              <a:solidFill>
                <a:schemeClr val="dk1"/>
              </a:solidFill>
              <a:latin typeface="+mn-lt"/>
              <a:ea typeface="+mn-ea"/>
              <a:cs typeface="+mn-cs"/>
            </a:rPr>
            <a:t>１４人多く微増となっている。人口は減少しているものの新たな行政ニーズに対応するため、また、市の面積が広大で支所の職員数を減らすことが限界となっていることが要因と考えられる。</a:t>
          </a:r>
          <a:r>
            <a:rPr lang="ja-JP" altLang="ja-JP" sz="1100" baseline="0">
              <a:solidFill>
                <a:schemeClr val="dk1"/>
              </a:solidFill>
              <a:latin typeface="+mn-lt"/>
              <a:ea typeface="+mn-ea"/>
              <a:cs typeface="+mn-cs"/>
            </a:rPr>
            <a:t>今後</a:t>
          </a:r>
          <a:r>
            <a:rPr lang="ja-JP" altLang="en-US" sz="1100" baseline="0">
              <a:solidFill>
                <a:schemeClr val="dk1"/>
              </a:solidFill>
              <a:latin typeface="+mn-lt"/>
              <a:ea typeface="+mn-ea"/>
              <a:cs typeface="+mn-cs"/>
            </a:rPr>
            <a:t>は平成２７年度を初年度とし平成３１年度までの５年間で２１人の削減を目標とする定員適正化計画により、</a:t>
          </a:r>
          <a:r>
            <a:rPr lang="ja-JP" altLang="ja-JP" sz="1100" baseline="0">
              <a:solidFill>
                <a:schemeClr val="dk1"/>
              </a:solidFill>
              <a:latin typeface="+mn-lt"/>
              <a:ea typeface="+mn-ea"/>
              <a:cs typeface="+mn-cs"/>
            </a:rPr>
            <a:t>退職者不補充や民間委託の推進に努める。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10220</xdr:rowOff>
    </xdr:from>
    <xdr:to>
      <xdr:col>24</xdr:col>
      <xdr:colOff>558800</xdr:colOff>
      <xdr:row>61</xdr:row>
      <xdr:rowOff>26307</xdr:rowOff>
    </xdr:to>
    <xdr:cxnSp macro="">
      <xdr:nvCxnSpPr>
        <xdr:cNvPr id="324" name="直線コネクタ 323"/>
        <xdr:cNvCxnSpPr/>
      </xdr:nvCxnSpPr>
      <xdr:spPr>
        <a:xfrm>
          <a:off x="16179800" y="104686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10220</xdr:rowOff>
    </xdr:from>
    <xdr:to>
      <xdr:col>23</xdr:col>
      <xdr:colOff>406400</xdr:colOff>
      <xdr:row>61</xdr:row>
      <xdr:rowOff>15966</xdr:rowOff>
    </xdr:to>
    <xdr:cxnSp macro="">
      <xdr:nvCxnSpPr>
        <xdr:cNvPr id="327" name="直線コネクタ 326"/>
        <xdr:cNvCxnSpPr/>
      </xdr:nvCxnSpPr>
      <xdr:spPr>
        <a:xfrm flipV="1">
          <a:off x="15290800" y="1046867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15966</xdr:rowOff>
    </xdr:from>
    <xdr:to>
      <xdr:col>22</xdr:col>
      <xdr:colOff>203200</xdr:colOff>
      <xdr:row>61</xdr:row>
      <xdr:rowOff>19413</xdr:rowOff>
    </xdr:to>
    <xdr:cxnSp macro="">
      <xdr:nvCxnSpPr>
        <xdr:cNvPr id="330" name="直線コネクタ 329"/>
        <xdr:cNvCxnSpPr/>
      </xdr:nvCxnSpPr>
      <xdr:spPr>
        <a:xfrm flipV="1">
          <a:off x="14401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21711</xdr:rowOff>
    </xdr:to>
    <xdr:cxnSp macro="">
      <xdr:nvCxnSpPr>
        <xdr:cNvPr id="333" name="直線コネクタ 332"/>
        <xdr:cNvCxnSpPr/>
      </xdr:nvCxnSpPr>
      <xdr:spPr>
        <a:xfrm flipV="1">
          <a:off x="13512800" y="1047786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146957</xdr:rowOff>
    </xdr:from>
    <xdr:to>
      <xdr:col>24</xdr:col>
      <xdr:colOff>609600</xdr:colOff>
      <xdr:row>61</xdr:row>
      <xdr:rowOff>77107</xdr:rowOff>
    </xdr:to>
    <xdr:sp macro="" textlink="">
      <xdr:nvSpPr>
        <xdr:cNvPr id="343" name="円/楕円 342"/>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163484</xdr:rowOff>
    </xdr:from>
    <xdr:ext cx="762000" cy="259045"/>
    <xdr:sp macro="" textlink="">
      <xdr:nvSpPr>
        <xdr:cNvPr id="344" name="定員管理の状況該当値テキスト"/>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130870</xdr:rowOff>
    </xdr:from>
    <xdr:to>
      <xdr:col>23</xdr:col>
      <xdr:colOff>457200</xdr:colOff>
      <xdr:row>61</xdr:row>
      <xdr:rowOff>61020</xdr:rowOff>
    </xdr:to>
    <xdr:sp macro="" textlink="">
      <xdr:nvSpPr>
        <xdr:cNvPr id="345" name="円/楕円 344"/>
        <xdr:cNvSpPr/>
      </xdr:nvSpPr>
      <xdr:spPr>
        <a:xfrm>
          <a:off x="16129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45797</xdr:rowOff>
    </xdr:from>
    <xdr:ext cx="736600" cy="259045"/>
    <xdr:sp macro="" textlink="">
      <xdr:nvSpPr>
        <xdr:cNvPr id="346" name="テキスト ボックス 345"/>
        <xdr:cNvSpPr txBox="1"/>
      </xdr:nvSpPr>
      <xdr:spPr>
        <a:xfrm>
          <a:off x="15798800" y="1050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136616</xdr:rowOff>
    </xdr:from>
    <xdr:to>
      <xdr:col>22</xdr:col>
      <xdr:colOff>254000</xdr:colOff>
      <xdr:row>61</xdr:row>
      <xdr:rowOff>66766</xdr:rowOff>
    </xdr:to>
    <xdr:sp macro="" textlink="">
      <xdr:nvSpPr>
        <xdr:cNvPr id="347" name="円/楕円 346"/>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51543</xdr:rowOff>
    </xdr:from>
    <xdr:ext cx="762000" cy="259045"/>
    <xdr:sp macro="" textlink="">
      <xdr:nvSpPr>
        <xdr:cNvPr id="348" name="テキスト ボックス 347"/>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9" name="円/楕円 348"/>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54990</xdr:rowOff>
    </xdr:from>
    <xdr:ext cx="762000" cy="259045"/>
    <xdr:sp macro="" textlink="">
      <xdr:nvSpPr>
        <xdr:cNvPr id="350" name="テキスト ボックス 349"/>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142361</xdr:rowOff>
    </xdr:from>
    <xdr:to>
      <xdr:col>19</xdr:col>
      <xdr:colOff>533400</xdr:colOff>
      <xdr:row>61</xdr:row>
      <xdr:rowOff>72511</xdr:rowOff>
    </xdr:to>
    <xdr:sp macro="" textlink="">
      <xdr:nvSpPr>
        <xdr:cNvPr id="351" name="円/楕円 350"/>
        <xdr:cNvSpPr/>
      </xdr:nvSpPr>
      <xdr:spPr>
        <a:xfrm>
          <a:off x="13462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57288</xdr:rowOff>
    </xdr:from>
    <xdr:ext cx="762000" cy="259045"/>
    <xdr:sp macro="" textlink="">
      <xdr:nvSpPr>
        <xdr:cNvPr id="352" name="テキスト ボックス 351"/>
        <xdr:cNvSpPr txBox="1"/>
      </xdr:nvSpPr>
      <xdr:spPr>
        <a:xfrm>
          <a:off x="13131800" y="105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普通交付税の増や、地方債の借入抑制等により、類似団体平均を０．</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ポイント下回っている。ただし将来的には</a:t>
          </a:r>
          <a:r>
            <a:rPr lang="ja-JP" altLang="en-US" sz="1100">
              <a:solidFill>
                <a:schemeClr val="dk1"/>
              </a:solidFill>
              <a:latin typeface="+mn-lt"/>
              <a:ea typeface="+mn-ea"/>
              <a:cs typeface="+mn-cs"/>
            </a:rPr>
            <a:t>、分母では</a:t>
          </a:r>
          <a:r>
            <a:rPr lang="ja-JP" altLang="ja-JP" sz="1100">
              <a:solidFill>
                <a:schemeClr val="dk1"/>
              </a:solidFill>
              <a:latin typeface="+mn-lt"/>
              <a:ea typeface="+mn-ea"/>
              <a:cs typeface="+mn-cs"/>
            </a:rPr>
            <a:t>普通交付税の合併算定替による効果が減少</a:t>
          </a:r>
          <a:r>
            <a:rPr lang="ja-JP" altLang="en-US" sz="1100">
              <a:solidFill>
                <a:schemeClr val="dk1"/>
              </a:solidFill>
              <a:latin typeface="+mn-lt"/>
              <a:ea typeface="+mn-ea"/>
              <a:cs typeface="+mn-cs"/>
            </a:rPr>
            <a:t>し、分子では地域活性化の施設の建設等による</a:t>
          </a:r>
          <a:r>
            <a:rPr lang="ja-JP" altLang="ja-JP" sz="1100">
              <a:solidFill>
                <a:schemeClr val="dk1"/>
              </a:solidFill>
              <a:latin typeface="+mn-lt"/>
              <a:ea typeface="+mn-ea"/>
              <a:cs typeface="+mn-cs"/>
            </a:rPr>
            <a:t>償還が増加していくため、引き続き事業の適切な選択により借入抑制に努めていく。</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31387</xdr:rowOff>
    </xdr:to>
    <xdr:cxnSp macro="">
      <xdr:nvCxnSpPr>
        <xdr:cNvPr id="387" name="直線コネクタ 386"/>
        <xdr:cNvCxnSpPr/>
      </xdr:nvCxnSpPr>
      <xdr:spPr>
        <a:xfrm>
          <a:off x="16179800" y="70608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58965</xdr:rowOff>
    </xdr:to>
    <xdr:cxnSp macro="">
      <xdr:nvCxnSpPr>
        <xdr:cNvPr id="390" name="直線コネクタ 389"/>
        <xdr:cNvCxnSpPr/>
      </xdr:nvCxnSpPr>
      <xdr:spPr>
        <a:xfrm flipV="1">
          <a:off x="15290800" y="70608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93435</xdr:rowOff>
    </xdr:to>
    <xdr:cxnSp macro="">
      <xdr:nvCxnSpPr>
        <xdr:cNvPr id="393" name="直線コネクタ 392"/>
        <xdr:cNvCxnSpPr/>
      </xdr:nvCxnSpPr>
      <xdr:spPr>
        <a:xfrm flipV="1">
          <a:off x="14401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41</xdr:row>
      <xdr:rowOff>169273</xdr:rowOff>
    </xdr:to>
    <xdr:cxnSp macro="">
      <xdr:nvCxnSpPr>
        <xdr:cNvPr id="396" name="直線コネクタ 395"/>
        <xdr:cNvCxnSpPr/>
      </xdr:nvCxnSpPr>
      <xdr:spPr>
        <a:xfrm flipV="1">
          <a:off x="13512800" y="71228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406" name="円/楕円 405"/>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168564</xdr:rowOff>
    </xdr:from>
    <xdr:ext cx="762000" cy="259045"/>
    <xdr:sp macro="" textlink="">
      <xdr:nvSpPr>
        <xdr:cNvPr id="407" name="公債費負担の状況該当値テキスト"/>
        <xdr:cNvSpPr txBox="1"/>
      </xdr:nvSpPr>
      <xdr:spPr>
        <a:xfrm>
          <a:off x="171069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08" name="円/楕円 407"/>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92364</xdr:rowOff>
    </xdr:from>
    <xdr:ext cx="736600" cy="259045"/>
    <xdr:sp macro="" textlink="">
      <xdr:nvSpPr>
        <xdr:cNvPr id="409" name="テキスト ボックス 408"/>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10" name="円/楕円 409"/>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11" name="テキスト ボックス 410"/>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42635</xdr:rowOff>
    </xdr:from>
    <xdr:to>
      <xdr:col>21</xdr:col>
      <xdr:colOff>50800</xdr:colOff>
      <xdr:row>41</xdr:row>
      <xdr:rowOff>144235</xdr:rowOff>
    </xdr:to>
    <xdr:sp macro="" textlink="">
      <xdr:nvSpPr>
        <xdr:cNvPr id="412" name="円/楕円 411"/>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413" name="テキスト ボックス 412"/>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14" name="円/楕円 41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58800</xdr:rowOff>
    </xdr:from>
    <xdr:ext cx="762000" cy="259045"/>
    <xdr:sp macro="" textlink="">
      <xdr:nvSpPr>
        <xdr:cNvPr id="415" name="テキスト ボックス 414"/>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地方債の借入抑制等による現在高の減、充当可能基金、普通交付税の増により、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9"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1" name="フローチャート : 判断 45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2" name="テキスト ボックス 45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3" name="フローチャート : 判断 45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4" name="テキスト ボックス 45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5" name="フローチャート : 判断 45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6" name="テキスト ボックス 45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7" name="フローチャート : 判断 45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8" name="テキスト ボックス 457"/>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37804</xdr:rowOff>
    </xdr:from>
    <xdr:to>
      <xdr:col>19</xdr:col>
      <xdr:colOff>533400</xdr:colOff>
      <xdr:row>14</xdr:row>
      <xdr:rowOff>139404</xdr:rowOff>
    </xdr:to>
    <xdr:sp macro="" textlink="">
      <xdr:nvSpPr>
        <xdr:cNvPr id="464" name="円/楕円 463"/>
        <xdr:cNvSpPr/>
      </xdr:nvSpPr>
      <xdr:spPr>
        <a:xfrm>
          <a:off x="13462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149581</xdr:rowOff>
    </xdr:from>
    <xdr:ext cx="762000" cy="259045"/>
    <xdr:sp macro="" textlink="">
      <xdr:nvSpPr>
        <xdr:cNvPr id="465" name="テキスト ボックス 464"/>
        <xdr:cNvSpPr txBox="1"/>
      </xdr:nvSpPr>
      <xdr:spPr>
        <a:xfrm>
          <a:off x="13131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類似団体との比較では</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ポイント下回っており、引き続き人件費抑制を図っていく。具体的には、給与制度についての是正や新規採用人員の抑制、民間業務委託化を推進し人件費の削減に努める。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39370</xdr:rowOff>
    </xdr:to>
    <xdr:cxnSp macro="">
      <xdr:nvCxnSpPr>
        <xdr:cNvPr id="66" name="直線コネクタ 65"/>
        <xdr:cNvCxnSpPr/>
      </xdr:nvCxnSpPr>
      <xdr:spPr>
        <a:xfrm>
          <a:off x="3987800" y="601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16510</xdr:rowOff>
    </xdr:to>
    <xdr:cxnSp macro="">
      <xdr:nvCxnSpPr>
        <xdr:cNvPr id="69" name="直線コネクタ 68"/>
        <xdr:cNvCxnSpPr/>
      </xdr:nvCxnSpPr>
      <xdr:spPr>
        <a:xfrm>
          <a:off x="3098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92710</xdr:rowOff>
    </xdr:to>
    <xdr:cxnSp macro="">
      <xdr:nvCxnSpPr>
        <xdr:cNvPr id="72" name="直線コネクタ 71"/>
        <xdr:cNvCxnSpPr/>
      </xdr:nvCxnSpPr>
      <xdr:spPr>
        <a:xfrm flipV="1">
          <a:off x="2209800" y="5971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123190</xdr:rowOff>
    </xdr:to>
    <xdr:cxnSp macro="">
      <xdr:nvCxnSpPr>
        <xdr:cNvPr id="75" name="直線コネクタ 74"/>
        <xdr:cNvCxnSpPr/>
      </xdr:nvCxnSpPr>
      <xdr:spPr>
        <a:xfrm flipV="1">
          <a:off x="1320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7" name="円/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類似団体平均より</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上</a:t>
          </a:r>
          <a:r>
            <a:rPr lang="ja-JP" altLang="ja-JP" sz="1100">
              <a:solidFill>
                <a:schemeClr val="dk1"/>
              </a:solidFill>
              <a:latin typeface="+mn-lt"/>
              <a:ea typeface="+mn-ea"/>
              <a:cs typeface="+mn-cs"/>
            </a:rPr>
            <a:t>回</a:t>
          </a:r>
          <a:r>
            <a:rPr lang="ja-JP" altLang="en-US" sz="1100">
              <a:solidFill>
                <a:schemeClr val="dk1"/>
              </a:solidFill>
              <a:latin typeface="+mn-lt"/>
              <a:ea typeface="+mn-ea"/>
              <a:cs typeface="+mn-cs"/>
            </a:rPr>
            <a:t>り</a:t>
          </a:r>
          <a:r>
            <a:rPr lang="ja-JP" altLang="ja-JP" sz="1100">
              <a:solidFill>
                <a:schemeClr val="dk1"/>
              </a:solidFill>
              <a:latin typeface="+mn-lt"/>
              <a:ea typeface="+mn-ea"/>
              <a:cs typeface="+mn-cs"/>
            </a:rPr>
            <a:t>、前年度より０．</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ポイント上回っている。これは、臨時、嘱託職員賃金の増等によるものである。また、市町村合併により公共施設が多くなり、その施設維持管理費用が増大している。今後は、施設の統廃合を行い、委託料等の減に努める。</a:t>
          </a:r>
          <a:r>
            <a:rPr lang="ja-JP" altLang="ja-JP" sz="1100" b="0" i="0" baseline="0">
              <a:solidFill>
                <a:schemeClr val="dk1"/>
              </a:solidFill>
              <a:latin typeface="+mn-lt"/>
              <a:ea typeface="+mn-ea"/>
              <a:cs typeface="+mn-cs"/>
            </a:rPr>
            <a:t> </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63500</xdr:rowOff>
    </xdr:to>
    <xdr:cxnSp macro="">
      <xdr:nvCxnSpPr>
        <xdr:cNvPr id="127" name="直線コネクタ 126"/>
        <xdr:cNvCxnSpPr/>
      </xdr:nvCxnSpPr>
      <xdr:spPr>
        <a:xfrm>
          <a:off x="15671800" y="2717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146050</xdr:rowOff>
    </xdr:to>
    <xdr:cxnSp macro="">
      <xdr:nvCxnSpPr>
        <xdr:cNvPr id="130" name="直線コネクタ 129"/>
        <xdr:cNvCxnSpPr/>
      </xdr:nvCxnSpPr>
      <xdr:spPr>
        <a:xfrm>
          <a:off x="14782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44450</xdr:rowOff>
    </xdr:to>
    <xdr:cxnSp macro="">
      <xdr:nvCxnSpPr>
        <xdr:cNvPr id="133" name="直線コネクタ 132"/>
        <xdr:cNvCxnSpPr/>
      </xdr:nvCxnSpPr>
      <xdr:spPr>
        <a:xfrm>
          <a:off x="13893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152400</xdr:rowOff>
    </xdr:to>
    <xdr:cxnSp macro="">
      <xdr:nvCxnSpPr>
        <xdr:cNvPr id="136" name="直線コネクタ 135"/>
        <xdr:cNvCxnSpPr/>
      </xdr:nvCxnSpPr>
      <xdr:spPr>
        <a:xfrm>
          <a:off x="13004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6" name="円/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0" name="円/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類似団体平均を</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ポイント下回っている。今後は、自立支援給付費、</a:t>
          </a:r>
          <a:r>
            <a:rPr lang="ja-JP" altLang="en-US" sz="1100">
              <a:solidFill>
                <a:schemeClr val="dk1"/>
              </a:solidFill>
              <a:latin typeface="+mn-lt"/>
              <a:ea typeface="+mn-ea"/>
              <a:cs typeface="+mn-cs"/>
            </a:rPr>
            <a:t>保育所費、</a:t>
          </a:r>
          <a:r>
            <a:rPr lang="ja-JP" altLang="ja-JP" sz="1100">
              <a:solidFill>
                <a:schemeClr val="dk1"/>
              </a:solidFill>
              <a:latin typeface="+mn-lt"/>
              <a:ea typeface="+mn-ea"/>
              <a:cs typeface="+mn-cs"/>
            </a:rPr>
            <a:t>生活保護費等の増により扶助費は増加傾向となることが懸念されるので、資格審査等の適正化等を進めていくことで、財政を圧迫する上昇傾向に歯止めをかけるよう努める。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50800</xdr:rowOff>
    </xdr:to>
    <xdr:cxnSp macro="">
      <xdr:nvCxnSpPr>
        <xdr:cNvPr id="190" name="直線コネクタ 189"/>
        <xdr:cNvCxnSpPr/>
      </xdr:nvCxnSpPr>
      <xdr:spPr>
        <a:xfrm>
          <a:off x="3987800" y="9222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135165</xdr:rowOff>
    </xdr:to>
    <xdr:cxnSp macro="">
      <xdr:nvCxnSpPr>
        <xdr:cNvPr id="193" name="直線コネクタ 192"/>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113393</xdr:rowOff>
    </xdr:from>
    <xdr:to>
      <xdr:col>4</xdr:col>
      <xdr:colOff>346075</xdr:colOff>
      <xdr:row>53</xdr:row>
      <xdr:rowOff>135165</xdr:rowOff>
    </xdr:to>
    <xdr:cxnSp macro="">
      <xdr:nvCxnSpPr>
        <xdr:cNvPr id="196" name="直線コネクタ 195"/>
        <xdr:cNvCxnSpPr/>
      </xdr:nvCxnSpPr>
      <xdr:spPr>
        <a:xfrm>
          <a:off x="2209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113393</xdr:rowOff>
    </xdr:to>
    <xdr:cxnSp macro="">
      <xdr:nvCxnSpPr>
        <xdr:cNvPr id="199" name="直線コネクタ 198"/>
        <xdr:cNvCxnSpPr/>
      </xdr:nvCxnSpPr>
      <xdr:spPr>
        <a:xfrm>
          <a:off x="1320800" y="915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62593</xdr:rowOff>
    </xdr:from>
    <xdr:to>
      <xdr:col>3</xdr:col>
      <xdr:colOff>193675</xdr:colOff>
      <xdr:row>53</xdr:row>
      <xdr:rowOff>164193</xdr:rowOff>
    </xdr:to>
    <xdr:sp macro="" textlink="">
      <xdr:nvSpPr>
        <xdr:cNvPr id="215" name="円/楕円 214"/>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2920</xdr:rowOff>
    </xdr:from>
    <xdr:ext cx="762000" cy="259045"/>
    <xdr:sp macro="" textlink="">
      <xdr:nvSpPr>
        <xdr:cNvPr id="216" name="テキスト ボックス 215"/>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類似団体平均０．</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ポイント上回っている。これは、医療、介護給付費増に伴う国民健康保険事業費特別会計、介護保険事業費特別会計への繰出金の増が主な要因である。経常経費を節減するとともに、</a:t>
          </a:r>
          <a:r>
            <a:rPr lang="ja-JP" altLang="ja-JP" sz="1100" baseline="0">
              <a:solidFill>
                <a:schemeClr val="dk1"/>
              </a:solidFill>
              <a:latin typeface="+mn-lt"/>
              <a:ea typeface="+mn-ea"/>
              <a:cs typeface="+mn-cs"/>
            </a:rPr>
            <a:t>国民健康保険料の適正化を図ることなどにより、税収を主な財源とする普通会計の負担額を減らしていくよう努める。 </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100330</xdr:rowOff>
    </xdr:to>
    <xdr:cxnSp macro="">
      <xdr:nvCxnSpPr>
        <xdr:cNvPr id="251" name="直線コネクタ 250"/>
        <xdr:cNvCxnSpPr/>
      </xdr:nvCxnSpPr>
      <xdr:spPr>
        <a:xfrm>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62230</xdr:rowOff>
    </xdr:to>
    <xdr:cxnSp macro="">
      <xdr:nvCxnSpPr>
        <xdr:cNvPr id="254" name="直線コネクタ 253"/>
        <xdr:cNvCxnSpPr/>
      </xdr:nvCxnSpPr>
      <xdr:spPr>
        <a:xfrm>
          <a:off x="14782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1270</xdr:rowOff>
    </xdr:to>
    <xdr:cxnSp macro="">
      <xdr:nvCxnSpPr>
        <xdr:cNvPr id="257" name="直線コネクタ 256"/>
        <xdr:cNvCxnSpPr/>
      </xdr:nvCxnSpPr>
      <xdr:spPr>
        <a:xfrm>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60" name="直線コネクタ 259"/>
        <xdr:cNvCxnSpPr/>
      </xdr:nvCxnSpPr>
      <xdr:spPr>
        <a:xfrm>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類似団体平均を２．</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ポイント上回っている。加入している一部事務組合が多いことや、合併前からの団体補助金等が多いためである。団体補助金の見直しや任意団体の加入の必要性等の検討等を行い補助費等の削減に努める。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131572</xdr:rowOff>
    </xdr:to>
    <xdr:cxnSp macro="">
      <xdr:nvCxnSpPr>
        <xdr:cNvPr id="309" name="直線コネクタ 308"/>
        <xdr:cNvCxnSpPr/>
      </xdr:nvCxnSpPr>
      <xdr:spPr>
        <a:xfrm flipV="1">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131572</xdr:rowOff>
    </xdr:to>
    <xdr:cxnSp macro="">
      <xdr:nvCxnSpPr>
        <xdr:cNvPr id="312" name="直線コネクタ 311"/>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104140</xdr:rowOff>
    </xdr:to>
    <xdr:cxnSp macro="">
      <xdr:nvCxnSpPr>
        <xdr:cNvPr id="315" name="直線コネクタ 314"/>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117856</xdr:rowOff>
    </xdr:to>
    <xdr:cxnSp macro="">
      <xdr:nvCxnSpPr>
        <xdr:cNvPr id="318" name="直線コネクタ 317"/>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9"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0" name="円/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1" name="テキスト ボックス 330"/>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3" name="テキスト ボックス 332"/>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5" name="テキスト ボックス 334"/>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類似団体平均を０．</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下</a:t>
          </a:r>
          <a:r>
            <a:rPr lang="ja-JP" altLang="ja-JP" sz="1100">
              <a:solidFill>
                <a:schemeClr val="dk1"/>
              </a:solidFill>
              <a:latin typeface="+mn-lt"/>
              <a:ea typeface="+mn-ea"/>
              <a:cs typeface="+mn-cs"/>
            </a:rPr>
            <a:t>回り、前年度と比べると０．３ポイント</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している。今後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、地方債の新規発行を伴う普通建設事業を見直すなど将来的な公債費の抑制に努める。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88137</xdr:rowOff>
    </xdr:to>
    <xdr:cxnSp macro="">
      <xdr:nvCxnSpPr>
        <xdr:cNvPr id="368" name="直線コネクタ 367"/>
        <xdr:cNvCxnSpPr/>
      </xdr:nvCxnSpPr>
      <xdr:spPr>
        <a:xfrm flipV="1">
          <a:off x="3987800" y="13262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88137</xdr:rowOff>
    </xdr:to>
    <xdr:cxnSp macro="">
      <xdr:nvCxnSpPr>
        <xdr:cNvPr id="371" name="直線コネクタ 370"/>
        <xdr:cNvCxnSpPr/>
      </xdr:nvCxnSpPr>
      <xdr:spPr>
        <a:xfrm>
          <a:off x="3098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97282</xdr:rowOff>
    </xdr:to>
    <xdr:cxnSp macro="">
      <xdr:nvCxnSpPr>
        <xdr:cNvPr id="374" name="直線コネクタ 373"/>
        <xdr:cNvCxnSpPr/>
      </xdr:nvCxnSpPr>
      <xdr:spPr>
        <a:xfrm flipV="1">
          <a:off x="2209800" y="13262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78</xdr:row>
      <xdr:rowOff>8128</xdr:rowOff>
    </xdr:to>
    <xdr:cxnSp macro="">
      <xdr:nvCxnSpPr>
        <xdr:cNvPr id="377" name="直線コネクタ 376"/>
        <xdr:cNvCxnSpPr/>
      </xdr:nvCxnSpPr>
      <xdr:spPr>
        <a:xfrm flipV="1">
          <a:off x="1320800" y="13298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7" name="円/楕円 386"/>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8"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9" name="円/楕円 38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90" name="テキスト ボックス 38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1" name="円/楕円 390"/>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2" name="テキスト ボックス 391"/>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3" name="円/楕円 39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94" name="テキスト ボックス 39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5" name="円/楕円 394"/>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6" name="テキスト ボックス 39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類似団体平均を</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ポイント下回っている。これは、職員削減による人件費の減が主な要因である。今後は公共施設の見直しを行い、施設の統廃合や売却等を行い管理施設の削減など経常経費の節減に努める。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52705</xdr:rowOff>
    </xdr:to>
    <xdr:cxnSp macro="">
      <xdr:nvCxnSpPr>
        <xdr:cNvPr id="425" name="直線コネクタ 424"/>
        <xdr:cNvCxnSpPr/>
      </xdr:nvCxnSpPr>
      <xdr:spPr>
        <a:xfrm>
          <a:off x="15671800" y="1315720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127000</xdr:rowOff>
    </xdr:to>
    <xdr:cxnSp macro="">
      <xdr:nvCxnSpPr>
        <xdr:cNvPr id="428" name="直線コネクタ 427"/>
        <xdr:cNvCxnSpPr/>
      </xdr:nvCxnSpPr>
      <xdr:spPr>
        <a:xfrm>
          <a:off x="14782800" y="12997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75</xdr:row>
      <xdr:rowOff>138430</xdr:rowOff>
    </xdr:to>
    <xdr:cxnSp macro="">
      <xdr:nvCxnSpPr>
        <xdr:cNvPr id="431" name="直線コネクタ 430"/>
        <xdr:cNvCxnSpPr/>
      </xdr:nvCxnSpPr>
      <xdr:spPr>
        <a:xfrm>
          <a:off x="13893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98425</xdr:rowOff>
    </xdr:from>
    <xdr:to>
      <xdr:col>20</xdr:col>
      <xdr:colOff>158750</xdr:colOff>
      <xdr:row>75</xdr:row>
      <xdr:rowOff>127000</xdr:rowOff>
    </xdr:to>
    <xdr:cxnSp macro="">
      <xdr:nvCxnSpPr>
        <xdr:cNvPr id="434" name="直線コネクタ 433"/>
        <xdr:cNvCxnSpPr/>
      </xdr:nvCxnSpPr>
      <xdr:spPr>
        <a:xfrm>
          <a:off x="13004800" y="12957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xdr:rowOff>
    </xdr:from>
    <xdr:to>
      <xdr:col>24</xdr:col>
      <xdr:colOff>82550</xdr:colOff>
      <xdr:row>77</xdr:row>
      <xdr:rowOff>103505</xdr:rowOff>
    </xdr:to>
    <xdr:sp macro="" textlink="">
      <xdr:nvSpPr>
        <xdr:cNvPr id="444" name="円/楕円 443"/>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18432</xdr:rowOff>
    </xdr:from>
    <xdr:ext cx="762000" cy="259045"/>
    <xdr:sp macro="" textlink="">
      <xdr:nvSpPr>
        <xdr:cNvPr id="445" name="公債費以外該当値テキスト"/>
        <xdr:cNvSpPr txBox="1"/>
      </xdr:nvSpPr>
      <xdr:spPr>
        <a:xfrm>
          <a:off x="16598900" y="130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6" name="円/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7" name="テキスト ボックス 44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8" name="円/楕円 447"/>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9" name="テキスト ボックス 44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0" name="円/楕円 449"/>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1" name="テキスト ボックス 450"/>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52" name="円/楕円 451"/>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53" name="テキスト ボックス 452"/>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福岡県八女市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5347</xdr:rowOff>
    </xdr:from>
    <xdr:to>
      <xdr:col>4</xdr:col>
      <xdr:colOff>1117600</xdr:colOff>
      <xdr:row>16</xdr:row>
      <xdr:rowOff>5379</xdr:rowOff>
    </xdr:to>
    <xdr:cxnSp macro="">
      <xdr:nvCxnSpPr>
        <xdr:cNvPr id="52" name="直線コネクタ 51"/>
        <xdr:cNvCxnSpPr/>
      </xdr:nvCxnSpPr>
      <xdr:spPr bwMode="auto">
        <a:xfrm flipV="1">
          <a:off x="5003800" y="2796172"/>
          <a:ext cx="6477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5379</xdr:rowOff>
    </xdr:from>
    <xdr:to>
      <xdr:col>4</xdr:col>
      <xdr:colOff>469900</xdr:colOff>
      <xdr:row>16</xdr:row>
      <xdr:rowOff>68947</xdr:rowOff>
    </xdr:to>
    <xdr:cxnSp macro="">
      <xdr:nvCxnSpPr>
        <xdr:cNvPr id="55" name="直線コネクタ 54"/>
        <xdr:cNvCxnSpPr/>
      </xdr:nvCxnSpPr>
      <xdr:spPr bwMode="auto">
        <a:xfrm flipV="1">
          <a:off x="4305300" y="2796204"/>
          <a:ext cx="698500" cy="6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158917</xdr:rowOff>
    </xdr:from>
    <xdr:to>
      <xdr:col>3</xdr:col>
      <xdr:colOff>904875</xdr:colOff>
      <xdr:row>16</xdr:row>
      <xdr:rowOff>68947</xdr:rowOff>
    </xdr:to>
    <xdr:cxnSp macro="">
      <xdr:nvCxnSpPr>
        <xdr:cNvPr id="58" name="直線コネクタ 57"/>
        <xdr:cNvCxnSpPr/>
      </xdr:nvCxnSpPr>
      <xdr:spPr bwMode="auto">
        <a:xfrm>
          <a:off x="3606800" y="2778292"/>
          <a:ext cx="6985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136596</xdr:rowOff>
    </xdr:from>
    <xdr:to>
      <xdr:col>3</xdr:col>
      <xdr:colOff>206375</xdr:colOff>
      <xdr:row>15</xdr:row>
      <xdr:rowOff>158917</xdr:rowOff>
    </xdr:to>
    <xdr:cxnSp macro="">
      <xdr:nvCxnSpPr>
        <xdr:cNvPr id="61" name="直線コネクタ 60"/>
        <xdr:cNvCxnSpPr/>
      </xdr:nvCxnSpPr>
      <xdr:spPr bwMode="auto">
        <a:xfrm>
          <a:off x="2908300" y="2755971"/>
          <a:ext cx="698500" cy="2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125997</xdr:rowOff>
    </xdr:from>
    <xdr:to>
      <xdr:col>5</xdr:col>
      <xdr:colOff>34925</xdr:colOff>
      <xdr:row>16</xdr:row>
      <xdr:rowOff>56147</xdr:rowOff>
    </xdr:to>
    <xdr:sp macro="" textlink="">
      <xdr:nvSpPr>
        <xdr:cNvPr id="71" name="円/楕円 70"/>
        <xdr:cNvSpPr/>
      </xdr:nvSpPr>
      <xdr:spPr bwMode="auto">
        <a:xfrm>
          <a:off x="5600700" y="274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142524</xdr:rowOff>
    </xdr:from>
    <xdr:ext cx="762000" cy="259045"/>
    <xdr:sp macro="" textlink="">
      <xdr:nvSpPr>
        <xdr:cNvPr id="72" name="人口1人当たり決算額の推移該当値テキスト130"/>
        <xdr:cNvSpPr txBox="1"/>
      </xdr:nvSpPr>
      <xdr:spPr>
        <a:xfrm>
          <a:off x="5740400" y="25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89,867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126029</xdr:rowOff>
    </xdr:from>
    <xdr:to>
      <xdr:col>4</xdr:col>
      <xdr:colOff>520700</xdr:colOff>
      <xdr:row>16</xdr:row>
      <xdr:rowOff>56179</xdr:rowOff>
    </xdr:to>
    <xdr:sp macro="" textlink="">
      <xdr:nvSpPr>
        <xdr:cNvPr id="73" name="円/楕円 72"/>
        <xdr:cNvSpPr/>
      </xdr:nvSpPr>
      <xdr:spPr bwMode="auto">
        <a:xfrm>
          <a:off x="4953000" y="274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66356</xdr:rowOff>
    </xdr:from>
    <xdr:ext cx="736600" cy="259045"/>
    <xdr:sp macro="" textlink="">
      <xdr:nvSpPr>
        <xdr:cNvPr id="74" name="テキスト ボックス 73"/>
        <xdr:cNvSpPr txBox="1"/>
      </xdr:nvSpPr>
      <xdr:spPr>
        <a:xfrm>
          <a:off x="4622800" y="251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18147</xdr:rowOff>
    </xdr:from>
    <xdr:to>
      <xdr:col>3</xdr:col>
      <xdr:colOff>955675</xdr:colOff>
      <xdr:row>16</xdr:row>
      <xdr:rowOff>119747</xdr:rowOff>
    </xdr:to>
    <xdr:sp macro="" textlink="">
      <xdr:nvSpPr>
        <xdr:cNvPr id="75" name="円/楕円 74"/>
        <xdr:cNvSpPr/>
      </xdr:nvSpPr>
      <xdr:spPr bwMode="auto">
        <a:xfrm>
          <a:off x="4254500" y="28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129924</xdr:rowOff>
    </xdr:from>
    <xdr:ext cx="762000" cy="259045"/>
    <xdr:sp macro="" textlink="">
      <xdr:nvSpPr>
        <xdr:cNvPr id="76" name="テキスト ボックス 75"/>
        <xdr:cNvSpPr txBox="1"/>
      </xdr:nvSpPr>
      <xdr:spPr>
        <a:xfrm>
          <a:off x="3924300" y="25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108117</xdr:rowOff>
    </xdr:from>
    <xdr:to>
      <xdr:col>3</xdr:col>
      <xdr:colOff>257175</xdr:colOff>
      <xdr:row>16</xdr:row>
      <xdr:rowOff>38267</xdr:rowOff>
    </xdr:to>
    <xdr:sp macro="" textlink="">
      <xdr:nvSpPr>
        <xdr:cNvPr id="77" name="円/楕円 76"/>
        <xdr:cNvSpPr/>
      </xdr:nvSpPr>
      <xdr:spPr bwMode="auto">
        <a:xfrm>
          <a:off x="3556000" y="272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48444</xdr:rowOff>
    </xdr:from>
    <xdr:ext cx="762000" cy="259045"/>
    <xdr:sp macro="" textlink="">
      <xdr:nvSpPr>
        <xdr:cNvPr id="78" name="テキスト ボックス 77"/>
        <xdr:cNvSpPr txBox="1"/>
      </xdr:nvSpPr>
      <xdr:spPr>
        <a:xfrm>
          <a:off x="3225800" y="249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90,962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85796</xdr:rowOff>
    </xdr:from>
    <xdr:to>
      <xdr:col>2</xdr:col>
      <xdr:colOff>692150</xdr:colOff>
      <xdr:row>16</xdr:row>
      <xdr:rowOff>15946</xdr:rowOff>
    </xdr:to>
    <xdr:sp macro="" textlink="">
      <xdr:nvSpPr>
        <xdr:cNvPr id="79" name="円/楕円 78"/>
        <xdr:cNvSpPr/>
      </xdr:nvSpPr>
      <xdr:spPr bwMode="auto">
        <a:xfrm>
          <a:off x="2857500" y="270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26123</xdr:rowOff>
    </xdr:from>
    <xdr:ext cx="762000" cy="259045"/>
    <xdr:sp macro="" textlink="">
      <xdr:nvSpPr>
        <xdr:cNvPr id="80" name="テキスト ボックス 79"/>
        <xdr:cNvSpPr txBox="1"/>
      </xdr:nvSpPr>
      <xdr:spPr>
        <a:xfrm>
          <a:off x="2527300" y="24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337632</xdr:rowOff>
    </xdr:from>
    <xdr:to>
      <xdr:col>4</xdr:col>
      <xdr:colOff>1117600</xdr:colOff>
      <xdr:row>36</xdr:row>
      <xdr:rowOff>17821</xdr:rowOff>
    </xdr:to>
    <xdr:cxnSp macro="">
      <xdr:nvCxnSpPr>
        <xdr:cNvPr id="112" name="直線コネクタ 111"/>
        <xdr:cNvCxnSpPr/>
      </xdr:nvCxnSpPr>
      <xdr:spPr bwMode="auto">
        <a:xfrm flipV="1">
          <a:off x="5003800" y="6947982"/>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321425</xdr:rowOff>
    </xdr:from>
    <xdr:to>
      <xdr:col>4</xdr:col>
      <xdr:colOff>469900</xdr:colOff>
      <xdr:row>36</xdr:row>
      <xdr:rowOff>17821</xdr:rowOff>
    </xdr:to>
    <xdr:cxnSp macro="">
      <xdr:nvCxnSpPr>
        <xdr:cNvPr id="115" name="直線コネクタ 114"/>
        <xdr:cNvCxnSpPr/>
      </xdr:nvCxnSpPr>
      <xdr:spPr bwMode="auto">
        <a:xfrm>
          <a:off x="4305300" y="6931775"/>
          <a:ext cx="698500" cy="3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321425</xdr:rowOff>
    </xdr:from>
    <xdr:to>
      <xdr:col>3</xdr:col>
      <xdr:colOff>904875</xdr:colOff>
      <xdr:row>36</xdr:row>
      <xdr:rowOff>2870</xdr:rowOff>
    </xdr:to>
    <xdr:cxnSp macro="">
      <xdr:nvCxnSpPr>
        <xdr:cNvPr id="118" name="直線コネクタ 117"/>
        <xdr:cNvCxnSpPr/>
      </xdr:nvCxnSpPr>
      <xdr:spPr bwMode="auto">
        <a:xfrm flipV="1">
          <a:off x="3606800" y="6931775"/>
          <a:ext cx="698500" cy="2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269578</xdr:rowOff>
    </xdr:from>
    <xdr:to>
      <xdr:col>3</xdr:col>
      <xdr:colOff>206375</xdr:colOff>
      <xdr:row>36</xdr:row>
      <xdr:rowOff>2870</xdr:rowOff>
    </xdr:to>
    <xdr:cxnSp macro="">
      <xdr:nvCxnSpPr>
        <xdr:cNvPr id="121" name="直線コネクタ 120"/>
        <xdr:cNvCxnSpPr/>
      </xdr:nvCxnSpPr>
      <xdr:spPr bwMode="auto">
        <a:xfrm>
          <a:off x="2908300" y="6879928"/>
          <a:ext cx="698500" cy="7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286832</xdr:rowOff>
    </xdr:from>
    <xdr:to>
      <xdr:col>5</xdr:col>
      <xdr:colOff>34925</xdr:colOff>
      <xdr:row>36</xdr:row>
      <xdr:rowOff>45532</xdr:rowOff>
    </xdr:to>
    <xdr:sp macro="" textlink="">
      <xdr:nvSpPr>
        <xdr:cNvPr id="131" name="円/楕円 130"/>
        <xdr:cNvSpPr/>
      </xdr:nvSpPr>
      <xdr:spPr bwMode="auto">
        <a:xfrm>
          <a:off x="5600700" y="68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131909</xdr:rowOff>
    </xdr:from>
    <xdr:ext cx="762000" cy="259045"/>
    <xdr:sp macro="" textlink="">
      <xdr:nvSpPr>
        <xdr:cNvPr id="132" name="人口1人当たり決算額の推移該当値テキスト445"/>
        <xdr:cNvSpPr txBox="1"/>
      </xdr:nvSpPr>
      <xdr:spPr>
        <a:xfrm>
          <a:off x="5740400" y="67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309921</xdr:rowOff>
    </xdr:from>
    <xdr:to>
      <xdr:col>4</xdr:col>
      <xdr:colOff>520700</xdr:colOff>
      <xdr:row>36</xdr:row>
      <xdr:rowOff>68621</xdr:rowOff>
    </xdr:to>
    <xdr:sp macro="" textlink="">
      <xdr:nvSpPr>
        <xdr:cNvPr id="133" name="円/楕円 132"/>
        <xdr:cNvSpPr/>
      </xdr:nvSpPr>
      <xdr:spPr bwMode="auto">
        <a:xfrm>
          <a:off x="4953000" y="692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78798</xdr:rowOff>
    </xdr:from>
    <xdr:ext cx="736600" cy="259045"/>
    <xdr:sp macro="" textlink="">
      <xdr:nvSpPr>
        <xdr:cNvPr id="134" name="テキスト ボックス 133"/>
        <xdr:cNvSpPr txBox="1"/>
      </xdr:nvSpPr>
      <xdr:spPr>
        <a:xfrm>
          <a:off x="4622800" y="6689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270625</xdr:rowOff>
    </xdr:from>
    <xdr:to>
      <xdr:col>3</xdr:col>
      <xdr:colOff>955675</xdr:colOff>
      <xdr:row>36</xdr:row>
      <xdr:rowOff>29325</xdr:rowOff>
    </xdr:to>
    <xdr:sp macro="" textlink="">
      <xdr:nvSpPr>
        <xdr:cNvPr id="135" name="円/楕円 134"/>
        <xdr:cNvSpPr/>
      </xdr:nvSpPr>
      <xdr:spPr bwMode="auto">
        <a:xfrm>
          <a:off x="4254500" y="688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39502</xdr:rowOff>
    </xdr:from>
    <xdr:ext cx="762000" cy="259045"/>
    <xdr:sp macro="" textlink="">
      <xdr:nvSpPr>
        <xdr:cNvPr id="136" name="テキスト ボックス 135"/>
        <xdr:cNvSpPr txBox="1"/>
      </xdr:nvSpPr>
      <xdr:spPr>
        <a:xfrm>
          <a:off x="3924300" y="66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294970</xdr:rowOff>
    </xdr:from>
    <xdr:to>
      <xdr:col>3</xdr:col>
      <xdr:colOff>257175</xdr:colOff>
      <xdr:row>36</xdr:row>
      <xdr:rowOff>53670</xdr:rowOff>
    </xdr:to>
    <xdr:sp macro="" textlink="">
      <xdr:nvSpPr>
        <xdr:cNvPr id="137" name="円/楕円 136"/>
        <xdr:cNvSpPr/>
      </xdr:nvSpPr>
      <xdr:spPr bwMode="auto">
        <a:xfrm>
          <a:off x="3556000" y="69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63847</xdr:rowOff>
    </xdr:from>
    <xdr:ext cx="762000" cy="259045"/>
    <xdr:sp macro="" textlink="">
      <xdr:nvSpPr>
        <xdr:cNvPr id="138" name="テキスト ボックス 137"/>
        <xdr:cNvSpPr txBox="1"/>
      </xdr:nvSpPr>
      <xdr:spPr>
        <a:xfrm>
          <a:off x="3225800" y="66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218778</xdr:rowOff>
    </xdr:from>
    <xdr:to>
      <xdr:col>2</xdr:col>
      <xdr:colOff>692150</xdr:colOff>
      <xdr:row>35</xdr:row>
      <xdr:rowOff>320378</xdr:rowOff>
    </xdr:to>
    <xdr:sp macro="" textlink="">
      <xdr:nvSpPr>
        <xdr:cNvPr id="139" name="円/楕円 138"/>
        <xdr:cNvSpPr/>
      </xdr:nvSpPr>
      <xdr:spPr bwMode="auto">
        <a:xfrm>
          <a:off x="2857500" y="682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330555</xdr:rowOff>
    </xdr:from>
    <xdr:ext cx="762000" cy="259045"/>
    <xdr:sp macro="" textlink="">
      <xdr:nvSpPr>
        <xdr:cNvPr id="140" name="テキスト ボックス 139"/>
        <xdr:cNvSpPr txBox="1"/>
      </xdr:nvSpPr>
      <xdr:spPr>
        <a:xfrm>
          <a:off x="2527300" y="65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112497</xdr:rowOff>
    </xdr:from>
    <xdr:to>
      <xdr:col>6</xdr:col>
      <xdr:colOff>511175</xdr:colOff>
      <xdr:row>35</xdr:row>
      <xdr:rowOff>133985</xdr:rowOff>
    </xdr:to>
    <xdr:cxnSp macro="">
      <xdr:nvCxnSpPr>
        <xdr:cNvPr id="61" name="直線コネクタ 60"/>
        <xdr:cNvCxnSpPr/>
      </xdr:nvCxnSpPr>
      <xdr:spPr>
        <a:xfrm flipV="1">
          <a:off x="3797300" y="6113247"/>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133985</xdr:rowOff>
    </xdr:from>
    <xdr:to>
      <xdr:col>5</xdr:col>
      <xdr:colOff>358775</xdr:colOff>
      <xdr:row>36</xdr:row>
      <xdr:rowOff>13113</xdr:rowOff>
    </xdr:to>
    <xdr:cxnSp macro="">
      <xdr:nvCxnSpPr>
        <xdr:cNvPr id="64" name="直線コネクタ 63"/>
        <xdr:cNvCxnSpPr/>
      </xdr:nvCxnSpPr>
      <xdr:spPr>
        <a:xfrm flipV="1">
          <a:off x="2908300" y="613473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93809</xdr:rowOff>
    </xdr:from>
    <xdr:to>
      <xdr:col>4</xdr:col>
      <xdr:colOff>155575</xdr:colOff>
      <xdr:row>36</xdr:row>
      <xdr:rowOff>13113</xdr:rowOff>
    </xdr:to>
    <xdr:cxnSp macro="">
      <xdr:nvCxnSpPr>
        <xdr:cNvPr id="67" name="直線コネクタ 66"/>
        <xdr:cNvCxnSpPr/>
      </xdr:nvCxnSpPr>
      <xdr:spPr>
        <a:xfrm>
          <a:off x="2019300" y="609455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41516</xdr:rowOff>
    </xdr:from>
    <xdr:to>
      <xdr:col>2</xdr:col>
      <xdr:colOff>638175</xdr:colOff>
      <xdr:row>35</xdr:row>
      <xdr:rowOff>93809</xdr:rowOff>
    </xdr:to>
    <xdr:cxnSp macro="">
      <xdr:nvCxnSpPr>
        <xdr:cNvPr id="70" name="直線コネクタ 69"/>
        <xdr:cNvCxnSpPr/>
      </xdr:nvCxnSpPr>
      <xdr:spPr>
        <a:xfrm>
          <a:off x="1130300" y="6042266"/>
          <a:ext cx="889000" cy="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61697</xdr:rowOff>
    </xdr:from>
    <xdr:to>
      <xdr:col>6</xdr:col>
      <xdr:colOff>561975</xdr:colOff>
      <xdr:row>35</xdr:row>
      <xdr:rowOff>163297</xdr:rowOff>
    </xdr:to>
    <xdr:sp macro="" textlink="">
      <xdr:nvSpPr>
        <xdr:cNvPr id="80" name="円/楕円 79"/>
        <xdr:cNvSpPr/>
      </xdr:nvSpPr>
      <xdr:spPr>
        <a:xfrm>
          <a:off x="45847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84574</xdr:rowOff>
    </xdr:from>
    <xdr:ext cx="534377" cy="259045"/>
    <xdr:sp macro="" textlink="">
      <xdr:nvSpPr>
        <xdr:cNvPr id="81" name="人件費該当値テキスト"/>
        <xdr:cNvSpPr txBox="1"/>
      </xdr:nvSpPr>
      <xdr:spPr>
        <a:xfrm>
          <a:off x="4686300" y="59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83185</xdr:rowOff>
    </xdr:from>
    <xdr:to>
      <xdr:col>5</xdr:col>
      <xdr:colOff>409575</xdr:colOff>
      <xdr:row>36</xdr:row>
      <xdr:rowOff>13335</xdr:rowOff>
    </xdr:to>
    <xdr:sp macro="" textlink="">
      <xdr:nvSpPr>
        <xdr:cNvPr id="82" name="円/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29862</xdr:rowOff>
    </xdr:from>
    <xdr:ext cx="534377" cy="259045"/>
    <xdr:sp macro="" textlink="">
      <xdr:nvSpPr>
        <xdr:cNvPr id="83" name="テキスト ボックス 82"/>
        <xdr:cNvSpPr txBox="1"/>
      </xdr:nvSpPr>
      <xdr:spPr>
        <a:xfrm>
          <a:off x="3530111" y="58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133763</xdr:rowOff>
    </xdr:from>
    <xdr:to>
      <xdr:col>4</xdr:col>
      <xdr:colOff>206375</xdr:colOff>
      <xdr:row>36</xdr:row>
      <xdr:rowOff>63913</xdr:rowOff>
    </xdr:to>
    <xdr:sp macro="" textlink="">
      <xdr:nvSpPr>
        <xdr:cNvPr id="84" name="円/楕円 83"/>
        <xdr:cNvSpPr/>
      </xdr:nvSpPr>
      <xdr:spPr>
        <a:xfrm>
          <a:off x="2857500" y="61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80440</xdr:rowOff>
    </xdr:from>
    <xdr:ext cx="534377" cy="259045"/>
    <xdr:sp macro="" textlink="">
      <xdr:nvSpPr>
        <xdr:cNvPr id="85" name="テキスト ボックス 84"/>
        <xdr:cNvSpPr txBox="1"/>
      </xdr:nvSpPr>
      <xdr:spPr>
        <a:xfrm>
          <a:off x="2641111" y="59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43009</xdr:rowOff>
    </xdr:from>
    <xdr:to>
      <xdr:col>3</xdr:col>
      <xdr:colOff>3175</xdr:colOff>
      <xdr:row>35</xdr:row>
      <xdr:rowOff>144609</xdr:rowOff>
    </xdr:to>
    <xdr:sp macro="" textlink="">
      <xdr:nvSpPr>
        <xdr:cNvPr id="86" name="円/楕円 85"/>
        <xdr:cNvSpPr/>
      </xdr:nvSpPr>
      <xdr:spPr>
        <a:xfrm>
          <a:off x="1968500" y="60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161136</xdr:rowOff>
    </xdr:from>
    <xdr:ext cx="534377" cy="259045"/>
    <xdr:sp macro="" textlink="">
      <xdr:nvSpPr>
        <xdr:cNvPr id="87" name="テキスト ボックス 86"/>
        <xdr:cNvSpPr txBox="1"/>
      </xdr:nvSpPr>
      <xdr:spPr>
        <a:xfrm>
          <a:off x="1752111" y="58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162166</xdr:rowOff>
    </xdr:from>
    <xdr:to>
      <xdr:col>1</xdr:col>
      <xdr:colOff>485775</xdr:colOff>
      <xdr:row>35</xdr:row>
      <xdr:rowOff>92316</xdr:rowOff>
    </xdr:to>
    <xdr:sp macro="" textlink="">
      <xdr:nvSpPr>
        <xdr:cNvPr id="88" name="円/楕円 87"/>
        <xdr:cNvSpPr/>
      </xdr:nvSpPr>
      <xdr:spPr>
        <a:xfrm>
          <a:off x="1079500" y="59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108843</xdr:rowOff>
    </xdr:from>
    <xdr:ext cx="534377" cy="259045"/>
    <xdr:sp macro="" textlink="">
      <xdr:nvSpPr>
        <xdr:cNvPr id="89" name="テキスト ボックス 88"/>
        <xdr:cNvSpPr txBox="1"/>
      </xdr:nvSpPr>
      <xdr:spPr>
        <a:xfrm>
          <a:off x="863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138605</xdr:rowOff>
    </xdr:from>
    <xdr:to>
      <xdr:col>6</xdr:col>
      <xdr:colOff>511175</xdr:colOff>
      <xdr:row>58</xdr:row>
      <xdr:rowOff>144677</xdr:rowOff>
    </xdr:to>
    <xdr:cxnSp macro="">
      <xdr:nvCxnSpPr>
        <xdr:cNvPr id="118" name="直線コネクタ 117"/>
        <xdr:cNvCxnSpPr/>
      </xdr:nvCxnSpPr>
      <xdr:spPr>
        <a:xfrm flipV="1">
          <a:off x="3797300" y="10082705"/>
          <a:ext cx="8382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144677</xdr:rowOff>
    </xdr:from>
    <xdr:to>
      <xdr:col>5</xdr:col>
      <xdr:colOff>358775</xdr:colOff>
      <xdr:row>58</xdr:row>
      <xdr:rowOff>148465</xdr:rowOff>
    </xdr:to>
    <xdr:cxnSp macro="">
      <xdr:nvCxnSpPr>
        <xdr:cNvPr id="121" name="直線コネクタ 120"/>
        <xdr:cNvCxnSpPr/>
      </xdr:nvCxnSpPr>
      <xdr:spPr>
        <a:xfrm flipV="1">
          <a:off x="2908300" y="1008877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146838</xdr:rowOff>
    </xdr:from>
    <xdr:to>
      <xdr:col>4</xdr:col>
      <xdr:colOff>155575</xdr:colOff>
      <xdr:row>58</xdr:row>
      <xdr:rowOff>148465</xdr:rowOff>
    </xdr:to>
    <xdr:cxnSp macro="">
      <xdr:nvCxnSpPr>
        <xdr:cNvPr id="124" name="直線コネクタ 123"/>
        <xdr:cNvCxnSpPr/>
      </xdr:nvCxnSpPr>
      <xdr:spPr>
        <a:xfrm>
          <a:off x="2019300" y="10090938"/>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146838</xdr:rowOff>
    </xdr:from>
    <xdr:to>
      <xdr:col>2</xdr:col>
      <xdr:colOff>638175</xdr:colOff>
      <xdr:row>58</xdr:row>
      <xdr:rowOff>149699</xdr:rowOff>
    </xdr:to>
    <xdr:cxnSp macro="">
      <xdr:nvCxnSpPr>
        <xdr:cNvPr id="127" name="直線コネクタ 126"/>
        <xdr:cNvCxnSpPr/>
      </xdr:nvCxnSpPr>
      <xdr:spPr>
        <a:xfrm flipV="1">
          <a:off x="1130300" y="1009093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87805</xdr:rowOff>
    </xdr:from>
    <xdr:to>
      <xdr:col>6</xdr:col>
      <xdr:colOff>561975</xdr:colOff>
      <xdr:row>59</xdr:row>
      <xdr:rowOff>17955</xdr:rowOff>
    </xdr:to>
    <xdr:sp macro="" textlink="">
      <xdr:nvSpPr>
        <xdr:cNvPr id="137" name="円/楕円 136"/>
        <xdr:cNvSpPr/>
      </xdr:nvSpPr>
      <xdr:spPr>
        <a:xfrm>
          <a:off x="4584700" y="100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93877</xdr:rowOff>
    </xdr:from>
    <xdr:to>
      <xdr:col>5</xdr:col>
      <xdr:colOff>409575</xdr:colOff>
      <xdr:row>59</xdr:row>
      <xdr:rowOff>24027</xdr:rowOff>
    </xdr:to>
    <xdr:sp macro="" textlink="">
      <xdr:nvSpPr>
        <xdr:cNvPr id="139" name="円/楕円 138"/>
        <xdr:cNvSpPr/>
      </xdr:nvSpPr>
      <xdr:spPr>
        <a:xfrm>
          <a:off x="3746500" y="100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15154</xdr:rowOff>
    </xdr:from>
    <xdr:ext cx="534377" cy="259045"/>
    <xdr:sp macro="" textlink="">
      <xdr:nvSpPr>
        <xdr:cNvPr id="140" name="テキスト ボックス 139"/>
        <xdr:cNvSpPr txBox="1"/>
      </xdr:nvSpPr>
      <xdr:spPr>
        <a:xfrm>
          <a:off x="3530111" y="101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97665</xdr:rowOff>
    </xdr:from>
    <xdr:to>
      <xdr:col>4</xdr:col>
      <xdr:colOff>206375</xdr:colOff>
      <xdr:row>59</xdr:row>
      <xdr:rowOff>27815</xdr:rowOff>
    </xdr:to>
    <xdr:sp macro="" textlink="">
      <xdr:nvSpPr>
        <xdr:cNvPr id="141" name="円/楕円 140"/>
        <xdr:cNvSpPr/>
      </xdr:nvSpPr>
      <xdr:spPr>
        <a:xfrm>
          <a:off x="2857500" y="100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18942</xdr:rowOff>
    </xdr:from>
    <xdr:ext cx="534377" cy="259045"/>
    <xdr:sp macro="" textlink="">
      <xdr:nvSpPr>
        <xdr:cNvPr id="142" name="テキスト ボックス 141"/>
        <xdr:cNvSpPr txBox="1"/>
      </xdr:nvSpPr>
      <xdr:spPr>
        <a:xfrm>
          <a:off x="2641111" y="101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96038</xdr:rowOff>
    </xdr:from>
    <xdr:to>
      <xdr:col>3</xdr:col>
      <xdr:colOff>3175</xdr:colOff>
      <xdr:row>59</xdr:row>
      <xdr:rowOff>26188</xdr:rowOff>
    </xdr:to>
    <xdr:sp macro="" textlink="">
      <xdr:nvSpPr>
        <xdr:cNvPr id="143" name="円/楕円 142"/>
        <xdr:cNvSpPr/>
      </xdr:nvSpPr>
      <xdr:spPr>
        <a:xfrm>
          <a:off x="1968500" y="100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42715</xdr:rowOff>
    </xdr:from>
    <xdr:ext cx="534377" cy="259045"/>
    <xdr:sp macro="" textlink="">
      <xdr:nvSpPr>
        <xdr:cNvPr id="144" name="テキスト ボックス 143"/>
        <xdr:cNvSpPr txBox="1"/>
      </xdr:nvSpPr>
      <xdr:spPr>
        <a:xfrm>
          <a:off x="1752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98899</xdr:rowOff>
    </xdr:from>
    <xdr:to>
      <xdr:col>1</xdr:col>
      <xdr:colOff>485775</xdr:colOff>
      <xdr:row>59</xdr:row>
      <xdr:rowOff>29049</xdr:rowOff>
    </xdr:to>
    <xdr:sp macro="" textlink="">
      <xdr:nvSpPr>
        <xdr:cNvPr id="145" name="円/楕円 144"/>
        <xdr:cNvSpPr/>
      </xdr:nvSpPr>
      <xdr:spPr>
        <a:xfrm>
          <a:off x="1079500" y="100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20176</xdr:rowOff>
    </xdr:from>
    <xdr:ext cx="534377" cy="259045"/>
    <xdr:sp macro="" textlink="">
      <xdr:nvSpPr>
        <xdr:cNvPr id="146" name="テキスト ボックス 145"/>
        <xdr:cNvSpPr txBox="1"/>
      </xdr:nvSpPr>
      <xdr:spPr>
        <a:xfrm>
          <a:off x="863111" y="1013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124978</xdr:rowOff>
    </xdr:from>
    <xdr:to>
      <xdr:col>6</xdr:col>
      <xdr:colOff>511175</xdr:colOff>
      <xdr:row>77</xdr:row>
      <xdr:rowOff>150582</xdr:rowOff>
    </xdr:to>
    <xdr:cxnSp macro="">
      <xdr:nvCxnSpPr>
        <xdr:cNvPr id="173" name="直線コネクタ 172"/>
        <xdr:cNvCxnSpPr/>
      </xdr:nvCxnSpPr>
      <xdr:spPr>
        <a:xfrm flipV="1">
          <a:off x="3797300" y="13326628"/>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150582</xdr:rowOff>
    </xdr:from>
    <xdr:to>
      <xdr:col>5</xdr:col>
      <xdr:colOff>358775</xdr:colOff>
      <xdr:row>77</xdr:row>
      <xdr:rowOff>164754</xdr:rowOff>
    </xdr:to>
    <xdr:cxnSp macro="">
      <xdr:nvCxnSpPr>
        <xdr:cNvPr id="176" name="直線コネクタ 175"/>
        <xdr:cNvCxnSpPr/>
      </xdr:nvCxnSpPr>
      <xdr:spPr>
        <a:xfrm flipV="1">
          <a:off x="2908300" y="13352232"/>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144593</xdr:rowOff>
    </xdr:from>
    <xdr:to>
      <xdr:col>4</xdr:col>
      <xdr:colOff>155575</xdr:colOff>
      <xdr:row>77</xdr:row>
      <xdr:rowOff>164754</xdr:rowOff>
    </xdr:to>
    <xdr:cxnSp macro="">
      <xdr:nvCxnSpPr>
        <xdr:cNvPr id="179" name="直線コネクタ 178"/>
        <xdr:cNvCxnSpPr/>
      </xdr:nvCxnSpPr>
      <xdr:spPr>
        <a:xfrm>
          <a:off x="2019300" y="13346243"/>
          <a:ext cx="889000" cy="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144593</xdr:rowOff>
    </xdr:from>
    <xdr:to>
      <xdr:col>2</xdr:col>
      <xdr:colOff>638175</xdr:colOff>
      <xdr:row>78</xdr:row>
      <xdr:rowOff>17948</xdr:rowOff>
    </xdr:to>
    <xdr:cxnSp macro="">
      <xdr:nvCxnSpPr>
        <xdr:cNvPr id="182" name="直線コネクタ 181"/>
        <xdr:cNvCxnSpPr/>
      </xdr:nvCxnSpPr>
      <xdr:spPr>
        <a:xfrm flipV="1">
          <a:off x="1130300" y="1334624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74178</xdr:rowOff>
    </xdr:from>
    <xdr:to>
      <xdr:col>6</xdr:col>
      <xdr:colOff>561975</xdr:colOff>
      <xdr:row>78</xdr:row>
      <xdr:rowOff>4328</xdr:rowOff>
    </xdr:to>
    <xdr:sp macro="" textlink="">
      <xdr:nvSpPr>
        <xdr:cNvPr id="192" name="円/楕円 191"/>
        <xdr:cNvSpPr/>
      </xdr:nvSpPr>
      <xdr:spPr>
        <a:xfrm>
          <a:off x="45847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52605</xdr:rowOff>
    </xdr:from>
    <xdr:ext cx="469744" cy="259045"/>
    <xdr:sp macro="" textlink="">
      <xdr:nvSpPr>
        <xdr:cNvPr id="193" name="維持補修費該当値テキスト"/>
        <xdr:cNvSpPr txBox="1"/>
      </xdr:nvSpPr>
      <xdr:spPr>
        <a:xfrm>
          <a:off x="4686300" y="1325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99782</xdr:rowOff>
    </xdr:from>
    <xdr:to>
      <xdr:col>5</xdr:col>
      <xdr:colOff>409575</xdr:colOff>
      <xdr:row>78</xdr:row>
      <xdr:rowOff>29932</xdr:rowOff>
    </xdr:to>
    <xdr:sp macro="" textlink="">
      <xdr:nvSpPr>
        <xdr:cNvPr id="194" name="円/楕円 193"/>
        <xdr:cNvSpPr/>
      </xdr:nvSpPr>
      <xdr:spPr>
        <a:xfrm>
          <a:off x="3746500" y="133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21059</xdr:rowOff>
    </xdr:from>
    <xdr:ext cx="469744" cy="259045"/>
    <xdr:sp macro="" textlink="">
      <xdr:nvSpPr>
        <xdr:cNvPr id="195" name="テキスト ボックス 194"/>
        <xdr:cNvSpPr txBox="1"/>
      </xdr:nvSpPr>
      <xdr:spPr>
        <a:xfrm>
          <a:off x="3562427" y="1339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113954</xdr:rowOff>
    </xdr:from>
    <xdr:to>
      <xdr:col>4</xdr:col>
      <xdr:colOff>206375</xdr:colOff>
      <xdr:row>78</xdr:row>
      <xdr:rowOff>44104</xdr:rowOff>
    </xdr:to>
    <xdr:sp macro="" textlink="">
      <xdr:nvSpPr>
        <xdr:cNvPr id="196" name="円/楕円 195"/>
        <xdr:cNvSpPr/>
      </xdr:nvSpPr>
      <xdr:spPr>
        <a:xfrm>
          <a:off x="2857500" y="133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35231</xdr:rowOff>
    </xdr:from>
    <xdr:ext cx="469744" cy="259045"/>
    <xdr:sp macro="" textlink="">
      <xdr:nvSpPr>
        <xdr:cNvPr id="197" name="テキスト ボックス 196"/>
        <xdr:cNvSpPr txBox="1"/>
      </xdr:nvSpPr>
      <xdr:spPr>
        <a:xfrm>
          <a:off x="2673427" y="1340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93793</xdr:rowOff>
    </xdr:from>
    <xdr:to>
      <xdr:col>3</xdr:col>
      <xdr:colOff>3175</xdr:colOff>
      <xdr:row>78</xdr:row>
      <xdr:rowOff>23943</xdr:rowOff>
    </xdr:to>
    <xdr:sp macro="" textlink="">
      <xdr:nvSpPr>
        <xdr:cNvPr id="198" name="円/楕円 197"/>
        <xdr:cNvSpPr/>
      </xdr:nvSpPr>
      <xdr:spPr>
        <a:xfrm>
          <a:off x="1968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15070</xdr:rowOff>
    </xdr:from>
    <xdr:ext cx="469744" cy="259045"/>
    <xdr:sp macro="" textlink="">
      <xdr:nvSpPr>
        <xdr:cNvPr id="199" name="テキスト ボックス 198"/>
        <xdr:cNvSpPr txBox="1"/>
      </xdr:nvSpPr>
      <xdr:spPr>
        <a:xfrm>
          <a:off x="1784427" y="133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138598</xdr:rowOff>
    </xdr:from>
    <xdr:to>
      <xdr:col>1</xdr:col>
      <xdr:colOff>485775</xdr:colOff>
      <xdr:row>78</xdr:row>
      <xdr:rowOff>68748</xdr:rowOff>
    </xdr:to>
    <xdr:sp macro="" textlink="">
      <xdr:nvSpPr>
        <xdr:cNvPr id="200" name="円/楕円 199"/>
        <xdr:cNvSpPr/>
      </xdr:nvSpPr>
      <xdr:spPr>
        <a:xfrm>
          <a:off x="1079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59875</xdr:rowOff>
    </xdr:from>
    <xdr:ext cx="469744" cy="259045"/>
    <xdr:sp macro="" textlink="">
      <xdr:nvSpPr>
        <xdr:cNvPr id="201" name="テキスト ボックス 200"/>
        <xdr:cNvSpPr txBox="1"/>
      </xdr:nvSpPr>
      <xdr:spPr>
        <a:xfrm>
          <a:off x="895427"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41173</xdr:rowOff>
    </xdr:from>
    <xdr:to>
      <xdr:col>6</xdr:col>
      <xdr:colOff>511175</xdr:colOff>
      <xdr:row>97</xdr:row>
      <xdr:rowOff>7978</xdr:rowOff>
    </xdr:to>
    <xdr:cxnSp macro="">
      <xdr:nvCxnSpPr>
        <xdr:cNvPr id="233" name="直線コネクタ 232"/>
        <xdr:cNvCxnSpPr/>
      </xdr:nvCxnSpPr>
      <xdr:spPr>
        <a:xfrm flipV="1">
          <a:off x="3797300" y="16500373"/>
          <a:ext cx="838200" cy="1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7978</xdr:rowOff>
    </xdr:from>
    <xdr:to>
      <xdr:col>5</xdr:col>
      <xdr:colOff>358775</xdr:colOff>
      <xdr:row>97</xdr:row>
      <xdr:rowOff>142722</xdr:rowOff>
    </xdr:to>
    <xdr:cxnSp macro="">
      <xdr:nvCxnSpPr>
        <xdr:cNvPr id="236" name="直線コネクタ 235"/>
        <xdr:cNvCxnSpPr/>
      </xdr:nvCxnSpPr>
      <xdr:spPr>
        <a:xfrm flipV="1">
          <a:off x="2908300" y="16638628"/>
          <a:ext cx="889000" cy="1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131829</xdr:rowOff>
    </xdr:from>
    <xdr:to>
      <xdr:col>4</xdr:col>
      <xdr:colOff>155575</xdr:colOff>
      <xdr:row>97</xdr:row>
      <xdr:rowOff>142722</xdr:rowOff>
    </xdr:to>
    <xdr:cxnSp macro="">
      <xdr:nvCxnSpPr>
        <xdr:cNvPr id="239" name="直線コネクタ 238"/>
        <xdr:cNvCxnSpPr/>
      </xdr:nvCxnSpPr>
      <xdr:spPr>
        <a:xfrm>
          <a:off x="2019300" y="16762479"/>
          <a:ext cx="889000" cy="1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131829</xdr:rowOff>
    </xdr:from>
    <xdr:to>
      <xdr:col>2</xdr:col>
      <xdr:colOff>638175</xdr:colOff>
      <xdr:row>97</xdr:row>
      <xdr:rowOff>170462</xdr:rowOff>
    </xdr:to>
    <xdr:cxnSp macro="">
      <xdr:nvCxnSpPr>
        <xdr:cNvPr id="242" name="直線コネクタ 241"/>
        <xdr:cNvCxnSpPr/>
      </xdr:nvCxnSpPr>
      <xdr:spPr>
        <a:xfrm flipV="1">
          <a:off x="1130300" y="16762479"/>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161823</xdr:rowOff>
    </xdr:from>
    <xdr:to>
      <xdr:col>6</xdr:col>
      <xdr:colOff>561975</xdr:colOff>
      <xdr:row>96</xdr:row>
      <xdr:rowOff>91973</xdr:rowOff>
    </xdr:to>
    <xdr:sp macro="" textlink="">
      <xdr:nvSpPr>
        <xdr:cNvPr id="252" name="円/楕円 251"/>
        <xdr:cNvSpPr/>
      </xdr:nvSpPr>
      <xdr:spPr>
        <a:xfrm>
          <a:off x="4584700" y="16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13250</xdr:rowOff>
    </xdr:from>
    <xdr:ext cx="534377" cy="259045"/>
    <xdr:sp macro="" textlink="">
      <xdr:nvSpPr>
        <xdr:cNvPr id="253" name="扶助費該当値テキスト"/>
        <xdr:cNvSpPr txBox="1"/>
      </xdr:nvSpPr>
      <xdr:spPr>
        <a:xfrm>
          <a:off x="4686300" y="163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128628</xdr:rowOff>
    </xdr:from>
    <xdr:to>
      <xdr:col>5</xdr:col>
      <xdr:colOff>409575</xdr:colOff>
      <xdr:row>97</xdr:row>
      <xdr:rowOff>58778</xdr:rowOff>
    </xdr:to>
    <xdr:sp macro="" textlink="">
      <xdr:nvSpPr>
        <xdr:cNvPr id="254" name="円/楕円 253"/>
        <xdr:cNvSpPr/>
      </xdr:nvSpPr>
      <xdr:spPr>
        <a:xfrm>
          <a:off x="3746500" y="16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75305</xdr:rowOff>
    </xdr:from>
    <xdr:ext cx="534377" cy="259045"/>
    <xdr:sp macro="" textlink="">
      <xdr:nvSpPr>
        <xdr:cNvPr id="255" name="テキスト ボックス 254"/>
        <xdr:cNvSpPr txBox="1"/>
      </xdr:nvSpPr>
      <xdr:spPr>
        <a:xfrm>
          <a:off x="3530111" y="163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91922</xdr:rowOff>
    </xdr:from>
    <xdr:to>
      <xdr:col>4</xdr:col>
      <xdr:colOff>206375</xdr:colOff>
      <xdr:row>98</xdr:row>
      <xdr:rowOff>22072</xdr:rowOff>
    </xdr:to>
    <xdr:sp macro="" textlink="">
      <xdr:nvSpPr>
        <xdr:cNvPr id="256" name="円/楕円 255"/>
        <xdr:cNvSpPr/>
      </xdr:nvSpPr>
      <xdr:spPr>
        <a:xfrm>
          <a:off x="28575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38599</xdr:rowOff>
    </xdr:from>
    <xdr:ext cx="534377" cy="259045"/>
    <xdr:sp macro="" textlink="">
      <xdr:nvSpPr>
        <xdr:cNvPr id="257" name="テキスト ボックス 256"/>
        <xdr:cNvSpPr txBox="1"/>
      </xdr:nvSpPr>
      <xdr:spPr>
        <a:xfrm>
          <a:off x="2641111" y="164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81029</xdr:rowOff>
    </xdr:from>
    <xdr:to>
      <xdr:col>3</xdr:col>
      <xdr:colOff>3175</xdr:colOff>
      <xdr:row>98</xdr:row>
      <xdr:rowOff>11179</xdr:rowOff>
    </xdr:to>
    <xdr:sp macro="" textlink="">
      <xdr:nvSpPr>
        <xdr:cNvPr id="258" name="円/楕円 257"/>
        <xdr:cNvSpPr/>
      </xdr:nvSpPr>
      <xdr:spPr>
        <a:xfrm>
          <a:off x="1968500" y="167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27706</xdr:rowOff>
    </xdr:from>
    <xdr:ext cx="534377" cy="259045"/>
    <xdr:sp macro="" textlink="">
      <xdr:nvSpPr>
        <xdr:cNvPr id="259" name="テキスト ボックス 258"/>
        <xdr:cNvSpPr txBox="1"/>
      </xdr:nvSpPr>
      <xdr:spPr>
        <a:xfrm>
          <a:off x="1752111" y="164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119662</xdr:rowOff>
    </xdr:from>
    <xdr:to>
      <xdr:col>1</xdr:col>
      <xdr:colOff>485775</xdr:colOff>
      <xdr:row>98</xdr:row>
      <xdr:rowOff>49812</xdr:rowOff>
    </xdr:to>
    <xdr:sp macro="" textlink="">
      <xdr:nvSpPr>
        <xdr:cNvPr id="260" name="円/楕円 259"/>
        <xdr:cNvSpPr/>
      </xdr:nvSpPr>
      <xdr:spPr>
        <a:xfrm>
          <a:off x="1079500" y="167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66339</xdr:rowOff>
    </xdr:from>
    <xdr:ext cx="534377" cy="259045"/>
    <xdr:sp macro="" textlink="">
      <xdr:nvSpPr>
        <xdr:cNvPr id="261" name="テキスト ボックス 260"/>
        <xdr:cNvSpPr txBox="1"/>
      </xdr:nvSpPr>
      <xdr:spPr>
        <a:xfrm>
          <a:off x="863111" y="165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147472</xdr:rowOff>
    </xdr:from>
    <xdr:to>
      <xdr:col>15</xdr:col>
      <xdr:colOff>180975</xdr:colOff>
      <xdr:row>34</xdr:row>
      <xdr:rowOff>101981</xdr:rowOff>
    </xdr:to>
    <xdr:cxnSp macro="">
      <xdr:nvCxnSpPr>
        <xdr:cNvPr id="291" name="直線コネクタ 290"/>
        <xdr:cNvCxnSpPr/>
      </xdr:nvCxnSpPr>
      <xdr:spPr>
        <a:xfrm flipV="1">
          <a:off x="9639300" y="5805322"/>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150235</xdr:rowOff>
    </xdr:from>
    <xdr:to>
      <xdr:col>14</xdr:col>
      <xdr:colOff>28575</xdr:colOff>
      <xdr:row>34</xdr:row>
      <xdr:rowOff>101981</xdr:rowOff>
    </xdr:to>
    <xdr:cxnSp macro="">
      <xdr:nvCxnSpPr>
        <xdr:cNvPr id="294" name="直線コネクタ 293"/>
        <xdr:cNvCxnSpPr/>
      </xdr:nvCxnSpPr>
      <xdr:spPr>
        <a:xfrm>
          <a:off x="8750300" y="5808085"/>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150235</xdr:rowOff>
    </xdr:from>
    <xdr:to>
      <xdr:col>12</xdr:col>
      <xdr:colOff>511175</xdr:colOff>
      <xdr:row>34</xdr:row>
      <xdr:rowOff>111087</xdr:rowOff>
    </xdr:to>
    <xdr:cxnSp macro="">
      <xdr:nvCxnSpPr>
        <xdr:cNvPr id="297" name="直線コネクタ 296"/>
        <xdr:cNvCxnSpPr/>
      </xdr:nvCxnSpPr>
      <xdr:spPr>
        <a:xfrm flipV="1">
          <a:off x="7861300" y="5808085"/>
          <a:ext cx="889000" cy="1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95085</xdr:rowOff>
    </xdr:from>
    <xdr:to>
      <xdr:col>11</xdr:col>
      <xdr:colOff>307975</xdr:colOff>
      <xdr:row>34</xdr:row>
      <xdr:rowOff>111087</xdr:rowOff>
    </xdr:to>
    <xdr:cxnSp macro="">
      <xdr:nvCxnSpPr>
        <xdr:cNvPr id="300" name="直線コネクタ 299"/>
        <xdr:cNvCxnSpPr/>
      </xdr:nvCxnSpPr>
      <xdr:spPr>
        <a:xfrm>
          <a:off x="6972300" y="592438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96672</xdr:rowOff>
    </xdr:from>
    <xdr:to>
      <xdr:col>15</xdr:col>
      <xdr:colOff>231775</xdr:colOff>
      <xdr:row>34</xdr:row>
      <xdr:rowOff>26822</xdr:rowOff>
    </xdr:to>
    <xdr:sp macro="" textlink="">
      <xdr:nvSpPr>
        <xdr:cNvPr id="310" name="円/楕円 309"/>
        <xdr:cNvSpPr/>
      </xdr:nvSpPr>
      <xdr:spPr>
        <a:xfrm>
          <a:off x="104267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119549</xdr:rowOff>
    </xdr:from>
    <xdr:ext cx="534377" cy="259045"/>
    <xdr:sp macro="" textlink="">
      <xdr:nvSpPr>
        <xdr:cNvPr id="311" name="補助費等該当値テキスト"/>
        <xdr:cNvSpPr txBox="1"/>
      </xdr:nvSpPr>
      <xdr:spPr>
        <a:xfrm>
          <a:off x="10528300" y="560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68,592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51181</xdr:rowOff>
    </xdr:from>
    <xdr:to>
      <xdr:col>14</xdr:col>
      <xdr:colOff>79375</xdr:colOff>
      <xdr:row>34</xdr:row>
      <xdr:rowOff>152781</xdr:rowOff>
    </xdr:to>
    <xdr:sp macro="" textlink="">
      <xdr:nvSpPr>
        <xdr:cNvPr id="312" name="円/楕円 311"/>
        <xdr:cNvSpPr/>
      </xdr:nvSpPr>
      <xdr:spPr>
        <a:xfrm>
          <a:off x="9588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169308</xdr:rowOff>
    </xdr:from>
    <xdr:ext cx="534377" cy="259045"/>
    <xdr:sp macro="" textlink="">
      <xdr:nvSpPr>
        <xdr:cNvPr id="313" name="テキスト ボックス 312"/>
        <xdr:cNvSpPr txBox="1"/>
      </xdr:nvSpPr>
      <xdr:spPr>
        <a:xfrm>
          <a:off x="9372111" y="56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99435</xdr:rowOff>
    </xdr:from>
    <xdr:to>
      <xdr:col>12</xdr:col>
      <xdr:colOff>561975</xdr:colOff>
      <xdr:row>34</xdr:row>
      <xdr:rowOff>29585</xdr:rowOff>
    </xdr:to>
    <xdr:sp macro="" textlink="">
      <xdr:nvSpPr>
        <xdr:cNvPr id="314" name="円/楕円 313"/>
        <xdr:cNvSpPr/>
      </xdr:nvSpPr>
      <xdr:spPr>
        <a:xfrm>
          <a:off x="8699500" y="57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46112</xdr:rowOff>
    </xdr:from>
    <xdr:ext cx="534377" cy="259045"/>
    <xdr:sp macro="" textlink="">
      <xdr:nvSpPr>
        <xdr:cNvPr id="315" name="テキスト ボックス 314"/>
        <xdr:cNvSpPr txBox="1"/>
      </xdr:nvSpPr>
      <xdr:spPr>
        <a:xfrm>
          <a:off x="8483111" y="55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60287</xdr:rowOff>
    </xdr:from>
    <xdr:to>
      <xdr:col>11</xdr:col>
      <xdr:colOff>358775</xdr:colOff>
      <xdr:row>34</xdr:row>
      <xdr:rowOff>161887</xdr:rowOff>
    </xdr:to>
    <xdr:sp macro="" textlink="">
      <xdr:nvSpPr>
        <xdr:cNvPr id="316" name="円/楕円 315"/>
        <xdr:cNvSpPr/>
      </xdr:nvSpPr>
      <xdr:spPr>
        <a:xfrm>
          <a:off x="7810500" y="58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6964</xdr:rowOff>
    </xdr:from>
    <xdr:ext cx="534377" cy="259045"/>
    <xdr:sp macro="" textlink="">
      <xdr:nvSpPr>
        <xdr:cNvPr id="317" name="テキスト ボックス 316"/>
        <xdr:cNvSpPr txBox="1"/>
      </xdr:nvSpPr>
      <xdr:spPr>
        <a:xfrm>
          <a:off x="7594111" y="566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44285</xdr:rowOff>
    </xdr:from>
    <xdr:to>
      <xdr:col>10</xdr:col>
      <xdr:colOff>155575</xdr:colOff>
      <xdr:row>34</xdr:row>
      <xdr:rowOff>145885</xdr:rowOff>
    </xdr:to>
    <xdr:sp macro="" textlink="">
      <xdr:nvSpPr>
        <xdr:cNvPr id="318" name="円/楕円 317"/>
        <xdr:cNvSpPr/>
      </xdr:nvSpPr>
      <xdr:spPr>
        <a:xfrm>
          <a:off x="6921500" y="58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162412</xdr:rowOff>
    </xdr:from>
    <xdr:ext cx="534377" cy="259045"/>
    <xdr:sp macro="" textlink="">
      <xdr:nvSpPr>
        <xdr:cNvPr id="319" name="テキスト ボックス 318"/>
        <xdr:cNvSpPr txBox="1"/>
      </xdr:nvSpPr>
      <xdr:spPr>
        <a:xfrm>
          <a:off x="6705111" y="56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123813</xdr:rowOff>
    </xdr:from>
    <xdr:to>
      <xdr:col>15</xdr:col>
      <xdr:colOff>180975</xdr:colOff>
      <xdr:row>58</xdr:row>
      <xdr:rowOff>138789</xdr:rowOff>
    </xdr:to>
    <xdr:cxnSp macro="">
      <xdr:nvCxnSpPr>
        <xdr:cNvPr id="348" name="直線コネクタ 347"/>
        <xdr:cNvCxnSpPr/>
      </xdr:nvCxnSpPr>
      <xdr:spPr>
        <a:xfrm flipV="1">
          <a:off x="9639300" y="10067913"/>
          <a:ext cx="8382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138789</xdr:rowOff>
    </xdr:from>
    <xdr:to>
      <xdr:col>14</xdr:col>
      <xdr:colOff>28575</xdr:colOff>
      <xdr:row>58</xdr:row>
      <xdr:rowOff>139340</xdr:rowOff>
    </xdr:to>
    <xdr:cxnSp macro="">
      <xdr:nvCxnSpPr>
        <xdr:cNvPr id="351" name="直線コネクタ 350"/>
        <xdr:cNvCxnSpPr/>
      </xdr:nvCxnSpPr>
      <xdr:spPr>
        <a:xfrm flipV="1">
          <a:off x="8750300" y="10082889"/>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139340</xdr:rowOff>
    </xdr:from>
    <xdr:to>
      <xdr:col>12</xdr:col>
      <xdr:colOff>511175</xdr:colOff>
      <xdr:row>58</xdr:row>
      <xdr:rowOff>143913</xdr:rowOff>
    </xdr:to>
    <xdr:cxnSp macro="">
      <xdr:nvCxnSpPr>
        <xdr:cNvPr id="354" name="直線コネクタ 353"/>
        <xdr:cNvCxnSpPr/>
      </xdr:nvCxnSpPr>
      <xdr:spPr>
        <a:xfrm flipV="1">
          <a:off x="7861300" y="100834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140056</xdr:rowOff>
    </xdr:from>
    <xdr:to>
      <xdr:col>11</xdr:col>
      <xdr:colOff>307975</xdr:colOff>
      <xdr:row>58</xdr:row>
      <xdr:rowOff>143913</xdr:rowOff>
    </xdr:to>
    <xdr:cxnSp macro="">
      <xdr:nvCxnSpPr>
        <xdr:cNvPr id="357" name="直線コネクタ 356"/>
        <xdr:cNvCxnSpPr/>
      </xdr:nvCxnSpPr>
      <xdr:spPr>
        <a:xfrm>
          <a:off x="6972300" y="10084156"/>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73013</xdr:rowOff>
    </xdr:from>
    <xdr:to>
      <xdr:col>15</xdr:col>
      <xdr:colOff>231775</xdr:colOff>
      <xdr:row>59</xdr:row>
      <xdr:rowOff>3163</xdr:rowOff>
    </xdr:to>
    <xdr:sp macro="" textlink="">
      <xdr:nvSpPr>
        <xdr:cNvPr id="367" name="円/楕円 366"/>
        <xdr:cNvSpPr/>
      </xdr:nvSpPr>
      <xdr:spPr>
        <a:xfrm>
          <a:off x="104267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87989</xdr:rowOff>
    </xdr:from>
    <xdr:to>
      <xdr:col>14</xdr:col>
      <xdr:colOff>79375</xdr:colOff>
      <xdr:row>59</xdr:row>
      <xdr:rowOff>18139</xdr:rowOff>
    </xdr:to>
    <xdr:sp macro="" textlink="">
      <xdr:nvSpPr>
        <xdr:cNvPr id="369" name="円/楕円 368"/>
        <xdr:cNvSpPr/>
      </xdr:nvSpPr>
      <xdr:spPr>
        <a:xfrm>
          <a:off x="9588500" y="100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9266</xdr:rowOff>
    </xdr:from>
    <xdr:ext cx="534377" cy="259045"/>
    <xdr:sp macro="" textlink="">
      <xdr:nvSpPr>
        <xdr:cNvPr id="370" name="テキスト ボックス 369"/>
        <xdr:cNvSpPr txBox="1"/>
      </xdr:nvSpPr>
      <xdr:spPr>
        <a:xfrm>
          <a:off x="9372111" y="1012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88540</xdr:rowOff>
    </xdr:from>
    <xdr:to>
      <xdr:col>12</xdr:col>
      <xdr:colOff>561975</xdr:colOff>
      <xdr:row>59</xdr:row>
      <xdr:rowOff>18690</xdr:rowOff>
    </xdr:to>
    <xdr:sp macro="" textlink="">
      <xdr:nvSpPr>
        <xdr:cNvPr id="371" name="円/楕円 370"/>
        <xdr:cNvSpPr/>
      </xdr:nvSpPr>
      <xdr:spPr>
        <a:xfrm>
          <a:off x="8699500" y="100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9817</xdr:rowOff>
    </xdr:from>
    <xdr:ext cx="534377" cy="259045"/>
    <xdr:sp macro="" textlink="">
      <xdr:nvSpPr>
        <xdr:cNvPr id="372" name="テキスト ボックス 371"/>
        <xdr:cNvSpPr txBox="1"/>
      </xdr:nvSpPr>
      <xdr:spPr>
        <a:xfrm>
          <a:off x="8483111" y="101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93113</xdr:rowOff>
    </xdr:from>
    <xdr:to>
      <xdr:col>11</xdr:col>
      <xdr:colOff>358775</xdr:colOff>
      <xdr:row>59</xdr:row>
      <xdr:rowOff>23263</xdr:rowOff>
    </xdr:to>
    <xdr:sp macro="" textlink="">
      <xdr:nvSpPr>
        <xdr:cNvPr id="373" name="円/楕円 372"/>
        <xdr:cNvSpPr/>
      </xdr:nvSpPr>
      <xdr:spPr>
        <a:xfrm>
          <a:off x="7810500" y="100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39790</xdr:rowOff>
    </xdr:from>
    <xdr:ext cx="534377" cy="259045"/>
    <xdr:sp macro="" textlink="">
      <xdr:nvSpPr>
        <xdr:cNvPr id="374" name="テキスト ボックス 373"/>
        <xdr:cNvSpPr txBox="1"/>
      </xdr:nvSpPr>
      <xdr:spPr>
        <a:xfrm>
          <a:off x="7594111" y="98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89256</xdr:rowOff>
    </xdr:from>
    <xdr:to>
      <xdr:col>10</xdr:col>
      <xdr:colOff>155575</xdr:colOff>
      <xdr:row>59</xdr:row>
      <xdr:rowOff>19406</xdr:rowOff>
    </xdr:to>
    <xdr:sp macro="" textlink="">
      <xdr:nvSpPr>
        <xdr:cNvPr id="375" name="円/楕円 374"/>
        <xdr:cNvSpPr/>
      </xdr:nvSpPr>
      <xdr:spPr>
        <a:xfrm>
          <a:off x="6921500" y="100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35933</xdr:rowOff>
    </xdr:from>
    <xdr:ext cx="534377" cy="259045"/>
    <xdr:sp macro="" textlink="">
      <xdr:nvSpPr>
        <xdr:cNvPr id="376" name="テキスト ボックス 375"/>
        <xdr:cNvSpPr txBox="1"/>
      </xdr:nvSpPr>
      <xdr:spPr>
        <a:xfrm>
          <a:off x="6705111" y="9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148361</xdr:rowOff>
    </xdr:from>
    <xdr:to>
      <xdr:col>15</xdr:col>
      <xdr:colOff>180975</xdr:colOff>
      <xdr:row>79</xdr:row>
      <xdr:rowOff>1663</xdr:rowOff>
    </xdr:to>
    <xdr:cxnSp macro="">
      <xdr:nvCxnSpPr>
        <xdr:cNvPr id="405" name="直線コネクタ 404"/>
        <xdr:cNvCxnSpPr/>
      </xdr:nvCxnSpPr>
      <xdr:spPr>
        <a:xfrm flipV="1">
          <a:off x="9639300" y="13521461"/>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97561</xdr:rowOff>
    </xdr:from>
    <xdr:to>
      <xdr:col>15</xdr:col>
      <xdr:colOff>231775</xdr:colOff>
      <xdr:row>79</xdr:row>
      <xdr:rowOff>27711</xdr:rowOff>
    </xdr:to>
    <xdr:sp macro="" textlink="">
      <xdr:nvSpPr>
        <xdr:cNvPr id="415" name="円/楕円 414"/>
        <xdr:cNvSpPr/>
      </xdr:nvSpPr>
      <xdr:spPr>
        <a:xfrm>
          <a:off x="10426700" y="134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122313</xdr:rowOff>
    </xdr:from>
    <xdr:to>
      <xdr:col>14</xdr:col>
      <xdr:colOff>79375</xdr:colOff>
      <xdr:row>79</xdr:row>
      <xdr:rowOff>52463</xdr:rowOff>
    </xdr:to>
    <xdr:sp macro="" textlink="">
      <xdr:nvSpPr>
        <xdr:cNvPr id="417" name="円/楕円 416"/>
        <xdr:cNvSpPr/>
      </xdr:nvSpPr>
      <xdr:spPr>
        <a:xfrm>
          <a:off x="9588500" y="134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43590</xdr:rowOff>
    </xdr:from>
    <xdr:ext cx="534377" cy="259045"/>
    <xdr:sp macro="" textlink="">
      <xdr:nvSpPr>
        <xdr:cNvPr id="418" name="テキスト ボックス 417"/>
        <xdr:cNvSpPr txBox="1"/>
      </xdr:nvSpPr>
      <xdr:spPr>
        <a:xfrm>
          <a:off x="9372111" y="135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21811</xdr:rowOff>
    </xdr:from>
    <xdr:to>
      <xdr:col>15</xdr:col>
      <xdr:colOff>180975</xdr:colOff>
      <xdr:row>98</xdr:row>
      <xdr:rowOff>31145</xdr:rowOff>
    </xdr:to>
    <xdr:cxnSp macro="">
      <xdr:nvCxnSpPr>
        <xdr:cNvPr id="447" name="直線コネクタ 446"/>
        <xdr:cNvCxnSpPr/>
      </xdr:nvCxnSpPr>
      <xdr:spPr>
        <a:xfrm>
          <a:off x="9639300" y="16823911"/>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151795</xdr:rowOff>
    </xdr:from>
    <xdr:to>
      <xdr:col>15</xdr:col>
      <xdr:colOff>231775</xdr:colOff>
      <xdr:row>98</xdr:row>
      <xdr:rowOff>81945</xdr:rowOff>
    </xdr:to>
    <xdr:sp macro="" textlink="">
      <xdr:nvSpPr>
        <xdr:cNvPr id="457" name="円/楕円 456"/>
        <xdr:cNvSpPr/>
      </xdr:nvSpPr>
      <xdr:spPr>
        <a:xfrm>
          <a:off x="10426700" y="167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130222</xdr:rowOff>
    </xdr:from>
    <xdr:ext cx="534377" cy="259045"/>
    <xdr:sp macro="" textlink="">
      <xdr:nvSpPr>
        <xdr:cNvPr id="458" name="普通建設事業費 （ うち更新整備　）該当値テキスト"/>
        <xdr:cNvSpPr txBox="1"/>
      </xdr:nvSpPr>
      <xdr:spPr>
        <a:xfrm>
          <a:off x="10528300" y="167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142461</xdr:rowOff>
    </xdr:from>
    <xdr:to>
      <xdr:col>14</xdr:col>
      <xdr:colOff>79375</xdr:colOff>
      <xdr:row>98</xdr:row>
      <xdr:rowOff>72611</xdr:rowOff>
    </xdr:to>
    <xdr:sp macro="" textlink="">
      <xdr:nvSpPr>
        <xdr:cNvPr id="459" name="円/楕円 458"/>
        <xdr:cNvSpPr/>
      </xdr:nvSpPr>
      <xdr:spPr>
        <a:xfrm>
          <a:off x="9588500" y="167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63738</xdr:rowOff>
    </xdr:from>
    <xdr:ext cx="534377" cy="259045"/>
    <xdr:sp macro="" textlink="">
      <xdr:nvSpPr>
        <xdr:cNvPr id="460" name="テキスト ボックス 459"/>
        <xdr:cNvSpPr txBox="1"/>
      </xdr:nvSpPr>
      <xdr:spPr>
        <a:xfrm>
          <a:off x="9372111" y="1686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156223</xdr:rowOff>
    </xdr:from>
    <xdr:to>
      <xdr:col>23</xdr:col>
      <xdr:colOff>517525</xdr:colOff>
      <xdr:row>36</xdr:row>
      <xdr:rowOff>63293</xdr:rowOff>
    </xdr:to>
    <xdr:cxnSp macro="">
      <xdr:nvCxnSpPr>
        <xdr:cNvPr id="487" name="直線コネクタ 486"/>
        <xdr:cNvCxnSpPr/>
      </xdr:nvCxnSpPr>
      <xdr:spPr>
        <a:xfrm>
          <a:off x="15481300" y="5985523"/>
          <a:ext cx="838200" cy="2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156223</xdr:rowOff>
    </xdr:from>
    <xdr:to>
      <xdr:col>22</xdr:col>
      <xdr:colOff>365125</xdr:colOff>
      <xdr:row>35</xdr:row>
      <xdr:rowOff>46431</xdr:rowOff>
    </xdr:to>
    <xdr:cxnSp macro="">
      <xdr:nvCxnSpPr>
        <xdr:cNvPr id="490" name="直線コネクタ 489"/>
        <xdr:cNvCxnSpPr/>
      </xdr:nvCxnSpPr>
      <xdr:spPr>
        <a:xfrm flipV="1">
          <a:off x="14592300" y="5985523"/>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46431</xdr:rowOff>
    </xdr:from>
    <xdr:to>
      <xdr:col>21</xdr:col>
      <xdr:colOff>161925</xdr:colOff>
      <xdr:row>36</xdr:row>
      <xdr:rowOff>98808</xdr:rowOff>
    </xdr:to>
    <xdr:cxnSp macro="">
      <xdr:nvCxnSpPr>
        <xdr:cNvPr id="493" name="直線コネクタ 492"/>
        <xdr:cNvCxnSpPr/>
      </xdr:nvCxnSpPr>
      <xdr:spPr>
        <a:xfrm flipV="1">
          <a:off x="13703300" y="6047181"/>
          <a:ext cx="889000" cy="2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98808</xdr:rowOff>
    </xdr:from>
    <xdr:to>
      <xdr:col>19</xdr:col>
      <xdr:colOff>644525</xdr:colOff>
      <xdr:row>38</xdr:row>
      <xdr:rowOff>121741</xdr:rowOff>
    </xdr:to>
    <xdr:cxnSp macro="">
      <xdr:nvCxnSpPr>
        <xdr:cNvPr id="496" name="直線コネクタ 495"/>
        <xdr:cNvCxnSpPr/>
      </xdr:nvCxnSpPr>
      <xdr:spPr>
        <a:xfrm flipV="1">
          <a:off x="12814300" y="6271008"/>
          <a:ext cx="889000" cy="3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12493</xdr:rowOff>
    </xdr:from>
    <xdr:to>
      <xdr:col>23</xdr:col>
      <xdr:colOff>568325</xdr:colOff>
      <xdr:row>36</xdr:row>
      <xdr:rowOff>114093</xdr:rowOff>
    </xdr:to>
    <xdr:sp macro="" textlink="">
      <xdr:nvSpPr>
        <xdr:cNvPr id="506" name="円/楕円 505"/>
        <xdr:cNvSpPr/>
      </xdr:nvSpPr>
      <xdr:spPr>
        <a:xfrm>
          <a:off x="16268700" y="61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35370</xdr:rowOff>
    </xdr:from>
    <xdr:ext cx="534377" cy="259045"/>
    <xdr:sp macro="" textlink="">
      <xdr:nvSpPr>
        <xdr:cNvPr id="507" name="災害復旧事業費該当値テキスト"/>
        <xdr:cNvSpPr txBox="1"/>
      </xdr:nvSpPr>
      <xdr:spPr>
        <a:xfrm>
          <a:off x="16370300" y="60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105423</xdr:rowOff>
    </xdr:from>
    <xdr:to>
      <xdr:col>22</xdr:col>
      <xdr:colOff>415925</xdr:colOff>
      <xdr:row>35</xdr:row>
      <xdr:rowOff>35573</xdr:rowOff>
    </xdr:to>
    <xdr:sp macro="" textlink="">
      <xdr:nvSpPr>
        <xdr:cNvPr id="508" name="円/楕円 507"/>
        <xdr:cNvSpPr/>
      </xdr:nvSpPr>
      <xdr:spPr>
        <a:xfrm>
          <a:off x="15430500" y="5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52100</xdr:rowOff>
    </xdr:from>
    <xdr:ext cx="534377" cy="259045"/>
    <xdr:sp macro="" textlink="">
      <xdr:nvSpPr>
        <xdr:cNvPr id="509" name="テキスト ボックス 508"/>
        <xdr:cNvSpPr txBox="1"/>
      </xdr:nvSpPr>
      <xdr:spPr>
        <a:xfrm>
          <a:off x="15214111" y="57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167081</xdr:rowOff>
    </xdr:from>
    <xdr:to>
      <xdr:col>21</xdr:col>
      <xdr:colOff>212725</xdr:colOff>
      <xdr:row>35</xdr:row>
      <xdr:rowOff>97231</xdr:rowOff>
    </xdr:to>
    <xdr:sp macro="" textlink="">
      <xdr:nvSpPr>
        <xdr:cNvPr id="510" name="円/楕円 509"/>
        <xdr:cNvSpPr/>
      </xdr:nvSpPr>
      <xdr:spPr>
        <a:xfrm>
          <a:off x="14541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113758</xdr:rowOff>
    </xdr:from>
    <xdr:ext cx="534377" cy="259045"/>
    <xdr:sp macro="" textlink="">
      <xdr:nvSpPr>
        <xdr:cNvPr id="511" name="テキスト ボックス 510"/>
        <xdr:cNvSpPr txBox="1"/>
      </xdr:nvSpPr>
      <xdr:spPr>
        <a:xfrm>
          <a:off x="14325111" y="57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48008</xdr:rowOff>
    </xdr:from>
    <xdr:to>
      <xdr:col>20</xdr:col>
      <xdr:colOff>9525</xdr:colOff>
      <xdr:row>36</xdr:row>
      <xdr:rowOff>149608</xdr:rowOff>
    </xdr:to>
    <xdr:sp macro="" textlink="">
      <xdr:nvSpPr>
        <xdr:cNvPr id="512" name="円/楕円 511"/>
        <xdr:cNvSpPr/>
      </xdr:nvSpPr>
      <xdr:spPr>
        <a:xfrm>
          <a:off x="13652500" y="62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166135</xdr:rowOff>
    </xdr:from>
    <xdr:ext cx="534377" cy="259045"/>
    <xdr:sp macro="" textlink="">
      <xdr:nvSpPr>
        <xdr:cNvPr id="513" name="テキスト ボックス 512"/>
        <xdr:cNvSpPr txBox="1"/>
      </xdr:nvSpPr>
      <xdr:spPr>
        <a:xfrm>
          <a:off x="13436111" y="599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70941</xdr:rowOff>
    </xdr:from>
    <xdr:to>
      <xdr:col>18</xdr:col>
      <xdr:colOff>492125</xdr:colOff>
      <xdr:row>39</xdr:row>
      <xdr:rowOff>1091</xdr:rowOff>
    </xdr:to>
    <xdr:sp macro="" textlink="">
      <xdr:nvSpPr>
        <xdr:cNvPr id="514" name="円/楕円 513"/>
        <xdr:cNvSpPr/>
      </xdr:nvSpPr>
      <xdr:spPr>
        <a:xfrm>
          <a:off x="12763500" y="65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163668</xdr:rowOff>
    </xdr:from>
    <xdr:ext cx="469744" cy="259045"/>
    <xdr:sp macro="" textlink="">
      <xdr:nvSpPr>
        <xdr:cNvPr id="515" name="テキスト ボックス 514"/>
        <xdr:cNvSpPr txBox="1"/>
      </xdr:nvSpPr>
      <xdr:spPr>
        <a:xfrm>
          <a:off x="12579427" y="66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160236</xdr:rowOff>
    </xdr:from>
    <xdr:to>
      <xdr:col>23</xdr:col>
      <xdr:colOff>517525</xdr:colOff>
      <xdr:row>74</xdr:row>
      <xdr:rowOff>166992</xdr:rowOff>
    </xdr:to>
    <xdr:cxnSp macro="">
      <xdr:nvCxnSpPr>
        <xdr:cNvPr id="593" name="直線コネクタ 592"/>
        <xdr:cNvCxnSpPr/>
      </xdr:nvCxnSpPr>
      <xdr:spPr>
        <a:xfrm>
          <a:off x="15481300" y="1284753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160236</xdr:rowOff>
    </xdr:from>
    <xdr:to>
      <xdr:col>22</xdr:col>
      <xdr:colOff>365125</xdr:colOff>
      <xdr:row>74</xdr:row>
      <xdr:rowOff>161112</xdr:rowOff>
    </xdr:to>
    <xdr:cxnSp macro="">
      <xdr:nvCxnSpPr>
        <xdr:cNvPr id="596" name="直線コネクタ 595"/>
        <xdr:cNvCxnSpPr/>
      </xdr:nvCxnSpPr>
      <xdr:spPr>
        <a:xfrm flipV="1">
          <a:off x="14592300" y="1284753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127800</xdr:rowOff>
    </xdr:from>
    <xdr:to>
      <xdr:col>21</xdr:col>
      <xdr:colOff>161925</xdr:colOff>
      <xdr:row>74</xdr:row>
      <xdr:rowOff>161112</xdr:rowOff>
    </xdr:to>
    <xdr:cxnSp macro="">
      <xdr:nvCxnSpPr>
        <xdr:cNvPr id="599" name="直線コネクタ 598"/>
        <xdr:cNvCxnSpPr/>
      </xdr:nvCxnSpPr>
      <xdr:spPr>
        <a:xfrm>
          <a:off x="13703300" y="12815100"/>
          <a:ext cx="8890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3201</xdr:rowOff>
    </xdr:from>
    <xdr:to>
      <xdr:col>19</xdr:col>
      <xdr:colOff>644525</xdr:colOff>
      <xdr:row>74</xdr:row>
      <xdr:rowOff>127800</xdr:rowOff>
    </xdr:to>
    <xdr:cxnSp macro="">
      <xdr:nvCxnSpPr>
        <xdr:cNvPr id="602" name="直線コネクタ 601"/>
        <xdr:cNvCxnSpPr/>
      </xdr:nvCxnSpPr>
      <xdr:spPr>
        <a:xfrm>
          <a:off x="12814300" y="12690501"/>
          <a:ext cx="889000" cy="1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116192</xdr:rowOff>
    </xdr:from>
    <xdr:to>
      <xdr:col>23</xdr:col>
      <xdr:colOff>568325</xdr:colOff>
      <xdr:row>75</xdr:row>
      <xdr:rowOff>46342</xdr:rowOff>
    </xdr:to>
    <xdr:sp macro="" textlink="">
      <xdr:nvSpPr>
        <xdr:cNvPr id="612" name="円/楕円 611"/>
        <xdr:cNvSpPr/>
      </xdr:nvSpPr>
      <xdr:spPr>
        <a:xfrm>
          <a:off x="16268700" y="128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139069</xdr:rowOff>
    </xdr:from>
    <xdr:ext cx="534377" cy="259045"/>
    <xdr:sp macro="" textlink="">
      <xdr:nvSpPr>
        <xdr:cNvPr id="613" name="公債費該当値テキスト"/>
        <xdr:cNvSpPr txBox="1"/>
      </xdr:nvSpPr>
      <xdr:spPr>
        <a:xfrm>
          <a:off x="16370300" y="126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109436</xdr:rowOff>
    </xdr:from>
    <xdr:to>
      <xdr:col>22</xdr:col>
      <xdr:colOff>415925</xdr:colOff>
      <xdr:row>75</xdr:row>
      <xdr:rowOff>39586</xdr:rowOff>
    </xdr:to>
    <xdr:sp macro="" textlink="">
      <xdr:nvSpPr>
        <xdr:cNvPr id="614" name="円/楕円 613"/>
        <xdr:cNvSpPr/>
      </xdr:nvSpPr>
      <xdr:spPr>
        <a:xfrm>
          <a:off x="15430500" y="127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56113</xdr:rowOff>
    </xdr:from>
    <xdr:ext cx="534377" cy="259045"/>
    <xdr:sp macro="" textlink="">
      <xdr:nvSpPr>
        <xdr:cNvPr id="615" name="テキスト ボックス 614"/>
        <xdr:cNvSpPr txBox="1"/>
      </xdr:nvSpPr>
      <xdr:spPr>
        <a:xfrm>
          <a:off x="15214111" y="125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110312</xdr:rowOff>
    </xdr:from>
    <xdr:to>
      <xdr:col>21</xdr:col>
      <xdr:colOff>212725</xdr:colOff>
      <xdr:row>75</xdr:row>
      <xdr:rowOff>40462</xdr:rowOff>
    </xdr:to>
    <xdr:sp macro="" textlink="">
      <xdr:nvSpPr>
        <xdr:cNvPr id="616" name="円/楕円 615"/>
        <xdr:cNvSpPr/>
      </xdr:nvSpPr>
      <xdr:spPr>
        <a:xfrm>
          <a:off x="14541500" y="127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56989</xdr:rowOff>
    </xdr:from>
    <xdr:ext cx="534377" cy="259045"/>
    <xdr:sp macro="" textlink="">
      <xdr:nvSpPr>
        <xdr:cNvPr id="617" name="テキスト ボックス 616"/>
        <xdr:cNvSpPr txBox="1"/>
      </xdr:nvSpPr>
      <xdr:spPr>
        <a:xfrm>
          <a:off x="14325111" y="125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77000</xdr:rowOff>
    </xdr:from>
    <xdr:to>
      <xdr:col>20</xdr:col>
      <xdr:colOff>9525</xdr:colOff>
      <xdr:row>75</xdr:row>
      <xdr:rowOff>7150</xdr:rowOff>
    </xdr:to>
    <xdr:sp macro="" textlink="">
      <xdr:nvSpPr>
        <xdr:cNvPr id="618" name="円/楕円 617"/>
        <xdr:cNvSpPr/>
      </xdr:nvSpPr>
      <xdr:spPr>
        <a:xfrm>
          <a:off x="13652500" y="127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23677</xdr:rowOff>
    </xdr:from>
    <xdr:ext cx="534377" cy="259045"/>
    <xdr:sp macro="" textlink="">
      <xdr:nvSpPr>
        <xdr:cNvPr id="619" name="テキスト ボックス 618"/>
        <xdr:cNvSpPr txBox="1"/>
      </xdr:nvSpPr>
      <xdr:spPr>
        <a:xfrm>
          <a:off x="13436111" y="12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123851</xdr:rowOff>
    </xdr:from>
    <xdr:to>
      <xdr:col>18</xdr:col>
      <xdr:colOff>492125</xdr:colOff>
      <xdr:row>74</xdr:row>
      <xdr:rowOff>54001</xdr:rowOff>
    </xdr:to>
    <xdr:sp macro="" textlink="">
      <xdr:nvSpPr>
        <xdr:cNvPr id="620" name="円/楕円 619"/>
        <xdr:cNvSpPr/>
      </xdr:nvSpPr>
      <xdr:spPr>
        <a:xfrm>
          <a:off x="12763500" y="126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70528</xdr:rowOff>
    </xdr:from>
    <xdr:ext cx="534377" cy="259045"/>
    <xdr:sp macro="" textlink="">
      <xdr:nvSpPr>
        <xdr:cNvPr id="621" name="テキスト ボックス 620"/>
        <xdr:cNvSpPr txBox="1"/>
      </xdr:nvSpPr>
      <xdr:spPr>
        <a:xfrm>
          <a:off x="12547111" y="124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39246</xdr:rowOff>
    </xdr:from>
    <xdr:to>
      <xdr:col>23</xdr:col>
      <xdr:colOff>517525</xdr:colOff>
      <xdr:row>98</xdr:row>
      <xdr:rowOff>165894</xdr:rowOff>
    </xdr:to>
    <xdr:cxnSp macro="">
      <xdr:nvCxnSpPr>
        <xdr:cNvPr id="650" name="直線コネクタ 649"/>
        <xdr:cNvCxnSpPr/>
      </xdr:nvCxnSpPr>
      <xdr:spPr>
        <a:xfrm>
          <a:off x="15481300" y="16841346"/>
          <a:ext cx="838200" cy="1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39246</xdr:rowOff>
    </xdr:from>
    <xdr:to>
      <xdr:col>22</xdr:col>
      <xdr:colOff>365125</xdr:colOff>
      <xdr:row>99</xdr:row>
      <xdr:rowOff>5420</xdr:rowOff>
    </xdr:to>
    <xdr:cxnSp macro="">
      <xdr:nvCxnSpPr>
        <xdr:cNvPr id="653" name="直線コネクタ 652"/>
        <xdr:cNvCxnSpPr/>
      </xdr:nvCxnSpPr>
      <xdr:spPr>
        <a:xfrm flipV="1">
          <a:off x="14592300" y="16841346"/>
          <a:ext cx="889000" cy="1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136130</xdr:rowOff>
    </xdr:from>
    <xdr:to>
      <xdr:col>21</xdr:col>
      <xdr:colOff>161925</xdr:colOff>
      <xdr:row>99</xdr:row>
      <xdr:rowOff>5420</xdr:rowOff>
    </xdr:to>
    <xdr:cxnSp macro="">
      <xdr:nvCxnSpPr>
        <xdr:cNvPr id="656" name="直線コネクタ 655"/>
        <xdr:cNvCxnSpPr/>
      </xdr:nvCxnSpPr>
      <xdr:spPr>
        <a:xfrm>
          <a:off x="13703300" y="16938230"/>
          <a:ext cx="8890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106203</xdr:rowOff>
    </xdr:from>
    <xdr:to>
      <xdr:col>19</xdr:col>
      <xdr:colOff>644525</xdr:colOff>
      <xdr:row>98</xdr:row>
      <xdr:rowOff>136130</xdr:rowOff>
    </xdr:to>
    <xdr:cxnSp macro="">
      <xdr:nvCxnSpPr>
        <xdr:cNvPr id="659" name="直線コネクタ 658"/>
        <xdr:cNvCxnSpPr/>
      </xdr:nvCxnSpPr>
      <xdr:spPr>
        <a:xfrm>
          <a:off x="12814300" y="16908303"/>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115094</xdr:rowOff>
    </xdr:from>
    <xdr:to>
      <xdr:col>23</xdr:col>
      <xdr:colOff>568325</xdr:colOff>
      <xdr:row>99</xdr:row>
      <xdr:rowOff>45244</xdr:rowOff>
    </xdr:to>
    <xdr:sp macro="" textlink="">
      <xdr:nvSpPr>
        <xdr:cNvPr id="669" name="円/楕円 668"/>
        <xdr:cNvSpPr/>
      </xdr:nvSpPr>
      <xdr:spPr>
        <a:xfrm>
          <a:off x="16268700" y="169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159896</xdr:rowOff>
    </xdr:from>
    <xdr:to>
      <xdr:col>22</xdr:col>
      <xdr:colOff>415925</xdr:colOff>
      <xdr:row>98</xdr:row>
      <xdr:rowOff>90046</xdr:rowOff>
    </xdr:to>
    <xdr:sp macro="" textlink="">
      <xdr:nvSpPr>
        <xdr:cNvPr id="671" name="円/楕円 670"/>
        <xdr:cNvSpPr/>
      </xdr:nvSpPr>
      <xdr:spPr>
        <a:xfrm>
          <a:off x="15430500" y="167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106573</xdr:rowOff>
    </xdr:from>
    <xdr:ext cx="534377" cy="259045"/>
    <xdr:sp macro="" textlink="">
      <xdr:nvSpPr>
        <xdr:cNvPr id="672" name="テキスト ボックス 671"/>
        <xdr:cNvSpPr txBox="1"/>
      </xdr:nvSpPr>
      <xdr:spPr>
        <a:xfrm>
          <a:off x="15214111" y="16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126070</xdr:rowOff>
    </xdr:from>
    <xdr:to>
      <xdr:col>21</xdr:col>
      <xdr:colOff>212725</xdr:colOff>
      <xdr:row>99</xdr:row>
      <xdr:rowOff>56220</xdr:rowOff>
    </xdr:to>
    <xdr:sp macro="" textlink="">
      <xdr:nvSpPr>
        <xdr:cNvPr id="673" name="円/楕円 672"/>
        <xdr:cNvSpPr/>
      </xdr:nvSpPr>
      <xdr:spPr>
        <a:xfrm>
          <a:off x="14541500" y="169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47347</xdr:rowOff>
    </xdr:from>
    <xdr:ext cx="534377" cy="259045"/>
    <xdr:sp macro="" textlink="">
      <xdr:nvSpPr>
        <xdr:cNvPr id="674" name="テキスト ボックス 673"/>
        <xdr:cNvSpPr txBox="1"/>
      </xdr:nvSpPr>
      <xdr:spPr>
        <a:xfrm>
          <a:off x="14325111" y="1702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85330</xdr:rowOff>
    </xdr:from>
    <xdr:to>
      <xdr:col>20</xdr:col>
      <xdr:colOff>9525</xdr:colOff>
      <xdr:row>99</xdr:row>
      <xdr:rowOff>15480</xdr:rowOff>
    </xdr:to>
    <xdr:sp macro="" textlink="">
      <xdr:nvSpPr>
        <xdr:cNvPr id="675" name="円/楕円 674"/>
        <xdr:cNvSpPr/>
      </xdr:nvSpPr>
      <xdr:spPr>
        <a:xfrm>
          <a:off x="13652500" y="168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6607</xdr:rowOff>
    </xdr:from>
    <xdr:ext cx="534377" cy="259045"/>
    <xdr:sp macro="" textlink="">
      <xdr:nvSpPr>
        <xdr:cNvPr id="676" name="テキスト ボックス 675"/>
        <xdr:cNvSpPr txBox="1"/>
      </xdr:nvSpPr>
      <xdr:spPr>
        <a:xfrm>
          <a:off x="13436111" y="169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55403</xdr:rowOff>
    </xdr:from>
    <xdr:to>
      <xdr:col>18</xdr:col>
      <xdr:colOff>492125</xdr:colOff>
      <xdr:row>98</xdr:row>
      <xdr:rowOff>157003</xdr:rowOff>
    </xdr:to>
    <xdr:sp macro="" textlink="">
      <xdr:nvSpPr>
        <xdr:cNvPr id="677" name="円/楕円 676"/>
        <xdr:cNvSpPr/>
      </xdr:nvSpPr>
      <xdr:spPr>
        <a:xfrm>
          <a:off x="12763500" y="168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2080</xdr:rowOff>
    </xdr:from>
    <xdr:ext cx="534377" cy="259045"/>
    <xdr:sp macro="" textlink="">
      <xdr:nvSpPr>
        <xdr:cNvPr id="678" name="テキスト ボックス 677"/>
        <xdr:cNvSpPr txBox="1"/>
      </xdr:nvSpPr>
      <xdr:spPr>
        <a:xfrm>
          <a:off x="12547111" y="166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92323</xdr:rowOff>
    </xdr:from>
    <xdr:to>
      <xdr:col>32</xdr:col>
      <xdr:colOff>187325</xdr:colOff>
      <xdr:row>36</xdr:row>
      <xdr:rowOff>109811</xdr:rowOff>
    </xdr:to>
    <xdr:cxnSp macro="">
      <xdr:nvCxnSpPr>
        <xdr:cNvPr id="703" name="直線コネクタ 702"/>
        <xdr:cNvCxnSpPr/>
      </xdr:nvCxnSpPr>
      <xdr:spPr>
        <a:xfrm flipV="1">
          <a:off x="21323300" y="6264523"/>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109811</xdr:rowOff>
    </xdr:from>
    <xdr:to>
      <xdr:col>31</xdr:col>
      <xdr:colOff>34925</xdr:colOff>
      <xdr:row>36</xdr:row>
      <xdr:rowOff>121869</xdr:rowOff>
    </xdr:to>
    <xdr:cxnSp macro="">
      <xdr:nvCxnSpPr>
        <xdr:cNvPr id="706" name="直線コネクタ 705"/>
        <xdr:cNvCxnSpPr/>
      </xdr:nvCxnSpPr>
      <xdr:spPr>
        <a:xfrm flipV="1">
          <a:off x="20434300" y="628201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121869</xdr:rowOff>
    </xdr:from>
    <xdr:to>
      <xdr:col>29</xdr:col>
      <xdr:colOff>517525</xdr:colOff>
      <xdr:row>36</xdr:row>
      <xdr:rowOff>137185</xdr:rowOff>
    </xdr:to>
    <xdr:cxnSp macro="">
      <xdr:nvCxnSpPr>
        <xdr:cNvPr id="709" name="直線コネクタ 708"/>
        <xdr:cNvCxnSpPr/>
      </xdr:nvCxnSpPr>
      <xdr:spPr>
        <a:xfrm flipV="1">
          <a:off x="19545300" y="629406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137185</xdr:rowOff>
    </xdr:from>
    <xdr:to>
      <xdr:col>28</xdr:col>
      <xdr:colOff>314325</xdr:colOff>
      <xdr:row>36</xdr:row>
      <xdr:rowOff>139929</xdr:rowOff>
    </xdr:to>
    <xdr:cxnSp macro="">
      <xdr:nvCxnSpPr>
        <xdr:cNvPr id="712" name="直線コネクタ 711"/>
        <xdr:cNvCxnSpPr/>
      </xdr:nvCxnSpPr>
      <xdr:spPr>
        <a:xfrm flipV="1">
          <a:off x="18656300" y="63093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41523</xdr:rowOff>
    </xdr:from>
    <xdr:to>
      <xdr:col>32</xdr:col>
      <xdr:colOff>238125</xdr:colOff>
      <xdr:row>36</xdr:row>
      <xdr:rowOff>143123</xdr:rowOff>
    </xdr:to>
    <xdr:sp macro="" textlink="">
      <xdr:nvSpPr>
        <xdr:cNvPr id="722" name="円/楕円 721"/>
        <xdr:cNvSpPr/>
      </xdr:nvSpPr>
      <xdr:spPr>
        <a:xfrm>
          <a:off x="22110700" y="62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64400</xdr:rowOff>
    </xdr:from>
    <xdr:ext cx="469744" cy="259045"/>
    <xdr:sp macro="" textlink="">
      <xdr:nvSpPr>
        <xdr:cNvPr id="723" name="投資及び出資金該当値テキスト"/>
        <xdr:cNvSpPr txBox="1"/>
      </xdr:nvSpPr>
      <xdr:spPr>
        <a:xfrm>
          <a:off x="22212300" y="606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59011</xdr:rowOff>
    </xdr:from>
    <xdr:to>
      <xdr:col>31</xdr:col>
      <xdr:colOff>85725</xdr:colOff>
      <xdr:row>36</xdr:row>
      <xdr:rowOff>160611</xdr:rowOff>
    </xdr:to>
    <xdr:sp macro="" textlink="">
      <xdr:nvSpPr>
        <xdr:cNvPr id="724" name="円/楕円 723"/>
        <xdr:cNvSpPr/>
      </xdr:nvSpPr>
      <xdr:spPr>
        <a:xfrm>
          <a:off x="212725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5688</xdr:rowOff>
    </xdr:from>
    <xdr:ext cx="469744" cy="259045"/>
    <xdr:sp macro="" textlink="">
      <xdr:nvSpPr>
        <xdr:cNvPr id="725" name="テキスト ボックス 724"/>
        <xdr:cNvSpPr txBox="1"/>
      </xdr:nvSpPr>
      <xdr:spPr>
        <a:xfrm>
          <a:off x="21088427" y="600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71069</xdr:rowOff>
    </xdr:from>
    <xdr:to>
      <xdr:col>29</xdr:col>
      <xdr:colOff>568325</xdr:colOff>
      <xdr:row>37</xdr:row>
      <xdr:rowOff>1219</xdr:rowOff>
    </xdr:to>
    <xdr:sp macro="" textlink="">
      <xdr:nvSpPr>
        <xdr:cNvPr id="726" name="円/楕円 725"/>
        <xdr:cNvSpPr/>
      </xdr:nvSpPr>
      <xdr:spPr>
        <a:xfrm>
          <a:off x="20383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17746</xdr:rowOff>
    </xdr:from>
    <xdr:ext cx="469744" cy="259045"/>
    <xdr:sp macro="" textlink="">
      <xdr:nvSpPr>
        <xdr:cNvPr id="727" name="テキスト ボックス 726"/>
        <xdr:cNvSpPr txBox="1"/>
      </xdr:nvSpPr>
      <xdr:spPr>
        <a:xfrm>
          <a:off x="20199427" y="60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86385</xdr:rowOff>
    </xdr:from>
    <xdr:to>
      <xdr:col>28</xdr:col>
      <xdr:colOff>365125</xdr:colOff>
      <xdr:row>37</xdr:row>
      <xdr:rowOff>16535</xdr:rowOff>
    </xdr:to>
    <xdr:sp macro="" textlink="">
      <xdr:nvSpPr>
        <xdr:cNvPr id="728" name="円/楕円 727"/>
        <xdr:cNvSpPr/>
      </xdr:nvSpPr>
      <xdr:spPr>
        <a:xfrm>
          <a:off x="19494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33062</xdr:rowOff>
    </xdr:from>
    <xdr:ext cx="469744" cy="259045"/>
    <xdr:sp macro="" textlink="">
      <xdr:nvSpPr>
        <xdr:cNvPr id="729" name="テキスト ボックス 728"/>
        <xdr:cNvSpPr txBox="1"/>
      </xdr:nvSpPr>
      <xdr:spPr>
        <a:xfrm>
          <a:off x="19310427" y="60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89129</xdr:rowOff>
    </xdr:from>
    <xdr:to>
      <xdr:col>27</xdr:col>
      <xdr:colOff>161925</xdr:colOff>
      <xdr:row>37</xdr:row>
      <xdr:rowOff>19279</xdr:rowOff>
    </xdr:to>
    <xdr:sp macro="" textlink="">
      <xdr:nvSpPr>
        <xdr:cNvPr id="730" name="円/楕円 729"/>
        <xdr:cNvSpPr/>
      </xdr:nvSpPr>
      <xdr:spPr>
        <a:xfrm>
          <a:off x="18605500" y="6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35806</xdr:rowOff>
    </xdr:from>
    <xdr:ext cx="469744" cy="259045"/>
    <xdr:sp macro="" textlink="">
      <xdr:nvSpPr>
        <xdr:cNvPr id="731" name="テキスト ボックス 730"/>
        <xdr:cNvSpPr txBox="1"/>
      </xdr:nvSpPr>
      <xdr:spPr>
        <a:xfrm>
          <a:off x="18421427" y="603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54128</xdr:rowOff>
    </xdr:from>
    <xdr:to>
      <xdr:col>32</xdr:col>
      <xdr:colOff>187325</xdr:colOff>
      <xdr:row>58</xdr:row>
      <xdr:rowOff>80455</xdr:rowOff>
    </xdr:to>
    <xdr:cxnSp macro="">
      <xdr:nvCxnSpPr>
        <xdr:cNvPr id="760" name="直線コネクタ 759"/>
        <xdr:cNvCxnSpPr/>
      </xdr:nvCxnSpPr>
      <xdr:spPr>
        <a:xfrm>
          <a:off x="21323300" y="9998228"/>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54128</xdr:rowOff>
    </xdr:from>
    <xdr:to>
      <xdr:col>31</xdr:col>
      <xdr:colOff>34925</xdr:colOff>
      <xdr:row>58</xdr:row>
      <xdr:rowOff>55842</xdr:rowOff>
    </xdr:to>
    <xdr:cxnSp macro="">
      <xdr:nvCxnSpPr>
        <xdr:cNvPr id="763" name="直線コネクタ 762"/>
        <xdr:cNvCxnSpPr/>
      </xdr:nvCxnSpPr>
      <xdr:spPr>
        <a:xfrm flipV="1">
          <a:off x="20434300" y="999822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54661</xdr:rowOff>
    </xdr:from>
    <xdr:to>
      <xdr:col>29</xdr:col>
      <xdr:colOff>517525</xdr:colOff>
      <xdr:row>58</xdr:row>
      <xdr:rowOff>55842</xdr:rowOff>
    </xdr:to>
    <xdr:cxnSp macro="">
      <xdr:nvCxnSpPr>
        <xdr:cNvPr id="766" name="直線コネクタ 765"/>
        <xdr:cNvCxnSpPr/>
      </xdr:nvCxnSpPr>
      <xdr:spPr>
        <a:xfrm>
          <a:off x="19545300" y="999876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54661</xdr:rowOff>
    </xdr:from>
    <xdr:to>
      <xdr:col>28</xdr:col>
      <xdr:colOff>314325</xdr:colOff>
      <xdr:row>58</xdr:row>
      <xdr:rowOff>57404</xdr:rowOff>
    </xdr:to>
    <xdr:cxnSp macro="">
      <xdr:nvCxnSpPr>
        <xdr:cNvPr id="769" name="直線コネクタ 768"/>
        <xdr:cNvCxnSpPr/>
      </xdr:nvCxnSpPr>
      <xdr:spPr>
        <a:xfrm flipV="1">
          <a:off x="18656300" y="99987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29655</xdr:rowOff>
    </xdr:from>
    <xdr:to>
      <xdr:col>32</xdr:col>
      <xdr:colOff>238125</xdr:colOff>
      <xdr:row>58</xdr:row>
      <xdr:rowOff>131255</xdr:rowOff>
    </xdr:to>
    <xdr:sp macro="" textlink="">
      <xdr:nvSpPr>
        <xdr:cNvPr id="779" name="円/楕円 778"/>
        <xdr:cNvSpPr/>
      </xdr:nvSpPr>
      <xdr:spPr>
        <a:xfrm>
          <a:off x="22110700" y="99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8082</xdr:rowOff>
    </xdr:from>
    <xdr:ext cx="469744" cy="259045"/>
    <xdr:sp macro="" textlink="">
      <xdr:nvSpPr>
        <xdr:cNvPr id="780" name="貸付金該当値テキスト"/>
        <xdr:cNvSpPr txBox="1"/>
      </xdr:nvSpPr>
      <xdr:spPr>
        <a:xfrm>
          <a:off x="22212300" y="995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3328</xdr:rowOff>
    </xdr:from>
    <xdr:to>
      <xdr:col>31</xdr:col>
      <xdr:colOff>85725</xdr:colOff>
      <xdr:row>58</xdr:row>
      <xdr:rowOff>104928</xdr:rowOff>
    </xdr:to>
    <xdr:sp macro="" textlink="">
      <xdr:nvSpPr>
        <xdr:cNvPr id="781" name="円/楕円 780"/>
        <xdr:cNvSpPr/>
      </xdr:nvSpPr>
      <xdr:spPr>
        <a:xfrm>
          <a:off x="21272500" y="99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96055</xdr:rowOff>
    </xdr:from>
    <xdr:ext cx="469744" cy="259045"/>
    <xdr:sp macro="" textlink="">
      <xdr:nvSpPr>
        <xdr:cNvPr id="782" name="テキスト ボックス 781"/>
        <xdr:cNvSpPr txBox="1"/>
      </xdr:nvSpPr>
      <xdr:spPr>
        <a:xfrm>
          <a:off x="21088427" y="100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5042</xdr:rowOff>
    </xdr:from>
    <xdr:to>
      <xdr:col>29</xdr:col>
      <xdr:colOff>568325</xdr:colOff>
      <xdr:row>58</xdr:row>
      <xdr:rowOff>106642</xdr:rowOff>
    </xdr:to>
    <xdr:sp macro="" textlink="">
      <xdr:nvSpPr>
        <xdr:cNvPr id="783" name="円/楕円 782"/>
        <xdr:cNvSpPr/>
      </xdr:nvSpPr>
      <xdr:spPr>
        <a:xfrm>
          <a:off x="20383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97769</xdr:rowOff>
    </xdr:from>
    <xdr:ext cx="469744" cy="259045"/>
    <xdr:sp macro="" textlink="">
      <xdr:nvSpPr>
        <xdr:cNvPr id="784" name="テキスト ボックス 783"/>
        <xdr:cNvSpPr txBox="1"/>
      </xdr:nvSpPr>
      <xdr:spPr>
        <a:xfrm>
          <a:off x="20199427" y="100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3861</xdr:rowOff>
    </xdr:from>
    <xdr:to>
      <xdr:col>28</xdr:col>
      <xdr:colOff>365125</xdr:colOff>
      <xdr:row>58</xdr:row>
      <xdr:rowOff>105461</xdr:rowOff>
    </xdr:to>
    <xdr:sp macro="" textlink="">
      <xdr:nvSpPr>
        <xdr:cNvPr id="785" name="円/楕円 784"/>
        <xdr:cNvSpPr/>
      </xdr:nvSpPr>
      <xdr:spPr>
        <a:xfrm>
          <a:off x="19494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96588</xdr:rowOff>
    </xdr:from>
    <xdr:ext cx="469744" cy="259045"/>
    <xdr:sp macro="" textlink="">
      <xdr:nvSpPr>
        <xdr:cNvPr id="786" name="テキスト ボックス 785"/>
        <xdr:cNvSpPr txBox="1"/>
      </xdr:nvSpPr>
      <xdr:spPr>
        <a:xfrm>
          <a:off x="19310427" y="100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6604</xdr:rowOff>
    </xdr:from>
    <xdr:to>
      <xdr:col>27</xdr:col>
      <xdr:colOff>161925</xdr:colOff>
      <xdr:row>58</xdr:row>
      <xdr:rowOff>108204</xdr:rowOff>
    </xdr:to>
    <xdr:sp macro="" textlink="">
      <xdr:nvSpPr>
        <xdr:cNvPr id="787" name="円/楕円 786"/>
        <xdr:cNvSpPr/>
      </xdr:nvSpPr>
      <xdr:spPr>
        <a:xfrm>
          <a:off x="18605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99331</xdr:rowOff>
    </xdr:from>
    <xdr:ext cx="469744" cy="259045"/>
    <xdr:sp macro="" textlink="">
      <xdr:nvSpPr>
        <xdr:cNvPr id="788" name="テキスト ボックス 787"/>
        <xdr:cNvSpPr txBox="1"/>
      </xdr:nvSpPr>
      <xdr:spPr>
        <a:xfrm>
          <a:off x="18421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58223</xdr:rowOff>
    </xdr:from>
    <xdr:to>
      <xdr:col>32</xdr:col>
      <xdr:colOff>187325</xdr:colOff>
      <xdr:row>74</xdr:row>
      <xdr:rowOff>164598</xdr:rowOff>
    </xdr:to>
    <xdr:cxnSp macro="">
      <xdr:nvCxnSpPr>
        <xdr:cNvPr id="818" name="直線コネクタ 817"/>
        <xdr:cNvCxnSpPr/>
      </xdr:nvCxnSpPr>
      <xdr:spPr>
        <a:xfrm flipV="1">
          <a:off x="21323300" y="12745523"/>
          <a:ext cx="8382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164598</xdr:rowOff>
    </xdr:from>
    <xdr:to>
      <xdr:col>31</xdr:col>
      <xdr:colOff>34925</xdr:colOff>
      <xdr:row>75</xdr:row>
      <xdr:rowOff>107049</xdr:rowOff>
    </xdr:to>
    <xdr:cxnSp macro="">
      <xdr:nvCxnSpPr>
        <xdr:cNvPr id="821" name="直線コネクタ 820"/>
        <xdr:cNvCxnSpPr/>
      </xdr:nvCxnSpPr>
      <xdr:spPr>
        <a:xfrm flipV="1">
          <a:off x="20434300" y="12851898"/>
          <a:ext cx="889000" cy="1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107049</xdr:rowOff>
    </xdr:from>
    <xdr:to>
      <xdr:col>29</xdr:col>
      <xdr:colOff>517525</xdr:colOff>
      <xdr:row>75</xdr:row>
      <xdr:rowOff>126708</xdr:rowOff>
    </xdr:to>
    <xdr:cxnSp macro="">
      <xdr:nvCxnSpPr>
        <xdr:cNvPr id="824" name="直線コネクタ 823"/>
        <xdr:cNvCxnSpPr/>
      </xdr:nvCxnSpPr>
      <xdr:spPr>
        <a:xfrm flipV="1">
          <a:off x="19545300" y="1296579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126708</xdr:rowOff>
    </xdr:from>
    <xdr:to>
      <xdr:col>28</xdr:col>
      <xdr:colOff>314325</xdr:colOff>
      <xdr:row>76</xdr:row>
      <xdr:rowOff>3721</xdr:rowOff>
    </xdr:to>
    <xdr:cxnSp macro="">
      <xdr:nvCxnSpPr>
        <xdr:cNvPr id="827" name="直線コネクタ 826"/>
        <xdr:cNvCxnSpPr/>
      </xdr:nvCxnSpPr>
      <xdr:spPr>
        <a:xfrm flipV="1">
          <a:off x="18656300" y="1298545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7423</xdr:rowOff>
    </xdr:from>
    <xdr:to>
      <xdr:col>32</xdr:col>
      <xdr:colOff>238125</xdr:colOff>
      <xdr:row>74</xdr:row>
      <xdr:rowOff>109023</xdr:rowOff>
    </xdr:to>
    <xdr:sp macro="" textlink="">
      <xdr:nvSpPr>
        <xdr:cNvPr id="837" name="円/楕円 836"/>
        <xdr:cNvSpPr/>
      </xdr:nvSpPr>
      <xdr:spPr>
        <a:xfrm>
          <a:off x="22110700" y="126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30300</xdr:rowOff>
    </xdr:from>
    <xdr:ext cx="534377" cy="259045"/>
    <xdr:sp macro="" textlink="">
      <xdr:nvSpPr>
        <xdr:cNvPr id="838" name="繰出金該当値テキスト"/>
        <xdr:cNvSpPr txBox="1"/>
      </xdr:nvSpPr>
      <xdr:spPr>
        <a:xfrm>
          <a:off x="22212300"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113798</xdr:rowOff>
    </xdr:from>
    <xdr:to>
      <xdr:col>31</xdr:col>
      <xdr:colOff>85725</xdr:colOff>
      <xdr:row>75</xdr:row>
      <xdr:rowOff>43948</xdr:rowOff>
    </xdr:to>
    <xdr:sp macro="" textlink="">
      <xdr:nvSpPr>
        <xdr:cNvPr id="839" name="円/楕円 838"/>
        <xdr:cNvSpPr/>
      </xdr:nvSpPr>
      <xdr:spPr>
        <a:xfrm>
          <a:off x="21272500" y="128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60475</xdr:rowOff>
    </xdr:from>
    <xdr:ext cx="534377" cy="259045"/>
    <xdr:sp macro="" textlink="">
      <xdr:nvSpPr>
        <xdr:cNvPr id="840" name="テキスト ボックス 839"/>
        <xdr:cNvSpPr txBox="1"/>
      </xdr:nvSpPr>
      <xdr:spPr>
        <a:xfrm>
          <a:off x="21056111" y="125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56249</xdr:rowOff>
    </xdr:from>
    <xdr:to>
      <xdr:col>29</xdr:col>
      <xdr:colOff>568325</xdr:colOff>
      <xdr:row>75</xdr:row>
      <xdr:rowOff>157848</xdr:rowOff>
    </xdr:to>
    <xdr:sp macro="" textlink="">
      <xdr:nvSpPr>
        <xdr:cNvPr id="841" name="円/楕円 840"/>
        <xdr:cNvSpPr/>
      </xdr:nvSpPr>
      <xdr:spPr>
        <a:xfrm>
          <a:off x="20383500" y="1291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2926</xdr:rowOff>
    </xdr:from>
    <xdr:ext cx="534377" cy="259045"/>
    <xdr:sp macro="" textlink="">
      <xdr:nvSpPr>
        <xdr:cNvPr id="842" name="テキスト ボックス 841"/>
        <xdr:cNvSpPr txBox="1"/>
      </xdr:nvSpPr>
      <xdr:spPr>
        <a:xfrm>
          <a:off x="20167111" y="12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75908</xdr:rowOff>
    </xdr:from>
    <xdr:to>
      <xdr:col>28</xdr:col>
      <xdr:colOff>365125</xdr:colOff>
      <xdr:row>76</xdr:row>
      <xdr:rowOff>6059</xdr:rowOff>
    </xdr:to>
    <xdr:sp macro="" textlink="">
      <xdr:nvSpPr>
        <xdr:cNvPr id="843" name="円/楕円 842"/>
        <xdr:cNvSpPr/>
      </xdr:nvSpPr>
      <xdr:spPr>
        <a:xfrm>
          <a:off x="19494500" y="129346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22585</xdr:rowOff>
    </xdr:from>
    <xdr:ext cx="534377" cy="259045"/>
    <xdr:sp macro="" textlink="">
      <xdr:nvSpPr>
        <xdr:cNvPr id="844" name="テキスト ボックス 843"/>
        <xdr:cNvSpPr txBox="1"/>
      </xdr:nvSpPr>
      <xdr:spPr>
        <a:xfrm>
          <a:off x="19278111" y="127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124371</xdr:rowOff>
    </xdr:from>
    <xdr:to>
      <xdr:col>27</xdr:col>
      <xdr:colOff>161925</xdr:colOff>
      <xdr:row>76</xdr:row>
      <xdr:rowOff>54521</xdr:rowOff>
    </xdr:to>
    <xdr:sp macro="" textlink="">
      <xdr:nvSpPr>
        <xdr:cNvPr id="845" name="円/楕円 844"/>
        <xdr:cNvSpPr/>
      </xdr:nvSpPr>
      <xdr:spPr>
        <a:xfrm>
          <a:off x="18605500" y="129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71048</xdr:rowOff>
    </xdr:from>
    <xdr:ext cx="534377" cy="259045"/>
    <xdr:sp macro="" textlink="">
      <xdr:nvSpPr>
        <xdr:cNvPr id="846" name="テキスト ボックス 845"/>
        <xdr:cNvSpPr txBox="1"/>
      </xdr:nvSpPr>
      <xdr:spPr>
        <a:xfrm>
          <a:off x="18389111" y="127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・歳出決算総額は、住民一人あたり５６２，９９１円となっている。類似団体と比較して一人当たりのコストが高い状況となっている主な項目は、下記の項目である。</a:t>
          </a:r>
          <a:endParaRPr kumimoji="1" lang="en-US" altLang="ja-JP" sz="1300">
            <a:latin typeface="ＭＳ Ｐゴシック"/>
          </a:endParaRPr>
        </a:p>
        <a:p>
          <a:r>
            <a:rPr kumimoji="1" lang="ja-JP" altLang="en-US" sz="1300">
              <a:latin typeface="ＭＳ Ｐゴシック"/>
            </a:rPr>
            <a:t>① 補助費等・・・</a:t>
          </a:r>
          <a:r>
            <a:rPr lang="ja-JP" altLang="ja-JP" sz="1200">
              <a:solidFill>
                <a:schemeClr val="dk1"/>
              </a:solidFill>
              <a:latin typeface="+mn-lt"/>
              <a:ea typeface="+mn-ea"/>
              <a:cs typeface="+mn-cs"/>
            </a:rPr>
            <a:t>加入している一部事務組合が多いことや、合併前からの団体補助金等が多いためである。団体補助金の見直しや任意団体の加入の必要性等の検討等を行い補助費等の削減に努める。</a:t>
          </a:r>
          <a:endParaRPr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②  繰出金・・・</a:t>
          </a:r>
          <a:r>
            <a:rPr lang="ja-JP" altLang="ja-JP" sz="1200">
              <a:solidFill>
                <a:schemeClr val="dk1"/>
              </a:solidFill>
              <a:latin typeface="+mn-lt"/>
              <a:ea typeface="+mn-ea"/>
              <a:cs typeface="+mn-cs"/>
            </a:rPr>
            <a:t>医療、介護給付費増に伴う国民健康保険事業費特別会計、介護保険事業費特別会計への繰出金の増が主な要因である。</a:t>
          </a:r>
          <a:r>
            <a:rPr lang="ja-JP" altLang="ja-JP" sz="1200" baseline="0">
              <a:solidFill>
                <a:schemeClr val="dk1"/>
              </a:solidFill>
              <a:latin typeface="+mn-lt"/>
              <a:ea typeface="+mn-ea"/>
              <a:cs typeface="+mn-cs"/>
            </a:rPr>
            <a:t>国民健康保険料の適正化を図ることなどにより、普通会計の</a:t>
          </a:r>
          <a:r>
            <a:rPr lang="ja-JP" altLang="en-US" sz="1200" baseline="0">
              <a:solidFill>
                <a:schemeClr val="dk1"/>
              </a:solidFill>
              <a:latin typeface="+mn-lt"/>
              <a:ea typeface="+mn-ea"/>
              <a:cs typeface="+mn-cs"/>
            </a:rPr>
            <a:t>繰出</a:t>
          </a:r>
          <a:r>
            <a:rPr lang="ja-JP" altLang="ja-JP" sz="1200" baseline="0">
              <a:solidFill>
                <a:schemeClr val="dk1"/>
              </a:solidFill>
              <a:latin typeface="+mn-lt"/>
              <a:ea typeface="+mn-ea"/>
              <a:cs typeface="+mn-cs"/>
            </a:rPr>
            <a:t>額を減らしていくよう努める。 </a:t>
          </a:r>
          <a:endParaRPr lang="en-US" altLang="ja-JP" sz="12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solidFill>
                <a:schemeClr val="dk1"/>
              </a:solidFill>
              <a:latin typeface="+mn-lt"/>
              <a:ea typeface="+mn-ea"/>
              <a:cs typeface="+mn-cs"/>
            </a:rPr>
            <a:t>③  扶助費・・・ </a:t>
          </a:r>
          <a:r>
            <a:rPr lang="ja-JP" altLang="ja-JP" sz="1200">
              <a:solidFill>
                <a:schemeClr val="dk1"/>
              </a:solidFill>
              <a:latin typeface="+mn-lt"/>
              <a:ea typeface="+mn-ea"/>
              <a:cs typeface="+mn-cs"/>
            </a:rPr>
            <a:t>自立支援給付費、保育所費、生活保護費等の増により扶助費は増加傾向となることが懸念されるので、資格審査等の適正化等を進めていくことで、財政を圧迫する上昇傾向に歯止めをかけるよう努める。</a:t>
          </a:r>
          <a:endParaRPr kumimoji="1" lang="ja-JP"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④  災害復旧事業費・・・平成２４年発生の九州北部豪雨災害による災害復旧事業費が膨大な額となっている。補助事業は平成２７年度で終了し、平成２９年度までは関連の単独事業費が見込まれるがその後は新たな災害が発生しなければ減少となる見込み。</a:t>
          </a:r>
          <a:endParaRPr kumimoji="1" lang="en-US" altLang="ja-JP" sz="1200">
            <a:latin typeface="ＭＳ Ｐゴシック"/>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66,249
65,894
482.44
39,390,719
37,297,593
1,971,375
20,760,184
28,118,163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43231</xdr:rowOff>
    </xdr:from>
    <xdr:to>
      <xdr:col>6</xdr:col>
      <xdr:colOff>511175</xdr:colOff>
      <xdr:row>34</xdr:row>
      <xdr:rowOff>48260</xdr:rowOff>
    </xdr:to>
    <xdr:cxnSp macro="">
      <xdr:nvCxnSpPr>
        <xdr:cNvPr id="59" name="直線コネクタ 58"/>
        <xdr:cNvCxnSpPr/>
      </xdr:nvCxnSpPr>
      <xdr:spPr>
        <a:xfrm flipV="1">
          <a:off x="3797300" y="587253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48260</xdr:rowOff>
    </xdr:from>
    <xdr:to>
      <xdr:col>5</xdr:col>
      <xdr:colOff>358775</xdr:colOff>
      <xdr:row>34</xdr:row>
      <xdr:rowOff>91694</xdr:rowOff>
    </xdr:to>
    <xdr:cxnSp macro="">
      <xdr:nvCxnSpPr>
        <xdr:cNvPr id="62" name="直線コネクタ 61"/>
        <xdr:cNvCxnSpPr/>
      </xdr:nvCxnSpPr>
      <xdr:spPr>
        <a:xfrm flipV="1">
          <a:off x="2908300" y="58775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37744</xdr:rowOff>
    </xdr:from>
    <xdr:to>
      <xdr:col>4</xdr:col>
      <xdr:colOff>155575</xdr:colOff>
      <xdr:row>34</xdr:row>
      <xdr:rowOff>91694</xdr:rowOff>
    </xdr:to>
    <xdr:cxnSp macro="">
      <xdr:nvCxnSpPr>
        <xdr:cNvPr id="65" name="直線コネクタ 64"/>
        <xdr:cNvCxnSpPr/>
      </xdr:nvCxnSpPr>
      <xdr:spPr>
        <a:xfrm>
          <a:off x="2019300" y="586704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34544</xdr:rowOff>
    </xdr:from>
    <xdr:to>
      <xdr:col>2</xdr:col>
      <xdr:colOff>638175</xdr:colOff>
      <xdr:row>34</xdr:row>
      <xdr:rowOff>37744</xdr:rowOff>
    </xdr:to>
    <xdr:cxnSp macro="">
      <xdr:nvCxnSpPr>
        <xdr:cNvPr id="68" name="直線コネクタ 67"/>
        <xdr:cNvCxnSpPr/>
      </xdr:nvCxnSpPr>
      <xdr:spPr>
        <a:xfrm>
          <a:off x="1130300" y="5520944"/>
          <a:ext cx="889000" cy="3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163881</xdr:rowOff>
    </xdr:from>
    <xdr:to>
      <xdr:col>6</xdr:col>
      <xdr:colOff>561975</xdr:colOff>
      <xdr:row>34</xdr:row>
      <xdr:rowOff>94031</xdr:rowOff>
    </xdr:to>
    <xdr:sp macro="" textlink="">
      <xdr:nvSpPr>
        <xdr:cNvPr id="78" name="円/楕円 77"/>
        <xdr:cNvSpPr/>
      </xdr:nvSpPr>
      <xdr:spPr>
        <a:xfrm>
          <a:off x="4584700" y="5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15308</xdr:rowOff>
    </xdr:from>
    <xdr:ext cx="469744" cy="259045"/>
    <xdr:sp macro="" textlink="">
      <xdr:nvSpPr>
        <xdr:cNvPr id="79" name="議会費該当値テキスト"/>
        <xdr:cNvSpPr txBox="1"/>
      </xdr:nvSpPr>
      <xdr:spPr>
        <a:xfrm>
          <a:off x="4686300" y="56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168910</xdr:rowOff>
    </xdr:from>
    <xdr:to>
      <xdr:col>5</xdr:col>
      <xdr:colOff>409575</xdr:colOff>
      <xdr:row>34</xdr:row>
      <xdr:rowOff>99060</xdr:rowOff>
    </xdr:to>
    <xdr:sp macro="" textlink="">
      <xdr:nvSpPr>
        <xdr:cNvPr id="80" name="円/楕円 79"/>
        <xdr:cNvSpPr/>
      </xdr:nvSpPr>
      <xdr:spPr>
        <a:xfrm>
          <a:off x="3746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81" name="テキスト ボックス 80"/>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40894</xdr:rowOff>
    </xdr:from>
    <xdr:to>
      <xdr:col>4</xdr:col>
      <xdr:colOff>206375</xdr:colOff>
      <xdr:row>34</xdr:row>
      <xdr:rowOff>142494</xdr:rowOff>
    </xdr:to>
    <xdr:sp macro="" textlink="">
      <xdr:nvSpPr>
        <xdr:cNvPr id="82" name="円/楕円 81"/>
        <xdr:cNvSpPr/>
      </xdr:nvSpPr>
      <xdr:spPr>
        <a:xfrm>
          <a:off x="2857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159021</xdr:rowOff>
    </xdr:from>
    <xdr:ext cx="469744" cy="259045"/>
    <xdr:sp macro="" textlink="">
      <xdr:nvSpPr>
        <xdr:cNvPr id="83" name="テキスト ボックス 82"/>
        <xdr:cNvSpPr txBox="1"/>
      </xdr:nvSpPr>
      <xdr:spPr>
        <a:xfrm>
          <a:off x="2673427"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158394</xdr:rowOff>
    </xdr:from>
    <xdr:to>
      <xdr:col>3</xdr:col>
      <xdr:colOff>3175</xdr:colOff>
      <xdr:row>34</xdr:row>
      <xdr:rowOff>88544</xdr:rowOff>
    </xdr:to>
    <xdr:sp macro="" textlink="">
      <xdr:nvSpPr>
        <xdr:cNvPr id="84" name="円/楕円 83"/>
        <xdr:cNvSpPr/>
      </xdr:nvSpPr>
      <xdr:spPr>
        <a:xfrm>
          <a:off x="1968500" y="58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105071</xdr:rowOff>
    </xdr:from>
    <xdr:ext cx="469744" cy="259045"/>
    <xdr:sp macro="" textlink="">
      <xdr:nvSpPr>
        <xdr:cNvPr id="85" name="テキスト ボックス 84"/>
        <xdr:cNvSpPr txBox="1"/>
      </xdr:nvSpPr>
      <xdr:spPr>
        <a:xfrm>
          <a:off x="1784427" y="55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155194</xdr:rowOff>
    </xdr:from>
    <xdr:to>
      <xdr:col>1</xdr:col>
      <xdr:colOff>485775</xdr:colOff>
      <xdr:row>32</xdr:row>
      <xdr:rowOff>85344</xdr:rowOff>
    </xdr:to>
    <xdr:sp macro="" textlink="">
      <xdr:nvSpPr>
        <xdr:cNvPr id="86" name="円/楕円 85"/>
        <xdr:cNvSpPr/>
      </xdr:nvSpPr>
      <xdr:spPr>
        <a:xfrm>
          <a:off x="1079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101871</xdr:rowOff>
    </xdr:from>
    <xdr:ext cx="469744" cy="259045"/>
    <xdr:sp macro="" textlink="">
      <xdr:nvSpPr>
        <xdr:cNvPr id="87" name="テキスト ボックス 86"/>
        <xdr:cNvSpPr txBox="1"/>
      </xdr:nvSpPr>
      <xdr:spPr>
        <a:xfrm>
          <a:off x="895427"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135968</xdr:rowOff>
    </xdr:from>
    <xdr:to>
      <xdr:col>6</xdr:col>
      <xdr:colOff>511175</xdr:colOff>
      <xdr:row>58</xdr:row>
      <xdr:rowOff>47492</xdr:rowOff>
    </xdr:to>
    <xdr:cxnSp macro="">
      <xdr:nvCxnSpPr>
        <xdr:cNvPr id="118" name="直線コネクタ 117"/>
        <xdr:cNvCxnSpPr/>
      </xdr:nvCxnSpPr>
      <xdr:spPr>
        <a:xfrm>
          <a:off x="3797300" y="9908618"/>
          <a:ext cx="838200" cy="8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135968</xdr:rowOff>
    </xdr:from>
    <xdr:to>
      <xdr:col>5</xdr:col>
      <xdr:colOff>358775</xdr:colOff>
      <xdr:row>58</xdr:row>
      <xdr:rowOff>94212</xdr:rowOff>
    </xdr:to>
    <xdr:cxnSp macro="">
      <xdr:nvCxnSpPr>
        <xdr:cNvPr id="121" name="直線コネクタ 120"/>
        <xdr:cNvCxnSpPr/>
      </xdr:nvCxnSpPr>
      <xdr:spPr>
        <a:xfrm flipV="1">
          <a:off x="2908300" y="9908618"/>
          <a:ext cx="889000" cy="12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49259</xdr:rowOff>
    </xdr:from>
    <xdr:to>
      <xdr:col>4</xdr:col>
      <xdr:colOff>155575</xdr:colOff>
      <xdr:row>58</xdr:row>
      <xdr:rowOff>94212</xdr:rowOff>
    </xdr:to>
    <xdr:cxnSp macro="">
      <xdr:nvCxnSpPr>
        <xdr:cNvPr id="124" name="直線コネクタ 123"/>
        <xdr:cNvCxnSpPr/>
      </xdr:nvCxnSpPr>
      <xdr:spPr>
        <a:xfrm>
          <a:off x="2019300" y="9993359"/>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35913</xdr:rowOff>
    </xdr:from>
    <xdr:to>
      <xdr:col>2</xdr:col>
      <xdr:colOff>638175</xdr:colOff>
      <xdr:row>58</xdr:row>
      <xdr:rowOff>49259</xdr:rowOff>
    </xdr:to>
    <xdr:cxnSp macro="">
      <xdr:nvCxnSpPr>
        <xdr:cNvPr id="127" name="直線コネクタ 126"/>
        <xdr:cNvCxnSpPr/>
      </xdr:nvCxnSpPr>
      <xdr:spPr>
        <a:xfrm>
          <a:off x="1130300" y="9980013"/>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168142</xdr:rowOff>
    </xdr:from>
    <xdr:to>
      <xdr:col>6</xdr:col>
      <xdr:colOff>561975</xdr:colOff>
      <xdr:row>58</xdr:row>
      <xdr:rowOff>98292</xdr:rowOff>
    </xdr:to>
    <xdr:sp macro="" textlink="">
      <xdr:nvSpPr>
        <xdr:cNvPr id="137" name="円/楕円 136"/>
        <xdr:cNvSpPr/>
      </xdr:nvSpPr>
      <xdr:spPr>
        <a:xfrm>
          <a:off x="4584700" y="99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146569</xdr:rowOff>
    </xdr:from>
    <xdr:ext cx="534377" cy="259045"/>
    <xdr:sp macro="" textlink="">
      <xdr:nvSpPr>
        <xdr:cNvPr id="138" name="総務費該当値テキスト"/>
        <xdr:cNvSpPr txBox="1"/>
      </xdr:nvSpPr>
      <xdr:spPr>
        <a:xfrm>
          <a:off x="4686300" y="99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85168</xdr:rowOff>
    </xdr:from>
    <xdr:to>
      <xdr:col>5</xdr:col>
      <xdr:colOff>409575</xdr:colOff>
      <xdr:row>58</xdr:row>
      <xdr:rowOff>15318</xdr:rowOff>
    </xdr:to>
    <xdr:sp macro="" textlink="">
      <xdr:nvSpPr>
        <xdr:cNvPr id="139" name="円/楕円 138"/>
        <xdr:cNvSpPr/>
      </xdr:nvSpPr>
      <xdr:spPr>
        <a:xfrm>
          <a:off x="3746500" y="98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31845</xdr:rowOff>
    </xdr:from>
    <xdr:ext cx="534377" cy="259045"/>
    <xdr:sp macro="" textlink="">
      <xdr:nvSpPr>
        <xdr:cNvPr id="140" name="テキスト ボックス 139"/>
        <xdr:cNvSpPr txBox="1"/>
      </xdr:nvSpPr>
      <xdr:spPr>
        <a:xfrm>
          <a:off x="3530111" y="96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43412</xdr:rowOff>
    </xdr:from>
    <xdr:to>
      <xdr:col>4</xdr:col>
      <xdr:colOff>206375</xdr:colOff>
      <xdr:row>58</xdr:row>
      <xdr:rowOff>145012</xdr:rowOff>
    </xdr:to>
    <xdr:sp macro="" textlink="">
      <xdr:nvSpPr>
        <xdr:cNvPr id="141" name="円/楕円 140"/>
        <xdr:cNvSpPr/>
      </xdr:nvSpPr>
      <xdr:spPr>
        <a:xfrm>
          <a:off x="2857500" y="99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136139</xdr:rowOff>
    </xdr:from>
    <xdr:ext cx="534377" cy="259045"/>
    <xdr:sp macro="" textlink="">
      <xdr:nvSpPr>
        <xdr:cNvPr id="142" name="テキスト ボックス 141"/>
        <xdr:cNvSpPr txBox="1"/>
      </xdr:nvSpPr>
      <xdr:spPr>
        <a:xfrm>
          <a:off x="2641111" y="100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169909</xdr:rowOff>
    </xdr:from>
    <xdr:to>
      <xdr:col>3</xdr:col>
      <xdr:colOff>3175</xdr:colOff>
      <xdr:row>58</xdr:row>
      <xdr:rowOff>100059</xdr:rowOff>
    </xdr:to>
    <xdr:sp macro="" textlink="">
      <xdr:nvSpPr>
        <xdr:cNvPr id="143" name="円/楕円 142"/>
        <xdr:cNvSpPr/>
      </xdr:nvSpPr>
      <xdr:spPr>
        <a:xfrm>
          <a:off x="1968500" y="99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91186</xdr:rowOff>
    </xdr:from>
    <xdr:ext cx="534377" cy="259045"/>
    <xdr:sp macro="" textlink="">
      <xdr:nvSpPr>
        <xdr:cNvPr id="144" name="テキスト ボックス 143"/>
        <xdr:cNvSpPr txBox="1"/>
      </xdr:nvSpPr>
      <xdr:spPr>
        <a:xfrm>
          <a:off x="1752111" y="100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156563</xdr:rowOff>
    </xdr:from>
    <xdr:to>
      <xdr:col>1</xdr:col>
      <xdr:colOff>485775</xdr:colOff>
      <xdr:row>58</xdr:row>
      <xdr:rowOff>86713</xdr:rowOff>
    </xdr:to>
    <xdr:sp macro="" textlink="">
      <xdr:nvSpPr>
        <xdr:cNvPr id="145" name="円/楕円 144"/>
        <xdr:cNvSpPr/>
      </xdr:nvSpPr>
      <xdr:spPr>
        <a:xfrm>
          <a:off x="1079500" y="9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103240</xdr:rowOff>
    </xdr:from>
    <xdr:ext cx="534377" cy="259045"/>
    <xdr:sp macro="" textlink="">
      <xdr:nvSpPr>
        <xdr:cNvPr id="146" name="テキスト ボックス 145"/>
        <xdr:cNvSpPr txBox="1"/>
      </xdr:nvSpPr>
      <xdr:spPr>
        <a:xfrm>
          <a:off x="863111" y="97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80829</xdr:rowOff>
    </xdr:from>
    <xdr:to>
      <xdr:col>6</xdr:col>
      <xdr:colOff>511175</xdr:colOff>
      <xdr:row>78</xdr:row>
      <xdr:rowOff>82358</xdr:rowOff>
    </xdr:to>
    <xdr:cxnSp macro="">
      <xdr:nvCxnSpPr>
        <xdr:cNvPr id="177" name="直線コネクタ 176"/>
        <xdr:cNvCxnSpPr/>
      </xdr:nvCxnSpPr>
      <xdr:spPr>
        <a:xfrm flipV="1">
          <a:off x="3797300" y="13453929"/>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82358</xdr:rowOff>
    </xdr:from>
    <xdr:to>
      <xdr:col>5</xdr:col>
      <xdr:colOff>358775</xdr:colOff>
      <xdr:row>78</xdr:row>
      <xdr:rowOff>100969</xdr:rowOff>
    </xdr:to>
    <xdr:cxnSp macro="">
      <xdr:nvCxnSpPr>
        <xdr:cNvPr id="180" name="直線コネクタ 179"/>
        <xdr:cNvCxnSpPr/>
      </xdr:nvCxnSpPr>
      <xdr:spPr>
        <a:xfrm flipV="1">
          <a:off x="2908300" y="13455458"/>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100969</xdr:rowOff>
    </xdr:from>
    <xdr:to>
      <xdr:col>4</xdr:col>
      <xdr:colOff>155575</xdr:colOff>
      <xdr:row>78</xdr:row>
      <xdr:rowOff>110739</xdr:rowOff>
    </xdr:to>
    <xdr:cxnSp macro="">
      <xdr:nvCxnSpPr>
        <xdr:cNvPr id="183" name="直線コネクタ 182"/>
        <xdr:cNvCxnSpPr/>
      </xdr:nvCxnSpPr>
      <xdr:spPr>
        <a:xfrm flipV="1">
          <a:off x="2019300" y="13474069"/>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108925</xdr:rowOff>
    </xdr:from>
    <xdr:to>
      <xdr:col>2</xdr:col>
      <xdr:colOff>638175</xdr:colOff>
      <xdr:row>78</xdr:row>
      <xdr:rowOff>110739</xdr:rowOff>
    </xdr:to>
    <xdr:cxnSp macro="">
      <xdr:nvCxnSpPr>
        <xdr:cNvPr id="186" name="直線コネクタ 185"/>
        <xdr:cNvCxnSpPr/>
      </xdr:nvCxnSpPr>
      <xdr:spPr>
        <a:xfrm>
          <a:off x="1130300" y="13482025"/>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30029</xdr:rowOff>
    </xdr:from>
    <xdr:to>
      <xdr:col>6</xdr:col>
      <xdr:colOff>561975</xdr:colOff>
      <xdr:row>78</xdr:row>
      <xdr:rowOff>131629</xdr:rowOff>
    </xdr:to>
    <xdr:sp macro="" textlink="">
      <xdr:nvSpPr>
        <xdr:cNvPr id="196" name="円/楕円 195"/>
        <xdr:cNvSpPr/>
      </xdr:nvSpPr>
      <xdr:spPr>
        <a:xfrm>
          <a:off x="4584700" y="134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160856</xdr:rowOff>
    </xdr:from>
    <xdr:ext cx="599010" cy="259045"/>
    <xdr:sp macro="" textlink="">
      <xdr:nvSpPr>
        <xdr:cNvPr id="197" name="民生費該当値テキスト"/>
        <xdr:cNvSpPr txBox="1"/>
      </xdr:nvSpPr>
      <xdr:spPr>
        <a:xfrm>
          <a:off x="4686300" y="1319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31558</xdr:rowOff>
    </xdr:from>
    <xdr:to>
      <xdr:col>5</xdr:col>
      <xdr:colOff>409575</xdr:colOff>
      <xdr:row>78</xdr:row>
      <xdr:rowOff>133158</xdr:rowOff>
    </xdr:to>
    <xdr:sp macro="" textlink="">
      <xdr:nvSpPr>
        <xdr:cNvPr id="198" name="円/楕円 197"/>
        <xdr:cNvSpPr/>
      </xdr:nvSpPr>
      <xdr:spPr>
        <a:xfrm>
          <a:off x="3746500" y="134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149685</xdr:rowOff>
    </xdr:from>
    <xdr:ext cx="599010" cy="259045"/>
    <xdr:sp macro="" textlink="">
      <xdr:nvSpPr>
        <xdr:cNvPr id="199" name="テキスト ボックス 198"/>
        <xdr:cNvSpPr txBox="1"/>
      </xdr:nvSpPr>
      <xdr:spPr>
        <a:xfrm>
          <a:off x="3497794" y="131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50169</xdr:rowOff>
    </xdr:from>
    <xdr:to>
      <xdr:col>4</xdr:col>
      <xdr:colOff>206375</xdr:colOff>
      <xdr:row>78</xdr:row>
      <xdr:rowOff>151769</xdr:rowOff>
    </xdr:to>
    <xdr:sp macro="" textlink="">
      <xdr:nvSpPr>
        <xdr:cNvPr id="200" name="円/楕円 199"/>
        <xdr:cNvSpPr/>
      </xdr:nvSpPr>
      <xdr:spPr>
        <a:xfrm>
          <a:off x="2857500" y="134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168296</xdr:rowOff>
    </xdr:from>
    <xdr:ext cx="599010" cy="259045"/>
    <xdr:sp macro="" textlink="">
      <xdr:nvSpPr>
        <xdr:cNvPr id="201" name="テキスト ボックス 200"/>
        <xdr:cNvSpPr txBox="1"/>
      </xdr:nvSpPr>
      <xdr:spPr>
        <a:xfrm>
          <a:off x="2608794" y="1319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59939</xdr:rowOff>
    </xdr:from>
    <xdr:to>
      <xdr:col>3</xdr:col>
      <xdr:colOff>3175</xdr:colOff>
      <xdr:row>78</xdr:row>
      <xdr:rowOff>161539</xdr:rowOff>
    </xdr:to>
    <xdr:sp macro="" textlink="">
      <xdr:nvSpPr>
        <xdr:cNvPr id="202" name="円/楕円 201"/>
        <xdr:cNvSpPr/>
      </xdr:nvSpPr>
      <xdr:spPr>
        <a:xfrm>
          <a:off x="1968500" y="134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6616</xdr:rowOff>
    </xdr:from>
    <xdr:ext cx="599010" cy="259045"/>
    <xdr:sp macro="" textlink="">
      <xdr:nvSpPr>
        <xdr:cNvPr id="203" name="テキスト ボックス 202"/>
        <xdr:cNvSpPr txBox="1"/>
      </xdr:nvSpPr>
      <xdr:spPr>
        <a:xfrm>
          <a:off x="1719794" y="1320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58125</xdr:rowOff>
    </xdr:from>
    <xdr:to>
      <xdr:col>1</xdr:col>
      <xdr:colOff>485775</xdr:colOff>
      <xdr:row>78</xdr:row>
      <xdr:rowOff>159725</xdr:rowOff>
    </xdr:to>
    <xdr:sp macro="" textlink="">
      <xdr:nvSpPr>
        <xdr:cNvPr id="204" name="円/楕円 203"/>
        <xdr:cNvSpPr/>
      </xdr:nvSpPr>
      <xdr:spPr>
        <a:xfrm>
          <a:off x="1079500" y="134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4802</xdr:rowOff>
    </xdr:from>
    <xdr:ext cx="599010" cy="259045"/>
    <xdr:sp macro="" textlink="">
      <xdr:nvSpPr>
        <xdr:cNvPr id="205" name="テキスト ボックス 204"/>
        <xdr:cNvSpPr txBox="1"/>
      </xdr:nvSpPr>
      <xdr:spPr>
        <a:xfrm>
          <a:off x="830794" y="132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5979</xdr:rowOff>
    </xdr:from>
    <xdr:to>
      <xdr:col>6</xdr:col>
      <xdr:colOff>511175</xdr:colOff>
      <xdr:row>97</xdr:row>
      <xdr:rowOff>34359</xdr:rowOff>
    </xdr:to>
    <xdr:cxnSp macro="">
      <xdr:nvCxnSpPr>
        <xdr:cNvPr id="236" name="直線コネクタ 235"/>
        <xdr:cNvCxnSpPr/>
      </xdr:nvCxnSpPr>
      <xdr:spPr>
        <a:xfrm>
          <a:off x="3797300" y="16636629"/>
          <a:ext cx="838200" cy="2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126082</xdr:rowOff>
    </xdr:from>
    <xdr:to>
      <xdr:col>5</xdr:col>
      <xdr:colOff>358775</xdr:colOff>
      <xdr:row>97</xdr:row>
      <xdr:rowOff>5979</xdr:rowOff>
    </xdr:to>
    <xdr:cxnSp macro="">
      <xdr:nvCxnSpPr>
        <xdr:cNvPr id="239" name="直線コネクタ 238"/>
        <xdr:cNvCxnSpPr/>
      </xdr:nvCxnSpPr>
      <xdr:spPr>
        <a:xfrm>
          <a:off x="2908300" y="16585282"/>
          <a:ext cx="8890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100326</xdr:rowOff>
    </xdr:from>
    <xdr:to>
      <xdr:col>4</xdr:col>
      <xdr:colOff>155575</xdr:colOff>
      <xdr:row>96</xdr:row>
      <xdr:rowOff>126082</xdr:rowOff>
    </xdr:to>
    <xdr:cxnSp macro="">
      <xdr:nvCxnSpPr>
        <xdr:cNvPr id="242" name="直線コネクタ 241"/>
        <xdr:cNvCxnSpPr/>
      </xdr:nvCxnSpPr>
      <xdr:spPr>
        <a:xfrm>
          <a:off x="2019300" y="1655952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100326</xdr:rowOff>
    </xdr:from>
    <xdr:to>
      <xdr:col>2</xdr:col>
      <xdr:colOff>638175</xdr:colOff>
      <xdr:row>96</xdr:row>
      <xdr:rowOff>164508</xdr:rowOff>
    </xdr:to>
    <xdr:cxnSp macro="">
      <xdr:nvCxnSpPr>
        <xdr:cNvPr id="245" name="直線コネクタ 244"/>
        <xdr:cNvCxnSpPr/>
      </xdr:nvCxnSpPr>
      <xdr:spPr>
        <a:xfrm flipV="1">
          <a:off x="1130300" y="16559526"/>
          <a:ext cx="889000" cy="6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155009</xdr:rowOff>
    </xdr:from>
    <xdr:to>
      <xdr:col>6</xdr:col>
      <xdr:colOff>561975</xdr:colOff>
      <xdr:row>97</xdr:row>
      <xdr:rowOff>85159</xdr:rowOff>
    </xdr:to>
    <xdr:sp macro="" textlink="">
      <xdr:nvSpPr>
        <xdr:cNvPr id="255" name="円/楕円 254"/>
        <xdr:cNvSpPr/>
      </xdr:nvSpPr>
      <xdr:spPr>
        <a:xfrm>
          <a:off x="4584700" y="166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133436</xdr:rowOff>
    </xdr:from>
    <xdr:ext cx="534377" cy="259045"/>
    <xdr:sp macro="" textlink="">
      <xdr:nvSpPr>
        <xdr:cNvPr id="256" name="衛生費該当値テキスト"/>
        <xdr:cNvSpPr txBox="1"/>
      </xdr:nvSpPr>
      <xdr:spPr>
        <a:xfrm>
          <a:off x="4686300" y="165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126629</xdr:rowOff>
    </xdr:from>
    <xdr:to>
      <xdr:col>5</xdr:col>
      <xdr:colOff>409575</xdr:colOff>
      <xdr:row>97</xdr:row>
      <xdr:rowOff>56779</xdr:rowOff>
    </xdr:to>
    <xdr:sp macro="" textlink="">
      <xdr:nvSpPr>
        <xdr:cNvPr id="257" name="円/楕円 256"/>
        <xdr:cNvSpPr/>
      </xdr:nvSpPr>
      <xdr:spPr>
        <a:xfrm>
          <a:off x="3746500" y="165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73306</xdr:rowOff>
    </xdr:from>
    <xdr:ext cx="534377" cy="259045"/>
    <xdr:sp macro="" textlink="">
      <xdr:nvSpPr>
        <xdr:cNvPr id="258" name="テキスト ボックス 257"/>
        <xdr:cNvSpPr txBox="1"/>
      </xdr:nvSpPr>
      <xdr:spPr>
        <a:xfrm>
          <a:off x="3530111" y="163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75282</xdr:rowOff>
    </xdr:from>
    <xdr:to>
      <xdr:col>4</xdr:col>
      <xdr:colOff>206375</xdr:colOff>
      <xdr:row>97</xdr:row>
      <xdr:rowOff>5432</xdr:rowOff>
    </xdr:to>
    <xdr:sp macro="" textlink="">
      <xdr:nvSpPr>
        <xdr:cNvPr id="259" name="円/楕円 258"/>
        <xdr:cNvSpPr/>
      </xdr:nvSpPr>
      <xdr:spPr>
        <a:xfrm>
          <a:off x="2857500" y="165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21959</xdr:rowOff>
    </xdr:from>
    <xdr:ext cx="534377" cy="259045"/>
    <xdr:sp macro="" textlink="">
      <xdr:nvSpPr>
        <xdr:cNvPr id="260" name="テキスト ボックス 259"/>
        <xdr:cNvSpPr txBox="1"/>
      </xdr:nvSpPr>
      <xdr:spPr>
        <a:xfrm>
          <a:off x="2641111" y="163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49526</xdr:rowOff>
    </xdr:from>
    <xdr:to>
      <xdr:col>3</xdr:col>
      <xdr:colOff>3175</xdr:colOff>
      <xdr:row>96</xdr:row>
      <xdr:rowOff>151126</xdr:rowOff>
    </xdr:to>
    <xdr:sp macro="" textlink="">
      <xdr:nvSpPr>
        <xdr:cNvPr id="261" name="円/楕円 260"/>
        <xdr:cNvSpPr/>
      </xdr:nvSpPr>
      <xdr:spPr>
        <a:xfrm>
          <a:off x="1968500" y="165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167653</xdr:rowOff>
    </xdr:from>
    <xdr:ext cx="534377" cy="259045"/>
    <xdr:sp macro="" textlink="">
      <xdr:nvSpPr>
        <xdr:cNvPr id="262" name="テキスト ボックス 261"/>
        <xdr:cNvSpPr txBox="1"/>
      </xdr:nvSpPr>
      <xdr:spPr>
        <a:xfrm>
          <a:off x="1752111" y="162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113708</xdr:rowOff>
    </xdr:from>
    <xdr:to>
      <xdr:col>1</xdr:col>
      <xdr:colOff>485775</xdr:colOff>
      <xdr:row>97</xdr:row>
      <xdr:rowOff>43858</xdr:rowOff>
    </xdr:to>
    <xdr:sp macro="" textlink="">
      <xdr:nvSpPr>
        <xdr:cNvPr id="263" name="円/楕円 262"/>
        <xdr:cNvSpPr/>
      </xdr:nvSpPr>
      <xdr:spPr>
        <a:xfrm>
          <a:off x="1079500" y="165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60385</xdr:rowOff>
    </xdr:from>
    <xdr:ext cx="534377" cy="259045"/>
    <xdr:sp macro="" textlink="">
      <xdr:nvSpPr>
        <xdr:cNvPr id="264" name="テキスト ボックス 263"/>
        <xdr:cNvSpPr txBox="1"/>
      </xdr:nvSpPr>
      <xdr:spPr>
        <a:xfrm>
          <a:off x="863111" y="163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52959</xdr:rowOff>
    </xdr:from>
    <xdr:to>
      <xdr:col>15</xdr:col>
      <xdr:colOff>180975</xdr:colOff>
      <xdr:row>38</xdr:row>
      <xdr:rowOff>100330</xdr:rowOff>
    </xdr:to>
    <xdr:cxnSp macro="">
      <xdr:nvCxnSpPr>
        <xdr:cNvPr id="293" name="直線コネクタ 292"/>
        <xdr:cNvCxnSpPr/>
      </xdr:nvCxnSpPr>
      <xdr:spPr>
        <a:xfrm>
          <a:off x="9639300" y="6568059"/>
          <a:ext cx="8382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52959</xdr:rowOff>
    </xdr:from>
    <xdr:to>
      <xdr:col>14</xdr:col>
      <xdr:colOff>28575</xdr:colOff>
      <xdr:row>38</xdr:row>
      <xdr:rowOff>65913</xdr:rowOff>
    </xdr:to>
    <xdr:cxnSp macro="">
      <xdr:nvCxnSpPr>
        <xdr:cNvPr id="296" name="直線コネクタ 295"/>
        <xdr:cNvCxnSpPr/>
      </xdr:nvCxnSpPr>
      <xdr:spPr>
        <a:xfrm flipV="1">
          <a:off x="8750300" y="656805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65913</xdr:rowOff>
    </xdr:from>
    <xdr:to>
      <xdr:col>12</xdr:col>
      <xdr:colOff>511175</xdr:colOff>
      <xdr:row>38</xdr:row>
      <xdr:rowOff>111125</xdr:rowOff>
    </xdr:to>
    <xdr:cxnSp macro="">
      <xdr:nvCxnSpPr>
        <xdr:cNvPr id="299" name="直線コネクタ 298"/>
        <xdr:cNvCxnSpPr/>
      </xdr:nvCxnSpPr>
      <xdr:spPr>
        <a:xfrm flipV="1">
          <a:off x="7861300" y="6581013"/>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74041</xdr:rowOff>
    </xdr:from>
    <xdr:to>
      <xdr:col>11</xdr:col>
      <xdr:colOff>307975</xdr:colOff>
      <xdr:row>38</xdr:row>
      <xdr:rowOff>111125</xdr:rowOff>
    </xdr:to>
    <xdr:cxnSp macro="">
      <xdr:nvCxnSpPr>
        <xdr:cNvPr id="302" name="直線コネクタ 301"/>
        <xdr:cNvCxnSpPr/>
      </xdr:nvCxnSpPr>
      <xdr:spPr>
        <a:xfrm>
          <a:off x="6972300" y="6589141"/>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49530</xdr:rowOff>
    </xdr:from>
    <xdr:to>
      <xdr:col>15</xdr:col>
      <xdr:colOff>231775</xdr:colOff>
      <xdr:row>38</xdr:row>
      <xdr:rowOff>151130</xdr:rowOff>
    </xdr:to>
    <xdr:sp macro="" textlink="">
      <xdr:nvSpPr>
        <xdr:cNvPr id="312" name="円/楕円 311"/>
        <xdr:cNvSpPr/>
      </xdr:nvSpPr>
      <xdr:spPr>
        <a:xfrm>
          <a:off x="10426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2159</xdr:rowOff>
    </xdr:from>
    <xdr:to>
      <xdr:col>14</xdr:col>
      <xdr:colOff>79375</xdr:colOff>
      <xdr:row>38</xdr:row>
      <xdr:rowOff>103759</xdr:rowOff>
    </xdr:to>
    <xdr:sp macro="" textlink="">
      <xdr:nvSpPr>
        <xdr:cNvPr id="314" name="円/楕円 313"/>
        <xdr:cNvSpPr/>
      </xdr:nvSpPr>
      <xdr:spPr>
        <a:xfrm>
          <a:off x="9588500" y="65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120286</xdr:rowOff>
    </xdr:from>
    <xdr:ext cx="469744" cy="259045"/>
    <xdr:sp macro="" textlink="">
      <xdr:nvSpPr>
        <xdr:cNvPr id="315" name="テキスト ボックス 314"/>
        <xdr:cNvSpPr txBox="1"/>
      </xdr:nvSpPr>
      <xdr:spPr>
        <a:xfrm>
          <a:off x="94044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15113</xdr:rowOff>
    </xdr:from>
    <xdr:to>
      <xdr:col>12</xdr:col>
      <xdr:colOff>561975</xdr:colOff>
      <xdr:row>38</xdr:row>
      <xdr:rowOff>116713</xdr:rowOff>
    </xdr:to>
    <xdr:sp macro="" textlink="">
      <xdr:nvSpPr>
        <xdr:cNvPr id="316" name="円/楕円 315"/>
        <xdr:cNvSpPr/>
      </xdr:nvSpPr>
      <xdr:spPr>
        <a:xfrm>
          <a:off x="8699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107840</xdr:rowOff>
    </xdr:from>
    <xdr:ext cx="469744" cy="259045"/>
    <xdr:sp macro="" textlink="">
      <xdr:nvSpPr>
        <xdr:cNvPr id="317" name="テキスト ボックス 316"/>
        <xdr:cNvSpPr txBox="1"/>
      </xdr:nvSpPr>
      <xdr:spPr>
        <a:xfrm>
          <a:off x="8515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60325</xdr:rowOff>
    </xdr:from>
    <xdr:to>
      <xdr:col>11</xdr:col>
      <xdr:colOff>358775</xdr:colOff>
      <xdr:row>38</xdr:row>
      <xdr:rowOff>161925</xdr:rowOff>
    </xdr:to>
    <xdr:sp macro="" textlink="">
      <xdr:nvSpPr>
        <xdr:cNvPr id="318" name="円/楕円 317"/>
        <xdr:cNvSpPr/>
      </xdr:nvSpPr>
      <xdr:spPr>
        <a:xfrm>
          <a:off x="781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153052</xdr:rowOff>
    </xdr:from>
    <xdr:ext cx="378565" cy="259045"/>
    <xdr:sp macro="" textlink="">
      <xdr:nvSpPr>
        <xdr:cNvPr id="319" name="テキスト ボックス 318"/>
        <xdr:cNvSpPr txBox="1"/>
      </xdr:nvSpPr>
      <xdr:spPr>
        <a:xfrm>
          <a:off x="7672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23241</xdr:rowOff>
    </xdr:from>
    <xdr:to>
      <xdr:col>10</xdr:col>
      <xdr:colOff>155575</xdr:colOff>
      <xdr:row>38</xdr:row>
      <xdr:rowOff>124841</xdr:rowOff>
    </xdr:to>
    <xdr:sp macro="" textlink="">
      <xdr:nvSpPr>
        <xdr:cNvPr id="320" name="円/楕円 319"/>
        <xdr:cNvSpPr/>
      </xdr:nvSpPr>
      <xdr:spPr>
        <a:xfrm>
          <a:off x="6921500" y="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115968</xdr:rowOff>
    </xdr:from>
    <xdr:ext cx="469744" cy="259045"/>
    <xdr:sp macro="" textlink="">
      <xdr:nvSpPr>
        <xdr:cNvPr id="321" name="テキスト ボックス 320"/>
        <xdr:cNvSpPr txBox="1"/>
      </xdr:nvSpPr>
      <xdr:spPr>
        <a:xfrm>
          <a:off x="6737427" y="66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133756</xdr:rowOff>
    </xdr:from>
    <xdr:to>
      <xdr:col>15</xdr:col>
      <xdr:colOff>180975</xdr:colOff>
      <xdr:row>58</xdr:row>
      <xdr:rowOff>158079</xdr:rowOff>
    </xdr:to>
    <xdr:cxnSp macro="">
      <xdr:nvCxnSpPr>
        <xdr:cNvPr id="352" name="直線コネクタ 351"/>
        <xdr:cNvCxnSpPr/>
      </xdr:nvCxnSpPr>
      <xdr:spPr>
        <a:xfrm flipV="1">
          <a:off x="9639300" y="10077856"/>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154232</xdr:rowOff>
    </xdr:from>
    <xdr:to>
      <xdr:col>14</xdr:col>
      <xdr:colOff>28575</xdr:colOff>
      <xdr:row>58</xdr:row>
      <xdr:rowOff>158079</xdr:rowOff>
    </xdr:to>
    <xdr:cxnSp macro="">
      <xdr:nvCxnSpPr>
        <xdr:cNvPr id="355" name="直線コネクタ 354"/>
        <xdr:cNvCxnSpPr/>
      </xdr:nvCxnSpPr>
      <xdr:spPr>
        <a:xfrm>
          <a:off x="8750300" y="10098332"/>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154232</xdr:rowOff>
    </xdr:from>
    <xdr:to>
      <xdr:col>12</xdr:col>
      <xdr:colOff>511175</xdr:colOff>
      <xdr:row>58</xdr:row>
      <xdr:rowOff>161391</xdr:rowOff>
    </xdr:to>
    <xdr:cxnSp macro="">
      <xdr:nvCxnSpPr>
        <xdr:cNvPr id="358" name="直線コネクタ 357"/>
        <xdr:cNvCxnSpPr/>
      </xdr:nvCxnSpPr>
      <xdr:spPr>
        <a:xfrm flipV="1">
          <a:off x="7861300" y="10098332"/>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161003</xdr:rowOff>
    </xdr:from>
    <xdr:to>
      <xdr:col>11</xdr:col>
      <xdr:colOff>307975</xdr:colOff>
      <xdr:row>58</xdr:row>
      <xdr:rowOff>161391</xdr:rowOff>
    </xdr:to>
    <xdr:cxnSp macro="">
      <xdr:nvCxnSpPr>
        <xdr:cNvPr id="361" name="直線コネクタ 360"/>
        <xdr:cNvCxnSpPr/>
      </xdr:nvCxnSpPr>
      <xdr:spPr>
        <a:xfrm>
          <a:off x="6972300" y="10105103"/>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82956</xdr:rowOff>
    </xdr:from>
    <xdr:to>
      <xdr:col>15</xdr:col>
      <xdr:colOff>231775</xdr:colOff>
      <xdr:row>59</xdr:row>
      <xdr:rowOff>13106</xdr:rowOff>
    </xdr:to>
    <xdr:sp macro="" textlink="">
      <xdr:nvSpPr>
        <xdr:cNvPr id="371" name="円/楕円 370"/>
        <xdr:cNvSpPr/>
      </xdr:nvSpPr>
      <xdr:spPr>
        <a:xfrm>
          <a:off x="104267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105833</xdr:rowOff>
    </xdr:from>
    <xdr:ext cx="534377" cy="259045"/>
    <xdr:sp macro="" textlink="">
      <xdr:nvSpPr>
        <xdr:cNvPr id="372" name="農林水産業費該当値テキスト"/>
        <xdr:cNvSpPr txBox="1"/>
      </xdr:nvSpPr>
      <xdr:spPr>
        <a:xfrm>
          <a:off x="10528300" y="98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107279</xdr:rowOff>
    </xdr:from>
    <xdr:to>
      <xdr:col>14</xdr:col>
      <xdr:colOff>79375</xdr:colOff>
      <xdr:row>59</xdr:row>
      <xdr:rowOff>37429</xdr:rowOff>
    </xdr:to>
    <xdr:sp macro="" textlink="">
      <xdr:nvSpPr>
        <xdr:cNvPr id="373" name="円/楕円 372"/>
        <xdr:cNvSpPr/>
      </xdr:nvSpPr>
      <xdr:spPr>
        <a:xfrm>
          <a:off x="9588500" y="100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53956</xdr:rowOff>
    </xdr:from>
    <xdr:ext cx="534377" cy="259045"/>
    <xdr:sp macro="" textlink="">
      <xdr:nvSpPr>
        <xdr:cNvPr id="374" name="テキスト ボックス 373"/>
        <xdr:cNvSpPr txBox="1"/>
      </xdr:nvSpPr>
      <xdr:spPr>
        <a:xfrm>
          <a:off x="9372111" y="98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103432</xdr:rowOff>
    </xdr:from>
    <xdr:to>
      <xdr:col>12</xdr:col>
      <xdr:colOff>561975</xdr:colOff>
      <xdr:row>59</xdr:row>
      <xdr:rowOff>33582</xdr:rowOff>
    </xdr:to>
    <xdr:sp macro="" textlink="">
      <xdr:nvSpPr>
        <xdr:cNvPr id="375" name="円/楕円 374"/>
        <xdr:cNvSpPr/>
      </xdr:nvSpPr>
      <xdr:spPr>
        <a:xfrm>
          <a:off x="8699500" y="100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50109</xdr:rowOff>
    </xdr:from>
    <xdr:ext cx="534377" cy="259045"/>
    <xdr:sp macro="" textlink="">
      <xdr:nvSpPr>
        <xdr:cNvPr id="376" name="テキスト ボックス 375"/>
        <xdr:cNvSpPr txBox="1"/>
      </xdr:nvSpPr>
      <xdr:spPr>
        <a:xfrm>
          <a:off x="8483111" y="982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110591</xdr:rowOff>
    </xdr:from>
    <xdr:to>
      <xdr:col>11</xdr:col>
      <xdr:colOff>358775</xdr:colOff>
      <xdr:row>59</xdr:row>
      <xdr:rowOff>40741</xdr:rowOff>
    </xdr:to>
    <xdr:sp macro="" textlink="">
      <xdr:nvSpPr>
        <xdr:cNvPr id="377" name="円/楕円 376"/>
        <xdr:cNvSpPr/>
      </xdr:nvSpPr>
      <xdr:spPr>
        <a:xfrm>
          <a:off x="7810500" y="100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57268</xdr:rowOff>
    </xdr:from>
    <xdr:ext cx="534377" cy="259045"/>
    <xdr:sp macro="" textlink="">
      <xdr:nvSpPr>
        <xdr:cNvPr id="378" name="テキスト ボックス 377"/>
        <xdr:cNvSpPr txBox="1"/>
      </xdr:nvSpPr>
      <xdr:spPr>
        <a:xfrm>
          <a:off x="7594111" y="98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110203</xdr:rowOff>
    </xdr:from>
    <xdr:to>
      <xdr:col>10</xdr:col>
      <xdr:colOff>155575</xdr:colOff>
      <xdr:row>59</xdr:row>
      <xdr:rowOff>40353</xdr:rowOff>
    </xdr:to>
    <xdr:sp macro="" textlink="">
      <xdr:nvSpPr>
        <xdr:cNvPr id="379" name="円/楕円 378"/>
        <xdr:cNvSpPr/>
      </xdr:nvSpPr>
      <xdr:spPr>
        <a:xfrm>
          <a:off x="6921500" y="100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56880</xdr:rowOff>
    </xdr:from>
    <xdr:ext cx="534377" cy="259045"/>
    <xdr:sp macro="" textlink="">
      <xdr:nvSpPr>
        <xdr:cNvPr id="380" name="テキスト ボックス 379"/>
        <xdr:cNvSpPr txBox="1"/>
      </xdr:nvSpPr>
      <xdr:spPr>
        <a:xfrm>
          <a:off x="6705111" y="98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99140</xdr:rowOff>
    </xdr:from>
    <xdr:to>
      <xdr:col>15</xdr:col>
      <xdr:colOff>180975</xdr:colOff>
      <xdr:row>76</xdr:row>
      <xdr:rowOff>57372</xdr:rowOff>
    </xdr:to>
    <xdr:cxnSp macro="">
      <xdr:nvCxnSpPr>
        <xdr:cNvPr id="411" name="直線コネクタ 410"/>
        <xdr:cNvCxnSpPr/>
      </xdr:nvCxnSpPr>
      <xdr:spPr>
        <a:xfrm flipV="1">
          <a:off x="9639300" y="12957890"/>
          <a:ext cx="838200" cy="1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57372</xdr:rowOff>
    </xdr:from>
    <xdr:to>
      <xdr:col>14</xdr:col>
      <xdr:colOff>28575</xdr:colOff>
      <xdr:row>76</xdr:row>
      <xdr:rowOff>74876</xdr:rowOff>
    </xdr:to>
    <xdr:cxnSp macro="">
      <xdr:nvCxnSpPr>
        <xdr:cNvPr id="414" name="直線コネクタ 413"/>
        <xdr:cNvCxnSpPr/>
      </xdr:nvCxnSpPr>
      <xdr:spPr>
        <a:xfrm flipV="1">
          <a:off x="8750300" y="13087572"/>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96429</xdr:rowOff>
    </xdr:from>
    <xdr:to>
      <xdr:col>12</xdr:col>
      <xdr:colOff>511175</xdr:colOff>
      <xdr:row>76</xdr:row>
      <xdr:rowOff>74876</xdr:rowOff>
    </xdr:to>
    <xdr:cxnSp macro="">
      <xdr:nvCxnSpPr>
        <xdr:cNvPr id="417" name="直線コネクタ 416"/>
        <xdr:cNvCxnSpPr/>
      </xdr:nvCxnSpPr>
      <xdr:spPr>
        <a:xfrm>
          <a:off x="7861300" y="12955179"/>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96429</xdr:rowOff>
    </xdr:from>
    <xdr:to>
      <xdr:col>11</xdr:col>
      <xdr:colOff>307975</xdr:colOff>
      <xdr:row>76</xdr:row>
      <xdr:rowOff>5186</xdr:rowOff>
    </xdr:to>
    <xdr:cxnSp macro="">
      <xdr:nvCxnSpPr>
        <xdr:cNvPr id="420" name="直線コネクタ 419"/>
        <xdr:cNvCxnSpPr/>
      </xdr:nvCxnSpPr>
      <xdr:spPr>
        <a:xfrm flipV="1">
          <a:off x="6972300" y="12955179"/>
          <a:ext cx="889000" cy="8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48340</xdr:rowOff>
    </xdr:from>
    <xdr:to>
      <xdr:col>15</xdr:col>
      <xdr:colOff>231775</xdr:colOff>
      <xdr:row>75</xdr:row>
      <xdr:rowOff>149940</xdr:rowOff>
    </xdr:to>
    <xdr:sp macro="" textlink="">
      <xdr:nvSpPr>
        <xdr:cNvPr id="430" name="円/楕円 429"/>
        <xdr:cNvSpPr/>
      </xdr:nvSpPr>
      <xdr:spPr>
        <a:xfrm>
          <a:off x="10426700" y="129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71217</xdr:rowOff>
    </xdr:from>
    <xdr:ext cx="534377" cy="259045"/>
    <xdr:sp macro="" textlink="">
      <xdr:nvSpPr>
        <xdr:cNvPr id="431" name="商工費該当値テキスト"/>
        <xdr:cNvSpPr txBox="1"/>
      </xdr:nvSpPr>
      <xdr:spPr>
        <a:xfrm>
          <a:off x="10528300" y="127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6572</xdr:rowOff>
    </xdr:from>
    <xdr:to>
      <xdr:col>14</xdr:col>
      <xdr:colOff>79375</xdr:colOff>
      <xdr:row>76</xdr:row>
      <xdr:rowOff>108172</xdr:rowOff>
    </xdr:to>
    <xdr:sp macro="" textlink="">
      <xdr:nvSpPr>
        <xdr:cNvPr id="432" name="円/楕円 431"/>
        <xdr:cNvSpPr/>
      </xdr:nvSpPr>
      <xdr:spPr>
        <a:xfrm>
          <a:off x="9588500" y="13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124699</xdr:rowOff>
    </xdr:from>
    <xdr:ext cx="534377" cy="259045"/>
    <xdr:sp macro="" textlink="">
      <xdr:nvSpPr>
        <xdr:cNvPr id="433" name="テキスト ボックス 432"/>
        <xdr:cNvSpPr txBox="1"/>
      </xdr:nvSpPr>
      <xdr:spPr>
        <a:xfrm>
          <a:off x="9372111" y="128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24076</xdr:rowOff>
    </xdr:from>
    <xdr:to>
      <xdr:col>12</xdr:col>
      <xdr:colOff>561975</xdr:colOff>
      <xdr:row>76</xdr:row>
      <xdr:rowOff>125676</xdr:rowOff>
    </xdr:to>
    <xdr:sp macro="" textlink="">
      <xdr:nvSpPr>
        <xdr:cNvPr id="434" name="円/楕円 433"/>
        <xdr:cNvSpPr/>
      </xdr:nvSpPr>
      <xdr:spPr>
        <a:xfrm>
          <a:off x="8699500" y="130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142202</xdr:rowOff>
    </xdr:from>
    <xdr:ext cx="534377" cy="259045"/>
    <xdr:sp macro="" textlink="">
      <xdr:nvSpPr>
        <xdr:cNvPr id="435" name="テキスト ボックス 434"/>
        <xdr:cNvSpPr txBox="1"/>
      </xdr:nvSpPr>
      <xdr:spPr>
        <a:xfrm>
          <a:off x="8483111" y="12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45629</xdr:rowOff>
    </xdr:from>
    <xdr:to>
      <xdr:col>11</xdr:col>
      <xdr:colOff>358775</xdr:colOff>
      <xdr:row>75</xdr:row>
      <xdr:rowOff>147228</xdr:rowOff>
    </xdr:to>
    <xdr:sp macro="" textlink="">
      <xdr:nvSpPr>
        <xdr:cNvPr id="436" name="円/楕円 435"/>
        <xdr:cNvSpPr/>
      </xdr:nvSpPr>
      <xdr:spPr>
        <a:xfrm>
          <a:off x="7810500" y="12904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163756</xdr:rowOff>
    </xdr:from>
    <xdr:ext cx="534377" cy="259045"/>
    <xdr:sp macro="" textlink="">
      <xdr:nvSpPr>
        <xdr:cNvPr id="437" name="テキスト ボックス 436"/>
        <xdr:cNvSpPr txBox="1"/>
      </xdr:nvSpPr>
      <xdr:spPr>
        <a:xfrm>
          <a:off x="7594111" y="126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125835</xdr:rowOff>
    </xdr:from>
    <xdr:to>
      <xdr:col>10</xdr:col>
      <xdr:colOff>155575</xdr:colOff>
      <xdr:row>76</xdr:row>
      <xdr:rowOff>55984</xdr:rowOff>
    </xdr:to>
    <xdr:sp macro="" textlink="">
      <xdr:nvSpPr>
        <xdr:cNvPr id="438" name="円/楕円 437"/>
        <xdr:cNvSpPr/>
      </xdr:nvSpPr>
      <xdr:spPr>
        <a:xfrm>
          <a:off x="6921500" y="1298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72512</xdr:rowOff>
    </xdr:from>
    <xdr:ext cx="534377" cy="259045"/>
    <xdr:sp macro="" textlink="">
      <xdr:nvSpPr>
        <xdr:cNvPr id="439" name="テキスト ボックス 438"/>
        <xdr:cNvSpPr txBox="1"/>
      </xdr:nvSpPr>
      <xdr:spPr>
        <a:xfrm>
          <a:off x="6705111" y="127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129767</xdr:rowOff>
    </xdr:from>
    <xdr:to>
      <xdr:col>15</xdr:col>
      <xdr:colOff>180975</xdr:colOff>
      <xdr:row>98</xdr:row>
      <xdr:rowOff>150454</xdr:rowOff>
    </xdr:to>
    <xdr:cxnSp macro="">
      <xdr:nvCxnSpPr>
        <xdr:cNvPr id="468" name="直線コネクタ 467"/>
        <xdr:cNvCxnSpPr/>
      </xdr:nvCxnSpPr>
      <xdr:spPr>
        <a:xfrm flipV="1">
          <a:off x="9639300" y="16931867"/>
          <a:ext cx="8382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150454</xdr:rowOff>
    </xdr:from>
    <xdr:to>
      <xdr:col>14</xdr:col>
      <xdr:colOff>28575</xdr:colOff>
      <xdr:row>98</xdr:row>
      <xdr:rowOff>161556</xdr:rowOff>
    </xdr:to>
    <xdr:cxnSp macro="">
      <xdr:nvCxnSpPr>
        <xdr:cNvPr id="471" name="直線コネクタ 470"/>
        <xdr:cNvCxnSpPr/>
      </xdr:nvCxnSpPr>
      <xdr:spPr>
        <a:xfrm flipV="1">
          <a:off x="8750300" y="16952554"/>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146377</xdr:rowOff>
    </xdr:from>
    <xdr:to>
      <xdr:col>12</xdr:col>
      <xdr:colOff>511175</xdr:colOff>
      <xdr:row>98</xdr:row>
      <xdr:rowOff>161556</xdr:rowOff>
    </xdr:to>
    <xdr:cxnSp macro="">
      <xdr:nvCxnSpPr>
        <xdr:cNvPr id="474" name="直線コネクタ 473"/>
        <xdr:cNvCxnSpPr/>
      </xdr:nvCxnSpPr>
      <xdr:spPr>
        <a:xfrm>
          <a:off x="7861300" y="16948477"/>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138412</xdr:rowOff>
    </xdr:from>
    <xdr:to>
      <xdr:col>11</xdr:col>
      <xdr:colOff>307975</xdr:colOff>
      <xdr:row>98</xdr:row>
      <xdr:rowOff>146377</xdr:rowOff>
    </xdr:to>
    <xdr:cxnSp macro="">
      <xdr:nvCxnSpPr>
        <xdr:cNvPr id="477" name="直線コネクタ 476"/>
        <xdr:cNvCxnSpPr/>
      </xdr:nvCxnSpPr>
      <xdr:spPr>
        <a:xfrm>
          <a:off x="6972300" y="16940512"/>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78967</xdr:rowOff>
    </xdr:from>
    <xdr:to>
      <xdr:col>15</xdr:col>
      <xdr:colOff>231775</xdr:colOff>
      <xdr:row>99</xdr:row>
      <xdr:rowOff>9117</xdr:rowOff>
    </xdr:to>
    <xdr:sp macro="" textlink="">
      <xdr:nvSpPr>
        <xdr:cNvPr id="487" name="円/楕円 486"/>
        <xdr:cNvSpPr/>
      </xdr:nvSpPr>
      <xdr:spPr>
        <a:xfrm>
          <a:off x="10426700" y="168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99654</xdr:rowOff>
    </xdr:from>
    <xdr:to>
      <xdr:col>14</xdr:col>
      <xdr:colOff>79375</xdr:colOff>
      <xdr:row>99</xdr:row>
      <xdr:rowOff>29804</xdr:rowOff>
    </xdr:to>
    <xdr:sp macro="" textlink="">
      <xdr:nvSpPr>
        <xdr:cNvPr id="489" name="円/楕円 488"/>
        <xdr:cNvSpPr/>
      </xdr:nvSpPr>
      <xdr:spPr>
        <a:xfrm>
          <a:off x="9588500" y="169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20931</xdr:rowOff>
    </xdr:from>
    <xdr:ext cx="534377" cy="259045"/>
    <xdr:sp macro="" textlink="">
      <xdr:nvSpPr>
        <xdr:cNvPr id="490" name="テキスト ボックス 489"/>
        <xdr:cNvSpPr txBox="1"/>
      </xdr:nvSpPr>
      <xdr:spPr>
        <a:xfrm>
          <a:off x="9372111" y="169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110756</xdr:rowOff>
    </xdr:from>
    <xdr:to>
      <xdr:col>12</xdr:col>
      <xdr:colOff>561975</xdr:colOff>
      <xdr:row>99</xdr:row>
      <xdr:rowOff>40906</xdr:rowOff>
    </xdr:to>
    <xdr:sp macro="" textlink="">
      <xdr:nvSpPr>
        <xdr:cNvPr id="491" name="円/楕円 490"/>
        <xdr:cNvSpPr/>
      </xdr:nvSpPr>
      <xdr:spPr>
        <a:xfrm>
          <a:off x="8699500" y="16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32033</xdr:rowOff>
    </xdr:from>
    <xdr:ext cx="534377" cy="259045"/>
    <xdr:sp macro="" textlink="">
      <xdr:nvSpPr>
        <xdr:cNvPr id="492" name="テキスト ボックス 491"/>
        <xdr:cNvSpPr txBox="1"/>
      </xdr:nvSpPr>
      <xdr:spPr>
        <a:xfrm>
          <a:off x="8483111" y="170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95577</xdr:rowOff>
    </xdr:from>
    <xdr:to>
      <xdr:col>11</xdr:col>
      <xdr:colOff>358775</xdr:colOff>
      <xdr:row>99</xdr:row>
      <xdr:rowOff>25727</xdr:rowOff>
    </xdr:to>
    <xdr:sp macro="" textlink="">
      <xdr:nvSpPr>
        <xdr:cNvPr id="493" name="円/楕円 492"/>
        <xdr:cNvSpPr/>
      </xdr:nvSpPr>
      <xdr:spPr>
        <a:xfrm>
          <a:off x="7810500" y="168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16854</xdr:rowOff>
    </xdr:from>
    <xdr:ext cx="534377" cy="259045"/>
    <xdr:sp macro="" textlink="">
      <xdr:nvSpPr>
        <xdr:cNvPr id="494" name="テキスト ボックス 493"/>
        <xdr:cNvSpPr txBox="1"/>
      </xdr:nvSpPr>
      <xdr:spPr>
        <a:xfrm>
          <a:off x="7594111" y="169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87612</xdr:rowOff>
    </xdr:from>
    <xdr:to>
      <xdr:col>10</xdr:col>
      <xdr:colOff>155575</xdr:colOff>
      <xdr:row>99</xdr:row>
      <xdr:rowOff>17762</xdr:rowOff>
    </xdr:to>
    <xdr:sp macro="" textlink="">
      <xdr:nvSpPr>
        <xdr:cNvPr id="495" name="円/楕円 494"/>
        <xdr:cNvSpPr/>
      </xdr:nvSpPr>
      <xdr:spPr>
        <a:xfrm>
          <a:off x="6921500" y="168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8889</xdr:rowOff>
    </xdr:from>
    <xdr:ext cx="534377" cy="259045"/>
    <xdr:sp macro="" textlink="">
      <xdr:nvSpPr>
        <xdr:cNvPr id="496" name="テキスト ボックス 495"/>
        <xdr:cNvSpPr txBox="1"/>
      </xdr:nvSpPr>
      <xdr:spPr>
        <a:xfrm>
          <a:off x="6705111" y="169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16637</xdr:rowOff>
    </xdr:from>
    <xdr:to>
      <xdr:col>23</xdr:col>
      <xdr:colOff>517525</xdr:colOff>
      <xdr:row>37</xdr:row>
      <xdr:rowOff>73806</xdr:rowOff>
    </xdr:to>
    <xdr:cxnSp macro="">
      <xdr:nvCxnSpPr>
        <xdr:cNvPr id="525" name="直線コネクタ 524"/>
        <xdr:cNvCxnSpPr/>
      </xdr:nvCxnSpPr>
      <xdr:spPr>
        <a:xfrm flipV="1">
          <a:off x="15481300" y="6360287"/>
          <a:ext cx="838200" cy="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73806</xdr:rowOff>
    </xdr:from>
    <xdr:to>
      <xdr:col>22</xdr:col>
      <xdr:colOff>365125</xdr:colOff>
      <xdr:row>37</xdr:row>
      <xdr:rowOff>77064</xdr:rowOff>
    </xdr:to>
    <xdr:cxnSp macro="">
      <xdr:nvCxnSpPr>
        <xdr:cNvPr id="528" name="直線コネクタ 527"/>
        <xdr:cNvCxnSpPr/>
      </xdr:nvCxnSpPr>
      <xdr:spPr>
        <a:xfrm flipV="1">
          <a:off x="14592300" y="641745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77064</xdr:rowOff>
    </xdr:from>
    <xdr:to>
      <xdr:col>21</xdr:col>
      <xdr:colOff>161925</xdr:colOff>
      <xdr:row>37</xdr:row>
      <xdr:rowOff>81617</xdr:rowOff>
    </xdr:to>
    <xdr:cxnSp macro="">
      <xdr:nvCxnSpPr>
        <xdr:cNvPr id="531" name="直線コネクタ 530"/>
        <xdr:cNvCxnSpPr/>
      </xdr:nvCxnSpPr>
      <xdr:spPr>
        <a:xfrm flipV="1">
          <a:off x="13703300" y="6420714"/>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56452</xdr:rowOff>
    </xdr:from>
    <xdr:to>
      <xdr:col>19</xdr:col>
      <xdr:colOff>644525</xdr:colOff>
      <xdr:row>37</xdr:row>
      <xdr:rowOff>81617</xdr:rowOff>
    </xdr:to>
    <xdr:cxnSp macro="">
      <xdr:nvCxnSpPr>
        <xdr:cNvPr id="534" name="直線コネクタ 533"/>
        <xdr:cNvCxnSpPr/>
      </xdr:nvCxnSpPr>
      <xdr:spPr>
        <a:xfrm>
          <a:off x="12814300" y="6400102"/>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137287</xdr:rowOff>
    </xdr:from>
    <xdr:to>
      <xdr:col>23</xdr:col>
      <xdr:colOff>568325</xdr:colOff>
      <xdr:row>37</xdr:row>
      <xdr:rowOff>67437</xdr:rowOff>
    </xdr:to>
    <xdr:sp macro="" textlink="">
      <xdr:nvSpPr>
        <xdr:cNvPr id="544" name="円/楕円 543"/>
        <xdr:cNvSpPr/>
      </xdr:nvSpPr>
      <xdr:spPr>
        <a:xfrm>
          <a:off x="162687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115714</xdr:rowOff>
    </xdr:from>
    <xdr:ext cx="534377" cy="259045"/>
    <xdr:sp macro="" textlink="">
      <xdr:nvSpPr>
        <xdr:cNvPr id="545" name="消防費該当値テキスト"/>
        <xdr:cNvSpPr txBox="1"/>
      </xdr:nvSpPr>
      <xdr:spPr>
        <a:xfrm>
          <a:off x="16370300" y="62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23006</xdr:rowOff>
    </xdr:from>
    <xdr:to>
      <xdr:col>22</xdr:col>
      <xdr:colOff>415925</xdr:colOff>
      <xdr:row>37</xdr:row>
      <xdr:rowOff>124606</xdr:rowOff>
    </xdr:to>
    <xdr:sp macro="" textlink="">
      <xdr:nvSpPr>
        <xdr:cNvPr id="546" name="円/楕円 545"/>
        <xdr:cNvSpPr/>
      </xdr:nvSpPr>
      <xdr:spPr>
        <a:xfrm>
          <a:off x="15430500" y="63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115733</xdr:rowOff>
    </xdr:from>
    <xdr:ext cx="534377" cy="259045"/>
    <xdr:sp macro="" textlink="">
      <xdr:nvSpPr>
        <xdr:cNvPr id="547" name="テキスト ボックス 546"/>
        <xdr:cNvSpPr txBox="1"/>
      </xdr:nvSpPr>
      <xdr:spPr>
        <a:xfrm>
          <a:off x="15214111" y="64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26264</xdr:rowOff>
    </xdr:from>
    <xdr:to>
      <xdr:col>21</xdr:col>
      <xdr:colOff>212725</xdr:colOff>
      <xdr:row>37</xdr:row>
      <xdr:rowOff>127864</xdr:rowOff>
    </xdr:to>
    <xdr:sp macro="" textlink="">
      <xdr:nvSpPr>
        <xdr:cNvPr id="548" name="円/楕円 547"/>
        <xdr:cNvSpPr/>
      </xdr:nvSpPr>
      <xdr:spPr>
        <a:xfrm>
          <a:off x="14541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118991</xdr:rowOff>
    </xdr:from>
    <xdr:ext cx="534377" cy="259045"/>
    <xdr:sp macro="" textlink="">
      <xdr:nvSpPr>
        <xdr:cNvPr id="549" name="テキスト ボックス 548"/>
        <xdr:cNvSpPr txBox="1"/>
      </xdr:nvSpPr>
      <xdr:spPr>
        <a:xfrm>
          <a:off x="14325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30817</xdr:rowOff>
    </xdr:from>
    <xdr:to>
      <xdr:col>20</xdr:col>
      <xdr:colOff>9525</xdr:colOff>
      <xdr:row>37</xdr:row>
      <xdr:rowOff>132417</xdr:rowOff>
    </xdr:to>
    <xdr:sp macro="" textlink="">
      <xdr:nvSpPr>
        <xdr:cNvPr id="550" name="円/楕円 549"/>
        <xdr:cNvSpPr/>
      </xdr:nvSpPr>
      <xdr:spPr>
        <a:xfrm>
          <a:off x="13652500" y="63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148944</xdr:rowOff>
    </xdr:from>
    <xdr:ext cx="534377" cy="259045"/>
    <xdr:sp macro="" textlink="">
      <xdr:nvSpPr>
        <xdr:cNvPr id="551" name="テキスト ボックス 550"/>
        <xdr:cNvSpPr txBox="1"/>
      </xdr:nvSpPr>
      <xdr:spPr>
        <a:xfrm>
          <a:off x="13436111" y="61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5652</xdr:rowOff>
    </xdr:from>
    <xdr:to>
      <xdr:col>18</xdr:col>
      <xdr:colOff>492125</xdr:colOff>
      <xdr:row>37</xdr:row>
      <xdr:rowOff>107252</xdr:rowOff>
    </xdr:to>
    <xdr:sp macro="" textlink="">
      <xdr:nvSpPr>
        <xdr:cNvPr id="552" name="円/楕円 551"/>
        <xdr:cNvSpPr/>
      </xdr:nvSpPr>
      <xdr:spPr>
        <a:xfrm>
          <a:off x="12763500" y="63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123779</xdr:rowOff>
    </xdr:from>
    <xdr:ext cx="534377" cy="259045"/>
    <xdr:sp macro="" textlink="">
      <xdr:nvSpPr>
        <xdr:cNvPr id="553" name="テキスト ボックス 552"/>
        <xdr:cNvSpPr txBox="1"/>
      </xdr:nvSpPr>
      <xdr:spPr>
        <a:xfrm>
          <a:off x="12547111" y="61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55232</xdr:rowOff>
    </xdr:from>
    <xdr:to>
      <xdr:col>23</xdr:col>
      <xdr:colOff>517525</xdr:colOff>
      <xdr:row>57</xdr:row>
      <xdr:rowOff>16961</xdr:rowOff>
    </xdr:to>
    <xdr:cxnSp macro="">
      <xdr:nvCxnSpPr>
        <xdr:cNvPr id="583" name="直線コネクタ 582"/>
        <xdr:cNvCxnSpPr/>
      </xdr:nvCxnSpPr>
      <xdr:spPr>
        <a:xfrm flipV="1">
          <a:off x="15481300" y="9656432"/>
          <a:ext cx="8382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52680</xdr:rowOff>
    </xdr:from>
    <xdr:to>
      <xdr:col>22</xdr:col>
      <xdr:colOff>365125</xdr:colOff>
      <xdr:row>57</xdr:row>
      <xdr:rowOff>16961</xdr:rowOff>
    </xdr:to>
    <xdr:cxnSp macro="">
      <xdr:nvCxnSpPr>
        <xdr:cNvPr id="586" name="直線コネクタ 585"/>
        <xdr:cNvCxnSpPr/>
      </xdr:nvCxnSpPr>
      <xdr:spPr>
        <a:xfrm>
          <a:off x="14592300" y="9653880"/>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52680</xdr:rowOff>
    </xdr:from>
    <xdr:to>
      <xdr:col>21</xdr:col>
      <xdr:colOff>161925</xdr:colOff>
      <xdr:row>57</xdr:row>
      <xdr:rowOff>91084</xdr:rowOff>
    </xdr:to>
    <xdr:cxnSp macro="">
      <xdr:nvCxnSpPr>
        <xdr:cNvPr id="589" name="直線コネクタ 588"/>
        <xdr:cNvCxnSpPr/>
      </xdr:nvCxnSpPr>
      <xdr:spPr>
        <a:xfrm flipV="1">
          <a:off x="13703300" y="9653880"/>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50260</xdr:rowOff>
    </xdr:from>
    <xdr:to>
      <xdr:col>19</xdr:col>
      <xdr:colOff>644525</xdr:colOff>
      <xdr:row>57</xdr:row>
      <xdr:rowOff>91084</xdr:rowOff>
    </xdr:to>
    <xdr:cxnSp macro="">
      <xdr:nvCxnSpPr>
        <xdr:cNvPr id="592" name="直線コネクタ 591"/>
        <xdr:cNvCxnSpPr/>
      </xdr:nvCxnSpPr>
      <xdr:spPr>
        <a:xfrm>
          <a:off x="12814300" y="9822910"/>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4432</xdr:rowOff>
    </xdr:from>
    <xdr:to>
      <xdr:col>23</xdr:col>
      <xdr:colOff>568325</xdr:colOff>
      <xdr:row>56</xdr:row>
      <xdr:rowOff>106032</xdr:rowOff>
    </xdr:to>
    <xdr:sp macro="" textlink="">
      <xdr:nvSpPr>
        <xdr:cNvPr id="602" name="円/楕円 601"/>
        <xdr:cNvSpPr/>
      </xdr:nvSpPr>
      <xdr:spPr>
        <a:xfrm>
          <a:off x="16268700" y="96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154309</xdr:rowOff>
    </xdr:from>
    <xdr:ext cx="534377" cy="259045"/>
    <xdr:sp macro="" textlink="">
      <xdr:nvSpPr>
        <xdr:cNvPr id="603" name="教育費該当値テキスト"/>
        <xdr:cNvSpPr txBox="1"/>
      </xdr:nvSpPr>
      <xdr:spPr>
        <a:xfrm>
          <a:off x="16370300" y="95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137611</xdr:rowOff>
    </xdr:from>
    <xdr:to>
      <xdr:col>22</xdr:col>
      <xdr:colOff>415925</xdr:colOff>
      <xdr:row>57</xdr:row>
      <xdr:rowOff>67761</xdr:rowOff>
    </xdr:to>
    <xdr:sp macro="" textlink="">
      <xdr:nvSpPr>
        <xdr:cNvPr id="604" name="円/楕円 603"/>
        <xdr:cNvSpPr/>
      </xdr:nvSpPr>
      <xdr:spPr>
        <a:xfrm>
          <a:off x="15430500" y="97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58888</xdr:rowOff>
    </xdr:from>
    <xdr:ext cx="534377" cy="259045"/>
    <xdr:sp macro="" textlink="">
      <xdr:nvSpPr>
        <xdr:cNvPr id="605" name="テキスト ボックス 604"/>
        <xdr:cNvSpPr txBox="1"/>
      </xdr:nvSpPr>
      <xdr:spPr>
        <a:xfrm>
          <a:off x="15214111" y="98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1880</xdr:rowOff>
    </xdr:from>
    <xdr:to>
      <xdr:col>21</xdr:col>
      <xdr:colOff>212725</xdr:colOff>
      <xdr:row>56</xdr:row>
      <xdr:rowOff>103480</xdr:rowOff>
    </xdr:to>
    <xdr:sp macro="" textlink="">
      <xdr:nvSpPr>
        <xdr:cNvPr id="606" name="円/楕円 605"/>
        <xdr:cNvSpPr/>
      </xdr:nvSpPr>
      <xdr:spPr>
        <a:xfrm>
          <a:off x="14541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120007</xdr:rowOff>
    </xdr:from>
    <xdr:ext cx="534377" cy="259045"/>
    <xdr:sp macro="" textlink="">
      <xdr:nvSpPr>
        <xdr:cNvPr id="607" name="テキスト ボックス 606"/>
        <xdr:cNvSpPr txBox="1"/>
      </xdr:nvSpPr>
      <xdr:spPr>
        <a:xfrm>
          <a:off x="14325111" y="937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40284</xdr:rowOff>
    </xdr:from>
    <xdr:to>
      <xdr:col>20</xdr:col>
      <xdr:colOff>9525</xdr:colOff>
      <xdr:row>57</xdr:row>
      <xdr:rowOff>141884</xdr:rowOff>
    </xdr:to>
    <xdr:sp macro="" textlink="">
      <xdr:nvSpPr>
        <xdr:cNvPr id="608" name="円/楕円 607"/>
        <xdr:cNvSpPr/>
      </xdr:nvSpPr>
      <xdr:spPr>
        <a:xfrm>
          <a:off x="13652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133011</xdr:rowOff>
    </xdr:from>
    <xdr:ext cx="534377" cy="259045"/>
    <xdr:sp macro="" textlink="">
      <xdr:nvSpPr>
        <xdr:cNvPr id="609" name="テキスト ボックス 608"/>
        <xdr:cNvSpPr txBox="1"/>
      </xdr:nvSpPr>
      <xdr:spPr>
        <a:xfrm>
          <a:off x="13436111" y="99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170910</xdr:rowOff>
    </xdr:from>
    <xdr:to>
      <xdr:col>18</xdr:col>
      <xdr:colOff>492125</xdr:colOff>
      <xdr:row>57</xdr:row>
      <xdr:rowOff>101060</xdr:rowOff>
    </xdr:to>
    <xdr:sp macro="" textlink="">
      <xdr:nvSpPr>
        <xdr:cNvPr id="610" name="円/楕円 609"/>
        <xdr:cNvSpPr/>
      </xdr:nvSpPr>
      <xdr:spPr>
        <a:xfrm>
          <a:off x="12763500" y="9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92187</xdr:rowOff>
    </xdr:from>
    <xdr:ext cx="534377" cy="259045"/>
    <xdr:sp macro="" textlink="">
      <xdr:nvSpPr>
        <xdr:cNvPr id="611" name="テキスト ボックス 610"/>
        <xdr:cNvSpPr txBox="1"/>
      </xdr:nvSpPr>
      <xdr:spPr>
        <a:xfrm>
          <a:off x="12547111" y="98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156223</xdr:rowOff>
    </xdr:from>
    <xdr:to>
      <xdr:col>23</xdr:col>
      <xdr:colOff>517525</xdr:colOff>
      <xdr:row>76</xdr:row>
      <xdr:rowOff>63292</xdr:rowOff>
    </xdr:to>
    <xdr:cxnSp macro="">
      <xdr:nvCxnSpPr>
        <xdr:cNvPr id="638" name="直線コネクタ 637"/>
        <xdr:cNvCxnSpPr/>
      </xdr:nvCxnSpPr>
      <xdr:spPr>
        <a:xfrm>
          <a:off x="15481300" y="12843523"/>
          <a:ext cx="838200" cy="2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156223</xdr:rowOff>
    </xdr:from>
    <xdr:to>
      <xdr:col>22</xdr:col>
      <xdr:colOff>365125</xdr:colOff>
      <xdr:row>75</xdr:row>
      <xdr:rowOff>46431</xdr:rowOff>
    </xdr:to>
    <xdr:cxnSp macro="">
      <xdr:nvCxnSpPr>
        <xdr:cNvPr id="641" name="直線コネクタ 640"/>
        <xdr:cNvCxnSpPr/>
      </xdr:nvCxnSpPr>
      <xdr:spPr>
        <a:xfrm flipV="1">
          <a:off x="14592300" y="12843523"/>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46431</xdr:rowOff>
    </xdr:from>
    <xdr:to>
      <xdr:col>21</xdr:col>
      <xdr:colOff>161925</xdr:colOff>
      <xdr:row>76</xdr:row>
      <xdr:rowOff>98808</xdr:rowOff>
    </xdr:to>
    <xdr:cxnSp macro="">
      <xdr:nvCxnSpPr>
        <xdr:cNvPr id="644" name="直線コネクタ 643"/>
        <xdr:cNvCxnSpPr/>
      </xdr:nvCxnSpPr>
      <xdr:spPr>
        <a:xfrm flipV="1">
          <a:off x="13703300" y="12905181"/>
          <a:ext cx="889000" cy="2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98808</xdr:rowOff>
    </xdr:from>
    <xdr:to>
      <xdr:col>19</xdr:col>
      <xdr:colOff>644525</xdr:colOff>
      <xdr:row>78</xdr:row>
      <xdr:rowOff>121741</xdr:rowOff>
    </xdr:to>
    <xdr:cxnSp macro="">
      <xdr:nvCxnSpPr>
        <xdr:cNvPr id="647" name="直線コネクタ 646"/>
        <xdr:cNvCxnSpPr/>
      </xdr:nvCxnSpPr>
      <xdr:spPr>
        <a:xfrm flipV="1">
          <a:off x="12814300" y="13129008"/>
          <a:ext cx="889000" cy="3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12492</xdr:rowOff>
    </xdr:from>
    <xdr:to>
      <xdr:col>23</xdr:col>
      <xdr:colOff>568325</xdr:colOff>
      <xdr:row>76</xdr:row>
      <xdr:rowOff>114092</xdr:rowOff>
    </xdr:to>
    <xdr:sp macro="" textlink="">
      <xdr:nvSpPr>
        <xdr:cNvPr id="657" name="円/楕円 656"/>
        <xdr:cNvSpPr/>
      </xdr:nvSpPr>
      <xdr:spPr>
        <a:xfrm>
          <a:off x="16268700" y="130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35370</xdr:rowOff>
    </xdr:from>
    <xdr:ext cx="534377" cy="259045"/>
    <xdr:sp macro="" textlink="">
      <xdr:nvSpPr>
        <xdr:cNvPr id="658" name="災害復旧費該当値テキスト"/>
        <xdr:cNvSpPr txBox="1"/>
      </xdr:nvSpPr>
      <xdr:spPr>
        <a:xfrm>
          <a:off x="16370300" y="128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105423</xdr:rowOff>
    </xdr:from>
    <xdr:to>
      <xdr:col>22</xdr:col>
      <xdr:colOff>415925</xdr:colOff>
      <xdr:row>75</xdr:row>
      <xdr:rowOff>35573</xdr:rowOff>
    </xdr:to>
    <xdr:sp macro="" textlink="">
      <xdr:nvSpPr>
        <xdr:cNvPr id="659" name="円/楕円 658"/>
        <xdr:cNvSpPr/>
      </xdr:nvSpPr>
      <xdr:spPr>
        <a:xfrm>
          <a:off x="15430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52100</xdr:rowOff>
    </xdr:from>
    <xdr:ext cx="534377" cy="259045"/>
    <xdr:sp macro="" textlink="">
      <xdr:nvSpPr>
        <xdr:cNvPr id="660" name="テキスト ボックス 659"/>
        <xdr:cNvSpPr txBox="1"/>
      </xdr:nvSpPr>
      <xdr:spPr>
        <a:xfrm>
          <a:off x="15214111" y="125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167081</xdr:rowOff>
    </xdr:from>
    <xdr:to>
      <xdr:col>21</xdr:col>
      <xdr:colOff>212725</xdr:colOff>
      <xdr:row>75</xdr:row>
      <xdr:rowOff>97231</xdr:rowOff>
    </xdr:to>
    <xdr:sp macro="" textlink="">
      <xdr:nvSpPr>
        <xdr:cNvPr id="661" name="円/楕円 660"/>
        <xdr:cNvSpPr/>
      </xdr:nvSpPr>
      <xdr:spPr>
        <a:xfrm>
          <a:off x="14541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113758</xdr:rowOff>
    </xdr:from>
    <xdr:ext cx="534377" cy="259045"/>
    <xdr:sp macro="" textlink="">
      <xdr:nvSpPr>
        <xdr:cNvPr id="662" name="テキスト ボックス 661"/>
        <xdr:cNvSpPr txBox="1"/>
      </xdr:nvSpPr>
      <xdr:spPr>
        <a:xfrm>
          <a:off x="14325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48008</xdr:rowOff>
    </xdr:from>
    <xdr:to>
      <xdr:col>20</xdr:col>
      <xdr:colOff>9525</xdr:colOff>
      <xdr:row>76</xdr:row>
      <xdr:rowOff>149608</xdr:rowOff>
    </xdr:to>
    <xdr:sp macro="" textlink="">
      <xdr:nvSpPr>
        <xdr:cNvPr id="663" name="円/楕円 662"/>
        <xdr:cNvSpPr/>
      </xdr:nvSpPr>
      <xdr:spPr>
        <a:xfrm>
          <a:off x="13652500" y="130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166135</xdr:rowOff>
    </xdr:from>
    <xdr:ext cx="534377" cy="259045"/>
    <xdr:sp macro="" textlink="">
      <xdr:nvSpPr>
        <xdr:cNvPr id="664" name="テキスト ボックス 663"/>
        <xdr:cNvSpPr txBox="1"/>
      </xdr:nvSpPr>
      <xdr:spPr>
        <a:xfrm>
          <a:off x="13436111" y="128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70941</xdr:rowOff>
    </xdr:from>
    <xdr:to>
      <xdr:col>18</xdr:col>
      <xdr:colOff>492125</xdr:colOff>
      <xdr:row>79</xdr:row>
      <xdr:rowOff>1091</xdr:rowOff>
    </xdr:to>
    <xdr:sp macro="" textlink="">
      <xdr:nvSpPr>
        <xdr:cNvPr id="665" name="円/楕円 664"/>
        <xdr:cNvSpPr/>
      </xdr:nvSpPr>
      <xdr:spPr>
        <a:xfrm>
          <a:off x="12763500" y="134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163668</xdr:rowOff>
    </xdr:from>
    <xdr:ext cx="469744" cy="259045"/>
    <xdr:sp macro="" textlink="">
      <xdr:nvSpPr>
        <xdr:cNvPr id="666" name="テキスト ボックス 665"/>
        <xdr:cNvSpPr txBox="1"/>
      </xdr:nvSpPr>
      <xdr:spPr>
        <a:xfrm>
          <a:off x="12579427" y="1353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160235</xdr:rowOff>
    </xdr:from>
    <xdr:to>
      <xdr:col>23</xdr:col>
      <xdr:colOff>517525</xdr:colOff>
      <xdr:row>94</xdr:row>
      <xdr:rowOff>166993</xdr:rowOff>
    </xdr:to>
    <xdr:cxnSp macro="">
      <xdr:nvCxnSpPr>
        <xdr:cNvPr id="695" name="直線コネクタ 694"/>
        <xdr:cNvCxnSpPr/>
      </xdr:nvCxnSpPr>
      <xdr:spPr>
        <a:xfrm>
          <a:off x="15481300" y="16276535"/>
          <a:ext cx="8382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160235</xdr:rowOff>
    </xdr:from>
    <xdr:to>
      <xdr:col>22</xdr:col>
      <xdr:colOff>365125</xdr:colOff>
      <xdr:row>94</xdr:row>
      <xdr:rowOff>161113</xdr:rowOff>
    </xdr:to>
    <xdr:cxnSp macro="">
      <xdr:nvCxnSpPr>
        <xdr:cNvPr id="698" name="直線コネクタ 697"/>
        <xdr:cNvCxnSpPr/>
      </xdr:nvCxnSpPr>
      <xdr:spPr>
        <a:xfrm flipV="1">
          <a:off x="14592300" y="16276535"/>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127800</xdr:rowOff>
    </xdr:from>
    <xdr:to>
      <xdr:col>21</xdr:col>
      <xdr:colOff>161925</xdr:colOff>
      <xdr:row>94</xdr:row>
      <xdr:rowOff>161113</xdr:rowOff>
    </xdr:to>
    <xdr:cxnSp macro="">
      <xdr:nvCxnSpPr>
        <xdr:cNvPr id="701" name="直線コネクタ 700"/>
        <xdr:cNvCxnSpPr/>
      </xdr:nvCxnSpPr>
      <xdr:spPr>
        <a:xfrm>
          <a:off x="13703300" y="16244100"/>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3200</xdr:rowOff>
    </xdr:from>
    <xdr:to>
      <xdr:col>19</xdr:col>
      <xdr:colOff>644525</xdr:colOff>
      <xdr:row>94</xdr:row>
      <xdr:rowOff>127800</xdr:rowOff>
    </xdr:to>
    <xdr:cxnSp macro="">
      <xdr:nvCxnSpPr>
        <xdr:cNvPr id="704" name="直線コネクタ 703"/>
        <xdr:cNvCxnSpPr/>
      </xdr:nvCxnSpPr>
      <xdr:spPr>
        <a:xfrm>
          <a:off x="12814300" y="16119500"/>
          <a:ext cx="8890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116193</xdr:rowOff>
    </xdr:from>
    <xdr:to>
      <xdr:col>23</xdr:col>
      <xdr:colOff>568325</xdr:colOff>
      <xdr:row>95</xdr:row>
      <xdr:rowOff>46343</xdr:rowOff>
    </xdr:to>
    <xdr:sp macro="" textlink="">
      <xdr:nvSpPr>
        <xdr:cNvPr id="714" name="円/楕円 713"/>
        <xdr:cNvSpPr/>
      </xdr:nvSpPr>
      <xdr:spPr>
        <a:xfrm>
          <a:off x="16268700" y="162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139070</xdr:rowOff>
    </xdr:from>
    <xdr:ext cx="534377" cy="259045"/>
    <xdr:sp macro="" textlink="">
      <xdr:nvSpPr>
        <xdr:cNvPr id="715" name="公債費該当値テキスト"/>
        <xdr:cNvSpPr txBox="1"/>
      </xdr:nvSpPr>
      <xdr:spPr>
        <a:xfrm>
          <a:off x="16370300" y="160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109435</xdr:rowOff>
    </xdr:from>
    <xdr:to>
      <xdr:col>22</xdr:col>
      <xdr:colOff>415925</xdr:colOff>
      <xdr:row>95</xdr:row>
      <xdr:rowOff>39585</xdr:rowOff>
    </xdr:to>
    <xdr:sp macro="" textlink="">
      <xdr:nvSpPr>
        <xdr:cNvPr id="716" name="円/楕円 715"/>
        <xdr:cNvSpPr/>
      </xdr:nvSpPr>
      <xdr:spPr>
        <a:xfrm>
          <a:off x="15430500" y="162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56112</xdr:rowOff>
    </xdr:from>
    <xdr:ext cx="534377" cy="259045"/>
    <xdr:sp macro="" textlink="">
      <xdr:nvSpPr>
        <xdr:cNvPr id="717" name="テキスト ボックス 716"/>
        <xdr:cNvSpPr txBox="1"/>
      </xdr:nvSpPr>
      <xdr:spPr>
        <a:xfrm>
          <a:off x="15214111" y="160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110313</xdr:rowOff>
    </xdr:from>
    <xdr:to>
      <xdr:col>21</xdr:col>
      <xdr:colOff>212725</xdr:colOff>
      <xdr:row>95</xdr:row>
      <xdr:rowOff>40463</xdr:rowOff>
    </xdr:to>
    <xdr:sp macro="" textlink="">
      <xdr:nvSpPr>
        <xdr:cNvPr id="718" name="円/楕円 717"/>
        <xdr:cNvSpPr/>
      </xdr:nvSpPr>
      <xdr:spPr>
        <a:xfrm>
          <a:off x="14541500" y="162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56990</xdr:rowOff>
    </xdr:from>
    <xdr:ext cx="534377" cy="259045"/>
    <xdr:sp macro="" textlink="">
      <xdr:nvSpPr>
        <xdr:cNvPr id="719" name="テキスト ボックス 718"/>
        <xdr:cNvSpPr txBox="1"/>
      </xdr:nvSpPr>
      <xdr:spPr>
        <a:xfrm>
          <a:off x="14325111" y="160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77000</xdr:rowOff>
    </xdr:from>
    <xdr:to>
      <xdr:col>20</xdr:col>
      <xdr:colOff>9525</xdr:colOff>
      <xdr:row>95</xdr:row>
      <xdr:rowOff>7150</xdr:rowOff>
    </xdr:to>
    <xdr:sp macro="" textlink="">
      <xdr:nvSpPr>
        <xdr:cNvPr id="720" name="円/楕円 719"/>
        <xdr:cNvSpPr/>
      </xdr:nvSpPr>
      <xdr:spPr>
        <a:xfrm>
          <a:off x="13652500" y="161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23677</xdr:rowOff>
    </xdr:from>
    <xdr:ext cx="534377" cy="259045"/>
    <xdr:sp macro="" textlink="">
      <xdr:nvSpPr>
        <xdr:cNvPr id="721" name="テキスト ボックス 720"/>
        <xdr:cNvSpPr txBox="1"/>
      </xdr:nvSpPr>
      <xdr:spPr>
        <a:xfrm>
          <a:off x="13436111" y="15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123850</xdr:rowOff>
    </xdr:from>
    <xdr:to>
      <xdr:col>18</xdr:col>
      <xdr:colOff>492125</xdr:colOff>
      <xdr:row>94</xdr:row>
      <xdr:rowOff>54000</xdr:rowOff>
    </xdr:to>
    <xdr:sp macro="" textlink="">
      <xdr:nvSpPr>
        <xdr:cNvPr id="722" name="円/楕円 721"/>
        <xdr:cNvSpPr/>
      </xdr:nvSpPr>
      <xdr:spPr>
        <a:xfrm>
          <a:off x="12763500" y="160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70527</xdr:rowOff>
    </xdr:from>
    <xdr:ext cx="534377" cy="259045"/>
    <xdr:sp macro="" textlink="">
      <xdr:nvSpPr>
        <xdr:cNvPr id="723" name="テキスト ボックス 722"/>
        <xdr:cNvSpPr txBox="1"/>
      </xdr:nvSpPr>
      <xdr:spPr>
        <a:xfrm>
          <a:off x="12547111" y="15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・農林水産業費は、住民一人当たり４１，８２０円となっている。本市の基幹産業である農業への施設整備や農業振興への補助によるものである。</a:t>
          </a:r>
          <a:endParaRPr kumimoji="1" lang="en-US" altLang="ja-JP" sz="1300">
            <a:latin typeface="ＭＳ Ｐゴシック"/>
          </a:endParaRPr>
        </a:p>
        <a:p>
          <a:r>
            <a:rPr kumimoji="1" lang="ja-JP" altLang="en-US" sz="1300">
              <a:latin typeface="ＭＳ Ｐゴシック"/>
            </a:rPr>
            <a:t>・土木費は、住民一人当たり４５，２１４円となっており、類似団体と比較してコストが低い状況となっている。これは、平成２４年度に発生した九州北部豪雨災害の復旧を優先させる必要があり、道路・河川改良事業等が減少したためである。その災害復旧事業の終了が近づいたので、今後は道路・河川改良事業等の通常の事業量が見込まれ、増加の傾向となる見込み。</a:t>
          </a:r>
          <a:endParaRPr kumimoji="1" lang="en-US" altLang="ja-JP" sz="1300">
            <a:latin typeface="ＭＳ Ｐゴシック"/>
          </a:endParaRPr>
        </a:p>
        <a:p>
          <a:r>
            <a:rPr kumimoji="1" lang="ja-JP" altLang="en-US" sz="1300">
              <a:latin typeface="ＭＳ Ｐゴシック"/>
            </a:rPr>
            <a:t>・商工費は、住民一人当たり２０，９９２円となっており、類似団体と比較してコストが高い状況となっている。これは、本市が流入人口を増やすための観光行政や地方創生の事業として企業誘致や起業支援の補助の創設など重点的に取り組んできたことによるものである。</a:t>
          </a:r>
          <a:endParaRPr kumimoji="1" lang="en-US" altLang="ja-JP" sz="1300">
            <a:latin typeface="ＭＳ Ｐゴシック"/>
          </a:endParaRPr>
        </a:p>
        <a:p>
          <a:r>
            <a:rPr kumimoji="1" lang="ja-JP" altLang="en-US" sz="1300">
              <a:latin typeface="ＭＳ Ｐゴシック"/>
            </a:rPr>
            <a:t>・</a:t>
          </a:r>
          <a:r>
            <a:rPr kumimoji="1" lang="ja-JP" altLang="ja-JP" sz="1200">
              <a:solidFill>
                <a:schemeClr val="dk1"/>
              </a:solidFill>
              <a:latin typeface="+mn-lt"/>
              <a:ea typeface="+mn-ea"/>
              <a:cs typeface="+mn-cs"/>
            </a:rPr>
            <a:t>災害復旧費</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平成２４年発生の九州北部豪雨災害による災害復旧事業費が膨大な額となっている。補助事業は平成２７年度で終了し、平成２９年度までは関連の単独事業費が見込まれるがその後は新たな災害が発生しなければ減少となる見込み。</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latin typeface="+mn-lt"/>
              <a:ea typeface="+mn-ea"/>
              <a:cs typeface="+mn-cs"/>
            </a:rPr>
            <a:t>平成２５年度は、財政調整基金より九州北部豪雨による災害復旧事業等への繰入を行い減となっていたが、平成２６年度</a:t>
          </a:r>
          <a:r>
            <a:rPr lang="ja-JP" altLang="en-US" sz="1200" b="0" i="0" baseline="0">
              <a:solidFill>
                <a:schemeClr val="dk1"/>
              </a:solidFill>
              <a:latin typeface="+mn-lt"/>
              <a:ea typeface="+mn-ea"/>
              <a:cs typeface="+mn-cs"/>
            </a:rPr>
            <a:t>以降</a:t>
          </a:r>
          <a:r>
            <a:rPr lang="ja-JP" altLang="ja-JP" sz="1200" b="0" i="0" baseline="0">
              <a:solidFill>
                <a:schemeClr val="dk1"/>
              </a:solidFill>
              <a:latin typeface="+mn-lt"/>
              <a:ea typeface="+mn-ea"/>
              <a:cs typeface="+mn-cs"/>
            </a:rPr>
            <a:t>は積み立てを行うことが出来、財政調整基金は増となっている。実質収支額、実質単年度収支も</a:t>
          </a:r>
          <a:r>
            <a:rPr lang="ja-JP" altLang="en-US" sz="1200" b="0" i="0" baseline="0">
              <a:solidFill>
                <a:schemeClr val="dk1"/>
              </a:solidFill>
              <a:latin typeface="+mn-lt"/>
              <a:ea typeface="+mn-ea"/>
              <a:cs typeface="+mn-cs"/>
            </a:rPr>
            <a:t>税収の増などにより</a:t>
          </a:r>
          <a:r>
            <a:rPr lang="ja-JP" altLang="ja-JP" sz="1200" b="0" i="0" baseline="0">
              <a:solidFill>
                <a:schemeClr val="dk1"/>
              </a:solidFill>
              <a:latin typeface="+mn-lt"/>
              <a:ea typeface="+mn-ea"/>
              <a:cs typeface="+mn-cs"/>
            </a:rPr>
            <a:t>黒字となっている。今後は、合併算定替逓減</a:t>
          </a:r>
          <a:r>
            <a:rPr lang="ja-JP" altLang="en-US" sz="1200" b="0" i="0" baseline="0">
              <a:solidFill>
                <a:schemeClr val="dk1"/>
              </a:solidFill>
              <a:latin typeface="+mn-lt"/>
              <a:ea typeface="+mn-ea"/>
              <a:cs typeface="+mn-cs"/>
            </a:rPr>
            <a:t>や人口減少</a:t>
          </a:r>
          <a:r>
            <a:rPr lang="ja-JP" altLang="ja-JP" sz="1200" b="0" i="0" baseline="0">
              <a:solidFill>
                <a:schemeClr val="dk1"/>
              </a:solidFill>
              <a:latin typeface="+mn-lt"/>
              <a:ea typeface="+mn-ea"/>
              <a:cs typeface="+mn-cs"/>
            </a:rPr>
            <a:t>に</a:t>
          </a:r>
          <a:r>
            <a:rPr lang="ja-JP" altLang="en-US" sz="1200" b="0" i="0" baseline="0">
              <a:solidFill>
                <a:schemeClr val="dk1"/>
              </a:solidFill>
              <a:latin typeface="+mn-lt"/>
              <a:ea typeface="+mn-ea"/>
              <a:cs typeface="+mn-cs"/>
            </a:rPr>
            <a:t>より普通交付税の減少が見込まれるので</a:t>
          </a:r>
          <a:r>
            <a:rPr lang="ja-JP" altLang="ja-JP" sz="1200" b="0" i="0" baseline="0">
              <a:solidFill>
                <a:schemeClr val="dk1"/>
              </a:solidFill>
              <a:latin typeface="+mn-lt"/>
              <a:ea typeface="+mn-ea"/>
              <a:cs typeface="+mn-cs"/>
            </a:rPr>
            <a:t>、第７次八女市行政改革大綱に基づき行政改革に取り組み、財政基盤の強化に努める。</a:t>
          </a:r>
          <a:endParaRPr kumimoji="1"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    住宅新築資金等貸付事業費特別会計は赤字となっているが、他の会計は黒字とな</a:t>
          </a:r>
          <a:r>
            <a:rPr lang="ja-JP" altLang="en-US" sz="1100" b="0" i="0" baseline="0">
              <a:solidFill>
                <a:schemeClr val="dk1"/>
              </a:solidFill>
              <a:latin typeface="+mn-lt"/>
              <a:ea typeface="+mn-ea"/>
              <a:cs typeface="+mn-cs"/>
            </a:rPr>
            <a:t>り、一般会計や水道事業会計により標準財政規模比が増加している</a:t>
          </a:r>
          <a:r>
            <a:rPr lang="ja-JP" altLang="ja-JP" sz="1100" b="0" i="0" baseline="0">
              <a:solidFill>
                <a:schemeClr val="dk1"/>
              </a:solidFill>
              <a:latin typeface="+mn-lt"/>
              <a:ea typeface="+mn-ea"/>
              <a:cs typeface="+mn-cs"/>
            </a:rPr>
            <a:t>。今後も歳入の確保、歳出の抑制により、赤字とならないように努める。</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39390719</v>
      </c>
      <c r="BO4" s="379"/>
      <c r="BP4" s="379"/>
      <c r="BQ4" s="379"/>
      <c r="BR4" s="379"/>
      <c r="BS4" s="379"/>
      <c r="BT4" s="379"/>
      <c r="BU4" s="380"/>
      <c r="BV4" s="378">
        <v>41743231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9.5</v>
      </c>
      <c r="CU4" s="385"/>
      <c r="CV4" s="385"/>
      <c r="CW4" s="385"/>
      <c r="CX4" s="385"/>
      <c r="CY4" s="385"/>
      <c r="CZ4" s="385"/>
      <c r="DA4" s="386"/>
      <c r="DB4" s="384">
        <v>2.4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37297593</v>
      </c>
      <c r="BO5" s="416"/>
      <c r="BP5" s="416"/>
      <c r="BQ5" s="416"/>
      <c r="BR5" s="416"/>
      <c r="BS5" s="416"/>
      <c r="BT5" s="416"/>
      <c r="BU5" s="417"/>
      <c r="BV5" s="415">
        <v>39376103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87.1</v>
      </c>
      <c r="CU5" s="413"/>
      <c r="CV5" s="413"/>
      <c r="CW5" s="413"/>
      <c r="CX5" s="413"/>
      <c r="CY5" s="413"/>
      <c r="CZ5" s="413"/>
      <c r="DA5" s="414"/>
      <c r="DB5" s="412">
        <v>85.7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2093126</v>
      </c>
      <c r="BO6" s="416"/>
      <c r="BP6" s="416"/>
      <c r="BQ6" s="416"/>
      <c r="BR6" s="416"/>
      <c r="BS6" s="416"/>
      <c r="BT6" s="416"/>
      <c r="BU6" s="417"/>
      <c r="BV6" s="415">
        <v>2367128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92.1</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121751</v>
      </c>
      <c r="BO7" s="416"/>
      <c r="BP7" s="416"/>
      <c r="BQ7" s="416"/>
      <c r="BR7" s="416"/>
      <c r="BS7" s="416"/>
      <c r="BT7" s="416"/>
      <c r="BU7" s="417"/>
      <c r="BV7" s="415">
        <v>1868605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20760184</v>
      </c>
      <c r="CU7" s="416"/>
      <c r="CV7" s="416"/>
      <c r="CW7" s="416"/>
      <c r="CX7" s="416"/>
      <c r="CY7" s="416"/>
      <c r="CZ7" s="416"/>
      <c r="DA7" s="417"/>
      <c r="DB7" s="415">
        <v>21206548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1971375</v>
      </c>
      <c r="BO8" s="416"/>
      <c r="BP8" s="416"/>
      <c r="BQ8" s="416"/>
      <c r="BR8" s="416"/>
      <c r="BS8" s="416"/>
      <c r="BT8" s="416"/>
      <c r="BU8" s="417"/>
      <c r="BV8" s="415">
        <v>498523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64408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1472852</v>
      </c>
      <c r="BO9" s="416"/>
      <c r="BP9" s="416"/>
      <c r="BQ9" s="416"/>
      <c r="BR9" s="416"/>
      <c r="BS9" s="416"/>
      <c r="BT9" s="416"/>
      <c r="BU9" s="417"/>
      <c r="BV9" s="415">
        <v>-334338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69057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615842</v>
      </c>
      <c r="BO10" s="416"/>
      <c r="BP10" s="416"/>
      <c r="BQ10" s="416"/>
      <c r="BR10" s="416"/>
      <c r="BS10" s="416"/>
      <c r="BT10" s="416"/>
      <c r="BU10" s="417"/>
      <c r="BV10" s="415">
        <v>1239498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66249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1500</v>
      </c>
      <c r="BO12" s="416"/>
      <c r="BP12" s="416"/>
      <c r="BQ12" s="416"/>
      <c r="BR12" s="416"/>
      <c r="BS12" s="416"/>
      <c r="BT12" s="416"/>
      <c r="BU12" s="417"/>
      <c r="BV12" s="415">
        <v>10585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65894</v>
      </c>
      <c r="S13" s="497"/>
      <c r="T13" s="497"/>
      <c r="U13" s="497"/>
      <c r="V13" s="498"/>
      <c r="W13" s="431" t="s">
        <v>120</v>
      </c>
      <c r="X13" s="432"/>
      <c r="Y13" s="432"/>
      <c r="Z13" s="432"/>
      <c r="AA13" s="432"/>
      <c r="AB13" s="422"/>
      <c r="AC13" s="466">
        <v>7222</v>
      </c>
      <c r="AD13" s="467"/>
      <c r="AE13" s="467"/>
      <c r="AF13" s="467"/>
      <c r="AG13" s="506"/>
      <c r="AH13" s="466">
        <v>8401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2087194</v>
      </c>
      <c r="BO13" s="416"/>
      <c r="BP13" s="416"/>
      <c r="BQ13" s="416"/>
      <c r="BR13" s="416"/>
      <c r="BS13" s="416"/>
      <c r="BT13" s="416"/>
      <c r="BU13" s="417"/>
      <c r="BV13" s="415">
        <v>894575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8.6</v>
      </c>
      <c r="CU13" s="413"/>
      <c r="CV13" s="413"/>
      <c r="CW13" s="413"/>
      <c r="CX13" s="413"/>
      <c r="CY13" s="413"/>
      <c r="CZ13" s="413"/>
      <c r="DA13" s="414"/>
      <c r="DB13" s="412">
        <v>8.6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67245</v>
      </c>
      <c r="S14" s="497"/>
      <c r="T14" s="497"/>
      <c r="U14" s="497"/>
      <c r="V14" s="498"/>
      <c r="W14" s="405"/>
      <c r="X14" s="406"/>
      <c r="Y14" s="406"/>
      <c r="Z14" s="406"/>
      <c r="AA14" s="406"/>
      <c r="AB14" s="395"/>
      <c r="AC14" s="499">
        <v>21.6</v>
      </c>
      <c r="AD14" s="500"/>
      <c r="AE14" s="500"/>
      <c r="AF14" s="500"/>
      <c r="AG14" s="501"/>
      <c r="AH14" s="499">
        <v>22.5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66942</v>
      </c>
      <c r="S15" s="497"/>
      <c r="T15" s="497"/>
      <c r="U15" s="497"/>
      <c r="V15" s="498"/>
      <c r="W15" s="431" t="s">
        <v>126</v>
      </c>
      <c r="X15" s="432"/>
      <c r="Y15" s="432"/>
      <c r="Z15" s="432"/>
      <c r="AA15" s="432"/>
      <c r="AB15" s="422"/>
      <c r="AC15" s="466">
        <v>7485</v>
      </c>
      <c r="AD15" s="467"/>
      <c r="AE15" s="467"/>
      <c r="AF15" s="467"/>
      <c r="AG15" s="506"/>
      <c r="AH15" s="466">
        <v>9041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6243277</v>
      </c>
      <c r="BO15" s="379"/>
      <c r="BP15" s="379"/>
      <c r="BQ15" s="379"/>
      <c r="BR15" s="379"/>
      <c r="BS15" s="379"/>
      <c r="BT15" s="379"/>
      <c r="BU15" s="380"/>
      <c r="BV15" s="378">
        <v>5973604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22.4</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16066718</v>
      </c>
      <c r="BO16" s="416"/>
      <c r="BP16" s="416"/>
      <c r="BQ16" s="416"/>
      <c r="BR16" s="416"/>
      <c r="BS16" s="416"/>
      <c r="BT16" s="416"/>
      <c r="BU16" s="417"/>
      <c r="BV16" s="415">
        <v>15667162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18673</v>
      </c>
      <c r="AD17" s="467"/>
      <c r="AE17" s="467"/>
      <c r="AF17" s="467"/>
      <c r="AG17" s="506"/>
      <c r="AH17" s="466">
        <v>19602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7831381</v>
      </c>
      <c r="BO17" s="416"/>
      <c r="BP17" s="416"/>
      <c r="BQ17" s="416"/>
      <c r="BR17" s="416"/>
      <c r="BS17" s="416"/>
      <c r="BT17" s="416"/>
      <c r="BU17" s="417"/>
      <c r="BV17" s="415">
        <v>7597513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482.44</v>
      </c>
      <c r="M18" s="528"/>
      <c r="N18" s="528"/>
      <c r="O18" s="528"/>
      <c r="P18" s="528"/>
      <c r="Q18" s="528"/>
      <c r="R18" s="529"/>
      <c r="S18" s="529"/>
      <c r="T18" s="529"/>
      <c r="U18" s="529"/>
      <c r="V18" s="530"/>
      <c r="W18" s="433"/>
      <c r="X18" s="434"/>
      <c r="Y18" s="434"/>
      <c r="Z18" s="434"/>
      <c r="AA18" s="434"/>
      <c r="AB18" s="425"/>
      <c r="AC18" s="531">
        <v>55.9</v>
      </c>
      <c r="AD18" s="532"/>
      <c r="AE18" s="532"/>
      <c r="AF18" s="532"/>
      <c r="AG18" s="533"/>
      <c r="AH18" s="531">
        <v>52.6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18817192</v>
      </c>
      <c r="BO18" s="416"/>
      <c r="BP18" s="416"/>
      <c r="BQ18" s="416"/>
      <c r="BR18" s="416"/>
      <c r="BS18" s="416"/>
      <c r="BT18" s="416"/>
      <c r="BU18" s="417"/>
      <c r="BV18" s="415">
        <v>18677366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26465065</v>
      </c>
      <c r="BO19" s="416"/>
      <c r="BP19" s="416"/>
      <c r="BQ19" s="416"/>
      <c r="BR19" s="416"/>
      <c r="BS19" s="416"/>
      <c r="BT19" s="416"/>
      <c r="BU19" s="417"/>
      <c r="BV19" s="415">
        <v>30053590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22109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28118163</v>
      </c>
      <c r="BO23" s="416"/>
      <c r="BP23" s="416"/>
      <c r="BQ23" s="416"/>
      <c r="BR23" s="416"/>
      <c r="BS23" s="416"/>
      <c r="BT23" s="416"/>
      <c r="BU23" s="417"/>
      <c r="BV23" s="415">
        <v>28978356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8800</v>
      </c>
      <c r="R24" s="467"/>
      <c r="S24" s="467"/>
      <c r="T24" s="467"/>
      <c r="U24" s="467"/>
      <c r="V24" s="506"/>
      <c r="W24" s="561"/>
      <c r="X24" s="549"/>
      <c r="Y24" s="550"/>
      <c r="Z24" s="465" t="s">
        <v>150</v>
      </c>
      <c r="AA24" s="445"/>
      <c r="AB24" s="445"/>
      <c r="AC24" s="445"/>
      <c r="AD24" s="445"/>
      <c r="AE24" s="445"/>
      <c r="AF24" s="445"/>
      <c r="AG24" s="446"/>
      <c r="AH24" s="466">
        <v>517</v>
      </c>
      <c r="AI24" s="467"/>
      <c r="AJ24" s="467"/>
      <c r="AK24" s="467"/>
      <c r="AL24" s="506"/>
      <c r="AM24" s="466">
        <v>1767623</v>
      </c>
      <c r="AN24" s="467"/>
      <c r="AO24" s="467"/>
      <c r="AP24" s="467"/>
      <c r="AQ24" s="467"/>
      <c r="AR24" s="506"/>
      <c r="AS24" s="466">
        <v>3419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27653219</v>
      </c>
      <c r="BO24" s="416"/>
      <c r="BP24" s="416"/>
      <c r="BQ24" s="416"/>
      <c r="BR24" s="416"/>
      <c r="BS24" s="416"/>
      <c r="BT24" s="416"/>
      <c r="BU24" s="417"/>
      <c r="BV24" s="415">
        <v>28348163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7100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2963029</v>
      </c>
      <c r="BO25" s="379"/>
      <c r="BP25" s="379"/>
      <c r="BQ25" s="379"/>
      <c r="BR25" s="379"/>
      <c r="BS25" s="379"/>
      <c r="BT25" s="379"/>
      <c r="BU25" s="380"/>
      <c r="BV25" s="378">
        <v>3020317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6300</v>
      </c>
      <c r="R26" s="467"/>
      <c r="S26" s="467"/>
      <c r="T26" s="467"/>
      <c r="U26" s="467"/>
      <c r="V26" s="506"/>
      <c r="W26" s="561"/>
      <c r="X26" s="549"/>
      <c r="Y26" s="550"/>
      <c r="Z26" s="465" t="s">
        <v>156</v>
      </c>
      <c r="AA26" s="571"/>
      <c r="AB26" s="571"/>
      <c r="AC26" s="571"/>
      <c r="AD26" s="571"/>
      <c r="AE26" s="571"/>
      <c r="AF26" s="571"/>
      <c r="AG26" s="572"/>
      <c r="AH26" s="466">
        <v>42</v>
      </c>
      <c r="AI26" s="467"/>
      <c r="AJ26" s="467"/>
      <c r="AK26" s="467"/>
      <c r="AL26" s="506"/>
      <c r="AM26" s="466">
        <v>159726</v>
      </c>
      <c r="AN26" s="467"/>
      <c r="AO26" s="467"/>
      <c r="AP26" s="467"/>
      <c r="AQ26" s="467"/>
      <c r="AR26" s="506"/>
      <c r="AS26" s="466">
        <v>3803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4520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4040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12454338</v>
      </c>
      <c r="BO28" s="379"/>
      <c r="BP28" s="379"/>
      <c r="BQ28" s="379"/>
      <c r="BR28" s="379"/>
      <c r="BS28" s="379"/>
      <c r="BT28" s="379"/>
      <c r="BU28" s="380"/>
      <c r="BV28" s="378">
        <v>11739996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24</v>
      </c>
      <c r="M29" s="467"/>
      <c r="N29" s="467"/>
      <c r="O29" s="467"/>
      <c r="P29" s="506"/>
      <c r="Q29" s="466">
        <v>3850</v>
      </c>
      <c r="R29" s="467"/>
      <c r="S29" s="467"/>
      <c r="T29" s="467"/>
      <c r="U29" s="467"/>
      <c r="V29" s="506"/>
      <c r="W29" s="562"/>
      <c r="X29" s="563"/>
      <c r="Y29" s="564"/>
      <c r="Z29" s="465" t="s">
        <v>166</v>
      </c>
      <c r="AA29" s="445"/>
      <c r="AB29" s="445"/>
      <c r="AC29" s="445"/>
      <c r="AD29" s="445"/>
      <c r="AE29" s="445"/>
      <c r="AF29" s="445"/>
      <c r="AG29" s="446"/>
      <c r="AH29" s="466">
        <v>517</v>
      </c>
      <c r="AI29" s="467"/>
      <c r="AJ29" s="467"/>
      <c r="AK29" s="467"/>
      <c r="AL29" s="506"/>
      <c r="AM29" s="466">
        <v>1767623</v>
      </c>
      <c r="AN29" s="467"/>
      <c r="AO29" s="467"/>
      <c r="AP29" s="467"/>
      <c r="AQ29" s="467"/>
      <c r="AR29" s="506"/>
      <c r="AS29" s="466">
        <v>3419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578451</v>
      </c>
      <c r="BO29" s="416"/>
      <c r="BP29" s="416"/>
      <c r="BQ29" s="416"/>
      <c r="BR29" s="416"/>
      <c r="BS29" s="416"/>
      <c r="BT29" s="416"/>
      <c r="BU29" s="417"/>
      <c r="BV29" s="415">
        <v>577633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8812443</v>
      </c>
      <c r="BO30" s="585"/>
      <c r="BP30" s="585"/>
      <c r="BQ30" s="585"/>
      <c r="BR30" s="585"/>
      <c r="BS30" s="585"/>
      <c r="BT30" s="585"/>
      <c r="BU30" s="586"/>
      <c r="BV30" s="584">
        <v>9476433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国民健康保険事業費特別会計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簡易水道事業費特別会計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花宗用水組合（一般会計）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八女市伝統工芸館</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住宅新築資金等貸付事業費特別会計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介護保険事業費特別会計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山の井用水組合(一般会計）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八女市土地開発公社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矢部診療所特別会計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福岡県市町村消防団員等公務災害補償組合（一般会計）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秘境杣の里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福岡県市町村職員退職手当組合（一般会計）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クリエイトやべ</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福岡県市町村職員退職手当組合（基金特別会計）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星のふるさと</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八女地区消防組合（一般会計）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立花ワイン</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八女西部広域事務組合（一般会計）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立花バンブー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道の駅たちばな</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f t="shared" si="3"/>
        <v>29</v>
      </c>
      <c r="CP42" s="596"/>
      <c r="CQ42" s="597" t="str">
        <f>IF('各会計、関係団体の財政状況及び健全化判断比率'!BS15="","",'各会計、関係団体の財政状況及び健全化判断比率'!BS15)</f>
        <v>FM八女</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八女中部衛生施設事務組合（一般会計）</v>
      </c>
      <c r="BZ43" s="597"/>
      <c r="CA43" s="597"/>
      <c r="CB43" s="597"/>
      <c r="CC43" s="597"/>
      <c r="CD43" s="597"/>
      <c r="CE43" s="597"/>
      <c r="CF43" s="597"/>
      <c r="CG43" s="597"/>
      <c r="CH43" s="597"/>
      <c r="CI43" s="597"/>
      <c r="CJ43" s="597"/>
      <c r="CK43" s="597"/>
      <c r="CL43" s="597"/>
      <c r="CM43" s="597"/>
      <c r="CN43" s="165"/>
      <c r="CO43" s="596">
        <f t="shared" si="3"/>
        <v>30</v>
      </c>
      <c r="CP43" s="596"/>
      <c r="CQ43" s="597" t="str">
        <f>IF('各会計、関係団体の財政状況及び健全化判断比率'!BS16="","",'各会計、関係団体の財政状況及び健全化判断比率'!BS16)</f>
        <v>クリニックくろき</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c r="A35" s="22"/>
      <c r="B35" s="35"/>
      <c r="C35" s="1175" t="s">
        <v>531</v>
      </c>
      <c r="D35" s="1176"/>
      <c r="E35" s="1177"/>
      <c r="F35" s="36">
        <v>7.35</v>
      </c>
      <c r="G35" s="37">
        <v>5.17</v>
      </c>
      <c r="H35" s="37">
        <v>4.45</v>
      </c>
      <c r="I35" s="37">
        <v>2.83</v>
      </c>
      <c r="J35" s="38">
        <v>9.92</v>
      </c>
      <c r="K35" s="22"/>
      <c r="L35" s="22"/>
      <c r="M35" s="22"/>
      <c r="N35" s="22"/>
      <c r="O35" s="22"/>
      <c r="P35" s="22"/>
    </row>
    <row r="36" spans="1:16" ht="39" customHeight="1">
      <c r="A36" s="22"/>
      <c r="B36" s="35"/>
      <c r="C36" s="1175" t="s">
        <v>532</v>
      </c>
      <c r="D36" s="1176"/>
      <c r="E36" s="1177"/>
      <c r="F36" s="36">
        <v>4.91</v>
      </c>
      <c r="G36" s="37">
        <v>5.3</v>
      </c>
      <c r="H36" s="37">
        <v>6.03</v>
      </c>
      <c r="I36" s="37">
        <v>6.76</v>
      </c>
      <c r="J36" s="38">
        <v>7.36</v>
      </c>
      <c r="K36" s="22"/>
      <c r="L36" s="22"/>
      <c r="M36" s="22"/>
      <c r="N36" s="22"/>
      <c r="O36" s="22"/>
      <c r="P36" s="22"/>
    </row>
    <row r="37" spans="1:16" ht="39" customHeight="1">
      <c r="A37" s="22"/>
      <c r="B37" s="35"/>
      <c r="C37" s="1175" t="s">
        <v>533</v>
      </c>
      <c r="D37" s="1176"/>
      <c r="E37" s="1177"/>
      <c r="F37" s="36">
        <v>0.59</v>
      </c>
      <c r="G37" s="37">
        <v>0.9</v>
      </c>
      <c r="H37" s="37">
        <v>0.51</v>
      </c>
      <c r="I37" s="37">
        <v>0.56000000000000005</v>
      </c>
      <c r="J37" s="38">
        <v>0.57999999999999996</v>
      </c>
      <c r="K37" s="22"/>
      <c r="L37" s="22"/>
      <c r="M37" s="22"/>
      <c r="N37" s="22"/>
      <c r="O37" s="22"/>
      <c r="P37" s="22"/>
    </row>
    <row r="38" spans="1:16" ht="39" customHeight="1">
      <c r="A38" s="22"/>
      <c r="B38" s="35"/>
      <c r="C38" s="1175" t="s">
        <v>534</v>
      </c>
      <c r="D38" s="1176"/>
      <c r="E38" s="1177"/>
      <c r="F38" s="36">
        <v>0.22</v>
      </c>
      <c r="G38" s="37">
        <v>0.01</v>
      </c>
      <c r="H38" s="37">
        <v>0</v>
      </c>
      <c r="I38" s="37" t="s">
        <v>530</v>
      </c>
      <c r="J38" s="38">
        <v>0.08</v>
      </c>
      <c r="K38" s="22"/>
      <c r="L38" s="22"/>
      <c r="M38" s="22"/>
      <c r="N38" s="22"/>
      <c r="O38" s="22"/>
      <c r="P38" s="22"/>
    </row>
    <row r="39" spans="1:16" ht="39" customHeight="1">
      <c r="A39" s="22"/>
      <c r="B39" s="35"/>
      <c r="C39" s="1175" t="s">
        <v>535</v>
      </c>
      <c r="D39" s="1176"/>
      <c r="E39" s="1177"/>
      <c r="F39" s="36">
        <v>0.06</v>
      </c>
      <c r="G39" s="37">
        <v>7.0000000000000007E-2</v>
      </c>
      <c r="H39" s="37">
        <v>0.08</v>
      </c>
      <c r="I39" s="37">
        <v>7.0000000000000007E-2</v>
      </c>
      <c r="J39" s="38">
        <v>7.0000000000000007E-2</v>
      </c>
      <c r="K39" s="22"/>
      <c r="L39" s="22"/>
      <c r="M39" s="22"/>
      <c r="N39" s="22"/>
      <c r="O39" s="22"/>
      <c r="P39" s="22"/>
    </row>
    <row r="40" spans="1:16" ht="39" customHeight="1">
      <c r="A40" s="22"/>
      <c r="B40" s="35"/>
      <c r="C40" s="1175" t="s">
        <v>536</v>
      </c>
      <c r="D40" s="1176"/>
      <c r="E40" s="1177"/>
      <c r="F40" s="36">
        <v>0.04</v>
      </c>
      <c r="G40" s="37">
        <v>0.02</v>
      </c>
      <c r="H40" s="37">
        <v>0.02</v>
      </c>
      <c r="I40" s="37">
        <v>0.05</v>
      </c>
      <c r="J40" s="38">
        <v>0.05</v>
      </c>
      <c r="K40" s="22"/>
      <c r="L40" s="22"/>
      <c r="M40" s="22"/>
      <c r="N40" s="22"/>
      <c r="O40" s="22"/>
      <c r="P40" s="22"/>
    </row>
    <row r="41" spans="1:16" ht="39" customHeight="1">
      <c r="A41" s="22"/>
      <c r="B41" s="35"/>
      <c r="C41" s="1175" t="s">
        <v>537</v>
      </c>
      <c r="D41" s="1176"/>
      <c r="E41" s="1177"/>
      <c r="F41" s="36">
        <v>0.01</v>
      </c>
      <c r="G41" s="37">
        <v>0.01</v>
      </c>
      <c r="H41" s="37">
        <v>0.01</v>
      </c>
      <c r="I41" s="37">
        <v>0.01</v>
      </c>
      <c r="J41" s="38">
        <v>0.01</v>
      </c>
      <c r="K41" s="22"/>
      <c r="L41" s="22"/>
      <c r="M41" s="22"/>
      <c r="N41" s="22"/>
      <c r="O41" s="22"/>
      <c r="P41" s="22"/>
    </row>
    <row r="42" spans="1:16" ht="39" customHeight="1">
      <c r="A42" s="22"/>
      <c r="B42" s="39"/>
      <c r="C42" s="1175" t="s">
        <v>538</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539</v>
      </c>
      <c r="D43" s="1179"/>
      <c r="E43" s="1180"/>
      <c r="F43" s="41">
        <v>0.11</v>
      </c>
      <c r="G43" s="42">
        <v>0.16</v>
      </c>
      <c r="H43" s="42">
        <v>0.15</v>
      </c>
      <c r="I43" s="42">
        <v>0.14000000000000001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4335</v>
      </c>
      <c r="L45" s="60">
        <v>3995</v>
      </c>
      <c r="M45" s="60">
        <v>3915</v>
      </c>
      <c r="N45" s="60">
        <v>3925</v>
      </c>
      <c r="O45" s="61">
        <v>3832</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407</v>
      </c>
      <c r="L48" s="64">
        <v>444</v>
      </c>
      <c r="M48" s="64">
        <v>446</v>
      </c>
      <c r="N48" s="64">
        <v>486</v>
      </c>
      <c r="O48" s="65">
        <v>440</v>
      </c>
      <c r="P48" s="48"/>
      <c r="Q48" s="48"/>
      <c r="R48" s="48"/>
      <c r="S48" s="48"/>
      <c r="T48" s="48"/>
      <c r="U48" s="48"/>
    </row>
    <row r="49" spans="1:21" ht="30.75" customHeight="1">
      <c r="A49" s="48"/>
      <c r="B49" s="1193"/>
      <c r="C49" s="1194"/>
      <c r="D49" s="62"/>
      <c r="E49" s="1185" t="s">
        <v>15</v>
      </c>
      <c r="F49" s="1185"/>
      <c r="G49" s="1185"/>
      <c r="H49" s="1185"/>
      <c r="I49" s="1185"/>
      <c r="J49" s="1186"/>
      <c r="K49" s="63">
        <v>600</v>
      </c>
      <c r="L49" s="64">
        <v>556</v>
      </c>
      <c r="M49" s="64">
        <v>542</v>
      </c>
      <c r="N49" s="64">
        <v>375</v>
      </c>
      <c r="O49" s="65">
        <v>279</v>
      </c>
      <c r="P49" s="48"/>
      <c r="Q49" s="48"/>
      <c r="R49" s="48"/>
      <c r="S49" s="48"/>
      <c r="T49" s="48"/>
      <c r="U49" s="48"/>
    </row>
    <row r="50" spans="1:21" ht="30.75" customHeight="1">
      <c r="A50" s="48"/>
      <c r="B50" s="1193"/>
      <c r="C50" s="1194"/>
      <c r="D50" s="62"/>
      <c r="E50" s="1185" t="s">
        <v>16</v>
      </c>
      <c r="F50" s="1185"/>
      <c r="G50" s="1185"/>
      <c r="H50" s="1185"/>
      <c r="I50" s="1185"/>
      <c r="J50" s="1186"/>
      <c r="K50" s="63">
        <v>78</v>
      </c>
      <c r="L50" s="64">
        <v>85</v>
      </c>
      <c r="M50" s="64">
        <v>84</v>
      </c>
      <c r="N50" s="64">
        <v>89</v>
      </c>
      <c r="O50" s="65">
        <v>132</v>
      </c>
      <c r="P50" s="48"/>
      <c r="Q50" s="48"/>
      <c r="R50" s="48"/>
      <c r="S50" s="48"/>
      <c r="T50" s="48"/>
      <c r="U50" s="48"/>
    </row>
    <row r="51" spans="1:21" ht="30.75" customHeight="1">
      <c r="A51" s="48"/>
      <c r="B51" s="1195"/>
      <c r="C51" s="1196"/>
      <c r="D51" s="66"/>
      <c r="E51" s="1185" t="s">
        <v>17</v>
      </c>
      <c r="F51" s="1185"/>
      <c r="G51" s="1185"/>
      <c r="H51" s="1185"/>
      <c r="I51" s="1185"/>
      <c r="J51" s="1186"/>
      <c r="K51" s="63">
        <v>1</v>
      </c>
      <c r="L51" s="64">
        <v>3</v>
      </c>
      <c r="M51" s="64">
        <v>4</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3608</v>
      </c>
      <c r="L52" s="64">
        <v>3511</v>
      </c>
      <c r="M52" s="64">
        <v>3360</v>
      </c>
      <c r="N52" s="64">
        <v>3379</v>
      </c>
      <c r="O52" s="65">
        <v>3141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1813</v>
      </c>
      <c r="L53" s="69">
        <v>1572</v>
      </c>
      <c r="M53" s="69">
        <v>1631</v>
      </c>
      <c r="N53" s="69">
        <v>1497</v>
      </c>
      <c r="O53" s="70">
        <v>1542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31451</v>
      </c>
      <c r="J41" s="83">
        <v>30145</v>
      </c>
      <c r="K41" s="83">
        <v>29651</v>
      </c>
      <c r="L41" s="83">
        <v>28730</v>
      </c>
      <c r="M41" s="84">
        <v>27369</v>
      </c>
    </row>
    <row r="42" spans="2:13" ht="27.75" customHeight="1">
      <c r="B42" s="1201"/>
      <c r="C42" s="1202"/>
      <c r="D42" s="85"/>
      <c r="E42" s="1207" t="s">
        <v>25</v>
      </c>
      <c r="F42" s="1207"/>
      <c r="G42" s="1207"/>
      <c r="H42" s="1208"/>
      <c r="I42" s="86">
        <v>920</v>
      </c>
      <c r="J42" s="87">
        <v>858</v>
      </c>
      <c r="K42" s="87">
        <v>814</v>
      </c>
      <c r="L42" s="87">
        <v>720</v>
      </c>
      <c r="M42" s="88">
        <v>643</v>
      </c>
    </row>
    <row r="43" spans="2:13" ht="27.75" customHeight="1">
      <c r="B43" s="1201"/>
      <c r="C43" s="1202"/>
      <c r="D43" s="85"/>
      <c r="E43" s="1207" t="s">
        <v>26</v>
      </c>
      <c r="F43" s="1207"/>
      <c r="G43" s="1207"/>
      <c r="H43" s="1208"/>
      <c r="I43" s="86">
        <v>7776</v>
      </c>
      <c r="J43" s="87">
        <v>7751</v>
      </c>
      <c r="K43" s="87">
        <v>7607</v>
      </c>
      <c r="L43" s="87">
        <v>7583</v>
      </c>
      <c r="M43" s="88">
        <v>7579</v>
      </c>
    </row>
    <row r="44" spans="2:13" ht="27.75" customHeight="1">
      <c r="B44" s="1201"/>
      <c r="C44" s="1202"/>
      <c r="D44" s="85"/>
      <c r="E44" s="1207" t="s">
        <v>27</v>
      </c>
      <c r="F44" s="1207"/>
      <c r="G44" s="1207"/>
      <c r="H44" s="1208"/>
      <c r="I44" s="86">
        <v>4354</v>
      </c>
      <c r="J44" s="87">
        <v>4004</v>
      </c>
      <c r="K44" s="87">
        <v>3726</v>
      </c>
      <c r="L44" s="87">
        <v>3510</v>
      </c>
      <c r="M44" s="88">
        <v>3446</v>
      </c>
    </row>
    <row r="45" spans="2:13" ht="27.75" customHeight="1">
      <c r="B45" s="1201"/>
      <c r="C45" s="1202"/>
      <c r="D45" s="85"/>
      <c r="E45" s="1207" t="s">
        <v>28</v>
      </c>
      <c r="F45" s="1207"/>
      <c r="G45" s="1207"/>
      <c r="H45" s="1208"/>
      <c r="I45" s="86">
        <v>7803</v>
      </c>
      <c r="J45" s="87">
        <v>7996</v>
      </c>
      <c r="K45" s="87">
        <v>7730</v>
      </c>
      <c r="L45" s="87">
        <v>7247</v>
      </c>
      <c r="M45" s="88">
        <v>6820</v>
      </c>
    </row>
    <row r="46" spans="2:13" ht="27.75" customHeight="1">
      <c r="B46" s="1201"/>
      <c r="C46" s="1202"/>
      <c r="D46" s="85"/>
      <c r="E46" s="1207" t="s">
        <v>29</v>
      </c>
      <c r="F46" s="1207"/>
      <c r="G46" s="1207"/>
      <c r="H46" s="1208"/>
      <c r="I46" s="86">
        <v>135</v>
      </c>
      <c r="J46" s="87">
        <v>184</v>
      </c>
      <c r="K46" s="87">
        <v>36</v>
      </c>
      <c r="L46" s="87">
        <v>36</v>
      </c>
      <c r="M46" s="88">
        <v>32</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18204</v>
      </c>
      <c r="J49" s="87">
        <v>20405</v>
      </c>
      <c r="K49" s="87">
        <v>19142</v>
      </c>
      <c r="L49" s="87">
        <v>22366</v>
      </c>
      <c r="M49" s="88">
        <v>22443</v>
      </c>
    </row>
    <row r="50" spans="2:13" ht="27.75" customHeight="1">
      <c r="B50" s="1201"/>
      <c r="C50" s="1202"/>
      <c r="D50" s="85"/>
      <c r="E50" s="1207" t="s">
        <v>34</v>
      </c>
      <c r="F50" s="1207"/>
      <c r="G50" s="1207"/>
      <c r="H50" s="1208"/>
      <c r="I50" s="86">
        <v>664</v>
      </c>
      <c r="J50" s="87">
        <v>607</v>
      </c>
      <c r="K50" s="87">
        <v>494</v>
      </c>
      <c r="L50" s="87">
        <v>432</v>
      </c>
      <c r="M50" s="88">
        <v>375</v>
      </c>
    </row>
    <row r="51" spans="2:13" ht="27.75" customHeight="1">
      <c r="B51" s="1203"/>
      <c r="C51" s="1204"/>
      <c r="D51" s="85"/>
      <c r="E51" s="1207" t="s">
        <v>35</v>
      </c>
      <c r="F51" s="1207"/>
      <c r="G51" s="1207"/>
      <c r="H51" s="1208"/>
      <c r="I51" s="86">
        <v>30803</v>
      </c>
      <c r="J51" s="87">
        <v>30482</v>
      </c>
      <c r="K51" s="87">
        <v>30379</v>
      </c>
      <c r="L51" s="87">
        <v>30095</v>
      </c>
      <c r="M51" s="88">
        <v>29873</v>
      </c>
    </row>
    <row r="52" spans="2:13" ht="27.75" customHeight="1" thickBot="1">
      <c r="B52" s="1211" t="s">
        <v>36</v>
      </c>
      <c r="C52" s="1212"/>
      <c r="D52" s="90"/>
      <c r="E52" s="1213" t="s">
        <v>37</v>
      </c>
      <c r="F52" s="1213"/>
      <c r="G52" s="1213"/>
      <c r="H52" s="1214"/>
      <c r="I52" s="91">
        <v>2769</v>
      </c>
      <c r="J52" s="92">
        <v>-556</v>
      </c>
      <c r="K52" s="92">
        <v>-452</v>
      </c>
      <c r="L52" s="92">
        <v>-5066</v>
      </c>
      <c r="M52" s="93">
        <v>-6804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574</v>
      </c>
      <c r="C41" s="246"/>
      <c r="D41" s="246"/>
      <c r="E41" s="246"/>
      <c r="F41" s="246"/>
      <c r="G41" s="246"/>
      <c r="H41" s="246"/>
      <c r="I41" s="246"/>
      <c r="J41" s="246"/>
      <c r="K41" s="246"/>
      <c r="L41" s="246"/>
      <c r="M41" s="246"/>
      <c r="N41" s="246"/>
      <c r="O41" s="246"/>
      <c r="P41" s="247"/>
    </row>
    <row r="42" spans="2:17">
      <c r="B42" s="248"/>
      <c r="C42" s="244"/>
      <c r="D42" s="244"/>
      <c r="E42" s="244"/>
      <c r="F42" s="244"/>
      <c r="G42" s="351" t="s">
        <v>575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576</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577</v>
      </c>
      <c r="H51" s="1242"/>
      <c r="I51" s="1247" t="s">
        <v>578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580</v>
      </c>
      <c r="H55" s="1222"/>
      <c r="I55" s="1227" t="s">
        <v>578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581</v>
      </c>
      <c r="C63" s="244"/>
      <c r="D63" s="244"/>
      <c r="E63" s="244"/>
      <c r="F63" s="244"/>
      <c r="G63" s="244"/>
      <c r="H63" s="244"/>
      <c r="I63" s="244"/>
      <c r="J63" s="244"/>
      <c r="K63" s="244"/>
      <c r="L63" s="244"/>
      <c r="M63" s="244"/>
      <c r="N63" s="244"/>
      <c r="O63" s="244"/>
    </row>
    <row r="64" spans="1:17">
      <c r="B64" s="248"/>
      <c r="C64" s="244"/>
      <c r="D64" s="244"/>
      <c r="E64" s="244"/>
      <c r="F64" s="244"/>
      <c r="G64" s="351" t="s">
        <v>575</v>
      </c>
      <c r="I64" s="352"/>
      <c r="J64" s="352"/>
      <c r="K64" s="352"/>
      <c r="L64" s="244"/>
      <c r="M64" s="244"/>
      <c r="N64" s="244"/>
      <c r="O64" s="244"/>
    </row>
    <row r="65" spans="2:30">
      <c r="B65" s="248"/>
      <c r="C65" s="244"/>
      <c r="D65" s="244"/>
      <c r="E65" s="244"/>
      <c r="F65" s="244"/>
      <c r="G65" s="1229" t="s">
        <v>582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583</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577</v>
      </c>
      <c r="H73" s="1242"/>
      <c r="I73" s="1247" t="s">
        <v>578</v>
      </c>
      <c r="J73" s="1247"/>
      <c r="K73" s="1228">
        <v>14.7</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584</v>
      </c>
      <c r="J75" s="1227"/>
      <c r="K75" s="1219">
        <v>10.6</v>
      </c>
      <c r="L75" s="1219">
        <v>9.5</v>
      </c>
      <c r="M75" s="1219">
        <v>9</v>
      </c>
      <c r="N75" s="1219">
        <v>8.6</v>
      </c>
      <c r="O75" s="1219">
        <v>8.6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580</v>
      </c>
      <c r="H77" s="1222"/>
      <c r="I77" s="1227" t="s">
        <v>578</v>
      </c>
      <c r="J77" s="1227"/>
      <c r="K77" s="1228">
        <v>69.2</v>
      </c>
      <c r="L77" s="1228">
        <v>58.2</v>
      </c>
      <c r="M77" s="1215">
        <v>50.3</v>
      </c>
      <c r="N77" s="1215">
        <v>45.9</v>
      </c>
      <c r="O77" s="1215">
        <v>39</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584</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59720</v>
      </c>
      <c r="E3" s="116"/>
      <c r="F3" s="117">
        <v>47569</v>
      </c>
      <c r="G3" s="118"/>
      <c r="H3" s="119"/>
    </row>
    <row r="4" spans="1:8">
      <c r="A4" s="120"/>
      <c r="B4" s="121"/>
      <c r="C4" s="122"/>
      <c r="D4" s="123">
        <v>36549</v>
      </c>
      <c r="E4" s="124"/>
      <c r="F4" s="125">
        <v>26255</v>
      </c>
      <c r="G4" s="126"/>
      <c r="H4" s="127"/>
    </row>
    <row r="5" spans="1:8">
      <c r="A5" s="108" t="s">
        <v>513</v>
      </c>
      <c r="B5" s="113"/>
      <c r="C5" s="114"/>
      <c r="D5" s="115">
        <v>56683</v>
      </c>
      <c r="E5" s="116"/>
      <c r="F5" s="117">
        <v>50880</v>
      </c>
      <c r="G5" s="118"/>
      <c r="H5" s="119"/>
    </row>
    <row r="6" spans="1:8">
      <c r="A6" s="120"/>
      <c r="B6" s="121"/>
      <c r="C6" s="122"/>
      <c r="D6" s="123">
        <v>33594</v>
      </c>
      <c r="E6" s="124"/>
      <c r="F6" s="125">
        <v>26879</v>
      </c>
      <c r="G6" s="126"/>
      <c r="H6" s="127"/>
    </row>
    <row r="7" spans="1:8">
      <c r="A7" s="108" t="s">
        <v>514</v>
      </c>
      <c r="B7" s="113"/>
      <c r="C7" s="114"/>
      <c r="D7" s="115">
        <v>60283</v>
      </c>
      <c r="E7" s="116"/>
      <c r="F7" s="117">
        <v>63956</v>
      </c>
      <c r="G7" s="118"/>
      <c r="H7" s="119"/>
    </row>
    <row r="8" spans="1:8">
      <c r="A8" s="120"/>
      <c r="B8" s="121"/>
      <c r="C8" s="122"/>
      <c r="D8" s="123">
        <v>29211</v>
      </c>
      <c r="E8" s="124"/>
      <c r="F8" s="125">
        <v>29239</v>
      </c>
      <c r="G8" s="126"/>
      <c r="H8" s="127"/>
    </row>
    <row r="9" spans="1:8">
      <c r="A9" s="108" t="s">
        <v>515</v>
      </c>
      <c r="B9" s="113"/>
      <c r="C9" s="114"/>
      <c r="D9" s="115">
        <v>60717</v>
      </c>
      <c r="E9" s="116"/>
      <c r="F9" s="117">
        <v>66255</v>
      </c>
      <c r="G9" s="118"/>
      <c r="H9" s="119"/>
    </row>
    <row r="10" spans="1:8">
      <c r="A10" s="120"/>
      <c r="B10" s="121"/>
      <c r="C10" s="122"/>
      <c r="D10" s="123">
        <v>31583</v>
      </c>
      <c r="E10" s="124"/>
      <c r="F10" s="125">
        <v>31822</v>
      </c>
      <c r="G10" s="126"/>
      <c r="H10" s="127"/>
    </row>
    <row r="11" spans="1:8">
      <c r="A11" s="108" t="s">
        <v>516</v>
      </c>
      <c r="B11" s="113"/>
      <c r="C11" s="114"/>
      <c r="D11" s="115">
        <v>72509</v>
      </c>
      <c r="E11" s="116"/>
      <c r="F11" s="117">
        <v>92247</v>
      </c>
      <c r="G11" s="118"/>
      <c r="H11" s="119"/>
    </row>
    <row r="12" spans="1:8">
      <c r="A12" s="120"/>
      <c r="B12" s="121"/>
      <c r="C12" s="128"/>
      <c r="D12" s="123">
        <v>48521</v>
      </c>
      <c r="E12" s="124"/>
      <c r="F12" s="125">
        <v>37204</v>
      </c>
      <c r="G12" s="126"/>
      <c r="H12" s="127"/>
    </row>
    <row r="13" spans="1:8">
      <c r="A13" s="108"/>
      <c r="B13" s="113"/>
      <c r="C13" s="129"/>
      <c r="D13" s="130">
        <v>61982</v>
      </c>
      <c r="E13" s="131"/>
      <c r="F13" s="132">
        <v>64181</v>
      </c>
      <c r="G13" s="133"/>
      <c r="H13" s="119"/>
    </row>
    <row r="14" spans="1:8">
      <c r="A14" s="120"/>
      <c r="B14" s="121"/>
      <c r="C14" s="122"/>
      <c r="D14" s="123">
        <v>35892</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6.75</v>
      </c>
      <c r="C19" s="134">
        <f>ROUND(VALUE(SUBSTITUTE(実質収支比率等に係る経年分析!G$48,"▲","-")),2)</f>
        <v>4.54</v>
      </c>
      <c r="D19" s="134">
        <f>ROUND(VALUE(SUBSTITUTE(実質収支比率等に係る経年分析!H$48,"▲","-")),2)</f>
        <v>3.88</v>
      </c>
      <c r="E19" s="134">
        <f>ROUND(VALUE(SUBSTITUTE(実質収支比率等に係る経年分析!I$48,"▲","-")),2)</f>
        <v>2.35</v>
      </c>
      <c r="F19" s="134">
        <f>ROUND(VALUE(SUBSTITUTE(実質収支比率等に係る経年分析!J$48,"▲","-")),2)</f>
        <v>9.5</v>
      </c>
    </row>
    <row r="20" spans="1:11">
      <c r="A20" s="134" t="s">
        <v>42</v>
      </c>
      <c r="B20" s="134">
        <f>ROUND(VALUE(SUBSTITUTE(実質収支比率等に係る経年分析!F$47,"▲","-")),2)</f>
        <v>42.07</v>
      </c>
      <c r="C20" s="134">
        <f>ROUND(VALUE(SUBSTITUTE(実質収支比率等に係る経年分析!G$47,"▲","-")),2)</f>
        <v>53.95</v>
      </c>
      <c r="D20" s="134">
        <f>ROUND(VALUE(SUBSTITUTE(実質収支比率等に係る経年分析!H$47,"▲","-")),2)</f>
        <v>46.67</v>
      </c>
      <c r="E20" s="134">
        <f>ROUND(VALUE(SUBSTITUTE(実質収支比率等に係る経年分析!I$47,"▲","-")),2)</f>
        <v>55.36</v>
      </c>
      <c r="F20" s="134">
        <f>ROUND(VALUE(SUBSTITUTE(実質収支比率等に係る経年分析!J$47,"▲","-")),2)</f>
        <v>59.99</v>
      </c>
    </row>
    <row r="21" spans="1:11">
      <c r="A21" s="134" t="s">
        <v>43</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-11.17</v>
      </c>
      <c r="E21" s="134">
        <f>IF(ISNUMBER(VALUE(SUBSTITUTE(実質収支比率等に係る経年分析!I$49,"▲","-"))),ROUND(VALUE(SUBSTITUTE(実質収支比率等に係る経年分析!I$49,"▲","-")),2),NA())</f>
        <v>4.22</v>
      </c>
      <c r="F21" s="134">
        <f>IF(ISNUMBER(VALUE(SUBSTITUTE(実質収支比率等に係る経年分析!J$49,"▲","-"))),ROUND(VALUE(SUBSTITUTE(実質収支比率等に係る経年分析!J$49,"▲","-")),2),NA())</f>
        <v>10.050000000000001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矢部診療所特別会計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国民健康保険事業費特別会計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f>IF(ROUND(VALUE(SUBSTITUTE(連結実質赤字比率に係る赤字・黒字の構成分析!I$38,"▲", "-")), 2) &lt; 0, ABS(ROUND(VALUE(SUBSTITUTE(連結実質赤字比率に係る赤字・黒字の構成分析!I$38,"▲", "-")), 2)), NA())</f>
        <v>0.48</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9.92</v>
      </c>
    </row>
    <row r="36" spans="1:16">
      <c r="A36" s="135" t="str">
        <f>IF(連結実質赤字比率に係る赤字・黒字の構成分析!C$34="",NA(),連結実質赤字比率に係る赤字・黒字の構成分析!C$34)</f>
        <v>住宅新築資金等貸付事業費特別会計</v>
      </c>
      <c r="B36" s="135">
        <f>IF(ROUND(VALUE(SUBSTITUTE(連結実質赤字比率に係る赤字・黒字の構成分析!F$34,"▲", "-")), 2) &lt; 0, ABS(ROUND(VALUE(SUBSTITUTE(連結実質赤字比率に係る赤字・黒字の構成分析!F$34,"▲", "-")), 2)), NA())</f>
        <v>0.65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0.53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3608</v>
      </c>
      <c r="E42" s="136"/>
      <c r="F42" s="136"/>
      <c r="G42" s="136">
        <f>'実質公債費比率（分子）の構造'!L$52</f>
        <v>3511</v>
      </c>
      <c r="H42" s="136"/>
      <c r="I42" s="136"/>
      <c r="J42" s="136">
        <f>'実質公債費比率（分子）の構造'!M$52</f>
        <v>3360</v>
      </c>
      <c r="K42" s="136"/>
      <c r="L42" s="136"/>
      <c r="M42" s="136">
        <f>'実質公債費比率（分子）の構造'!N$52</f>
        <v>3379</v>
      </c>
      <c r="N42" s="136"/>
      <c r="O42" s="136"/>
      <c r="P42" s="136">
        <f>'実質公債費比率（分子）の構造'!O$52</f>
        <v>3141</v>
      </c>
    </row>
    <row r="43" spans="1:16">
      <c r="A43" s="136" t="s">
        <v>51</v>
      </c>
      <c r="B43" s="136">
        <f>'実質公債費比率（分子）の構造'!K$51</f>
        <v>1</v>
      </c>
      <c r="C43" s="136"/>
      <c r="D43" s="136"/>
      <c r="E43" s="136">
        <f>'実質公債費比率（分子）の構造'!L$51</f>
        <v>3</v>
      </c>
      <c r="F43" s="136"/>
      <c r="G43" s="136"/>
      <c r="H43" s="136">
        <f>'実質公債費比率（分子）の構造'!M$51</f>
        <v>4</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78</v>
      </c>
      <c r="C44" s="136"/>
      <c r="D44" s="136"/>
      <c r="E44" s="136">
        <f>'実質公債費比率（分子）の構造'!L$50</f>
        <v>85</v>
      </c>
      <c r="F44" s="136"/>
      <c r="G44" s="136"/>
      <c r="H44" s="136">
        <f>'実質公債費比率（分子）の構造'!M$50</f>
        <v>84</v>
      </c>
      <c r="I44" s="136"/>
      <c r="J44" s="136"/>
      <c r="K44" s="136">
        <f>'実質公債費比率（分子）の構造'!N$50</f>
        <v>89</v>
      </c>
      <c r="L44" s="136"/>
      <c r="M44" s="136"/>
      <c r="N44" s="136">
        <f>'実質公債費比率（分子）の構造'!O$50</f>
        <v>132</v>
      </c>
      <c r="O44" s="136"/>
      <c r="P44" s="136"/>
    </row>
    <row r="45" spans="1:16">
      <c r="A45" s="136" t="s">
        <v>53</v>
      </c>
      <c r="B45" s="136">
        <f>'実質公債費比率（分子）の構造'!K$49</f>
        <v>600</v>
      </c>
      <c r="C45" s="136"/>
      <c r="D45" s="136"/>
      <c r="E45" s="136">
        <f>'実質公債費比率（分子）の構造'!L$49</f>
        <v>556</v>
      </c>
      <c r="F45" s="136"/>
      <c r="G45" s="136"/>
      <c r="H45" s="136">
        <f>'実質公債費比率（分子）の構造'!M$49</f>
        <v>542</v>
      </c>
      <c r="I45" s="136"/>
      <c r="J45" s="136"/>
      <c r="K45" s="136">
        <f>'実質公債費比率（分子）の構造'!N$49</f>
        <v>375</v>
      </c>
      <c r="L45" s="136"/>
      <c r="M45" s="136"/>
      <c r="N45" s="136">
        <f>'実質公債費比率（分子）の構造'!O$49</f>
        <v>279</v>
      </c>
      <c r="O45" s="136"/>
      <c r="P45" s="136"/>
    </row>
    <row r="46" spans="1:16">
      <c r="A46" s="136" t="s">
        <v>54</v>
      </c>
      <c r="B46" s="136">
        <f>'実質公債費比率（分子）の構造'!K$48</f>
        <v>407</v>
      </c>
      <c r="C46" s="136"/>
      <c r="D46" s="136"/>
      <c r="E46" s="136">
        <f>'実質公債費比率（分子）の構造'!L$48</f>
        <v>444</v>
      </c>
      <c r="F46" s="136"/>
      <c r="G46" s="136"/>
      <c r="H46" s="136">
        <f>'実質公債費比率（分子）の構造'!M$48</f>
        <v>446</v>
      </c>
      <c r="I46" s="136"/>
      <c r="J46" s="136"/>
      <c r="K46" s="136">
        <f>'実質公債費比率（分子）の構造'!N$48</f>
        <v>486</v>
      </c>
      <c r="L46" s="136"/>
      <c r="M46" s="136"/>
      <c r="N46" s="136">
        <f>'実質公債費比率（分子）の構造'!O$48</f>
        <v>440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4335</v>
      </c>
      <c r="C49" s="136"/>
      <c r="D49" s="136"/>
      <c r="E49" s="136">
        <f>'実質公債費比率（分子）の構造'!L$45</f>
        <v>3995</v>
      </c>
      <c r="F49" s="136"/>
      <c r="G49" s="136"/>
      <c r="H49" s="136">
        <f>'実質公債費比率（分子）の構造'!M$45</f>
        <v>3915</v>
      </c>
      <c r="I49" s="136"/>
      <c r="J49" s="136"/>
      <c r="K49" s="136">
        <f>'実質公債費比率（分子）の構造'!N$45</f>
        <v>3925</v>
      </c>
      <c r="L49" s="136"/>
      <c r="M49" s="136"/>
      <c r="N49" s="136">
        <f>'実質公債費比率（分子）の構造'!O$45</f>
        <v>3832</v>
      </c>
      <c r="O49" s="136"/>
      <c r="P49" s="136"/>
    </row>
    <row r="50" spans="1:16">
      <c r="A50" s="136" t="s">
        <v>58</v>
      </c>
      <c r="B50" s="136" t="e">
        <f>NA()</f>
        <v>#N/A</v>
      </c>
      <c r="C50" s="136">
        <f>IF(ISNUMBER('実質公債費比率（分子）の構造'!K$53),'実質公債費比率（分子）の構造'!K$53,NA())</f>
        <v>1813</v>
      </c>
      <c r="D50" s="136" t="e">
        <f>NA()</f>
        <v>#N/A</v>
      </c>
      <c r="E50" s="136" t="e">
        <f>NA()</f>
        <v>#N/A</v>
      </c>
      <c r="F50" s="136">
        <f>IF(ISNUMBER('実質公債費比率（分子）の構造'!L$53),'実質公債費比率（分子）の構造'!L$53,NA())</f>
        <v>1572</v>
      </c>
      <c r="G50" s="136" t="e">
        <f>NA()</f>
        <v>#N/A</v>
      </c>
      <c r="H50" s="136" t="e">
        <f>NA()</f>
        <v>#N/A</v>
      </c>
      <c r="I50" s="136">
        <f>IF(ISNUMBER('実質公債費比率（分子）の構造'!M$53),'実質公債費比率（分子）の構造'!M$53,NA())</f>
        <v>1631</v>
      </c>
      <c r="J50" s="136" t="e">
        <f>NA()</f>
        <v>#N/A</v>
      </c>
      <c r="K50" s="136" t="e">
        <f>NA()</f>
        <v>#N/A</v>
      </c>
      <c r="L50" s="136">
        <f>IF(ISNUMBER('実質公債費比率（分子）の構造'!N$53),'実質公債費比率（分子）の構造'!N$53,NA())</f>
        <v>1497</v>
      </c>
      <c r="M50" s="136" t="e">
        <f>NA()</f>
        <v>#N/A</v>
      </c>
      <c r="N50" s="136" t="e">
        <f>NA()</f>
        <v>#N/A</v>
      </c>
      <c r="O50" s="136">
        <f>IF(ISNUMBER('実質公債費比率（分子）の構造'!O$53),'実質公債費比率（分子）の構造'!O$53,NA())</f>
        <v>1542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30803</v>
      </c>
      <c r="E56" s="135"/>
      <c r="F56" s="135"/>
      <c r="G56" s="135">
        <f>'将来負担比率（分子）の構造'!J$51</f>
        <v>30482</v>
      </c>
      <c r="H56" s="135"/>
      <c r="I56" s="135"/>
      <c r="J56" s="135">
        <f>'将来負担比率（分子）の構造'!K$51</f>
        <v>30379</v>
      </c>
      <c r="K56" s="135"/>
      <c r="L56" s="135"/>
      <c r="M56" s="135">
        <f>'将来負担比率（分子）の構造'!L$51</f>
        <v>30095</v>
      </c>
      <c r="N56" s="135"/>
      <c r="O56" s="135"/>
      <c r="P56" s="135">
        <f>'将来負担比率（分子）の構造'!M$51</f>
        <v>29873</v>
      </c>
    </row>
    <row r="57" spans="1:16">
      <c r="A57" s="135" t="s">
        <v>34</v>
      </c>
      <c r="B57" s="135"/>
      <c r="C57" s="135"/>
      <c r="D57" s="135">
        <f>'将来負担比率（分子）の構造'!I$50</f>
        <v>664</v>
      </c>
      <c r="E57" s="135"/>
      <c r="F57" s="135"/>
      <c r="G57" s="135">
        <f>'将来負担比率（分子）の構造'!J$50</f>
        <v>607</v>
      </c>
      <c r="H57" s="135"/>
      <c r="I57" s="135"/>
      <c r="J57" s="135">
        <f>'将来負担比率（分子）の構造'!K$50</f>
        <v>494</v>
      </c>
      <c r="K57" s="135"/>
      <c r="L57" s="135"/>
      <c r="M57" s="135">
        <f>'将来負担比率（分子）の構造'!L$50</f>
        <v>432</v>
      </c>
      <c r="N57" s="135"/>
      <c r="O57" s="135"/>
      <c r="P57" s="135">
        <f>'将来負担比率（分子）の構造'!M$50</f>
        <v>375</v>
      </c>
    </row>
    <row r="58" spans="1:16">
      <c r="A58" s="135" t="s">
        <v>33</v>
      </c>
      <c r="B58" s="135"/>
      <c r="C58" s="135"/>
      <c r="D58" s="135">
        <f>'将来負担比率（分子）の構造'!I$49</f>
        <v>18204</v>
      </c>
      <c r="E58" s="135"/>
      <c r="F58" s="135"/>
      <c r="G58" s="135">
        <f>'将来負担比率（分子）の構造'!J$49</f>
        <v>20405</v>
      </c>
      <c r="H58" s="135"/>
      <c r="I58" s="135"/>
      <c r="J58" s="135">
        <f>'将来負担比率（分子）の構造'!K$49</f>
        <v>19142</v>
      </c>
      <c r="K58" s="135"/>
      <c r="L58" s="135"/>
      <c r="M58" s="135">
        <f>'将来負担比率（分子）の構造'!L$49</f>
        <v>22366</v>
      </c>
      <c r="N58" s="135"/>
      <c r="O58" s="135"/>
      <c r="P58" s="135">
        <f>'将来負担比率（分子）の構造'!M$49</f>
        <v>22443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135</v>
      </c>
      <c r="C61" s="135"/>
      <c r="D61" s="135"/>
      <c r="E61" s="135">
        <f>'将来負担比率（分子）の構造'!J$46</f>
        <v>184</v>
      </c>
      <c r="F61" s="135"/>
      <c r="G61" s="135"/>
      <c r="H61" s="135">
        <f>'将来負担比率（分子）の構造'!K$46</f>
        <v>36</v>
      </c>
      <c r="I61" s="135"/>
      <c r="J61" s="135"/>
      <c r="K61" s="135">
        <f>'将来負担比率（分子）の構造'!L$46</f>
        <v>36</v>
      </c>
      <c r="L61" s="135"/>
      <c r="M61" s="135"/>
      <c r="N61" s="135">
        <f>'将来負担比率（分子）の構造'!M$46</f>
        <v>32</v>
      </c>
      <c r="O61" s="135"/>
      <c r="P61" s="135"/>
    </row>
    <row r="62" spans="1:16">
      <c r="A62" s="135" t="s">
        <v>28</v>
      </c>
      <c r="B62" s="135">
        <f>'将来負担比率（分子）の構造'!I$45</f>
        <v>7803</v>
      </c>
      <c r="C62" s="135"/>
      <c r="D62" s="135"/>
      <c r="E62" s="135">
        <f>'将来負担比率（分子）の構造'!J$45</f>
        <v>7996</v>
      </c>
      <c r="F62" s="135"/>
      <c r="G62" s="135"/>
      <c r="H62" s="135">
        <f>'将来負担比率（分子）の構造'!K$45</f>
        <v>7730</v>
      </c>
      <c r="I62" s="135"/>
      <c r="J62" s="135"/>
      <c r="K62" s="135">
        <f>'将来負担比率（分子）の構造'!L$45</f>
        <v>7247</v>
      </c>
      <c r="L62" s="135"/>
      <c r="M62" s="135"/>
      <c r="N62" s="135">
        <f>'将来負担比率（分子）の構造'!M$45</f>
        <v>6820</v>
      </c>
      <c r="O62" s="135"/>
      <c r="P62" s="135"/>
    </row>
    <row r="63" spans="1:16">
      <c r="A63" s="135" t="s">
        <v>27</v>
      </c>
      <c r="B63" s="135">
        <f>'将来負担比率（分子）の構造'!I$44</f>
        <v>4354</v>
      </c>
      <c r="C63" s="135"/>
      <c r="D63" s="135"/>
      <c r="E63" s="135">
        <f>'将来負担比率（分子）の構造'!J$44</f>
        <v>4004</v>
      </c>
      <c r="F63" s="135"/>
      <c r="G63" s="135"/>
      <c r="H63" s="135">
        <f>'将来負担比率（分子）の構造'!K$44</f>
        <v>3726</v>
      </c>
      <c r="I63" s="135"/>
      <c r="J63" s="135"/>
      <c r="K63" s="135">
        <f>'将来負担比率（分子）の構造'!L$44</f>
        <v>3510</v>
      </c>
      <c r="L63" s="135"/>
      <c r="M63" s="135"/>
      <c r="N63" s="135">
        <f>'将来負担比率（分子）の構造'!M$44</f>
        <v>3446</v>
      </c>
      <c r="O63" s="135"/>
      <c r="P63" s="135"/>
    </row>
    <row r="64" spans="1:16">
      <c r="A64" s="135" t="s">
        <v>26</v>
      </c>
      <c r="B64" s="135">
        <f>'将来負担比率（分子）の構造'!I$43</f>
        <v>7776</v>
      </c>
      <c r="C64" s="135"/>
      <c r="D64" s="135"/>
      <c r="E64" s="135">
        <f>'将来負担比率（分子）の構造'!J$43</f>
        <v>7751</v>
      </c>
      <c r="F64" s="135"/>
      <c r="G64" s="135"/>
      <c r="H64" s="135">
        <f>'将来負担比率（分子）の構造'!K$43</f>
        <v>7607</v>
      </c>
      <c r="I64" s="135"/>
      <c r="J64" s="135"/>
      <c r="K64" s="135">
        <f>'将来負担比率（分子）の構造'!L$43</f>
        <v>7583</v>
      </c>
      <c r="L64" s="135"/>
      <c r="M64" s="135"/>
      <c r="N64" s="135">
        <f>'将来負担比率（分子）の構造'!M$43</f>
        <v>7579</v>
      </c>
      <c r="O64" s="135"/>
      <c r="P64" s="135"/>
    </row>
    <row r="65" spans="1:16">
      <c r="A65" s="135" t="s">
        <v>25</v>
      </c>
      <c r="B65" s="135">
        <f>'将来負担比率（分子）の構造'!I$42</f>
        <v>920</v>
      </c>
      <c r="C65" s="135"/>
      <c r="D65" s="135"/>
      <c r="E65" s="135">
        <f>'将来負担比率（分子）の構造'!J$42</f>
        <v>858</v>
      </c>
      <c r="F65" s="135"/>
      <c r="G65" s="135"/>
      <c r="H65" s="135">
        <f>'将来負担比率（分子）の構造'!K$42</f>
        <v>814</v>
      </c>
      <c r="I65" s="135"/>
      <c r="J65" s="135"/>
      <c r="K65" s="135">
        <f>'将来負担比率（分子）の構造'!L$42</f>
        <v>720</v>
      </c>
      <c r="L65" s="135"/>
      <c r="M65" s="135"/>
      <c r="N65" s="135">
        <f>'将来負担比率（分子）の構造'!M$42</f>
        <v>643</v>
      </c>
      <c r="O65" s="135"/>
      <c r="P65" s="135"/>
    </row>
    <row r="66" spans="1:16">
      <c r="A66" s="135" t="s">
        <v>24</v>
      </c>
      <c r="B66" s="135">
        <f>'将来負担比率（分子）の構造'!I$41</f>
        <v>31451</v>
      </c>
      <c r="C66" s="135"/>
      <c r="D66" s="135"/>
      <c r="E66" s="135">
        <f>'将来負担比率（分子）の構造'!J$41</f>
        <v>30145</v>
      </c>
      <c r="F66" s="135"/>
      <c r="G66" s="135"/>
      <c r="H66" s="135">
        <f>'将来負担比率（分子）の構造'!K$41</f>
        <v>29651</v>
      </c>
      <c r="I66" s="135"/>
      <c r="J66" s="135"/>
      <c r="K66" s="135">
        <f>'将来負担比率（分子）の構造'!L$41</f>
        <v>28730</v>
      </c>
      <c r="L66" s="135"/>
      <c r="M66" s="135"/>
      <c r="N66" s="135">
        <f>'将来負担比率（分子）の構造'!M$41</f>
        <v>27369</v>
      </c>
      <c r="O66" s="135"/>
      <c r="P66" s="135"/>
    </row>
    <row r="67" spans="1:16">
      <c r="A67" s="135" t="s">
        <v>62</v>
      </c>
      <c r="B67" s="135" t="e">
        <f>NA()</f>
        <v>#N/A</v>
      </c>
      <c r="C67" s="135">
        <f>IF(ISNUMBER('将来負担比率（分子）の構造'!I$52), IF('将来負担比率（分子）の構造'!I$52 &lt; 0, 0, '将来負担比率（分子）の構造'!I$52), NA())</f>
        <v>2769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6662986</v>
      </c>
      <c r="S5" s="613"/>
      <c r="T5" s="613"/>
      <c r="U5" s="613"/>
      <c r="V5" s="613"/>
      <c r="W5" s="613"/>
      <c r="X5" s="613"/>
      <c r="Y5" s="614"/>
      <c r="Z5" s="615">
        <v>16.899999999999999</v>
      </c>
      <c r="AA5" s="615"/>
      <c r="AB5" s="615"/>
      <c r="AC5" s="615"/>
      <c r="AD5" s="616">
        <v>6662986</v>
      </c>
      <c r="AE5" s="616"/>
      <c r="AF5" s="616"/>
      <c r="AG5" s="616"/>
      <c r="AH5" s="616"/>
      <c r="AI5" s="616"/>
      <c r="AJ5" s="616"/>
      <c r="AK5" s="616"/>
      <c r="AL5" s="617">
        <v>32.6</v>
      </c>
      <c r="AM5" s="618"/>
      <c r="AN5" s="618"/>
      <c r="AO5" s="619"/>
      <c r="AP5" s="609" t="s">
        <v>205</v>
      </c>
      <c r="AQ5" s="610"/>
      <c r="AR5" s="610"/>
      <c r="AS5" s="610"/>
      <c r="AT5" s="610"/>
      <c r="AU5" s="610"/>
      <c r="AV5" s="610"/>
      <c r="AW5" s="610"/>
      <c r="AX5" s="610"/>
      <c r="AY5" s="610"/>
      <c r="AZ5" s="610"/>
      <c r="BA5" s="610"/>
      <c r="BB5" s="610"/>
      <c r="BC5" s="610"/>
      <c r="BD5" s="610"/>
      <c r="BE5" s="610"/>
      <c r="BF5" s="611"/>
      <c r="BG5" s="623">
        <v>6647287</v>
      </c>
      <c r="BH5" s="624"/>
      <c r="BI5" s="624"/>
      <c r="BJ5" s="624"/>
      <c r="BK5" s="624"/>
      <c r="BL5" s="624"/>
      <c r="BM5" s="624"/>
      <c r="BN5" s="625"/>
      <c r="BO5" s="626">
        <v>99.8</v>
      </c>
      <c r="BP5" s="626"/>
      <c r="BQ5" s="626"/>
      <c r="BR5" s="626"/>
      <c r="BS5" s="627">
        <v>492661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451095</v>
      </c>
      <c r="S6" s="624"/>
      <c r="T6" s="624"/>
      <c r="U6" s="624"/>
      <c r="V6" s="624"/>
      <c r="W6" s="624"/>
      <c r="X6" s="624"/>
      <c r="Y6" s="625"/>
      <c r="Z6" s="626">
        <v>1.1000000000000001</v>
      </c>
      <c r="AA6" s="626"/>
      <c r="AB6" s="626"/>
      <c r="AC6" s="626"/>
      <c r="AD6" s="627">
        <v>451095</v>
      </c>
      <c r="AE6" s="627"/>
      <c r="AF6" s="627"/>
      <c r="AG6" s="627"/>
      <c r="AH6" s="627"/>
      <c r="AI6" s="627"/>
      <c r="AJ6" s="627"/>
      <c r="AK6" s="627"/>
      <c r="AL6" s="628">
        <v>2.2000000000000002</v>
      </c>
      <c r="AM6" s="629"/>
      <c r="AN6" s="629"/>
      <c r="AO6" s="630"/>
      <c r="AP6" s="620" t="s">
        <v>210</v>
      </c>
      <c r="AQ6" s="621"/>
      <c r="AR6" s="621"/>
      <c r="AS6" s="621"/>
      <c r="AT6" s="621"/>
      <c r="AU6" s="621"/>
      <c r="AV6" s="621"/>
      <c r="AW6" s="621"/>
      <c r="AX6" s="621"/>
      <c r="AY6" s="621"/>
      <c r="AZ6" s="621"/>
      <c r="BA6" s="621"/>
      <c r="BB6" s="621"/>
      <c r="BC6" s="621"/>
      <c r="BD6" s="621"/>
      <c r="BE6" s="621"/>
      <c r="BF6" s="622"/>
      <c r="BG6" s="623">
        <v>6647287</v>
      </c>
      <c r="BH6" s="624"/>
      <c r="BI6" s="624"/>
      <c r="BJ6" s="624"/>
      <c r="BK6" s="624"/>
      <c r="BL6" s="624"/>
      <c r="BM6" s="624"/>
      <c r="BN6" s="625"/>
      <c r="BO6" s="626">
        <v>99.8</v>
      </c>
      <c r="BP6" s="626"/>
      <c r="BQ6" s="626"/>
      <c r="BR6" s="626"/>
      <c r="BS6" s="627">
        <v>492661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312105</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312105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10494</v>
      </c>
      <c r="S7" s="624"/>
      <c r="T7" s="624"/>
      <c r="U7" s="624"/>
      <c r="V7" s="624"/>
      <c r="W7" s="624"/>
      <c r="X7" s="624"/>
      <c r="Y7" s="625"/>
      <c r="Z7" s="626">
        <v>0</v>
      </c>
      <c r="AA7" s="626"/>
      <c r="AB7" s="626"/>
      <c r="AC7" s="626"/>
      <c r="AD7" s="627">
        <v>10494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2619447</v>
      </c>
      <c r="BH7" s="624"/>
      <c r="BI7" s="624"/>
      <c r="BJ7" s="624"/>
      <c r="BK7" s="624"/>
      <c r="BL7" s="624"/>
      <c r="BM7" s="624"/>
      <c r="BN7" s="625"/>
      <c r="BO7" s="626">
        <v>39.299999999999997</v>
      </c>
      <c r="BP7" s="626"/>
      <c r="BQ7" s="626"/>
      <c r="BR7" s="626"/>
      <c r="BS7" s="627">
        <v>46051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4520517</v>
      </c>
      <c r="CS7" s="624"/>
      <c r="CT7" s="624"/>
      <c r="CU7" s="624"/>
      <c r="CV7" s="624"/>
      <c r="CW7" s="624"/>
      <c r="CX7" s="624"/>
      <c r="CY7" s="625"/>
      <c r="CZ7" s="626">
        <v>12.1</v>
      </c>
      <c r="DA7" s="626"/>
      <c r="DB7" s="626"/>
      <c r="DC7" s="626"/>
      <c r="DD7" s="632">
        <v>253413</v>
      </c>
      <c r="DE7" s="624"/>
      <c r="DF7" s="624"/>
      <c r="DG7" s="624"/>
      <c r="DH7" s="624"/>
      <c r="DI7" s="624"/>
      <c r="DJ7" s="624"/>
      <c r="DK7" s="624"/>
      <c r="DL7" s="624"/>
      <c r="DM7" s="624"/>
      <c r="DN7" s="624"/>
      <c r="DO7" s="624"/>
      <c r="DP7" s="625"/>
      <c r="DQ7" s="632">
        <v>3698736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29780</v>
      </c>
      <c r="S8" s="624"/>
      <c r="T8" s="624"/>
      <c r="U8" s="624"/>
      <c r="V8" s="624"/>
      <c r="W8" s="624"/>
      <c r="X8" s="624"/>
      <c r="Y8" s="625"/>
      <c r="Z8" s="626">
        <v>0.1</v>
      </c>
      <c r="AA8" s="626"/>
      <c r="AB8" s="626"/>
      <c r="AC8" s="626"/>
      <c r="AD8" s="627">
        <v>29780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103946</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11532679</v>
      </c>
      <c r="CS8" s="624"/>
      <c r="CT8" s="624"/>
      <c r="CU8" s="624"/>
      <c r="CV8" s="624"/>
      <c r="CW8" s="624"/>
      <c r="CX8" s="624"/>
      <c r="CY8" s="625"/>
      <c r="CZ8" s="626">
        <v>30.9</v>
      </c>
      <c r="DA8" s="626"/>
      <c r="DB8" s="626"/>
      <c r="DC8" s="626"/>
      <c r="DD8" s="632">
        <v>85052</v>
      </c>
      <c r="DE8" s="624"/>
      <c r="DF8" s="624"/>
      <c r="DG8" s="624"/>
      <c r="DH8" s="624"/>
      <c r="DI8" s="624"/>
      <c r="DJ8" s="624"/>
      <c r="DK8" s="624"/>
      <c r="DL8" s="624"/>
      <c r="DM8" s="624"/>
      <c r="DN8" s="624"/>
      <c r="DO8" s="624"/>
      <c r="DP8" s="625"/>
      <c r="DQ8" s="632">
        <v>6274338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27762</v>
      </c>
      <c r="S9" s="624"/>
      <c r="T9" s="624"/>
      <c r="U9" s="624"/>
      <c r="V9" s="624"/>
      <c r="W9" s="624"/>
      <c r="X9" s="624"/>
      <c r="Y9" s="625"/>
      <c r="Z9" s="626">
        <v>0.1</v>
      </c>
      <c r="AA9" s="626"/>
      <c r="AB9" s="626"/>
      <c r="AC9" s="626"/>
      <c r="AD9" s="627">
        <v>27762</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2120375</v>
      </c>
      <c r="BH9" s="624"/>
      <c r="BI9" s="624"/>
      <c r="BJ9" s="624"/>
      <c r="BK9" s="624"/>
      <c r="BL9" s="624"/>
      <c r="BM9" s="624"/>
      <c r="BN9" s="625"/>
      <c r="BO9" s="626">
        <v>31.8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2479499</v>
      </c>
      <c r="CS9" s="624"/>
      <c r="CT9" s="624"/>
      <c r="CU9" s="624"/>
      <c r="CV9" s="624"/>
      <c r="CW9" s="624"/>
      <c r="CX9" s="624"/>
      <c r="CY9" s="625"/>
      <c r="CZ9" s="626">
        <v>6.6</v>
      </c>
      <c r="DA9" s="626"/>
      <c r="DB9" s="626"/>
      <c r="DC9" s="626"/>
      <c r="DD9" s="632">
        <v>128915</v>
      </c>
      <c r="DE9" s="624"/>
      <c r="DF9" s="624"/>
      <c r="DG9" s="624"/>
      <c r="DH9" s="624"/>
      <c r="DI9" s="624"/>
      <c r="DJ9" s="624"/>
      <c r="DK9" s="624"/>
      <c r="DL9" s="624"/>
      <c r="DM9" s="624"/>
      <c r="DN9" s="624"/>
      <c r="DO9" s="624"/>
      <c r="DP9" s="625"/>
      <c r="DQ9" s="632">
        <v>2246339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1311711</v>
      </c>
      <c r="S10" s="624"/>
      <c r="T10" s="624"/>
      <c r="U10" s="624"/>
      <c r="V10" s="624"/>
      <c r="W10" s="624"/>
      <c r="X10" s="624"/>
      <c r="Y10" s="625"/>
      <c r="Z10" s="626">
        <v>3.3</v>
      </c>
      <c r="AA10" s="626"/>
      <c r="AB10" s="626"/>
      <c r="AC10" s="626"/>
      <c r="AD10" s="627">
        <v>1311711</v>
      </c>
      <c r="AE10" s="627"/>
      <c r="AF10" s="627"/>
      <c r="AG10" s="627"/>
      <c r="AH10" s="627"/>
      <c r="AI10" s="627"/>
      <c r="AJ10" s="627"/>
      <c r="AK10" s="627"/>
      <c r="AL10" s="628">
        <v>6.4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135766</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60314</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27777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11887</v>
      </c>
      <c r="S11" s="624"/>
      <c r="T11" s="624"/>
      <c r="U11" s="624"/>
      <c r="V11" s="624"/>
      <c r="W11" s="624"/>
      <c r="X11" s="624"/>
      <c r="Y11" s="625"/>
      <c r="Z11" s="626">
        <v>0</v>
      </c>
      <c r="AA11" s="626"/>
      <c r="AB11" s="626"/>
      <c r="AC11" s="626"/>
      <c r="AD11" s="627">
        <v>11887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259360</v>
      </c>
      <c r="BH11" s="624"/>
      <c r="BI11" s="624"/>
      <c r="BJ11" s="624"/>
      <c r="BK11" s="624"/>
      <c r="BL11" s="624"/>
      <c r="BM11" s="624"/>
      <c r="BN11" s="625"/>
      <c r="BO11" s="626">
        <v>3.9</v>
      </c>
      <c r="BP11" s="626"/>
      <c r="BQ11" s="626"/>
      <c r="BR11" s="626"/>
      <c r="BS11" s="632">
        <v>46051</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2770533</v>
      </c>
      <c r="CS11" s="624"/>
      <c r="CT11" s="624"/>
      <c r="CU11" s="624"/>
      <c r="CV11" s="624"/>
      <c r="CW11" s="624"/>
      <c r="CX11" s="624"/>
      <c r="CY11" s="625"/>
      <c r="CZ11" s="626">
        <v>7.4</v>
      </c>
      <c r="DA11" s="626"/>
      <c r="DB11" s="626"/>
      <c r="DC11" s="626"/>
      <c r="DD11" s="632">
        <v>1049426</v>
      </c>
      <c r="DE11" s="624"/>
      <c r="DF11" s="624"/>
      <c r="DG11" s="624"/>
      <c r="DH11" s="624"/>
      <c r="DI11" s="624"/>
      <c r="DJ11" s="624"/>
      <c r="DK11" s="624"/>
      <c r="DL11" s="624"/>
      <c r="DM11" s="624"/>
      <c r="DN11" s="624"/>
      <c r="DO11" s="624"/>
      <c r="DP11" s="625"/>
      <c r="DQ11" s="632">
        <v>1390015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3351993</v>
      </c>
      <c r="BH12" s="624"/>
      <c r="BI12" s="624"/>
      <c r="BJ12" s="624"/>
      <c r="BK12" s="624"/>
      <c r="BL12" s="624"/>
      <c r="BM12" s="624"/>
      <c r="BN12" s="625"/>
      <c r="BO12" s="626">
        <v>50.3</v>
      </c>
      <c r="BP12" s="626"/>
      <c r="BQ12" s="626"/>
      <c r="BR12" s="626"/>
      <c r="BS12" s="632">
        <v>446610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1390691</v>
      </c>
      <c r="CS12" s="624"/>
      <c r="CT12" s="624"/>
      <c r="CU12" s="624"/>
      <c r="CV12" s="624"/>
      <c r="CW12" s="624"/>
      <c r="CX12" s="624"/>
      <c r="CY12" s="625"/>
      <c r="CZ12" s="626">
        <v>3.7</v>
      </c>
      <c r="DA12" s="626"/>
      <c r="DB12" s="626"/>
      <c r="DC12" s="626"/>
      <c r="DD12" s="632">
        <v>427957</v>
      </c>
      <c r="DE12" s="624"/>
      <c r="DF12" s="624"/>
      <c r="DG12" s="624"/>
      <c r="DH12" s="624"/>
      <c r="DI12" s="624"/>
      <c r="DJ12" s="624"/>
      <c r="DK12" s="624"/>
      <c r="DL12" s="624"/>
      <c r="DM12" s="624"/>
      <c r="DN12" s="624"/>
      <c r="DO12" s="624"/>
      <c r="DP12" s="625"/>
      <c r="DQ12" s="632">
        <v>706947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102360</v>
      </c>
      <c r="S13" s="624"/>
      <c r="T13" s="624"/>
      <c r="U13" s="624"/>
      <c r="V13" s="624"/>
      <c r="W13" s="624"/>
      <c r="X13" s="624"/>
      <c r="Y13" s="625"/>
      <c r="Z13" s="626">
        <v>0.3</v>
      </c>
      <c r="AA13" s="626"/>
      <c r="AB13" s="626"/>
      <c r="AC13" s="626"/>
      <c r="AD13" s="627">
        <v>102360</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3326311</v>
      </c>
      <c r="BH13" s="624"/>
      <c r="BI13" s="624"/>
      <c r="BJ13" s="624"/>
      <c r="BK13" s="624"/>
      <c r="BL13" s="624"/>
      <c r="BM13" s="624"/>
      <c r="BN13" s="625"/>
      <c r="BO13" s="626">
        <v>49.9</v>
      </c>
      <c r="BP13" s="626"/>
      <c r="BQ13" s="626"/>
      <c r="BR13" s="626"/>
      <c r="BS13" s="632">
        <v>446610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2995360</v>
      </c>
      <c r="CS13" s="624"/>
      <c r="CT13" s="624"/>
      <c r="CU13" s="624"/>
      <c r="CV13" s="624"/>
      <c r="CW13" s="624"/>
      <c r="CX13" s="624"/>
      <c r="CY13" s="625"/>
      <c r="CZ13" s="626">
        <v>8</v>
      </c>
      <c r="DA13" s="626"/>
      <c r="DB13" s="626"/>
      <c r="DC13" s="626"/>
      <c r="DD13" s="632">
        <v>1850852</v>
      </c>
      <c r="DE13" s="624"/>
      <c r="DF13" s="624"/>
      <c r="DG13" s="624"/>
      <c r="DH13" s="624"/>
      <c r="DI13" s="624"/>
      <c r="DJ13" s="624"/>
      <c r="DK13" s="624"/>
      <c r="DL13" s="624"/>
      <c r="DM13" s="624"/>
      <c r="DN13" s="624"/>
      <c r="DO13" s="624"/>
      <c r="DP13" s="625"/>
      <c r="DQ13" s="632">
        <v>1835492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196823</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1289223</v>
      </c>
      <c r="CS14" s="624"/>
      <c r="CT14" s="624"/>
      <c r="CU14" s="624"/>
      <c r="CV14" s="624"/>
      <c r="CW14" s="624"/>
      <c r="CX14" s="624"/>
      <c r="CY14" s="625"/>
      <c r="CZ14" s="626">
        <v>3.5</v>
      </c>
      <c r="DA14" s="626"/>
      <c r="DB14" s="626"/>
      <c r="DC14" s="626"/>
      <c r="DD14" s="632">
        <v>127581</v>
      </c>
      <c r="DE14" s="624"/>
      <c r="DF14" s="624"/>
      <c r="DG14" s="624"/>
      <c r="DH14" s="624"/>
      <c r="DI14" s="624"/>
      <c r="DJ14" s="624"/>
      <c r="DK14" s="624"/>
      <c r="DL14" s="624"/>
      <c r="DM14" s="624"/>
      <c r="DN14" s="624"/>
      <c r="DO14" s="624"/>
      <c r="DP14" s="625"/>
      <c r="DQ14" s="632">
        <v>1115873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20110</v>
      </c>
      <c r="S15" s="624"/>
      <c r="T15" s="624"/>
      <c r="U15" s="624"/>
      <c r="V15" s="624"/>
      <c r="W15" s="624"/>
      <c r="X15" s="624"/>
      <c r="Y15" s="625"/>
      <c r="Z15" s="626">
        <v>0.1</v>
      </c>
      <c r="AA15" s="626"/>
      <c r="AB15" s="626"/>
      <c r="AC15" s="626"/>
      <c r="AD15" s="627">
        <v>20110</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479024</v>
      </c>
      <c r="BH15" s="624"/>
      <c r="BI15" s="624"/>
      <c r="BJ15" s="624"/>
      <c r="BK15" s="624"/>
      <c r="BL15" s="624"/>
      <c r="BM15" s="624"/>
      <c r="BN15" s="625"/>
      <c r="BO15" s="626">
        <v>7.2</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3076181</v>
      </c>
      <c r="CS15" s="624"/>
      <c r="CT15" s="624"/>
      <c r="CU15" s="624"/>
      <c r="CV15" s="624"/>
      <c r="CW15" s="624"/>
      <c r="CX15" s="624"/>
      <c r="CY15" s="625"/>
      <c r="CZ15" s="626">
        <v>8.1999999999999993</v>
      </c>
      <c r="DA15" s="626"/>
      <c r="DB15" s="626"/>
      <c r="DC15" s="626"/>
      <c r="DD15" s="632">
        <v>880451</v>
      </c>
      <c r="DE15" s="624"/>
      <c r="DF15" s="624"/>
      <c r="DG15" s="624"/>
      <c r="DH15" s="624"/>
      <c r="DI15" s="624"/>
      <c r="DJ15" s="624"/>
      <c r="DK15" s="624"/>
      <c r="DL15" s="624"/>
      <c r="DM15" s="624"/>
      <c r="DN15" s="624"/>
      <c r="DO15" s="624"/>
      <c r="DP15" s="625"/>
      <c r="DQ15" s="632">
        <v>2033821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13852181</v>
      </c>
      <c r="S16" s="624"/>
      <c r="T16" s="624"/>
      <c r="U16" s="624"/>
      <c r="V16" s="624"/>
      <c r="W16" s="624"/>
      <c r="X16" s="624"/>
      <c r="Y16" s="625"/>
      <c r="Z16" s="626">
        <v>35.200000000000003</v>
      </c>
      <c r="AA16" s="626"/>
      <c r="AB16" s="626"/>
      <c r="AC16" s="626"/>
      <c r="AD16" s="627">
        <v>11772866</v>
      </c>
      <c r="AE16" s="627"/>
      <c r="AF16" s="627"/>
      <c r="AG16" s="627"/>
      <c r="AH16" s="627"/>
      <c r="AI16" s="627"/>
      <c r="AJ16" s="627"/>
      <c r="AK16" s="627"/>
      <c r="AL16" s="628">
        <v>57.6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3037913</v>
      </c>
      <c r="CS16" s="624"/>
      <c r="CT16" s="624"/>
      <c r="CU16" s="624"/>
      <c r="CV16" s="624"/>
      <c r="CW16" s="624"/>
      <c r="CX16" s="624"/>
      <c r="CY16" s="625"/>
      <c r="CZ16" s="626">
        <v>8.1</v>
      </c>
      <c r="DA16" s="626"/>
      <c r="DB16" s="626"/>
      <c r="DC16" s="626"/>
      <c r="DD16" s="632" t="s">
        <v>108</v>
      </c>
      <c r="DE16" s="624"/>
      <c r="DF16" s="624"/>
      <c r="DG16" s="624"/>
      <c r="DH16" s="624"/>
      <c r="DI16" s="624"/>
      <c r="DJ16" s="624"/>
      <c r="DK16" s="624"/>
      <c r="DL16" s="624"/>
      <c r="DM16" s="624"/>
      <c r="DN16" s="624"/>
      <c r="DO16" s="624"/>
      <c r="DP16" s="625"/>
      <c r="DQ16" s="632">
        <v>970575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11772866</v>
      </c>
      <c r="S17" s="624"/>
      <c r="T17" s="624"/>
      <c r="U17" s="624"/>
      <c r="V17" s="624"/>
      <c r="W17" s="624"/>
      <c r="X17" s="624"/>
      <c r="Y17" s="625"/>
      <c r="Z17" s="626">
        <v>29.9</v>
      </c>
      <c r="AA17" s="626"/>
      <c r="AB17" s="626"/>
      <c r="AC17" s="626"/>
      <c r="AD17" s="627">
        <v>11772866</v>
      </c>
      <c r="AE17" s="627"/>
      <c r="AF17" s="627"/>
      <c r="AG17" s="627"/>
      <c r="AH17" s="627"/>
      <c r="AI17" s="627"/>
      <c r="AJ17" s="627"/>
      <c r="AK17" s="627"/>
      <c r="AL17" s="628">
        <v>57.6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3832578</v>
      </c>
      <c r="CS17" s="624"/>
      <c r="CT17" s="624"/>
      <c r="CU17" s="624"/>
      <c r="CV17" s="624"/>
      <c r="CW17" s="624"/>
      <c r="CX17" s="624"/>
      <c r="CY17" s="625"/>
      <c r="CZ17" s="626">
        <v>10.3</v>
      </c>
      <c r="DA17" s="626"/>
      <c r="DB17" s="626"/>
      <c r="DC17" s="626"/>
      <c r="DD17" s="632" t="s">
        <v>108</v>
      </c>
      <c r="DE17" s="624"/>
      <c r="DF17" s="624"/>
      <c r="DG17" s="624"/>
      <c r="DH17" s="624"/>
      <c r="DI17" s="624"/>
      <c r="DJ17" s="624"/>
      <c r="DK17" s="624"/>
      <c r="DL17" s="624"/>
      <c r="DM17" s="624"/>
      <c r="DN17" s="624"/>
      <c r="DO17" s="624"/>
      <c r="DP17" s="625"/>
      <c r="DQ17" s="632">
        <v>3759921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2079313</v>
      </c>
      <c r="S18" s="624"/>
      <c r="T18" s="624"/>
      <c r="U18" s="624"/>
      <c r="V18" s="624"/>
      <c r="W18" s="624"/>
      <c r="X18" s="624"/>
      <c r="Y18" s="625"/>
      <c r="Z18" s="626">
        <v>5.3</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15699</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22480366</v>
      </c>
      <c r="S20" s="624"/>
      <c r="T20" s="624"/>
      <c r="U20" s="624"/>
      <c r="V20" s="624"/>
      <c r="W20" s="624"/>
      <c r="X20" s="624"/>
      <c r="Y20" s="625"/>
      <c r="Z20" s="626">
        <v>57.1</v>
      </c>
      <c r="AA20" s="626"/>
      <c r="AB20" s="626"/>
      <c r="AC20" s="626"/>
      <c r="AD20" s="627">
        <v>20401051</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15699</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37297593</v>
      </c>
      <c r="CS20" s="624"/>
      <c r="CT20" s="624"/>
      <c r="CU20" s="624"/>
      <c r="CV20" s="624"/>
      <c r="CW20" s="624"/>
      <c r="CX20" s="624"/>
      <c r="CY20" s="625"/>
      <c r="CZ20" s="626">
        <v>100</v>
      </c>
      <c r="DA20" s="626"/>
      <c r="DB20" s="626"/>
      <c r="DC20" s="626"/>
      <c r="DD20" s="632">
        <v>4803647</v>
      </c>
      <c r="DE20" s="624"/>
      <c r="DF20" s="624"/>
      <c r="DG20" s="624"/>
      <c r="DH20" s="624"/>
      <c r="DI20" s="624"/>
      <c r="DJ20" s="624"/>
      <c r="DK20" s="624"/>
      <c r="DL20" s="624"/>
      <c r="DM20" s="624"/>
      <c r="DN20" s="624"/>
      <c r="DO20" s="624"/>
      <c r="DP20" s="625"/>
      <c r="DQ20" s="632">
        <v>24371939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15656</v>
      </c>
      <c r="S21" s="624"/>
      <c r="T21" s="624"/>
      <c r="U21" s="624"/>
      <c r="V21" s="624"/>
      <c r="W21" s="624"/>
      <c r="X21" s="624"/>
      <c r="Y21" s="625"/>
      <c r="Z21" s="626">
        <v>0</v>
      </c>
      <c r="AA21" s="626"/>
      <c r="AB21" s="626"/>
      <c r="AC21" s="626"/>
      <c r="AD21" s="627">
        <v>15656</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15699</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238694</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302679</v>
      </c>
      <c r="S23" s="624"/>
      <c r="T23" s="624"/>
      <c r="U23" s="624"/>
      <c r="V23" s="624"/>
      <c r="W23" s="624"/>
      <c r="X23" s="624"/>
      <c r="Y23" s="625"/>
      <c r="Z23" s="626">
        <v>0.8</v>
      </c>
      <c r="AA23" s="626"/>
      <c r="AB23" s="626"/>
      <c r="AC23" s="626"/>
      <c r="AD23" s="627">
        <v>19609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135391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14926778</v>
      </c>
      <c r="CS24" s="613"/>
      <c r="CT24" s="613"/>
      <c r="CU24" s="613"/>
      <c r="CV24" s="613"/>
      <c r="CW24" s="613"/>
      <c r="CX24" s="613"/>
      <c r="CY24" s="614"/>
      <c r="CZ24" s="650">
        <v>40</v>
      </c>
      <c r="DA24" s="651"/>
      <c r="DB24" s="651"/>
      <c r="DC24" s="652"/>
      <c r="DD24" s="649">
        <v>10089427</v>
      </c>
      <c r="DE24" s="613"/>
      <c r="DF24" s="613"/>
      <c r="DG24" s="613"/>
      <c r="DH24" s="613"/>
      <c r="DI24" s="613"/>
      <c r="DJ24" s="613"/>
      <c r="DK24" s="614"/>
      <c r="DL24" s="649">
        <v>9955671</v>
      </c>
      <c r="DM24" s="613"/>
      <c r="DN24" s="613"/>
      <c r="DO24" s="613"/>
      <c r="DP24" s="613"/>
      <c r="DQ24" s="613"/>
      <c r="DR24" s="613"/>
      <c r="DS24" s="613"/>
      <c r="DT24" s="613"/>
      <c r="DU24" s="613"/>
      <c r="DV24" s="614"/>
      <c r="DW24" s="617">
        <v>46.1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5730546</v>
      </c>
      <c r="S25" s="624"/>
      <c r="T25" s="624"/>
      <c r="U25" s="624"/>
      <c r="V25" s="624"/>
      <c r="W25" s="624"/>
      <c r="X25" s="624"/>
      <c r="Y25" s="625"/>
      <c r="Z25" s="626">
        <v>14.5</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4798305</v>
      </c>
      <c r="CS25" s="655"/>
      <c r="CT25" s="655"/>
      <c r="CU25" s="655"/>
      <c r="CV25" s="655"/>
      <c r="CW25" s="655"/>
      <c r="CX25" s="655"/>
      <c r="CY25" s="656"/>
      <c r="CZ25" s="657">
        <v>12.9</v>
      </c>
      <c r="DA25" s="658"/>
      <c r="DB25" s="658"/>
      <c r="DC25" s="659"/>
      <c r="DD25" s="632">
        <v>4405395</v>
      </c>
      <c r="DE25" s="655"/>
      <c r="DF25" s="655"/>
      <c r="DG25" s="655"/>
      <c r="DH25" s="655"/>
      <c r="DI25" s="655"/>
      <c r="DJ25" s="655"/>
      <c r="DK25" s="656"/>
      <c r="DL25" s="632">
        <v>4336611</v>
      </c>
      <c r="DM25" s="655"/>
      <c r="DN25" s="655"/>
      <c r="DO25" s="655"/>
      <c r="DP25" s="655"/>
      <c r="DQ25" s="655"/>
      <c r="DR25" s="655"/>
      <c r="DS25" s="655"/>
      <c r="DT25" s="655"/>
      <c r="DU25" s="655"/>
      <c r="DV25" s="656"/>
      <c r="DW25" s="628">
        <v>20.100000000000001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3047365</v>
      </c>
      <c r="CS26" s="624"/>
      <c r="CT26" s="624"/>
      <c r="CU26" s="624"/>
      <c r="CV26" s="624"/>
      <c r="CW26" s="624"/>
      <c r="CX26" s="624"/>
      <c r="CY26" s="625"/>
      <c r="CZ26" s="657">
        <v>8.1999999999999993</v>
      </c>
      <c r="DA26" s="658"/>
      <c r="DB26" s="658"/>
      <c r="DC26" s="659"/>
      <c r="DD26" s="632">
        <v>2702539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3397541</v>
      </c>
      <c r="S27" s="624"/>
      <c r="T27" s="624"/>
      <c r="U27" s="624"/>
      <c r="V27" s="624"/>
      <c r="W27" s="624"/>
      <c r="X27" s="624"/>
      <c r="Y27" s="625"/>
      <c r="Z27" s="626">
        <v>8.6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6662986</v>
      </c>
      <c r="BH27" s="624"/>
      <c r="BI27" s="624"/>
      <c r="BJ27" s="624"/>
      <c r="BK27" s="624"/>
      <c r="BL27" s="624"/>
      <c r="BM27" s="624"/>
      <c r="BN27" s="625"/>
      <c r="BO27" s="626">
        <v>100</v>
      </c>
      <c r="BP27" s="626"/>
      <c r="BQ27" s="626"/>
      <c r="BR27" s="626"/>
      <c r="BS27" s="632">
        <v>492661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6295895</v>
      </c>
      <c r="CS27" s="655"/>
      <c r="CT27" s="655"/>
      <c r="CU27" s="655"/>
      <c r="CV27" s="655"/>
      <c r="CW27" s="655"/>
      <c r="CX27" s="655"/>
      <c r="CY27" s="656"/>
      <c r="CZ27" s="657">
        <v>16.899999999999999</v>
      </c>
      <c r="DA27" s="658"/>
      <c r="DB27" s="658"/>
      <c r="DC27" s="659"/>
      <c r="DD27" s="632">
        <v>1924111</v>
      </c>
      <c r="DE27" s="655"/>
      <c r="DF27" s="655"/>
      <c r="DG27" s="655"/>
      <c r="DH27" s="655"/>
      <c r="DI27" s="655"/>
      <c r="DJ27" s="655"/>
      <c r="DK27" s="656"/>
      <c r="DL27" s="632">
        <v>1862506</v>
      </c>
      <c r="DM27" s="655"/>
      <c r="DN27" s="655"/>
      <c r="DO27" s="655"/>
      <c r="DP27" s="655"/>
      <c r="DQ27" s="655"/>
      <c r="DR27" s="655"/>
      <c r="DS27" s="655"/>
      <c r="DT27" s="655"/>
      <c r="DU27" s="655"/>
      <c r="DV27" s="656"/>
      <c r="DW27" s="628">
        <v>8.6</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160803</v>
      </c>
      <c r="S28" s="624"/>
      <c r="T28" s="624"/>
      <c r="U28" s="624"/>
      <c r="V28" s="624"/>
      <c r="W28" s="624"/>
      <c r="X28" s="624"/>
      <c r="Y28" s="625"/>
      <c r="Z28" s="626">
        <v>0.4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3832578</v>
      </c>
      <c r="CS28" s="624"/>
      <c r="CT28" s="624"/>
      <c r="CU28" s="624"/>
      <c r="CV28" s="624"/>
      <c r="CW28" s="624"/>
      <c r="CX28" s="624"/>
      <c r="CY28" s="625"/>
      <c r="CZ28" s="657">
        <v>10.3</v>
      </c>
      <c r="DA28" s="658"/>
      <c r="DB28" s="658"/>
      <c r="DC28" s="659"/>
      <c r="DD28" s="632">
        <v>3759921</v>
      </c>
      <c r="DE28" s="624"/>
      <c r="DF28" s="624"/>
      <c r="DG28" s="624"/>
      <c r="DH28" s="624"/>
      <c r="DI28" s="624"/>
      <c r="DJ28" s="624"/>
      <c r="DK28" s="625"/>
      <c r="DL28" s="632">
        <v>3756554</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184518</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3832121</v>
      </c>
      <c r="CS29" s="655"/>
      <c r="CT29" s="655"/>
      <c r="CU29" s="655"/>
      <c r="CV29" s="655"/>
      <c r="CW29" s="655"/>
      <c r="CX29" s="655"/>
      <c r="CY29" s="656"/>
      <c r="CZ29" s="657">
        <v>10.3</v>
      </c>
      <c r="DA29" s="658"/>
      <c r="DB29" s="658"/>
      <c r="DC29" s="659"/>
      <c r="DD29" s="632">
        <v>3759464</v>
      </c>
      <c r="DE29" s="655"/>
      <c r="DF29" s="655"/>
      <c r="DG29" s="655"/>
      <c r="DH29" s="655"/>
      <c r="DI29" s="655"/>
      <c r="DJ29" s="655"/>
      <c r="DK29" s="656"/>
      <c r="DL29" s="632">
        <v>3756097</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970193</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93.2</v>
      </c>
      <c r="BN30" s="682"/>
      <c r="BO30" s="682"/>
      <c r="BP30" s="682"/>
      <c r="BQ30" s="683"/>
      <c r="BR30" s="681">
        <v>98.1</v>
      </c>
      <c r="BS30" s="682"/>
      <c r="BT30" s="682"/>
      <c r="BU30" s="682"/>
      <c r="BV30" s="682"/>
      <c r="BW30" s="682"/>
      <c r="BX30" s="618">
        <v>92.4</v>
      </c>
      <c r="BY30" s="682"/>
      <c r="BZ30" s="682"/>
      <c r="CA30" s="682"/>
      <c r="CB30" s="683"/>
      <c r="CD30" s="686"/>
      <c r="CE30" s="687"/>
      <c r="CF30" s="637" t="s">
        <v>289</v>
      </c>
      <c r="CG30" s="638"/>
      <c r="CH30" s="638"/>
      <c r="CI30" s="638"/>
      <c r="CJ30" s="638"/>
      <c r="CK30" s="638"/>
      <c r="CL30" s="638"/>
      <c r="CM30" s="638"/>
      <c r="CN30" s="638"/>
      <c r="CO30" s="638"/>
      <c r="CP30" s="638"/>
      <c r="CQ30" s="639"/>
      <c r="CR30" s="623">
        <v>3524030</v>
      </c>
      <c r="CS30" s="624"/>
      <c r="CT30" s="624"/>
      <c r="CU30" s="624"/>
      <c r="CV30" s="624"/>
      <c r="CW30" s="624"/>
      <c r="CX30" s="624"/>
      <c r="CY30" s="625"/>
      <c r="CZ30" s="657">
        <v>9.4</v>
      </c>
      <c r="DA30" s="658"/>
      <c r="DB30" s="658"/>
      <c r="DC30" s="659"/>
      <c r="DD30" s="632">
        <v>3451501</v>
      </c>
      <c r="DE30" s="624"/>
      <c r="DF30" s="624"/>
      <c r="DG30" s="624"/>
      <c r="DH30" s="624"/>
      <c r="DI30" s="624"/>
      <c r="DJ30" s="624"/>
      <c r="DK30" s="625"/>
      <c r="DL30" s="632">
        <v>3448608</v>
      </c>
      <c r="DM30" s="624"/>
      <c r="DN30" s="624"/>
      <c r="DO30" s="624"/>
      <c r="DP30" s="624"/>
      <c r="DQ30" s="624"/>
      <c r="DR30" s="624"/>
      <c r="DS30" s="624"/>
      <c r="DT30" s="624"/>
      <c r="DU30" s="624"/>
      <c r="DV30" s="625"/>
      <c r="DW30" s="628">
        <v>16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2267128</v>
      </c>
      <c r="S31" s="624"/>
      <c r="T31" s="624"/>
      <c r="U31" s="624"/>
      <c r="V31" s="624"/>
      <c r="W31" s="624"/>
      <c r="X31" s="624"/>
      <c r="Y31" s="625"/>
      <c r="Z31" s="626">
        <v>5.8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98.4</v>
      </c>
      <c r="BH31" s="655"/>
      <c r="BI31" s="655"/>
      <c r="BJ31" s="655"/>
      <c r="BK31" s="655"/>
      <c r="BL31" s="655"/>
      <c r="BM31" s="629">
        <v>94.4</v>
      </c>
      <c r="BN31" s="679"/>
      <c r="BO31" s="679"/>
      <c r="BP31" s="679"/>
      <c r="BQ31" s="680"/>
      <c r="BR31" s="678">
        <v>98.3</v>
      </c>
      <c r="BS31" s="655"/>
      <c r="BT31" s="655"/>
      <c r="BU31" s="655"/>
      <c r="BV31" s="655"/>
      <c r="BW31" s="655"/>
      <c r="BX31" s="629">
        <v>93.7</v>
      </c>
      <c r="BY31" s="679"/>
      <c r="BZ31" s="679"/>
      <c r="CA31" s="679"/>
      <c r="CB31" s="680"/>
      <c r="CD31" s="686"/>
      <c r="CE31" s="687"/>
      <c r="CF31" s="637" t="s">
        <v>293</v>
      </c>
      <c r="CG31" s="638"/>
      <c r="CH31" s="638"/>
      <c r="CI31" s="638"/>
      <c r="CJ31" s="638"/>
      <c r="CK31" s="638"/>
      <c r="CL31" s="638"/>
      <c r="CM31" s="638"/>
      <c r="CN31" s="638"/>
      <c r="CO31" s="638"/>
      <c r="CP31" s="638"/>
      <c r="CQ31" s="639"/>
      <c r="CR31" s="623">
        <v>308091</v>
      </c>
      <c r="CS31" s="655"/>
      <c r="CT31" s="655"/>
      <c r="CU31" s="655"/>
      <c r="CV31" s="655"/>
      <c r="CW31" s="655"/>
      <c r="CX31" s="655"/>
      <c r="CY31" s="656"/>
      <c r="CZ31" s="657">
        <v>0.8</v>
      </c>
      <c r="DA31" s="658"/>
      <c r="DB31" s="658"/>
      <c r="DC31" s="659"/>
      <c r="DD31" s="632">
        <v>307963</v>
      </c>
      <c r="DE31" s="655"/>
      <c r="DF31" s="655"/>
      <c r="DG31" s="655"/>
      <c r="DH31" s="655"/>
      <c r="DI31" s="655"/>
      <c r="DJ31" s="655"/>
      <c r="DK31" s="656"/>
      <c r="DL31" s="632">
        <v>307489</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843367</v>
      </c>
      <c r="S32" s="624"/>
      <c r="T32" s="624"/>
      <c r="U32" s="624"/>
      <c r="V32" s="624"/>
      <c r="W32" s="624"/>
      <c r="X32" s="624"/>
      <c r="Y32" s="625"/>
      <c r="Z32" s="626">
        <v>2.1</v>
      </c>
      <c r="AA32" s="626"/>
      <c r="AB32" s="626"/>
      <c r="AC32" s="626"/>
      <c r="AD32" s="627">
        <v>1383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91.4</v>
      </c>
      <c r="BN32" s="691"/>
      <c r="BO32" s="691"/>
      <c r="BP32" s="691"/>
      <c r="BQ32" s="693"/>
      <c r="BR32" s="690">
        <v>97.7</v>
      </c>
      <c r="BS32" s="691"/>
      <c r="BT32" s="691"/>
      <c r="BU32" s="691"/>
      <c r="BV32" s="691"/>
      <c r="BW32" s="691"/>
      <c r="BX32" s="692">
        <v>90.5</v>
      </c>
      <c r="BY32" s="691"/>
      <c r="BZ32" s="691"/>
      <c r="CA32" s="691"/>
      <c r="CB32" s="693"/>
      <c r="CD32" s="688"/>
      <c r="CE32" s="689"/>
      <c r="CF32" s="637" t="s">
        <v>296</v>
      </c>
      <c r="CG32" s="638"/>
      <c r="CH32" s="638"/>
      <c r="CI32" s="638"/>
      <c r="CJ32" s="638"/>
      <c r="CK32" s="638"/>
      <c r="CL32" s="638"/>
      <c r="CM32" s="638"/>
      <c r="CN32" s="638"/>
      <c r="CO32" s="638"/>
      <c r="CP32" s="638"/>
      <c r="CQ32" s="639"/>
      <c r="CR32" s="623">
        <v>457</v>
      </c>
      <c r="CS32" s="624"/>
      <c r="CT32" s="624"/>
      <c r="CU32" s="624"/>
      <c r="CV32" s="624"/>
      <c r="CW32" s="624"/>
      <c r="CX32" s="624"/>
      <c r="CY32" s="625"/>
      <c r="CZ32" s="657">
        <v>0</v>
      </c>
      <c r="DA32" s="658"/>
      <c r="DB32" s="658"/>
      <c r="DC32" s="659"/>
      <c r="DD32" s="632">
        <v>457</v>
      </c>
      <c r="DE32" s="624"/>
      <c r="DF32" s="624"/>
      <c r="DG32" s="624"/>
      <c r="DH32" s="624"/>
      <c r="DI32" s="624"/>
      <c r="DJ32" s="624"/>
      <c r="DK32" s="625"/>
      <c r="DL32" s="632">
        <v>457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2663837</v>
      </c>
      <c r="S33" s="624"/>
      <c r="T33" s="624"/>
      <c r="U33" s="624"/>
      <c r="V33" s="624"/>
      <c r="W33" s="624"/>
      <c r="X33" s="624"/>
      <c r="Y33" s="625"/>
      <c r="Z33" s="626">
        <v>6.8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14529255</v>
      </c>
      <c r="CS33" s="655"/>
      <c r="CT33" s="655"/>
      <c r="CU33" s="655"/>
      <c r="CV33" s="655"/>
      <c r="CW33" s="655"/>
      <c r="CX33" s="655"/>
      <c r="CY33" s="656"/>
      <c r="CZ33" s="657">
        <v>39</v>
      </c>
      <c r="DA33" s="658"/>
      <c r="DB33" s="658"/>
      <c r="DC33" s="659"/>
      <c r="DD33" s="632">
        <v>11817496</v>
      </c>
      <c r="DE33" s="655"/>
      <c r="DF33" s="655"/>
      <c r="DG33" s="655"/>
      <c r="DH33" s="655"/>
      <c r="DI33" s="655"/>
      <c r="DJ33" s="655"/>
      <c r="DK33" s="656"/>
      <c r="DL33" s="632">
        <v>8861521</v>
      </c>
      <c r="DM33" s="655"/>
      <c r="DN33" s="655"/>
      <c r="DO33" s="655"/>
      <c r="DP33" s="655"/>
      <c r="DQ33" s="655"/>
      <c r="DR33" s="655"/>
      <c r="DS33" s="655"/>
      <c r="DT33" s="655"/>
      <c r="DU33" s="655"/>
      <c r="DV33" s="656"/>
      <c r="DW33" s="628">
        <v>41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4032046</v>
      </c>
      <c r="CS34" s="624"/>
      <c r="CT34" s="624"/>
      <c r="CU34" s="624"/>
      <c r="CV34" s="624"/>
      <c r="CW34" s="624"/>
      <c r="CX34" s="624"/>
      <c r="CY34" s="625"/>
      <c r="CZ34" s="657">
        <v>10.8</v>
      </c>
      <c r="DA34" s="658"/>
      <c r="DB34" s="658"/>
      <c r="DC34" s="659"/>
      <c r="DD34" s="632">
        <v>3413959</v>
      </c>
      <c r="DE34" s="624"/>
      <c r="DF34" s="624"/>
      <c r="DG34" s="624"/>
      <c r="DH34" s="624"/>
      <c r="DI34" s="624"/>
      <c r="DJ34" s="624"/>
      <c r="DK34" s="625"/>
      <c r="DL34" s="632">
        <v>2945618</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1155937</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4833369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18259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269795</v>
      </c>
      <c r="CS35" s="655"/>
      <c r="CT35" s="655"/>
      <c r="CU35" s="655"/>
      <c r="CV35" s="655"/>
      <c r="CW35" s="655"/>
      <c r="CX35" s="655"/>
      <c r="CY35" s="656"/>
      <c r="CZ35" s="657">
        <v>0.7</v>
      </c>
      <c r="DA35" s="658"/>
      <c r="DB35" s="658"/>
      <c r="DC35" s="659"/>
      <c r="DD35" s="632">
        <v>243539</v>
      </c>
      <c r="DE35" s="655"/>
      <c r="DF35" s="655"/>
      <c r="DG35" s="655"/>
      <c r="DH35" s="655"/>
      <c r="DI35" s="655"/>
      <c r="DJ35" s="655"/>
      <c r="DK35" s="656"/>
      <c r="DL35" s="632">
        <v>243539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39390719</v>
      </c>
      <c r="S36" s="696"/>
      <c r="T36" s="696"/>
      <c r="U36" s="696"/>
      <c r="V36" s="696"/>
      <c r="W36" s="696"/>
      <c r="X36" s="696"/>
      <c r="Y36" s="697"/>
      <c r="Z36" s="698">
        <v>100</v>
      </c>
      <c r="AA36" s="698"/>
      <c r="AB36" s="698"/>
      <c r="AC36" s="698"/>
      <c r="AD36" s="699">
        <v>20437699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568185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-633033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4544121</v>
      </c>
      <c r="CS36" s="624"/>
      <c r="CT36" s="624"/>
      <c r="CU36" s="624"/>
      <c r="CV36" s="624"/>
      <c r="CW36" s="624"/>
      <c r="CX36" s="624"/>
      <c r="CY36" s="625"/>
      <c r="CZ36" s="657">
        <v>12.2</v>
      </c>
      <c r="DA36" s="658"/>
      <c r="DB36" s="658"/>
      <c r="DC36" s="659"/>
      <c r="DD36" s="632">
        <v>3585935</v>
      </c>
      <c r="DE36" s="624"/>
      <c r="DF36" s="624"/>
      <c r="DG36" s="624"/>
      <c r="DH36" s="624"/>
      <c r="DI36" s="624"/>
      <c r="DJ36" s="624"/>
      <c r="DK36" s="625"/>
      <c r="DL36" s="632">
        <v>2590016</v>
      </c>
      <c r="DM36" s="624"/>
      <c r="DN36" s="624"/>
      <c r="DO36" s="624"/>
      <c r="DP36" s="624"/>
      <c r="DQ36" s="624"/>
      <c r="DR36" s="624"/>
      <c r="DS36" s="624"/>
      <c r="DT36" s="624"/>
      <c r="DU36" s="624"/>
      <c r="DV36" s="625"/>
      <c r="DW36" s="628">
        <v>12</v>
      </c>
      <c r="DX36" s="653"/>
      <c r="DY36" s="653"/>
      <c r="DZ36" s="653"/>
      <c r="EA36" s="653"/>
      <c r="EB36" s="653"/>
      <c r="EC36" s="654"/>
    </row>
    <row r="37" spans="2:133" ht="11.25" customHeight="1">
      <c r="AQ37" s="702" t="s">
        <v>311</v>
      </c>
      <c r="AR37" s="703"/>
      <c r="AS37" s="703"/>
      <c r="AT37" s="703"/>
      <c r="AU37" s="703"/>
      <c r="AV37" s="703"/>
      <c r="AW37" s="703"/>
      <c r="AX37" s="703"/>
      <c r="AY37" s="704"/>
      <c r="AZ37" s="623">
        <v>486819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10499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1654825</v>
      </c>
      <c r="CS37" s="655"/>
      <c r="CT37" s="655"/>
      <c r="CU37" s="655"/>
      <c r="CV37" s="655"/>
      <c r="CW37" s="655"/>
      <c r="CX37" s="655"/>
      <c r="CY37" s="656"/>
      <c r="CZ37" s="657">
        <v>4.4000000000000004</v>
      </c>
      <c r="DA37" s="658"/>
      <c r="DB37" s="658"/>
      <c r="DC37" s="659"/>
      <c r="DD37" s="632">
        <v>1652694</v>
      </c>
      <c r="DE37" s="655"/>
      <c r="DF37" s="655"/>
      <c r="DG37" s="655"/>
      <c r="DH37" s="655"/>
      <c r="DI37" s="655"/>
      <c r="DJ37" s="655"/>
      <c r="DK37" s="656"/>
      <c r="DL37" s="632">
        <v>1269963</v>
      </c>
      <c r="DM37" s="655"/>
      <c r="DN37" s="655"/>
      <c r="DO37" s="655"/>
      <c r="DP37" s="655"/>
      <c r="DQ37" s="655"/>
      <c r="DR37" s="655"/>
      <c r="DS37" s="655"/>
      <c r="DT37" s="655"/>
      <c r="DU37" s="655"/>
      <c r="DV37" s="656"/>
      <c r="DW37" s="628">
        <v>5.9</v>
      </c>
      <c r="DX37" s="653"/>
      <c r="DY37" s="653"/>
      <c r="DZ37" s="653"/>
      <c r="EA37" s="653"/>
      <c r="EB37" s="653"/>
      <c r="EC37" s="654"/>
    </row>
    <row r="38" spans="2:133" ht="11.25" customHeight="1">
      <c r="AQ38" s="702" t="s">
        <v>314</v>
      </c>
      <c r="AR38" s="703"/>
      <c r="AS38" s="703"/>
      <c r="AT38" s="703"/>
      <c r="AU38" s="703"/>
      <c r="AV38" s="703"/>
      <c r="AW38" s="703"/>
      <c r="AX38" s="703"/>
      <c r="AY38" s="704"/>
      <c r="AZ38" s="623">
        <v>88245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20073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4258305</v>
      </c>
      <c r="CS38" s="624"/>
      <c r="CT38" s="624"/>
      <c r="CU38" s="624"/>
      <c r="CV38" s="624"/>
      <c r="CW38" s="624"/>
      <c r="CX38" s="624"/>
      <c r="CY38" s="625"/>
      <c r="CZ38" s="657">
        <v>11.4</v>
      </c>
      <c r="DA38" s="658"/>
      <c r="DB38" s="658"/>
      <c r="DC38" s="659"/>
      <c r="DD38" s="632">
        <v>3698597</v>
      </c>
      <c r="DE38" s="624"/>
      <c r="DF38" s="624"/>
      <c r="DG38" s="624"/>
      <c r="DH38" s="624"/>
      <c r="DI38" s="624"/>
      <c r="DJ38" s="624"/>
      <c r="DK38" s="625"/>
      <c r="DL38" s="632">
        <v>2808813</v>
      </c>
      <c r="DM38" s="624"/>
      <c r="DN38" s="624"/>
      <c r="DO38" s="624"/>
      <c r="DP38" s="624"/>
      <c r="DQ38" s="624"/>
      <c r="DR38" s="624"/>
      <c r="DS38" s="624"/>
      <c r="DT38" s="624"/>
      <c r="DU38" s="624"/>
      <c r="DV38" s="625"/>
      <c r="DW38" s="628">
        <v>13</v>
      </c>
      <c r="DX38" s="653"/>
      <c r="DY38" s="653"/>
      <c r="DZ38" s="653"/>
      <c r="EA38" s="653"/>
      <c r="EB38" s="653"/>
      <c r="EC38" s="654"/>
    </row>
    <row r="39" spans="2:133" ht="11.25" customHeight="1">
      <c r="AQ39" s="702" t="s">
        <v>317</v>
      </c>
      <c r="AR39" s="703"/>
      <c r="AS39" s="703"/>
      <c r="AT39" s="703"/>
      <c r="AU39" s="703"/>
      <c r="AV39" s="703"/>
      <c r="AW39" s="703"/>
      <c r="AX39" s="703"/>
      <c r="AY39" s="704"/>
      <c r="AZ39" s="623">
        <v>6630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869539</v>
      </c>
      <c r="CS39" s="655"/>
      <c r="CT39" s="655"/>
      <c r="CU39" s="655"/>
      <c r="CV39" s="655"/>
      <c r="CW39" s="655"/>
      <c r="CX39" s="655"/>
      <c r="CY39" s="656"/>
      <c r="CZ39" s="657">
        <v>2.2999999999999998</v>
      </c>
      <c r="DA39" s="658"/>
      <c r="DB39" s="658"/>
      <c r="DC39" s="659"/>
      <c r="DD39" s="632">
        <v>570217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1183526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141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555449</v>
      </c>
      <c r="CS40" s="624"/>
      <c r="CT40" s="624"/>
      <c r="CU40" s="624"/>
      <c r="CV40" s="624"/>
      <c r="CW40" s="624"/>
      <c r="CX40" s="624"/>
      <c r="CY40" s="625"/>
      <c r="CZ40" s="657">
        <v>1.5</v>
      </c>
      <c r="DA40" s="658"/>
      <c r="DB40" s="658"/>
      <c r="DC40" s="659"/>
      <c r="DD40" s="632">
        <v>305249</v>
      </c>
      <c r="DE40" s="624"/>
      <c r="DF40" s="624"/>
      <c r="DG40" s="624"/>
      <c r="DH40" s="624"/>
      <c r="DI40" s="624"/>
      <c r="DJ40" s="624"/>
      <c r="DK40" s="625"/>
      <c r="DL40" s="632">
        <v>273535</v>
      </c>
      <c r="DM40" s="624"/>
      <c r="DN40" s="624"/>
      <c r="DO40" s="624"/>
      <c r="DP40" s="624"/>
      <c r="DQ40" s="624"/>
      <c r="DR40" s="624"/>
      <c r="DS40" s="624"/>
      <c r="DT40" s="624"/>
      <c r="DU40" s="624"/>
      <c r="DV40" s="625"/>
      <c r="DW40" s="628">
        <v>1.3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2499964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337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7841560</v>
      </c>
      <c r="CS42" s="624"/>
      <c r="CT42" s="624"/>
      <c r="CU42" s="624"/>
      <c r="CV42" s="624"/>
      <c r="CW42" s="624"/>
      <c r="CX42" s="624"/>
      <c r="CY42" s="625"/>
      <c r="CZ42" s="657">
        <v>21</v>
      </c>
      <c r="DA42" s="706"/>
      <c r="DB42" s="706"/>
      <c r="DC42" s="707"/>
      <c r="DD42" s="632">
        <v>2465016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210455</v>
      </c>
      <c r="CS43" s="655"/>
      <c r="CT43" s="655"/>
      <c r="CU43" s="655"/>
      <c r="CV43" s="655"/>
      <c r="CW43" s="655"/>
      <c r="CX43" s="655"/>
      <c r="CY43" s="656"/>
      <c r="CZ43" s="657">
        <v>0.6</v>
      </c>
      <c r="DA43" s="658"/>
      <c r="DB43" s="658"/>
      <c r="DC43" s="659"/>
      <c r="DD43" s="632">
        <v>210455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4803647</v>
      </c>
      <c r="CS44" s="624"/>
      <c r="CT44" s="624"/>
      <c r="CU44" s="624"/>
      <c r="CV44" s="624"/>
      <c r="CW44" s="624"/>
      <c r="CX44" s="624"/>
      <c r="CY44" s="625"/>
      <c r="CZ44" s="657">
        <v>12.9</v>
      </c>
      <c r="DA44" s="706"/>
      <c r="DB44" s="706"/>
      <c r="DC44" s="707"/>
      <c r="DD44" s="632">
        <v>1494441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1498052</v>
      </c>
      <c r="CS45" s="655"/>
      <c r="CT45" s="655"/>
      <c r="CU45" s="655"/>
      <c r="CV45" s="655"/>
      <c r="CW45" s="655"/>
      <c r="CX45" s="655"/>
      <c r="CY45" s="656"/>
      <c r="CZ45" s="657">
        <v>4</v>
      </c>
      <c r="DA45" s="658"/>
      <c r="DB45" s="658"/>
      <c r="DC45" s="659"/>
      <c r="DD45" s="632">
        <v>322482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3214436</v>
      </c>
      <c r="CS46" s="624"/>
      <c r="CT46" s="624"/>
      <c r="CU46" s="624"/>
      <c r="CV46" s="624"/>
      <c r="CW46" s="624"/>
      <c r="CX46" s="624"/>
      <c r="CY46" s="625"/>
      <c r="CZ46" s="657">
        <v>8.6</v>
      </c>
      <c r="DA46" s="706"/>
      <c r="DB46" s="706"/>
      <c r="DC46" s="707"/>
      <c r="DD46" s="632">
        <v>1156882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3037913</v>
      </c>
      <c r="CS47" s="655"/>
      <c r="CT47" s="655"/>
      <c r="CU47" s="655"/>
      <c r="CV47" s="655"/>
      <c r="CW47" s="655"/>
      <c r="CX47" s="655"/>
      <c r="CY47" s="656"/>
      <c r="CZ47" s="657">
        <v>8.1</v>
      </c>
      <c r="DA47" s="658"/>
      <c r="DB47" s="658"/>
      <c r="DC47" s="659"/>
      <c r="DD47" s="632">
        <v>970575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37297593</v>
      </c>
      <c r="CS49" s="691"/>
      <c r="CT49" s="691"/>
      <c r="CU49" s="691"/>
      <c r="CV49" s="691"/>
      <c r="CW49" s="691"/>
      <c r="CX49" s="691"/>
      <c r="CY49" s="718"/>
      <c r="CZ49" s="719">
        <v>100</v>
      </c>
      <c r="DA49" s="720"/>
      <c r="DB49" s="720"/>
      <c r="DC49" s="721"/>
      <c r="DD49" s="722">
        <v>24371939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39439</v>
      </c>
      <c r="R7" s="753"/>
      <c r="S7" s="753"/>
      <c r="T7" s="753"/>
      <c r="U7" s="753"/>
      <c r="V7" s="753">
        <v>37258</v>
      </c>
      <c r="W7" s="753"/>
      <c r="X7" s="753"/>
      <c r="Y7" s="753"/>
      <c r="Z7" s="753"/>
      <c r="AA7" s="753">
        <v>2182</v>
      </c>
      <c r="AB7" s="753"/>
      <c r="AC7" s="753"/>
      <c r="AD7" s="753"/>
      <c r="AE7" s="754"/>
      <c r="AF7" s="755">
        <v>2060</v>
      </c>
      <c r="AG7" s="756"/>
      <c r="AH7" s="756"/>
      <c r="AI7" s="756"/>
      <c r="AJ7" s="757"/>
      <c r="AK7" s="792">
        <v>970</v>
      </c>
      <c r="AL7" s="793"/>
      <c r="AM7" s="793"/>
      <c r="AN7" s="793"/>
      <c r="AO7" s="793"/>
      <c r="AP7" s="793">
        <v>27365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-2</v>
      </c>
      <c r="CI7" s="790"/>
      <c r="CJ7" s="790"/>
      <c r="CK7" s="790"/>
      <c r="CL7" s="791"/>
      <c r="CM7" s="789">
        <v>38</v>
      </c>
      <c r="CN7" s="790"/>
      <c r="CO7" s="790"/>
      <c r="CP7" s="790"/>
      <c r="CQ7" s="791"/>
      <c r="CR7" s="789">
        <v>11</v>
      </c>
      <c r="CS7" s="790"/>
      <c r="CT7" s="790"/>
      <c r="CU7" s="790"/>
      <c r="CV7" s="791"/>
      <c r="CW7" s="789" t="s">
        <v>571</v>
      </c>
      <c r="CX7" s="790"/>
      <c r="CY7" s="790"/>
      <c r="CZ7" s="790"/>
      <c r="DA7" s="791"/>
      <c r="DB7" s="789" t="s">
        <v>572</v>
      </c>
      <c r="DC7" s="790"/>
      <c r="DD7" s="790"/>
      <c r="DE7" s="790"/>
      <c r="DF7" s="791"/>
      <c r="DG7" s="789" t="s">
        <v>571</v>
      </c>
      <c r="DH7" s="790"/>
      <c r="DI7" s="790"/>
      <c r="DJ7" s="790"/>
      <c r="DK7" s="791"/>
      <c r="DL7" s="789" t="s">
        <v>572</v>
      </c>
      <c r="DM7" s="790"/>
      <c r="DN7" s="790"/>
      <c r="DO7" s="790"/>
      <c r="DP7" s="791"/>
      <c r="DQ7" s="789" t="s">
        <v>572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13</v>
      </c>
      <c r="R8" s="777"/>
      <c r="S8" s="777"/>
      <c r="T8" s="777"/>
      <c r="U8" s="777"/>
      <c r="V8" s="777">
        <v>114</v>
      </c>
      <c r="W8" s="777"/>
      <c r="X8" s="777"/>
      <c r="Y8" s="777"/>
      <c r="Z8" s="777"/>
      <c r="AA8" s="777">
        <v>-101</v>
      </c>
      <c r="AB8" s="777"/>
      <c r="AC8" s="777"/>
      <c r="AD8" s="777"/>
      <c r="AE8" s="778"/>
      <c r="AF8" s="779">
        <v>-101</v>
      </c>
      <c r="AG8" s="780"/>
      <c r="AH8" s="780"/>
      <c r="AI8" s="780"/>
      <c r="AJ8" s="781"/>
      <c r="AK8" s="782" t="s">
        <v>571</v>
      </c>
      <c r="AL8" s="783"/>
      <c r="AM8" s="783"/>
      <c r="AN8" s="783"/>
      <c r="AO8" s="783"/>
      <c r="AP8" s="783">
        <v>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568</v>
      </c>
      <c r="BS8" s="786" t="s">
        <v>555</v>
      </c>
      <c r="BT8" s="787"/>
      <c r="BU8" s="787"/>
      <c r="BV8" s="787"/>
      <c r="BW8" s="787"/>
      <c r="BX8" s="787"/>
      <c r="BY8" s="787"/>
      <c r="BZ8" s="787"/>
      <c r="CA8" s="787"/>
      <c r="CB8" s="787"/>
      <c r="CC8" s="787"/>
      <c r="CD8" s="787"/>
      <c r="CE8" s="787"/>
      <c r="CF8" s="787"/>
      <c r="CG8" s="788"/>
      <c r="CH8" s="799">
        <v>0</v>
      </c>
      <c r="CI8" s="800"/>
      <c r="CJ8" s="800"/>
      <c r="CK8" s="800"/>
      <c r="CL8" s="801"/>
      <c r="CM8" s="799">
        <v>7</v>
      </c>
      <c r="CN8" s="800"/>
      <c r="CO8" s="800"/>
      <c r="CP8" s="800"/>
      <c r="CQ8" s="801"/>
      <c r="CR8" s="799">
        <v>5</v>
      </c>
      <c r="CS8" s="800"/>
      <c r="CT8" s="800"/>
      <c r="CU8" s="800"/>
      <c r="CV8" s="801"/>
      <c r="CW8" s="799" t="s">
        <v>571</v>
      </c>
      <c r="CX8" s="800"/>
      <c r="CY8" s="800"/>
      <c r="CZ8" s="800"/>
      <c r="DA8" s="801"/>
      <c r="DB8" s="799" t="s">
        <v>572</v>
      </c>
      <c r="DC8" s="800"/>
      <c r="DD8" s="800"/>
      <c r="DE8" s="800"/>
      <c r="DF8" s="801"/>
      <c r="DG8" s="799" t="s">
        <v>572</v>
      </c>
      <c r="DH8" s="800"/>
      <c r="DI8" s="800"/>
      <c r="DJ8" s="800"/>
      <c r="DK8" s="801"/>
      <c r="DL8" s="799" t="s">
        <v>572</v>
      </c>
      <c r="DM8" s="800"/>
      <c r="DN8" s="800"/>
      <c r="DO8" s="800"/>
      <c r="DP8" s="801"/>
      <c r="DQ8" s="799" t="s">
        <v>572</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74</v>
      </c>
      <c r="R9" s="777"/>
      <c r="S9" s="777"/>
      <c r="T9" s="777"/>
      <c r="U9" s="777"/>
      <c r="V9" s="777">
        <v>62</v>
      </c>
      <c r="W9" s="777"/>
      <c r="X9" s="777"/>
      <c r="Y9" s="777"/>
      <c r="Z9" s="777"/>
      <c r="AA9" s="777">
        <v>12</v>
      </c>
      <c r="AB9" s="777"/>
      <c r="AC9" s="777"/>
      <c r="AD9" s="777"/>
      <c r="AE9" s="778"/>
      <c r="AF9" s="779">
        <v>12</v>
      </c>
      <c r="AG9" s="780"/>
      <c r="AH9" s="780"/>
      <c r="AI9" s="780"/>
      <c r="AJ9" s="781"/>
      <c r="AK9" s="782">
        <v>13</v>
      </c>
      <c r="AL9" s="783"/>
      <c r="AM9" s="783"/>
      <c r="AN9" s="783"/>
      <c r="AO9" s="783"/>
      <c r="AP9" s="783" t="s">
        <v>563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-33</v>
      </c>
      <c r="CI9" s="800"/>
      <c r="CJ9" s="800"/>
      <c r="CK9" s="800"/>
      <c r="CL9" s="801"/>
      <c r="CM9" s="799">
        <v>186</v>
      </c>
      <c r="CN9" s="800"/>
      <c r="CO9" s="800"/>
      <c r="CP9" s="800"/>
      <c r="CQ9" s="801"/>
      <c r="CR9" s="799">
        <v>537</v>
      </c>
      <c r="CS9" s="800"/>
      <c r="CT9" s="800"/>
      <c r="CU9" s="800"/>
      <c r="CV9" s="801"/>
      <c r="CW9" s="799" t="s">
        <v>571</v>
      </c>
      <c r="CX9" s="800"/>
      <c r="CY9" s="800"/>
      <c r="CZ9" s="800"/>
      <c r="DA9" s="801"/>
      <c r="DB9" s="799" t="s">
        <v>571</v>
      </c>
      <c r="DC9" s="800"/>
      <c r="DD9" s="800"/>
      <c r="DE9" s="800"/>
      <c r="DF9" s="801"/>
      <c r="DG9" s="799" t="s">
        <v>571</v>
      </c>
      <c r="DH9" s="800"/>
      <c r="DI9" s="800"/>
      <c r="DJ9" s="800"/>
      <c r="DK9" s="801"/>
      <c r="DL9" s="799" t="s">
        <v>571</v>
      </c>
      <c r="DM9" s="800"/>
      <c r="DN9" s="800"/>
      <c r="DO9" s="800"/>
      <c r="DP9" s="801"/>
      <c r="DQ9" s="799" t="s">
        <v>571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-9</v>
      </c>
      <c r="CI10" s="800"/>
      <c r="CJ10" s="800"/>
      <c r="CK10" s="800"/>
      <c r="CL10" s="801"/>
      <c r="CM10" s="799">
        <v>47</v>
      </c>
      <c r="CN10" s="800"/>
      <c r="CO10" s="800"/>
      <c r="CP10" s="800"/>
      <c r="CQ10" s="801"/>
      <c r="CR10" s="799">
        <v>50</v>
      </c>
      <c r="CS10" s="800"/>
      <c r="CT10" s="800"/>
      <c r="CU10" s="800"/>
      <c r="CV10" s="801"/>
      <c r="CW10" s="799">
        <v>4</v>
      </c>
      <c r="CX10" s="800"/>
      <c r="CY10" s="800"/>
      <c r="CZ10" s="800"/>
      <c r="DA10" s="801"/>
      <c r="DB10" s="799" t="s">
        <v>571</v>
      </c>
      <c r="DC10" s="800"/>
      <c r="DD10" s="800"/>
      <c r="DE10" s="800"/>
      <c r="DF10" s="801"/>
      <c r="DG10" s="799" t="s">
        <v>571</v>
      </c>
      <c r="DH10" s="800"/>
      <c r="DI10" s="800"/>
      <c r="DJ10" s="800"/>
      <c r="DK10" s="801"/>
      <c r="DL10" s="799" t="s">
        <v>571</v>
      </c>
      <c r="DM10" s="800"/>
      <c r="DN10" s="800"/>
      <c r="DO10" s="800"/>
      <c r="DP10" s="801"/>
      <c r="DQ10" s="799" t="s">
        <v>571</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558</v>
      </c>
      <c r="BT11" s="787"/>
      <c r="BU11" s="787"/>
      <c r="BV11" s="787"/>
      <c r="BW11" s="787"/>
      <c r="BX11" s="787"/>
      <c r="BY11" s="787"/>
      <c r="BZ11" s="787"/>
      <c r="CA11" s="787"/>
      <c r="CB11" s="787"/>
      <c r="CC11" s="787"/>
      <c r="CD11" s="787"/>
      <c r="CE11" s="787"/>
      <c r="CF11" s="787"/>
      <c r="CG11" s="788"/>
      <c r="CH11" s="799">
        <v>6</v>
      </c>
      <c r="CI11" s="800"/>
      <c r="CJ11" s="800"/>
      <c r="CK11" s="800"/>
      <c r="CL11" s="801"/>
      <c r="CM11" s="799">
        <v>410</v>
      </c>
      <c r="CN11" s="800"/>
      <c r="CO11" s="800"/>
      <c r="CP11" s="800"/>
      <c r="CQ11" s="801"/>
      <c r="CR11" s="799">
        <v>500</v>
      </c>
      <c r="CS11" s="800"/>
      <c r="CT11" s="800"/>
      <c r="CU11" s="800"/>
      <c r="CV11" s="801"/>
      <c r="CW11" s="799" t="s">
        <v>571</v>
      </c>
      <c r="CX11" s="800"/>
      <c r="CY11" s="800"/>
      <c r="CZ11" s="800"/>
      <c r="DA11" s="801"/>
      <c r="DB11" s="799" t="s">
        <v>572</v>
      </c>
      <c r="DC11" s="800"/>
      <c r="DD11" s="800"/>
      <c r="DE11" s="800"/>
      <c r="DF11" s="801"/>
      <c r="DG11" s="799" t="s">
        <v>572</v>
      </c>
      <c r="DH11" s="800"/>
      <c r="DI11" s="800"/>
      <c r="DJ11" s="800"/>
      <c r="DK11" s="801"/>
      <c r="DL11" s="799" t="s">
        <v>572</v>
      </c>
      <c r="DM11" s="800"/>
      <c r="DN11" s="800"/>
      <c r="DO11" s="800"/>
      <c r="DP11" s="801"/>
      <c r="DQ11" s="799" t="s">
        <v>572</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t="s">
        <v>568</v>
      </c>
      <c r="BS12" s="786" t="s">
        <v>559</v>
      </c>
      <c r="BT12" s="787"/>
      <c r="BU12" s="787"/>
      <c r="BV12" s="787"/>
      <c r="BW12" s="787"/>
      <c r="BX12" s="787"/>
      <c r="BY12" s="787"/>
      <c r="BZ12" s="787"/>
      <c r="CA12" s="787"/>
      <c r="CB12" s="787"/>
      <c r="CC12" s="787"/>
      <c r="CD12" s="787"/>
      <c r="CE12" s="787"/>
      <c r="CF12" s="787"/>
      <c r="CG12" s="788"/>
      <c r="CH12" s="799">
        <v>0</v>
      </c>
      <c r="CI12" s="800"/>
      <c r="CJ12" s="800"/>
      <c r="CK12" s="800"/>
      <c r="CL12" s="801"/>
      <c r="CM12" s="799">
        <v>27</v>
      </c>
      <c r="CN12" s="800"/>
      <c r="CO12" s="800"/>
      <c r="CP12" s="800"/>
      <c r="CQ12" s="801"/>
      <c r="CR12" s="799">
        <v>5</v>
      </c>
      <c r="CS12" s="800"/>
      <c r="CT12" s="800"/>
      <c r="CU12" s="800"/>
      <c r="CV12" s="801"/>
      <c r="CW12" s="799" t="s">
        <v>572</v>
      </c>
      <c r="CX12" s="800"/>
      <c r="CY12" s="800"/>
      <c r="CZ12" s="800"/>
      <c r="DA12" s="801"/>
      <c r="DB12" s="799" t="s">
        <v>572</v>
      </c>
      <c r="DC12" s="800"/>
      <c r="DD12" s="800"/>
      <c r="DE12" s="800"/>
      <c r="DF12" s="801"/>
      <c r="DG12" s="799" t="s">
        <v>572</v>
      </c>
      <c r="DH12" s="800"/>
      <c r="DI12" s="800"/>
      <c r="DJ12" s="800"/>
      <c r="DK12" s="801"/>
      <c r="DL12" s="799">
        <v>3</v>
      </c>
      <c r="DM12" s="800"/>
      <c r="DN12" s="800"/>
      <c r="DO12" s="800"/>
      <c r="DP12" s="801"/>
      <c r="DQ12" s="799" t="s">
        <v>572</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t="s">
        <v>569</v>
      </c>
      <c r="BS13" s="786" t="s">
        <v>560</v>
      </c>
      <c r="BT13" s="787"/>
      <c r="BU13" s="787"/>
      <c r="BV13" s="787"/>
      <c r="BW13" s="787"/>
      <c r="BX13" s="787"/>
      <c r="BY13" s="787"/>
      <c r="BZ13" s="787"/>
      <c r="CA13" s="787"/>
      <c r="CB13" s="787"/>
      <c r="CC13" s="787"/>
      <c r="CD13" s="787"/>
      <c r="CE13" s="787"/>
      <c r="CF13" s="787"/>
      <c r="CG13" s="788"/>
      <c r="CH13" s="799">
        <v>-29</v>
      </c>
      <c r="CI13" s="800"/>
      <c r="CJ13" s="800"/>
      <c r="CK13" s="800"/>
      <c r="CL13" s="801"/>
      <c r="CM13" s="799">
        <v>-59</v>
      </c>
      <c r="CN13" s="800"/>
      <c r="CO13" s="800"/>
      <c r="CP13" s="800"/>
      <c r="CQ13" s="801"/>
      <c r="CR13" s="799">
        <v>10</v>
      </c>
      <c r="CS13" s="800"/>
      <c r="CT13" s="800"/>
      <c r="CU13" s="800"/>
      <c r="CV13" s="801"/>
      <c r="CW13" s="799">
        <v>2</v>
      </c>
      <c r="CX13" s="800"/>
      <c r="CY13" s="800"/>
      <c r="CZ13" s="800"/>
      <c r="DA13" s="801"/>
      <c r="DB13" s="799" t="s">
        <v>572</v>
      </c>
      <c r="DC13" s="800"/>
      <c r="DD13" s="800"/>
      <c r="DE13" s="800"/>
      <c r="DF13" s="801"/>
      <c r="DG13" s="799" t="s">
        <v>572</v>
      </c>
      <c r="DH13" s="800"/>
      <c r="DI13" s="800"/>
      <c r="DJ13" s="800"/>
      <c r="DK13" s="801"/>
      <c r="DL13" s="799">
        <v>35</v>
      </c>
      <c r="DM13" s="800"/>
      <c r="DN13" s="800"/>
      <c r="DO13" s="800"/>
      <c r="DP13" s="801"/>
      <c r="DQ13" s="799" t="s">
        <v>572</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561</v>
      </c>
      <c r="BT14" s="787"/>
      <c r="BU14" s="787"/>
      <c r="BV14" s="787"/>
      <c r="BW14" s="787"/>
      <c r="BX14" s="787"/>
      <c r="BY14" s="787"/>
      <c r="BZ14" s="787"/>
      <c r="CA14" s="787"/>
      <c r="CB14" s="787"/>
      <c r="CC14" s="787"/>
      <c r="CD14" s="787"/>
      <c r="CE14" s="787"/>
      <c r="CF14" s="787"/>
      <c r="CG14" s="788"/>
      <c r="CH14" s="799">
        <v>17</v>
      </c>
      <c r="CI14" s="800"/>
      <c r="CJ14" s="800"/>
      <c r="CK14" s="800"/>
      <c r="CL14" s="801"/>
      <c r="CM14" s="799">
        <v>99</v>
      </c>
      <c r="CN14" s="800"/>
      <c r="CO14" s="800"/>
      <c r="CP14" s="800"/>
      <c r="CQ14" s="801"/>
      <c r="CR14" s="799">
        <v>1</v>
      </c>
      <c r="CS14" s="800"/>
      <c r="CT14" s="800"/>
      <c r="CU14" s="800"/>
      <c r="CV14" s="801"/>
      <c r="CW14" s="799" t="s">
        <v>572</v>
      </c>
      <c r="CX14" s="800"/>
      <c r="CY14" s="800"/>
      <c r="CZ14" s="800"/>
      <c r="DA14" s="801"/>
      <c r="DB14" s="799" t="s">
        <v>572</v>
      </c>
      <c r="DC14" s="800"/>
      <c r="DD14" s="800"/>
      <c r="DE14" s="800"/>
      <c r="DF14" s="801"/>
      <c r="DG14" s="799" t="s">
        <v>572</v>
      </c>
      <c r="DH14" s="800"/>
      <c r="DI14" s="800"/>
      <c r="DJ14" s="800"/>
      <c r="DK14" s="801"/>
      <c r="DL14" s="799" t="s">
        <v>572</v>
      </c>
      <c r="DM14" s="800"/>
      <c r="DN14" s="800"/>
      <c r="DO14" s="800"/>
      <c r="DP14" s="801"/>
      <c r="DQ14" s="799" t="s">
        <v>572</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562</v>
      </c>
      <c r="BT15" s="787"/>
      <c r="BU15" s="787"/>
      <c r="BV15" s="787"/>
      <c r="BW15" s="787"/>
      <c r="BX15" s="787"/>
      <c r="BY15" s="787"/>
      <c r="BZ15" s="787"/>
      <c r="CA15" s="787"/>
      <c r="CB15" s="787"/>
      <c r="CC15" s="787"/>
      <c r="CD15" s="787"/>
      <c r="CE15" s="787"/>
      <c r="CF15" s="787"/>
      <c r="CG15" s="788"/>
      <c r="CH15" s="799">
        <v>2</v>
      </c>
      <c r="CI15" s="800"/>
      <c r="CJ15" s="800"/>
      <c r="CK15" s="800"/>
      <c r="CL15" s="801"/>
      <c r="CM15" s="799">
        <v>85</v>
      </c>
      <c r="CN15" s="800"/>
      <c r="CO15" s="800"/>
      <c r="CP15" s="800"/>
      <c r="CQ15" s="801"/>
      <c r="CR15" s="799">
        <v>3</v>
      </c>
      <c r="CS15" s="800"/>
      <c r="CT15" s="800"/>
      <c r="CU15" s="800"/>
      <c r="CV15" s="801"/>
      <c r="CW15" s="799">
        <v>44</v>
      </c>
      <c r="CX15" s="800"/>
      <c r="CY15" s="800"/>
      <c r="CZ15" s="800"/>
      <c r="DA15" s="801"/>
      <c r="DB15" s="799" t="s">
        <v>572</v>
      </c>
      <c r="DC15" s="800"/>
      <c r="DD15" s="800"/>
      <c r="DE15" s="800"/>
      <c r="DF15" s="801"/>
      <c r="DG15" s="799" t="s">
        <v>572</v>
      </c>
      <c r="DH15" s="800"/>
      <c r="DI15" s="800"/>
      <c r="DJ15" s="800"/>
      <c r="DK15" s="801"/>
      <c r="DL15" s="799" t="s">
        <v>572</v>
      </c>
      <c r="DM15" s="800"/>
      <c r="DN15" s="800"/>
      <c r="DO15" s="800"/>
      <c r="DP15" s="801"/>
      <c r="DQ15" s="799" t="s">
        <v>572</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570</v>
      </c>
      <c r="BT16" s="787"/>
      <c r="BU16" s="787"/>
      <c r="BV16" s="787"/>
      <c r="BW16" s="787"/>
      <c r="BX16" s="787"/>
      <c r="BY16" s="787"/>
      <c r="BZ16" s="787"/>
      <c r="CA16" s="787"/>
      <c r="CB16" s="787"/>
      <c r="CC16" s="787"/>
      <c r="CD16" s="787"/>
      <c r="CE16" s="787"/>
      <c r="CF16" s="787"/>
      <c r="CG16" s="788"/>
      <c r="CH16" s="799">
        <v>4</v>
      </c>
      <c r="CI16" s="800"/>
      <c r="CJ16" s="800"/>
      <c r="CK16" s="800"/>
      <c r="CL16" s="801"/>
      <c r="CM16" s="799">
        <v>35</v>
      </c>
      <c r="CN16" s="800"/>
      <c r="CO16" s="800"/>
      <c r="CP16" s="800"/>
      <c r="CQ16" s="801"/>
      <c r="CR16" s="799">
        <v>90</v>
      </c>
      <c r="CS16" s="800"/>
      <c r="CT16" s="800"/>
      <c r="CU16" s="800"/>
      <c r="CV16" s="801"/>
      <c r="CW16" s="799" t="s">
        <v>572</v>
      </c>
      <c r="CX16" s="800"/>
      <c r="CY16" s="800"/>
      <c r="CZ16" s="800"/>
      <c r="DA16" s="801"/>
      <c r="DB16" s="799" t="s">
        <v>572</v>
      </c>
      <c r="DC16" s="800"/>
      <c r="DD16" s="800"/>
      <c r="DE16" s="800"/>
      <c r="DF16" s="801"/>
      <c r="DG16" s="799" t="s">
        <v>572</v>
      </c>
      <c r="DH16" s="800"/>
      <c r="DI16" s="800"/>
      <c r="DJ16" s="800"/>
      <c r="DK16" s="801"/>
      <c r="DL16" s="799" t="s">
        <v>572</v>
      </c>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39400</v>
      </c>
      <c r="R23" s="812"/>
      <c r="S23" s="812"/>
      <c r="T23" s="812"/>
      <c r="U23" s="812"/>
      <c r="V23" s="812">
        <v>37307</v>
      </c>
      <c r="W23" s="812"/>
      <c r="X23" s="812"/>
      <c r="Y23" s="812"/>
      <c r="Z23" s="812"/>
      <c r="AA23" s="812">
        <f t="shared" ref="AA23" si="0">AA7+AA8+AA9</f>
        <v>2093</v>
      </c>
      <c r="AB23" s="812"/>
      <c r="AC23" s="812"/>
      <c r="AD23" s="812"/>
      <c r="AE23" s="813"/>
      <c r="AF23" s="814">
        <v>1971</v>
      </c>
      <c r="AG23" s="812"/>
      <c r="AH23" s="812"/>
      <c r="AI23" s="812"/>
      <c r="AJ23" s="815"/>
      <c r="AK23" s="816"/>
      <c r="AL23" s="817"/>
      <c r="AM23" s="817"/>
      <c r="AN23" s="817"/>
      <c r="AO23" s="817"/>
      <c r="AP23" s="812">
        <v>27369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11592</v>
      </c>
      <c r="R28" s="841"/>
      <c r="S28" s="841"/>
      <c r="T28" s="841"/>
      <c r="U28" s="841"/>
      <c r="V28" s="841">
        <v>11574</v>
      </c>
      <c r="W28" s="841"/>
      <c r="X28" s="841"/>
      <c r="Y28" s="841"/>
      <c r="Z28" s="841"/>
      <c r="AA28" s="841">
        <v>18</v>
      </c>
      <c r="AB28" s="841"/>
      <c r="AC28" s="841"/>
      <c r="AD28" s="841"/>
      <c r="AE28" s="842"/>
      <c r="AF28" s="843">
        <v>18</v>
      </c>
      <c r="AG28" s="841"/>
      <c r="AH28" s="841"/>
      <c r="AI28" s="841"/>
      <c r="AJ28" s="844"/>
      <c r="AK28" s="845">
        <v>1198</v>
      </c>
      <c r="AL28" s="836"/>
      <c r="AM28" s="836"/>
      <c r="AN28" s="836"/>
      <c r="AO28" s="836"/>
      <c r="AP28" s="836" t="s">
        <v>564</v>
      </c>
      <c r="AQ28" s="836"/>
      <c r="AR28" s="836"/>
      <c r="AS28" s="836"/>
      <c r="AT28" s="836"/>
      <c r="AU28" s="836" t="s">
        <v>564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6983</v>
      </c>
      <c r="R29" s="777"/>
      <c r="S29" s="777"/>
      <c r="T29" s="777"/>
      <c r="U29" s="777"/>
      <c r="V29" s="777">
        <v>6861</v>
      </c>
      <c r="W29" s="777"/>
      <c r="X29" s="777"/>
      <c r="Y29" s="777"/>
      <c r="Z29" s="777"/>
      <c r="AA29" s="777">
        <v>122</v>
      </c>
      <c r="AB29" s="777"/>
      <c r="AC29" s="777"/>
      <c r="AD29" s="777"/>
      <c r="AE29" s="778"/>
      <c r="AF29" s="779">
        <v>122</v>
      </c>
      <c r="AG29" s="780"/>
      <c r="AH29" s="780"/>
      <c r="AI29" s="780"/>
      <c r="AJ29" s="781"/>
      <c r="AK29" s="848">
        <v>1089</v>
      </c>
      <c r="AL29" s="849"/>
      <c r="AM29" s="849"/>
      <c r="AN29" s="849"/>
      <c r="AO29" s="849"/>
      <c r="AP29" s="849" t="s">
        <v>564</v>
      </c>
      <c r="AQ29" s="849"/>
      <c r="AR29" s="849"/>
      <c r="AS29" s="849"/>
      <c r="AT29" s="849"/>
      <c r="AU29" s="849" t="s">
        <v>564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989</v>
      </c>
      <c r="R30" s="777"/>
      <c r="S30" s="777"/>
      <c r="T30" s="777"/>
      <c r="U30" s="777"/>
      <c r="V30" s="777">
        <v>988</v>
      </c>
      <c r="W30" s="777"/>
      <c r="X30" s="777"/>
      <c r="Y30" s="777"/>
      <c r="Z30" s="777"/>
      <c r="AA30" s="777">
        <v>1</v>
      </c>
      <c r="AB30" s="777"/>
      <c r="AC30" s="777"/>
      <c r="AD30" s="777"/>
      <c r="AE30" s="778"/>
      <c r="AF30" s="779">
        <v>1</v>
      </c>
      <c r="AG30" s="780"/>
      <c r="AH30" s="780"/>
      <c r="AI30" s="780"/>
      <c r="AJ30" s="781"/>
      <c r="AK30" s="848">
        <v>335</v>
      </c>
      <c r="AL30" s="849"/>
      <c r="AM30" s="849"/>
      <c r="AN30" s="849"/>
      <c r="AO30" s="849"/>
      <c r="AP30" s="849" t="s">
        <v>564</v>
      </c>
      <c r="AQ30" s="849"/>
      <c r="AR30" s="849"/>
      <c r="AS30" s="849"/>
      <c r="AT30" s="849"/>
      <c r="AU30" s="849" t="s">
        <v>564</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689</v>
      </c>
      <c r="R31" s="777"/>
      <c r="S31" s="777"/>
      <c r="T31" s="777"/>
      <c r="U31" s="777"/>
      <c r="V31" s="777">
        <v>591</v>
      </c>
      <c r="W31" s="777"/>
      <c r="X31" s="777"/>
      <c r="Y31" s="777"/>
      <c r="Z31" s="777"/>
      <c r="AA31" s="777">
        <v>99</v>
      </c>
      <c r="AB31" s="777"/>
      <c r="AC31" s="777"/>
      <c r="AD31" s="777"/>
      <c r="AE31" s="778"/>
      <c r="AF31" s="779">
        <v>1528</v>
      </c>
      <c r="AG31" s="780"/>
      <c r="AH31" s="780"/>
      <c r="AI31" s="780"/>
      <c r="AJ31" s="781"/>
      <c r="AK31" s="848">
        <v>62</v>
      </c>
      <c r="AL31" s="849"/>
      <c r="AM31" s="849"/>
      <c r="AN31" s="849"/>
      <c r="AO31" s="849"/>
      <c r="AP31" s="849">
        <v>1788</v>
      </c>
      <c r="AQ31" s="849"/>
      <c r="AR31" s="849"/>
      <c r="AS31" s="849"/>
      <c r="AT31" s="849"/>
      <c r="AU31" s="849">
        <v>367</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713</v>
      </c>
      <c r="R32" s="777"/>
      <c r="S32" s="777"/>
      <c r="T32" s="777"/>
      <c r="U32" s="777"/>
      <c r="V32" s="777">
        <v>751</v>
      </c>
      <c r="W32" s="777"/>
      <c r="X32" s="777"/>
      <c r="Y32" s="777"/>
      <c r="Z32" s="777"/>
      <c r="AA32" s="777">
        <v>-38</v>
      </c>
      <c r="AB32" s="777"/>
      <c r="AC32" s="777"/>
      <c r="AD32" s="777"/>
      <c r="AE32" s="778"/>
      <c r="AF32" s="779" t="s">
        <v>108</v>
      </c>
      <c r="AG32" s="780"/>
      <c r="AH32" s="780"/>
      <c r="AI32" s="780"/>
      <c r="AJ32" s="781"/>
      <c r="AK32" s="848">
        <v>7</v>
      </c>
      <c r="AL32" s="849"/>
      <c r="AM32" s="849"/>
      <c r="AN32" s="849"/>
      <c r="AO32" s="849"/>
      <c r="AP32" s="849">
        <v>706</v>
      </c>
      <c r="AQ32" s="849"/>
      <c r="AR32" s="849"/>
      <c r="AS32" s="849"/>
      <c r="AT32" s="849"/>
      <c r="AU32" s="849">
        <v>351</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1427</v>
      </c>
      <c r="R33" s="777"/>
      <c r="S33" s="777"/>
      <c r="T33" s="777"/>
      <c r="U33" s="777"/>
      <c r="V33" s="777">
        <v>1412</v>
      </c>
      <c r="W33" s="777"/>
      <c r="X33" s="777"/>
      <c r="Y33" s="777"/>
      <c r="Z33" s="777"/>
      <c r="AA33" s="777">
        <v>15</v>
      </c>
      <c r="AB33" s="777"/>
      <c r="AC33" s="777"/>
      <c r="AD33" s="777"/>
      <c r="AE33" s="778"/>
      <c r="AF33" s="779">
        <v>15</v>
      </c>
      <c r="AG33" s="780"/>
      <c r="AH33" s="780"/>
      <c r="AI33" s="780"/>
      <c r="AJ33" s="781"/>
      <c r="AK33" s="848">
        <v>502</v>
      </c>
      <c r="AL33" s="849"/>
      <c r="AM33" s="849"/>
      <c r="AN33" s="849"/>
      <c r="AO33" s="849"/>
      <c r="AP33" s="849">
        <v>6951</v>
      </c>
      <c r="AQ33" s="849"/>
      <c r="AR33" s="849"/>
      <c r="AS33" s="849"/>
      <c r="AT33" s="849"/>
      <c r="AU33" s="849">
        <v>6256</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85</v>
      </c>
      <c r="R34" s="777"/>
      <c r="S34" s="777"/>
      <c r="T34" s="777"/>
      <c r="U34" s="777"/>
      <c r="V34" s="777">
        <v>83</v>
      </c>
      <c r="W34" s="777"/>
      <c r="X34" s="777"/>
      <c r="Y34" s="777"/>
      <c r="Z34" s="777"/>
      <c r="AA34" s="777">
        <v>3</v>
      </c>
      <c r="AB34" s="777"/>
      <c r="AC34" s="777"/>
      <c r="AD34" s="777"/>
      <c r="AE34" s="778"/>
      <c r="AF34" s="779">
        <v>3</v>
      </c>
      <c r="AG34" s="780"/>
      <c r="AH34" s="780"/>
      <c r="AI34" s="780"/>
      <c r="AJ34" s="781"/>
      <c r="AK34" s="848">
        <v>67</v>
      </c>
      <c r="AL34" s="849"/>
      <c r="AM34" s="849"/>
      <c r="AN34" s="849"/>
      <c r="AO34" s="849"/>
      <c r="AP34" s="849">
        <v>636</v>
      </c>
      <c r="AQ34" s="849"/>
      <c r="AR34" s="849"/>
      <c r="AS34" s="849"/>
      <c r="AT34" s="849"/>
      <c r="AU34" s="849">
        <v>606</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1688</v>
      </c>
      <c r="AG63" s="860"/>
      <c r="AH63" s="860"/>
      <c r="AI63" s="860"/>
      <c r="AJ63" s="861"/>
      <c r="AK63" s="862"/>
      <c r="AL63" s="857"/>
      <c r="AM63" s="857"/>
      <c r="AN63" s="857"/>
      <c r="AO63" s="857"/>
      <c r="AP63" s="860">
        <v>10080</v>
      </c>
      <c r="AQ63" s="860"/>
      <c r="AR63" s="860"/>
      <c r="AS63" s="860"/>
      <c r="AT63" s="860"/>
      <c r="AU63" s="860">
        <v>7579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79</v>
      </c>
      <c r="R68" s="884"/>
      <c r="S68" s="884"/>
      <c r="T68" s="884"/>
      <c r="U68" s="884"/>
      <c r="V68" s="884">
        <v>78</v>
      </c>
      <c r="W68" s="884"/>
      <c r="X68" s="884"/>
      <c r="Y68" s="884"/>
      <c r="Z68" s="884"/>
      <c r="AA68" s="884">
        <v>0</v>
      </c>
      <c r="AB68" s="884"/>
      <c r="AC68" s="884"/>
      <c r="AD68" s="884"/>
      <c r="AE68" s="884"/>
      <c r="AF68" s="884">
        <v>0</v>
      </c>
      <c r="AG68" s="884"/>
      <c r="AH68" s="884"/>
      <c r="AI68" s="884"/>
      <c r="AJ68" s="884"/>
      <c r="AK68" s="884">
        <v>6</v>
      </c>
      <c r="AL68" s="884"/>
      <c r="AM68" s="884"/>
      <c r="AN68" s="884"/>
      <c r="AO68" s="884"/>
      <c r="AP68" s="884" t="s">
        <v>565</v>
      </c>
      <c r="AQ68" s="884"/>
      <c r="AR68" s="884"/>
      <c r="AS68" s="884"/>
      <c r="AT68" s="884"/>
      <c r="AU68" s="884" t="s">
        <v>565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12</v>
      </c>
      <c r="R69" s="849"/>
      <c r="S69" s="849"/>
      <c r="T69" s="849"/>
      <c r="U69" s="849"/>
      <c r="V69" s="849">
        <v>9</v>
      </c>
      <c r="W69" s="849"/>
      <c r="X69" s="849"/>
      <c r="Y69" s="849"/>
      <c r="Z69" s="849"/>
      <c r="AA69" s="849">
        <v>3</v>
      </c>
      <c r="AB69" s="849"/>
      <c r="AC69" s="849"/>
      <c r="AD69" s="849"/>
      <c r="AE69" s="849"/>
      <c r="AF69" s="849">
        <v>3</v>
      </c>
      <c r="AG69" s="849"/>
      <c r="AH69" s="849"/>
      <c r="AI69" s="849"/>
      <c r="AJ69" s="849"/>
      <c r="AK69" s="849" t="s">
        <v>565</v>
      </c>
      <c r="AL69" s="849"/>
      <c r="AM69" s="849"/>
      <c r="AN69" s="849"/>
      <c r="AO69" s="849"/>
      <c r="AP69" s="849" t="s">
        <v>565</v>
      </c>
      <c r="AQ69" s="849"/>
      <c r="AR69" s="849"/>
      <c r="AS69" s="849"/>
      <c r="AT69" s="849"/>
      <c r="AU69" s="849" t="s">
        <v>565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100</v>
      </c>
      <c r="R70" s="849"/>
      <c r="S70" s="849"/>
      <c r="T70" s="849"/>
      <c r="U70" s="849"/>
      <c r="V70" s="849">
        <v>99</v>
      </c>
      <c r="W70" s="849"/>
      <c r="X70" s="849"/>
      <c r="Y70" s="849"/>
      <c r="Z70" s="849"/>
      <c r="AA70" s="849">
        <v>0</v>
      </c>
      <c r="AB70" s="849"/>
      <c r="AC70" s="849"/>
      <c r="AD70" s="849"/>
      <c r="AE70" s="849"/>
      <c r="AF70" s="849">
        <v>0</v>
      </c>
      <c r="AG70" s="849"/>
      <c r="AH70" s="849"/>
      <c r="AI70" s="849"/>
      <c r="AJ70" s="849"/>
      <c r="AK70" s="849">
        <v>2</v>
      </c>
      <c r="AL70" s="849"/>
      <c r="AM70" s="849"/>
      <c r="AN70" s="849"/>
      <c r="AO70" s="849"/>
      <c r="AP70" s="849" t="s">
        <v>566</v>
      </c>
      <c r="AQ70" s="849"/>
      <c r="AR70" s="849"/>
      <c r="AS70" s="849"/>
      <c r="AT70" s="849"/>
      <c r="AU70" s="849" t="s">
        <v>565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11632</v>
      </c>
      <c r="R71" s="849"/>
      <c r="S71" s="849"/>
      <c r="T71" s="849"/>
      <c r="U71" s="849"/>
      <c r="V71" s="849">
        <v>11127</v>
      </c>
      <c r="W71" s="849"/>
      <c r="X71" s="849"/>
      <c r="Y71" s="849"/>
      <c r="Z71" s="849"/>
      <c r="AA71" s="849">
        <v>505</v>
      </c>
      <c r="AB71" s="849"/>
      <c r="AC71" s="849"/>
      <c r="AD71" s="849"/>
      <c r="AE71" s="849"/>
      <c r="AF71" s="849">
        <v>505</v>
      </c>
      <c r="AG71" s="849"/>
      <c r="AH71" s="849"/>
      <c r="AI71" s="849"/>
      <c r="AJ71" s="849"/>
      <c r="AK71" s="849" t="s">
        <v>566</v>
      </c>
      <c r="AL71" s="849"/>
      <c r="AM71" s="849"/>
      <c r="AN71" s="849"/>
      <c r="AO71" s="849"/>
      <c r="AP71" s="849" t="s">
        <v>565</v>
      </c>
      <c r="AQ71" s="849"/>
      <c r="AR71" s="849"/>
      <c r="AS71" s="849"/>
      <c r="AT71" s="849"/>
      <c r="AU71" s="849" t="s">
        <v>565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68</v>
      </c>
      <c r="R72" s="849"/>
      <c r="S72" s="849"/>
      <c r="T72" s="849"/>
      <c r="U72" s="849"/>
      <c r="V72" s="849">
        <v>68</v>
      </c>
      <c r="W72" s="849"/>
      <c r="X72" s="849"/>
      <c r="Y72" s="849"/>
      <c r="Z72" s="849"/>
      <c r="AA72" s="849" t="s">
        <v>565</v>
      </c>
      <c r="AB72" s="849"/>
      <c r="AC72" s="849"/>
      <c r="AD72" s="849"/>
      <c r="AE72" s="849"/>
      <c r="AF72" s="849" t="s">
        <v>565</v>
      </c>
      <c r="AG72" s="849"/>
      <c r="AH72" s="849"/>
      <c r="AI72" s="849"/>
      <c r="AJ72" s="849"/>
      <c r="AK72" s="849" t="s">
        <v>565</v>
      </c>
      <c r="AL72" s="849"/>
      <c r="AM72" s="849"/>
      <c r="AN72" s="849"/>
      <c r="AO72" s="849"/>
      <c r="AP72" s="849" t="s">
        <v>565</v>
      </c>
      <c r="AQ72" s="849"/>
      <c r="AR72" s="849"/>
      <c r="AS72" s="849"/>
      <c r="AT72" s="849"/>
      <c r="AU72" s="849" t="s">
        <v>566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1482</v>
      </c>
      <c r="R73" s="849"/>
      <c r="S73" s="849"/>
      <c r="T73" s="849"/>
      <c r="U73" s="849"/>
      <c r="V73" s="849">
        <v>1457</v>
      </c>
      <c r="W73" s="849"/>
      <c r="X73" s="849"/>
      <c r="Y73" s="849"/>
      <c r="Z73" s="849"/>
      <c r="AA73" s="849">
        <v>25</v>
      </c>
      <c r="AB73" s="849"/>
      <c r="AC73" s="849"/>
      <c r="AD73" s="849"/>
      <c r="AE73" s="849"/>
      <c r="AF73" s="849">
        <v>25</v>
      </c>
      <c r="AG73" s="849"/>
      <c r="AH73" s="849"/>
      <c r="AI73" s="849"/>
      <c r="AJ73" s="849"/>
      <c r="AK73" s="849">
        <v>8</v>
      </c>
      <c r="AL73" s="849"/>
      <c r="AM73" s="849"/>
      <c r="AN73" s="849"/>
      <c r="AO73" s="849"/>
      <c r="AP73" s="849">
        <v>997</v>
      </c>
      <c r="AQ73" s="849"/>
      <c r="AR73" s="849"/>
      <c r="AS73" s="849"/>
      <c r="AT73" s="849"/>
      <c r="AU73" s="849">
        <v>795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1876</v>
      </c>
      <c r="R74" s="849"/>
      <c r="S74" s="849"/>
      <c r="T74" s="849"/>
      <c r="U74" s="849"/>
      <c r="V74" s="849">
        <v>1814</v>
      </c>
      <c r="W74" s="849"/>
      <c r="X74" s="849"/>
      <c r="Y74" s="849"/>
      <c r="Z74" s="849"/>
      <c r="AA74" s="849">
        <v>62</v>
      </c>
      <c r="AB74" s="849"/>
      <c r="AC74" s="849"/>
      <c r="AD74" s="849"/>
      <c r="AE74" s="849"/>
      <c r="AF74" s="849">
        <v>62</v>
      </c>
      <c r="AG74" s="849"/>
      <c r="AH74" s="849"/>
      <c r="AI74" s="849"/>
      <c r="AJ74" s="849"/>
      <c r="AK74" s="849">
        <v>150</v>
      </c>
      <c r="AL74" s="849"/>
      <c r="AM74" s="849"/>
      <c r="AN74" s="849"/>
      <c r="AO74" s="849"/>
      <c r="AP74" s="849">
        <v>538</v>
      </c>
      <c r="AQ74" s="849"/>
      <c r="AR74" s="849"/>
      <c r="AS74" s="849"/>
      <c r="AT74" s="849"/>
      <c r="AU74" s="849">
        <v>240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183</v>
      </c>
      <c r="R75" s="898"/>
      <c r="S75" s="898"/>
      <c r="T75" s="898"/>
      <c r="U75" s="848"/>
      <c r="V75" s="899">
        <v>171</v>
      </c>
      <c r="W75" s="898"/>
      <c r="X75" s="898"/>
      <c r="Y75" s="898"/>
      <c r="Z75" s="848"/>
      <c r="AA75" s="899">
        <v>12</v>
      </c>
      <c r="AB75" s="898"/>
      <c r="AC75" s="898"/>
      <c r="AD75" s="898"/>
      <c r="AE75" s="848"/>
      <c r="AF75" s="899">
        <v>12</v>
      </c>
      <c r="AG75" s="898"/>
      <c r="AH75" s="898"/>
      <c r="AI75" s="898"/>
      <c r="AJ75" s="848"/>
      <c r="AK75" s="849" t="s">
        <v>565</v>
      </c>
      <c r="AL75" s="849"/>
      <c r="AM75" s="849"/>
      <c r="AN75" s="849"/>
      <c r="AO75" s="849"/>
      <c r="AP75" s="849" t="s">
        <v>565</v>
      </c>
      <c r="AQ75" s="849"/>
      <c r="AR75" s="849"/>
      <c r="AS75" s="849"/>
      <c r="AT75" s="849"/>
      <c r="AU75" s="849" t="s">
        <v>566</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65</v>
      </c>
      <c r="R76" s="898"/>
      <c r="S76" s="898"/>
      <c r="T76" s="898"/>
      <c r="U76" s="848"/>
      <c r="V76" s="899">
        <v>65</v>
      </c>
      <c r="W76" s="898"/>
      <c r="X76" s="898"/>
      <c r="Y76" s="898"/>
      <c r="Z76" s="848"/>
      <c r="AA76" s="849" t="s">
        <v>565</v>
      </c>
      <c r="AB76" s="849"/>
      <c r="AC76" s="849"/>
      <c r="AD76" s="849"/>
      <c r="AE76" s="849"/>
      <c r="AF76" s="849" t="s">
        <v>565</v>
      </c>
      <c r="AG76" s="849"/>
      <c r="AH76" s="849"/>
      <c r="AI76" s="849"/>
      <c r="AJ76" s="849"/>
      <c r="AK76" s="849" t="s">
        <v>565</v>
      </c>
      <c r="AL76" s="849"/>
      <c r="AM76" s="849"/>
      <c r="AN76" s="849"/>
      <c r="AO76" s="849"/>
      <c r="AP76" s="849" t="s">
        <v>565</v>
      </c>
      <c r="AQ76" s="849"/>
      <c r="AR76" s="849"/>
      <c r="AS76" s="849"/>
      <c r="AT76" s="849"/>
      <c r="AU76" s="849" t="s">
        <v>566</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288</v>
      </c>
      <c r="R77" s="898"/>
      <c r="S77" s="898"/>
      <c r="T77" s="898"/>
      <c r="U77" s="848"/>
      <c r="V77" s="899">
        <v>253</v>
      </c>
      <c r="W77" s="898"/>
      <c r="X77" s="898"/>
      <c r="Y77" s="898"/>
      <c r="Z77" s="848"/>
      <c r="AA77" s="899">
        <v>36</v>
      </c>
      <c r="AB77" s="898"/>
      <c r="AC77" s="898"/>
      <c r="AD77" s="898"/>
      <c r="AE77" s="848"/>
      <c r="AF77" s="899">
        <v>36</v>
      </c>
      <c r="AG77" s="898"/>
      <c r="AH77" s="898"/>
      <c r="AI77" s="898"/>
      <c r="AJ77" s="848"/>
      <c r="AK77" s="849" t="s">
        <v>565</v>
      </c>
      <c r="AL77" s="849"/>
      <c r="AM77" s="849"/>
      <c r="AN77" s="849"/>
      <c r="AO77" s="849"/>
      <c r="AP77" s="849" t="s">
        <v>565</v>
      </c>
      <c r="AQ77" s="849"/>
      <c r="AR77" s="849"/>
      <c r="AS77" s="849"/>
      <c r="AT77" s="849"/>
      <c r="AU77" s="849" t="s">
        <v>566</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550</v>
      </c>
      <c r="C78" s="892"/>
      <c r="D78" s="892"/>
      <c r="E78" s="892"/>
      <c r="F78" s="892"/>
      <c r="G78" s="892"/>
      <c r="H78" s="892"/>
      <c r="I78" s="892"/>
      <c r="J78" s="892"/>
      <c r="K78" s="892"/>
      <c r="L78" s="892"/>
      <c r="M78" s="892"/>
      <c r="N78" s="892"/>
      <c r="O78" s="892"/>
      <c r="P78" s="893"/>
      <c r="Q78" s="894">
        <v>540</v>
      </c>
      <c r="R78" s="849"/>
      <c r="S78" s="849"/>
      <c r="T78" s="849"/>
      <c r="U78" s="849"/>
      <c r="V78" s="849">
        <v>435</v>
      </c>
      <c r="W78" s="849"/>
      <c r="X78" s="849"/>
      <c r="Y78" s="849"/>
      <c r="Z78" s="849"/>
      <c r="AA78" s="849">
        <v>105</v>
      </c>
      <c r="AB78" s="849"/>
      <c r="AC78" s="849"/>
      <c r="AD78" s="849"/>
      <c r="AE78" s="849"/>
      <c r="AF78" s="849">
        <v>105</v>
      </c>
      <c r="AG78" s="849"/>
      <c r="AH78" s="849"/>
      <c r="AI78" s="849"/>
      <c r="AJ78" s="849"/>
      <c r="AK78" s="849">
        <v>73</v>
      </c>
      <c r="AL78" s="849"/>
      <c r="AM78" s="849"/>
      <c r="AN78" s="849"/>
      <c r="AO78" s="849"/>
      <c r="AP78" s="849" t="s">
        <v>565</v>
      </c>
      <c r="AQ78" s="849"/>
      <c r="AR78" s="849"/>
      <c r="AS78" s="849"/>
      <c r="AT78" s="849"/>
      <c r="AU78" s="849" t="s">
        <v>566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551</v>
      </c>
      <c r="C79" s="892"/>
      <c r="D79" s="892"/>
      <c r="E79" s="892"/>
      <c r="F79" s="892"/>
      <c r="G79" s="892"/>
      <c r="H79" s="892"/>
      <c r="I79" s="892"/>
      <c r="J79" s="892"/>
      <c r="K79" s="892"/>
      <c r="L79" s="892"/>
      <c r="M79" s="892"/>
      <c r="N79" s="892"/>
      <c r="O79" s="892"/>
      <c r="P79" s="893"/>
      <c r="Q79" s="894">
        <v>737974</v>
      </c>
      <c r="R79" s="849"/>
      <c r="S79" s="849"/>
      <c r="T79" s="849"/>
      <c r="U79" s="849"/>
      <c r="V79" s="849">
        <v>705624</v>
      </c>
      <c r="W79" s="849"/>
      <c r="X79" s="849"/>
      <c r="Y79" s="849"/>
      <c r="Z79" s="849"/>
      <c r="AA79" s="849">
        <v>32350</v>
      </c>
      <c r="AB79" s="849"/>
      <c r="AC79" s="849"/>
      <c r="AD79" s="849"/>
      <c r="AE79" s="849"/>
      <c r="AF79" s="849">
        <v>32350</v>
      </c>
      <c r="AG79" s="849"/>
      <c r="AH79" s="849"/>
      <c r="AI79" s="849"/>
      <c r="AJ79" s="849"/>
      <c r="AK79" s="849">
        <v>127</v>
      </c>
      <c r="AL79" s="849"/>
      <c r="AM79" s="849"/>
      <c r="AN79" s="849"/>
      <c r="AO79" s="849"/>
      <c r="AP79" s="849" t="s">
        <v>565</v>
      </c>
      <c r="AQ79" s="849"/>
      <c r="AR79" s="849"/>
      <c r="AS79" s="849"/>
      <c r="AT79" s="849"/>
      <c r="AU79" s="849" t="s">
        <v>566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552</v>
      </c>
      <c r="C80" s="892"/>
      <c r="D80" s="892"/>
      <c r="E80" s="892"/>
      <c r="F80" s="892"/>
      <c r="G80" s="892"/>
      <c r="H80" s="892"/>
      <c r="I80" s="892"/>
      <c r="J80" s="892"/>
      <c r="K80" s="892"/>
      <c r="L80" s="892"/>
      <c r="M80" s="892"/>
      <c r="N80" s="892"/>
      <c r="O80" s="892"/>
      <c r="P80" s="893"/>
      <c r="Q80" s="894">
        <v>9189</v>
      </c>
      <c r="R80" s="849"/>
      <c r="S80" s="849"/>
      <c r="T80" s="849"/>
      <c r="U80" s="849"/>
      <c r="V80" s="849">
        <v>10003</v>
      </c>
      <c r="W80" s="849"/>
      <c r="X80" s="849"/>
      <c r="Y80" s="849"/>
      <c r="Z80" s="849"/>
      <c r="AA80" s="849">
        <v>-814</v>
      </c>
      <c r="AB80" s="849"/>
      <c r="AC80" s="849"/>
      <c r="AD80" s="849"/>
      <c r="AE80" s="849"/>
      <c r="AF80" s="849">
        <v>5860</v>
      </c>
      <c r="AG80" s="849"/>
      <c r="AH80" s="849"/>
      <c r="AI80" s="849"/>
      <c r="AJ80" s="849"/>
      <c r="AK80" s="849" t="s">
        <v>565</v>
      </c>
      <c r="AL80" s="849"/>
      <c r="AM80" s="849"/>
      <c r="AN80" s="849"/>
      <c r="AO80" s="849"/>
      <c r="AP80" s="849">
        <v>3882</v>
      </c>
      <c r="AQ80" s="849"/>
      <c r="AR80" s="849"/>
      <c r="AS80" s="849"/>
      <c r="AT80" s="849"/>
      <c r="AU80" s="849">
        <v>2410</v>
      </c>
      <c r="AV80" s="849"/>
      <c r="AW80" s="849"/>
      <c r="AX80" s="849"/>
      <c r="AY80" s="849"/>
      <c r="AZ80" s="895" t="s">
        <v>567</v>
      </c>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553</v>
      </c>
      <c r="C81" s="892"/>
      <c r="D81" s="892"/>
      <c r="E81" s="892"/>
      <c r="F81" s="892"/>
      <c r="G81" s="892"/>
      <c r="H81" s="892"/>
      <c r="I81" s="892"/>
      <c r="J81" s="892"/>
      <c r="K81" s="892"/>
      <c r="L81" s="892"/>
      <c r="M81" s="892"/>
      <c r="N81" s="892"/>
      <c r="O81" s="892"/>
      <c r="P81" s="893"/>
      <c r="Q81" s="894">
        <v>4064</v>
      </c>
      <c r="R81" s="849"/>
      <c r="S81" s="849"/>
      <c r="T81" s="849"/>
      <c r="U81" s="849"/>
      <c r="V81" s="849">
        <v>3528</v>
      </c>
      <c r="W81" s="849"/>
      <c r="X81" s="849"/>
      <c r="Y81" s="849"/>
      <c r="Z81" s="849"/>
      <c r="AA81" s="849">
        <v>536</v>
      </c>
      <c r="AB81" s="849"/>
      <c r="AC81" s="849"/>
      <c r="AD81" s="849"/>
      <c r="AE81" s="849"/>
      <c r="AF81" s="849">
        <v>2462</v>
      </c>
      <c r="AG81" s="849"/>
      <c r="AH81" s="849"/>
      <c r="AI81" s="849"/>
      <c r="AJ81" s="849"/>
      <c r="AK81" s="849" t="s">
        <v>565</v>
      </c>
      <c r="AL81" s="849"/>
      <c r="AM81" s="849"/>
      <c r="AN81" s="849"/>
      <c r="AO81" s="849"/>
      <c r="AP81" s="849">
        <v>9718</v>
      </c>
      <c r="AQ81" s="849"/>
      <c r="AR81" s="849"/>
      <c r="AS81" s="849"/>
      <c r="AT81" s="849"/>
      <c r="AU81" s="849">
        <v>1</v>
      </c>
      <c r="AV81" s="849"/>
      <c r="AW81" s="849"/>
      <c r="AX81" s="849"/>
      <c r="AY81" s="849"/>
      <c r="AZ81" s="895" t="s">
        <v>567</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41421</v>
      </c>
      <c r="AG88" s="860"/>
      <c r="AH88" s="860"/>
      <c r="AI88" s="860"/>
      <c r="AJ88" s="860"/>
      <c r="AK88" s="857"/>
      <c r="AL88" s="857"/>
      <c r="AM88" s="857"/>
      <c r="AN88" s="857"/>
      <c r="AO88" s="857"/>
      <c r="AP88" s="860">
        <v>15135</v>
      </c>
      <c r="AQ88" s="860"/>
      <c r="AR88" s="860"/>
      <c r="AS88" s="860"/>
      <c r="AT88" s="860"/>
      <c r="AU88" s="860">
        <v>3446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1211</v>
      </c>
      <c r="CS102" s="868"/>
      <c r="CT102" s="868"/>
      <c r="CU102" s="868"/>
      <c r="CV102" s="911"/>
      <c r="CW102" s="910">
        <v>50</v>
      </c>
      <c r="CX102" s="868"/>
      <c r="CY102" s="868"/>
      <c r="CZ102" s="868"/>
      <c r="DA102" s="911"/>
      <c r="DB102" s="910" t="s">
        <v>571</v>
      </c>
      <c r="DC102" s="868"/>
      <c r="DD102" s="868"/>
      <c r="DE102" s="868"/>
      <c r="DF102" s="911"/>
      <c r="DG102" s="910" t="s">
        <v>571</v>
      </c>
      <c r="DH102" s="868"/>
      <c r="DI102" s="868"/>
      <c r="DJ102" s="868"/>
      <c r="DK102" s="911"/>
      <c r="DL102" s="910">
        <v>37</v>
      </c>
      <c r="DM102" s="868"/>
      <c r="DN102" s="868"/>
      <c r="DO102" s="868"/>
      <c r="DP102" s="911"/>
      <c r="DQ102" s="910" t="s">
        <v>571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3914783</v>
      </c>
      <c r="AB110" s="920"/>
      <c r="AC110" s="920"/>
      <c r="AD110" s="920"/>
      <c r="AE110" s="921"/>
      <c r="AF110" s="922">
        <v>3924619</v>
      </c>
      <c r="AG110" s="920"/>
      <c r="AH110" s="920"/>
      <c r="AI110" s="920"/>
      <c r="AJ110" s="921"/>
      <c r="AK110" s="922">
        <v>3832121</v>
      </c>
      <c r="AL110" s="920"/>
      <c r="AM110" s="920"/>
      <c r="AN110" s="920"/>
      <c r="AO110" s="921"/>
      <c r="AP110" s="923">
        <v>21.7</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29651474</v>
      </c>
      <c r="BR110" s="957"/>
      <c r="BS110" s="957"/>
      <c r="BT110" s="957"/>
      <c r="BU110" s="957"/>
      <c r="BV110" s="957">
        <v>28730356</v>
      </c>
      <c r="BW110" s="957"/>
      <c r="BX110" s="957"/>
      <c r="BY110" s="957"/>
      <c r="BZ110" s="957"/>
      <c r="CA110" s="957">
        <v>27369163</v>
      </c>
      <c r="CB110" s="957"/>
      <c r="CC110" s="957"/>
      <c r="CD110" s="957"/>
      <c r="CE110" s="957"/>
      <c r="CF110" s="971">
        <v>154.69999999999999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813772</v>
      </c>
      <c r="BR111" s="950"/>
      <c r="BS111" s="950"/>
      <c r="BT111" s="950"/>
      <c r="BU111" s="950"/>
      <c r="BV111" s="950">
        <v>719815</v>
      </c>
      <c r="BW111" s="950"/>
      <c r="BX111" s="950"/>
      <c r="BY111" s="950"/>
      <c r="BZ111" s="950"/>
      <c r="CA111" s="950">
        <v>642952</v>
      </c>
      <c r="CB111" s="950"/>
      <c r="CC111" s="950"/>
      <c r="CD111" s="950"/>
      <c r="CE111" s="950"/>
      <c r="CF111" s="944">
        <v>3.6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7606767</v>
      </c>
      <c r="BR112" s="950"/>
      <c r="BS112" s="950"/>
      <c r="BT112" s="950"/>
      <c r="BU112" s="950"/>
      <c r="BV112" s="950">
        <v>7583186</v>
      </c>
      <c r="BW112" s="950"/>
      <c r="BX112" s="950"/>
      <c r="BY112" s="950"/>
      <c r="BZ112" s="950"/>
      <c r="CA112" s="950">
        <v>7579043</v>
      </c>
      <c r="CB112" s="950"/>
      <c r="CC112" s="950"/>
      <c r="CD112" s="950"/>
      <c r="CE112" s="950"/>
      <c r="CF112" s="944">
        <v>42.8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386</v>
      </c>
      <c r="DH112" s="950"/>
      <c r="DI112" s="950"/>
      <c r="DJ112" s="950"/>
      <c r="DK112" s="950"/>
      <c r="DL112" s="950">
        <v>316</v>
      </c>
      <c r="DM112" s="950"/>
      <c r="DN112" s="950"/>
      <c r="DO112" s="950"/>
      <c r="DP112" s="950"/>
      <c r="DQ112" s="950">
        <v>252</v>
      </c>
      <c r="DR112" s="950"/>
      <c r="DS112" s="950"/>
      <c r="DT112" s="950"/>
      <c r="DU112" s="950"/>
      <c r="DV112" s="951">
        <v>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445811</v>
      </c>
      <c r="AB113" s="964"/>
      <c r="AC113" s="964"/>
      <c r="AD113" s="964"/>
      <c r="AE113" s="965"/>
      <c r="AF113" s="966">
        <v>486323</v>
      </c>
      <c r="AG113" s="964"/>
      <c r="AH113" s="964"/>
      <c r="AI113" s="964"/>
      <c r="AJ113" s="965"/>
      <c r="AK113" s="966">
        <v>439659</v>
      </c>
      <c r="AL113" s="964"/>
      <c r="AM113" s="964"/>
      <c r="AN113" s="964"/>
      <c r="AO113" s="965"/>
      <c r="AP113" s="967">
        <v>2.5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3726178</v>
      </c>
      <c r="BR113" s="950"/>
      <c r="BS113" s="950"/>
      <c r="BT113" s="950"/>
      <c r="BU113" s="950"/>
      <c r="BV113" s="950">
        <v>3509766</v>
      </c>
      <c r="BW113" s="950"/>
      <c r="BX113" s="950"/>
      <c r="BY113" s="950"/>
      <c r="BZ113" s="950"/>
      <c r="CA113" s="950">
        <v>3446042</v>
      </c>
      <c r="CB113" s="950"/>
      <c r="CC113" s="950"/>
      <c r="CD113" s="950"/>
      <c r="CE113" s="950"/>
      <c r="CF113" s="944">
        <v>19.5</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542437</v>
      </c>
      <c r="AB114" s="989"/>
      <c r="AC114" s="989"/>
      <c r="AD114" s="989"/>
      <c r="AE114" s="990"/>
      <c r="AF114" s="991">
        <v>374879</v>
      </c>
      <c r="AG114" s="989"/>
      <c r="AH114" s="989"/>
      <c r="AI114" s="989"/>
      <c r="AJ114" s="990"/>
      <c r="AK114" s="991">
        <v>279174</v>
      </c>
      <c r="AL114" s="989"/>
      <c r="AM114" s="989"/>
      <c r="AN114" s="989"/>
      <c r="AO114" s="990"/>
      <c r="AP114" s="992">
        <v>1.6</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7729557</v>
      </c>
      <c r="BR114" s="950"/>
      <c r="BS114" s="950"/>
      <c r="BT114" s="950"/>
      <c r="BU114" s="950"/>
      <c r="BV114" s="950">
        <v>7246897</v>
      </c>
      <c r="BW114" s="950"/>
      <c r="BX114" s="950"/>
      <c r="BY114" s="950"/>
      <c r="BZ114" s="950"/>
      <c r="CA114" s="950">
        <v>6819542</v>
      </c>
      <c r="CB114" s="950"/>
      <c r="CC114" s="950"/>
      <c r="CD114" s="950"/>
      <c r="CE114" s="950"/>
      <c r="CF114" s="944">
        <v>38.5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83678</v>
      </c>
      <c r="AB115" s="964"/>
      <c r="AC115" s="964"/>
      <c r="AD115" s="964"/>
      <c r="AE115" s="965"/>
      <c r="AF115" s="966">
        <v>89116</v>
      </c>
      <c r="AG115" s="964"/>
      <c r="AH115" s="964"/>
      <c r="AI115" s="964"/>
      <c r="AJ115" s="965"/>
      <c r="AK115" s="966">
        <v>131672</v>
      </c>
      <c r="AL115" s="964"/>
      <c r="AM115" s="964"/>
      <c r="AN115" s="964"/>
      <c r="AO115" s="965"/>
      <c r="AP115" s="967">
        <v>0.7</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36034</v>
      </c>
      <c r="BR115" s="950"/>
      <c r="BS115" s="950"/>
      <c r="BT115" s="950"/>
      <c r="BU115" s="950"/>
      <c r="BV115" s="950">
        <v>36053</v>
      </c>
      <c r="BW115" s="950"/>
      <c r="BX115" s="950"/>
      <c r="BY115" s="950"/>
      <c r="BZ115" s="950"/>
      <c r="CA115" s="950">
        <v>31513</v>
      </c>
      <c r="CB115" s="950"/>
      <c r="CC115" s="950"/>
      <c r="CD115" s="950"/>
      <c r="CE115" s="950"/>
      <c r="CF115" s="944">
        <v>0.2</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3606</v>
      </c>
      <c r="AB116" s="989"/>
      <c r="AC116" s="989"/>
      <c r="AD116" s="989"/>
      <c r="AE116" s="990"/>
      <c r="AF116" s="991">
        <v>1353</v>
      </c>
      <c r="AG116" s="989"/>
      <c r="AH116" s="989"/>
      <c r="AI116" s="989"/>
      <c r="AJ116" s="990"/>
      <c r="AK116" s="991">
        <v>431</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4990315</v>
      </c>
      <c r="AB117" s="996"/>
      <c r="AC117" s="996"/>
      <c r="AD117" s="996"/>
      <c r="AE117" s="997"/>
      <c r="AF117" s="995">
        <v>4876290</v>
      </c>
      <c r="AG117" s="996"/>
      <c r="AH117" s="996"/>
      <c r="AI117" s="996"/>
      <c r="AJ117" s="997"/>
      <c r="AK117" s="995">
        <v>4683057</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49563782</v>
      </c>
      <c r="BR118" s="1016"/>
      <c r="BS118" s="1016"/>
      <c r="BT118" s="1016"/>
      <c r="BU118" s="1016"/>
      <c r="BV118" s="1016">
        <v>47826073</v>
      </c>
      <c r="BW118" s="1016"/>
      <c r="BX118" s="1016"/>
      <c r="BY118" s="1016"/>
      <c r="BZ118" s="1016"/>
      <c r="CA118" s="1016">
        <v>45888255</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19141841</v>
      </c>
      <c r="BR119" s="957"/>
      <c r="BS119" s="957"/>
      <c r="BT119" s="957"/>
      <c r="BU119" s="957"/>
      <c r="BV119" s="957">
        <v>22366043</v>
      </c>
      <c r="BW119" s="957"/>
      <c r="BX119" s="957"/>
      <c r="BY119" s="957"/>
      <c r="BZ119" s="957"/>
      <c r="CA119" s="957">
        <v>22443266</v>
      </c>
      <c r="CB119" s="957"/>
      <c r="CC119" s="957"/>
      <c r="CD119" s="957"/>
      <c r="CE119" s="957"/>
      <c r="CF119" s="971">
        <v>126.9</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813386</v>
      </c>
      <c r="DH119" s="1028"/>
      <c r="DI119" s="1028"/>
      <c r="DJ119" s="1028"/>
      <c r="DK119" s="1029"/>
      <c r="DL119" s="1030">
        <v>719499</v>
      </c>
      <c r="DM119" s="1028"/>
      <c r="DN119" s="1028"/>
      <c r="DO119" s="1028"/>
      <c r="DP119" s="1029"/>
      <c r="DQ119" s="1030">
        <v>642700</v>
      </c>
      <c r="DR119" s="1028"/>
      <c r="DS119" s="1028"/>
      <c r="DT119" s="1028"/>
      <c r="DU119" s="1029"/>
      <c r="DV119" s="1031">
        <v>3.6</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494347</v>
      </c>
      <c r="BR120" s="950"/>
      <c r="BS120" s="950"/>
      <c r="BT120" s="950"/>
      <c r="BU120" s="950"/>
      <c r="BV120" s="950">
        <v>431735</v>
      </c>
      <c r="BW120" s="950"/>
      <c r="BX120" s="950"/>
      <c r="BY120" s="950"/>
      <c r="BZ120" s="950"/>
      <c r="CA120" s="950">
        <v>375347</v>
      </c>
      <c r="CB120" s="950"/>
      <c r="CC120" s="950"/>
      <c r="CD120" s="950"/>
      <c r="CE120" s="950"/>
      <c r="CF120" s="944">
        <v>2.1</v>
      </c>
      <c r="CG120" s="945"/>
      <c r="CH120" s="945"/>
      <c r="CI120" s="945"/>
      <c r="CJ120" s="945"/>
      <c r="CK120" s="1043" t="s">
        <v>436</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6108178</v>
      </c>
      <c r="DH120" s="957"/>
      <c r="DI120" s="957"/>
      <c r="DJ120" s="957"/>
      <c r="DK120" s="957"/>
      <c r="DL120" s="957">
        <v>6198656</v>
      </c>
      <c r="DM120" s="957"/>
      <c r="DN120" s="957"/>
      <c r="DO120" s="957"/>
      <c r="DP120" s="957"/>
      <c r="DQ120" s="957">
        <v>6255594</v>
      </c>
      <c r="DR120" s="957"/>
      <c r="DS120" s="957"/>
      <c r="DT120" s="957"/>
      <c r="DU120" s="957"/>
      <c r="DV120" s="958">
        <v>35.4</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95</v>
      </c>
      <c r="AB121" s="989"/>
      <c r="AC121" s="989"/>
      <c r="AD121" s="989"/>
      <c r="AE121" s="990"/>
      <c r="AF121" s="991">
        <v>86</v>
      </c>
      <c r="AG121" s="989"/>
      <c r="AH121" s="989"/>
      <c r="AI121" s="989"/>
      <c r="AJ121" s="990"/>
      <c r="AK121" s="991">
        <v>78</v>
      </c>
      <c r="AL121" s="989"/>
      <c r="AM121" s="989"/>
      <c r="AN121" s="989"/>
      <c r="AO121" s="990"/>
      <c r="AP121" s="992">
        <v>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30379391</v>
      </c>
      <c r="BR121" s="1016"/>
      <c r="BS121" s="1016"/>
      <c r="BT121" s="1016"/>
      <c r="BU121" s="1016"/>
      <c r="BV121" s="1016">
        <v>30094760</v>
      </c>
      <c r="BW121" s="1016"/>
      <c r="BX121" s="1016"/>
      <c r="BY121" s="1016"/>
      <c r="BZ121" s="1016"/>
      <c r="CA121" s="1016">
        <v>29873202</v>
      </c>
      <c r="CB121" s="1016"/>
      <c r="CC121" s="1016"/>
      <c r="CD121" s="1016"/>
      <c r="CE121" s="1016"/>
      <c r="CF121" s="1054">
        <v>168.8</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720312</v>
      </c>
      <c r="DH121" s="950"/>
      <c r="DI121" s="950"/>
      <c r="DJ121" s="950"/>
      <c r="DK121" s="950"/>
      <c r="DL121" s="950">
        <v>662267</v>
      </c>
      <c r="DM121" s="950"/>
      <c r="DN121" s="950"/>
      <c r="DO121" s="950"/>
      <c r="DP121" s="950"/>
      <c r="DQ121" s="950">
        <v>606049</v>
      </c>
      <c r="DR121" s="950"/>
      <c r="DS121" s="950"/>
      <c r="DT121" s="950"/>
      <c r="DU121" s="950"/>
      <c r="DV121" s="951">
        <v>3.4</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439</v>
      </c>
      <c r="BP122" s="1024"/>
      <c r="BQ122" s="1064">
        <v>50015579</v>
      </c>
      <c r="BR122" s="1065"/>
      <c r="BS122" s="1065"/>
      <c r="BT122" s="1065"/>
      <c r="BU122" s="1065"/>
      <c r="BV122" s="1065">
        <v>52892538</v>
      </c>
      <c r="BW122" s="1065"/>
      <c r="BX122" s="1065"/>
      <c r="BY122" s="1065"/>
      <c r="BZ122" s="1065"/>
      <c r="CA122" s="1065">
        <v>52691815</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583555</v>
      </c>
      <c r="DH122" s="950"/>
      <c r="DI122" s="950"/>
      <c r="DJ122" s="950"/>
      <c r="DK122" s="950"/>
      <c r="DL122" s="950">
        <v>506422</v>
      </c>
      <c r="DM122" s="950"/>
      <c r="DN122" s="950"/>
      <c r="DO122" s="950"/>
      <c r="DP122" s="950"/>
      <c r="DQ122" s="950">
        <v>366514</v>
      </c>
      <c r="DR122" s="950"/>
      <c r="DS122" s="950"/>
      <c r="DT122" s="950"/>
      <c r="DU122" s="950"/>
      <c r="DV122" s="951">
        <v>2.1</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441</v>
      </c>
      <c r="BR123" s="1057"/>
      <c r="BS123" s="1057"/>
      <c r="BT123" s="1057"/>
      <c r="BU123" s="1057"/>
      <c r="BV123" s="1057" t="s">
        <v>441</v>
      </c>
      <c r="BW123" s="1057"/>
      <c r="BX123" s="1057"/>
      <c r="BY123" s="1057"/>
      <c r="BZ123" s="1057"/>
      <c r="CA123" s="1057" t="s">
        <v>441</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194722</v>
      </c>
      <c r="DH123" s="989"/>
      <c r="DI123" s="989"/>
      <c r="DJ123" s="989"/>
      <c r="DK123" s="990"/>
      <c r="DL123" s="991">
        <v>215841</v>
      </c>
      <c r="DM123" s="989"/>
      <c r="DN123" s="989"/>
      <c r="DO123" s="989"/>
      <c r="DP123" s="990"/>
      <c r="DQ123" s="991">
        <v>350886</v>
      </c>
      <c r="DR123" s="989"/>
      <c r="DS123" s="989"/>
      <c r="DT123" s="989"/>
      <c r="DU123" s="990"/>
      <c r="DV123" s="992">
        <v>2</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80538</v>
      </c>
      <c r="AB126" s="989"/>
      <c r="AC126" s="989"/>
      <c r="AD126" s="989"/>
      <c r="AE126" s="990"/>
      <c r="AF126" s="991">
        <v>85386</v>
      </c>
      <c r="AG126" s="989"/>
      <c r="AH126" s="989"/>
      <c r="AI126" s="989"/>
      <c r="AJ126" s="990"/>
      <c r="AK126" s="991">
        <v>129106</v>
      </c>
      <c r="AL126" s="989"/>
      <c r="AM126" s="989"/>
      <c r="AN126" s="989"/>
      <c r="AO126" s="990"/>
      <c r="AP126" s="992">
        <v>0.7</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3045</v>
      </c>
      <c r="AB127" s="989"/>
      <c r="AC127" s="989"/>
      <c r="AD127" s="989"/>
      <c r="AE127" s="990"/>
      <c r="AF127" s="991">
        <v>3644</v>
      </c>
      <c r="AG127" s="989"/>
      <c r="AH127" s="989"/>
      <c r="AI127" s="989"/>
      <c r="AJ127" s="990"/>
      <c r="AK127" s="991">
        <v>2488</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12.42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v>36034</v>
      </c>
      <c r="DH127" s="1078"/>
      <c r="DI127" s="1078"/>
      <c r="DJ127" s="1078"/>
      <c r="DK127" s="1078"/>
      <c r="DL127" s="1078">
        <v>36053</v>
      </c>
      <c r="DM127" s="1078"/>
      <c r="DN127" s="1078"/>
      <c r="DO127" s="1078"/>
      <c r="DP127" s="1078"/>
      <c r="DQ127" s="1078">
        <v>31513</v>
      </c>
      <c r="DR127" s="1078"/>
      <c r="DS127" s="1078"/>
      <c r="DT127" s="1078"/>
      <c r="DU127" s="1078"/>
      <c r="DV127" s="1079">
        <v>0.2</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84784</v>
      </c>
      <c r="AB128" s="1120"/>
      <c r="AC128" s="1120"/>
      <c r="AD128" s="1120"/>
      <c r="AE128" s="1121"/>
      <c r="AF128" s="1122">
        <v>72128</v>
      </c>
      <c r="AG128" s="1120"/>
      <c r="AH128" s="1120"/>
      <c r="AI128" s="1120"/>
      <c r="AJ128" s="1121"/>
      <c r="AK128" s="1122">
        <v>72657</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17.420000000000002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21450592</v>
      </c>
      <c r="AB129" s="989"/>
      <c r="AC129" s="989"/>
      <c r="AD129" s="989"/>
      <c r="AE129" s="990"/>
      <c r="AF129" s="991">
        <v>21206548</v>
      </c>
      <c r="AG129" s="989"/>
      <c r="AH129" s="989"/>
      <c r="AI129" s="989"/>
      <c r="AJ129" s="990"/>
      <c r="AK129" s="991">
        <v>20760184</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8.6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3274906</v>
      </c>
      <c r="AB130" s="989"/>
      <c r="AC130" s="989"/>
      <c r="AD130" s="989"/>
      <c r="AE130" s="990"/>
      <c r="AF130" s="991">
        <v>3306221</v>
      </c>
      <c r="AG130" s="989"/>
      <c r="AH130" s="989"/>
      <c r="AI130" s="989"/>
      <c r="AJ130" s="990"/>
      <c r="AK130" s="991">
        <v>3067726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18175686</v>
      </c>
      <c r="AB131" s="1028"/>
      <c r="AC131" s="1028"/>
      <c r="AD131" s="1028"/>
      <c r="AE131" s="1029"/>
      <c r="AF131" s="1030">
        <v>17900327</v>
      </c>
      <c r="AG131" s="1028"/>
      <c r="AH131" s="1028"/>
      <c r="AI131" s="1028"/>
      <c r="AJ131" s="1029"/>
      <c r="AK131" s="1030">
        <v>17692458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8.9714633050000003</v>
      </c>
      <c r="AB132" s="1134"/>
      <c r="AC132" s="1134"/>
      <c r="AD132" s="1134"/>
      <c r="AE132" s="1135"/>
      <c r="AF132" s="1136">
        <v>8.3682326029999992</v>
      </c>
      <c r="AG132" s="1134"/>
      <c r="AH132" s="1134"/>
      <c r="AI132" s="1134"/>
      <c r="AJ132" s="1135"/>
      <c r="AK132" s="1136">
        <v>8.7193876620000008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9</v>
      </c>
      <c r="AB133" s="1141"/>
      <c r="AC133" s="1141"/>
      <c r="AD133" s="1141"/>
      <c r="AE133" s="1142"/>
      <c r="AF133" s="1140">
        <v>8.6</v>
      </c>
      <c r="AG133" s="1141"/>
      <c r="AH133" s="1141"/>
      <c r="AI133" s="1141"/>
      <c r="AJ133" s="1142"/>
      <c r="AK133" s="1140">
        <v>8.6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4798305</v>
      </c>
      <c r="L9" s="264">
        <v>72428</v>
      </c>
      <c r="M9" s="265">
        <v>72299</v>
      </c>
      <c r="N9" s="266">
        <v>0.2</v>
      </c>
    </row>
    <row r="10" spans="1:16">
      <c r="A10" s="248"/>
      <c r="B10" s="244"/>
      <c r="C10" s="244"/>
      <c r="D10" s="244"/>
      <c r="E10" s="244"/>
      <c r="F10" s="244"/>
      <c r="G10" s="1149" t="s">
        <v>476</v>
      </c>
      <c r="H10" s="1150"/>
      <c r="I10" s="1150"/>
      <c r="J10" s="1151"/>
      <c r="K10" s="267">
        <v>588713</v>
      </c>
      <c r="L10" s="268">
        <v>8886</v>
      </c>
      <c r="M10" s="269">
        <v>5259</v>
      </c>
      <c r="N10" s="270">
        <v>69</v>
      </c>
    </row>
    <row r="11" spans="1:16" ht="13.5" customHeight="1">
      <c r="A11" s="248"/>
      <c r="B11" s="244"/>
      <c r="C11" s="244"/>
      <c r="D11" s="244"/>
      <c r="E11" s="244"/>
      <c r="F11" s="244"/>
      <c r="G11" s="1149" t="s">
        <v>477</v>
      </c>
      <c r="H11" s="1150"/>
      <c r="I11" s="1150"/>
      <c r="J11" s="1151"/>
      <c r="K11" s="267">
        <v>529736</v>
      </c>
      <c r="L11" s="268">
        <v>7996</v>
      </c>
      <c r="M11" s="269">
        <v>5513</v>
      </c>
      <c r="N11" s="270">
        <v>45</v>
      </c>
    </row>
    <row r="12" spans="1:16" ht="13.5" customHeight="1">
      <c r="A12" s="248"/>
      <c r="B12" s="244"/>
      <c r="C12" s="244"/>
      <c r="D12" s="244"/>
      <c r="E12" s="244"/>
      <c r="F12" s="244"/>
      <c r="G12" s="1149" t="s">
        <v>478</v>
      </c>
      <c r="H12" s="1150"/>
      <c r="I12" s="1150"/>
      <c r="J12" s="1151"/>
      <c r="K12" s="267" t="s">
        <v>479</v>
      </c>
      <c r="L12" s="268" t="s">
        <v>479</v>
      </c>
      <c r="M12" s="269">
        <v>1180</v>
      </c>
      <c r="N12" s="270" t="s">
        <v>479</v>
      </c>
    </row>
    <row r="13" spans="1:16" ht="13.5" customHeight="1">
      <c r="A13" s="248"/>
      <c r="B13" s="244"/>
      <c r="C13" s="244"/>
      <c r="D13" s="244"/>
      <c r="E13" s="244"/>
      <c r="F13" s="244"/>
      <c r="G13" s="1149" t="s">
        <v>480</v>
      </c>
      <c r="H13" s="1150"/>
      <c r="I13" s="1150"/>
      <c r="J13" s="1151"/>
      <c r="K13" s="267">
        <v>198</v>
      </c>
      <c r="L13" s="268">
        <v>3</v>
      </c>
      <c r="M13" s="269">
        <v>2</v>
      </c>
      <c r="N13" s="270">
        <v>50</v>
      </c>
    </row>
    <row r="14" spans="1:16" ht="13.5" customHeight="1">
      <c r="A14" s="248"/>
      <c r="B14" s="244"/>
      <c r="C14" s="244"/>
      <c r="D14" s="244"/>
      <c r="E14" s="244"/>
      <c r="F14" s="244"/>
      <c r="G14" s="1149" t="s">
        <v>481</v>
      </c>
      <c r="H14" s="1150"/>
      <c r="I14" s="1150"/>
      <c r="J14" s="1151"/>
      <c r="K14" s="267">
        <v>335936</v>
      </c>
      <c r="L14" s="268">
        <v>5071</v>
      </c>
      <c r="M14" s="269">
        <v>3170</v>
      </c>
      <c r="N14" s="270">
        <v>60</v>
      </c>
    </row>
    <row r="15" spans="1:16" ht="13.5" customHeight="1">
      <c r="A15" s="248"/>
      <c r="B15" s="244"/>
      <c r="C15" s="244"/>
      <c r="D15" s="244"/>
      <c r="E15" s="244"/>
      <c r="F15" s="244"/>
      <c r="G15" s="1149" t="s">
        <v>482</v>
      </c>
      <c r="H15" s="1150"/>
      <c r="I15" s="1150"/>
      <c r="J15" s="1151"/>
      <c r="K15" s="267">
        <v>210455</v>
      </c>
      <c r="L15" s="268">
        <v>3177</v>
      </c>
      <c r="M15" s="269">
        <v>1822</v>
      </c>
      <c r="N15" s="270">
        <v>74.400000000000006</v>
      </c>
    </row>
    <row r="16" spans="1:16">
      <c r="A16" s="248"/>
      <c r="B16" s="244"/>
      <c r="C16" s="244"/>
      <c r="D16" s="244"/>
      <c r="E16" s="244"/>
      <c r="F16" s="244"/>
      <c r="G16" s="1152" t="s">
        <v>483</v>
      </c>
      <c r="H16" s="1153"/>
      <c r="I16" s="1153"/>
      <c r="J16" s="1154"/>
      <c r="K16" s="268">
        <v>-509771</v>
      </c>
      <c r="L16" s="268">
        <v>-7695</v>
      </c>
      <c r="M16" s="269">
        <v>-7642</v>
      </c>
      <c r="N16" s="270">
        <v>0.7</v>
      </c>
    </row>
    <row r="17" spans="1:16">
      <c r="A17" s="248"/>
      <c r="B17" s="244"/>
      <c r="C17" s="244"/>
      <c r="D17" s="244"/>
      <c r="E17" s="244"/>
      <c r="F17" s="244"/>
      <c r="G17" s="1152" t="s">
        <v>166</v>
      </c>
      <c r="H17" s="1153"/>
      <c r="I17" s="1153"/>
      <c r="J17" s="1154"/>
      <c r="K17" s="268">
        <v>5953572</v>
      </c>
      <c r="L17" s="268">
        <v>89867</v>
      </c>
      <c r="M17" s="269">
        <v>81603</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7.8</v>
      </c>
      <c r="L21" s="281">
        <v>7.96</v>
      </c>
      <c r="M21" s="282">
        <v>-0.16</v>
      </c>
      <c r="N21" s="249"/>
      <c r="O21" s="283"/>
      <c r="P21" s="279"/>
    </row>
    <row r="22" spans="1:16" s="284" customFormat="1">
      <c r="A22" s="279"/>
      <c r="B22" s="249"/>
      <c r="C22" s="249"/>
      <c r="D22" s="249"/>
      <c r="E22" s="249"/>
      <c r="F22" s="249"/>
      <c r="G22" s="1144" t="s">
        <v>489</v>
      </c>
      <c r="H22" s="1145"/>
      <c r="I22" s="1145"/>
      <c r="J22" s="1146"/>
      <c r="K22" s="285">
        <v>101.6</v>
      </c>
      <c r="L22" s="286">
        <v>98.3</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3832121</v>
      </c>
      <c r="L32" s="294">
        <v>57844</v>
      </c>
      <c r="M32" s="295">
        <v>50969</v>
      </c>
      <c r="N32" s="296">
        <v>13.5</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v>29</v>
      </c>
      <c r="N34" s="296" t="s">
        <v>479</v>
      </c>
    </row>
    <row r="35" spans="1:16" ht="27" customHeight="1">
      <c r="A35" s="248"/>
      <c r="B35" s="244"/>
      <c r="C35" s="244"/>
      <c r="D35" s="244"/>
      <c r="E35" s="244"/>
      <c r="F35" s="244"/>
      <c r="G35" s="1160" t="s">
        <v>496</v>
      </c>
      <c r="H35" s="1161"/>
      <c r="I35" s="1161"/>
      <c r="J35" s="1162"/>
      <c r="K35" s="294">
        <v>439659</v>
      </c>
      <c r="L35" s="294">
        <v>6636</v>
      </c>
      <c r="M35" s="295">
        <v>14294</v>
      </c>
      <c r="N35" s="296">
        <v>-53.6</v>
      </c>
    </row>
    <row r="36" spans="1:16" ht="27" customHeight="1">
      <c r="A36" s="248"/>
      <c r="B36" s="244"/>
      <c r="C36" s="244"/>
      <c r="D36" s="244"/>
      <c r="E36" s="244"/>
      <c r="F36" s="244"/>
      <c r="G36" s="1160" t="s">
        <v>497</v>
      </c>
      <c r="H36" s="1161"/>
      <c r="I36" s="1161"/>
      <c r="J36" s="1162"/>
      <c r="K36" s="294">
        <v>279174</v>
      </c>
      <c r="L36" s="294">
        <v>4214</v>
      </c>
      <c r="M36" s="295">
        <v>1493</v>
      </c>
      <c r="N36" s="296">
        <v>182.3</v>
      </c>
    </row>
    <row r="37" spans="1:16" ht="13.5" customHeight="1">
      <c r="A37" s="248"/>
      <c r="B37" s="244"/>
      <c r="C37" s="244"/>
      <c r="D37" s="244"/>
      <c r="E37" s="244"/>
      <c r="F37" s="244"/>
      <c r="G37" s="1160" t="s">
        <v>498</v>
      </c>
      <c r="H37" s="1161"/>
      <c r="I37" s="1161"/>
      <c r="J37" s="1162"/>
      <c r="K37" s="294">
        <v>131672</v>
      </c>
      <c r="L37" s="294">
        <v>1988</v>
      </c>
      <c r="M37" s="295">
        <v>1584</v>
      </c>
      <c r="N37" s="296">
        <v>25.5</v>
      </c>
    </row>
    <row r="38" spans="1:16" ht="27" customHeight="1">
      <c r="A38" s="248"/>
      <c r="B38" s="244"/>
      <c r="C38" s="244"/>
      <c r="D38" s="244"/>
      <c r="E38" s="244"/>
      <c r="F38" s="244"/>
      <c r="G38" s="1163" t="s">
        <v>499</v>
      </c>
      <c r="H38" s="1164"/>
      <c r="I38" s="1164"/>
      <c r="J38" s="1165"/>
      <c r="K38" s="297">
        <v>431</v>
      </c>
      <c r="L38" s="297">
        <v>7</v>
      </c>
      <c r="M38" s="298">
        <v>4</v>
      </c>
      <c r="N38" s="299">
        <v>75</v>
      </c>
      <c r="O38" s="293"/>
    </row>
    <row r="39" spans="1:16">
      <c r="A39" s="248"/>
      <c r="B39" s="244"/>
      <c r="C39" s="244"/>
      <c r="D39" s="244"/>
      <c r="E39" s="244"/>
      <c r="F39" s="244"/>
      <c r="G39" s="1163" t="s">
        <v>500</v>
      </c>
      <c r="H39" s="1164"/>
      <c r="I39" s="1164"/>
      <c r="J39" s="1165"/>
      <c r="K39" s="300">
        <v>-72657</v>
      </c>
      <c r="L39" s="300">
        <v>-1097</v>
      </c>
      <c r="M39" s="301">
        <v>-4432</v>
      </c>
      <c r="N39" s="302">
        <v>-75.2</v>
      </c>
      <c r="O39" s="293"/>
    </row>
    <row r="40" spans="1:16" ht="27" customHeight="1">
      <c r="A40" s="248"/>
      <c r="B40" s="244"/>
      <c r="C40" s="244"/>
      <c r="D40" s="244"/>
      <c r="E40" s="244"/>
      <c r="F40" s="244"/>
      <c r="G40" s="1160" t="s">
        <v>501</v>
      </c>
      <c r="H40" s="1161"/>
      <c r="I40" s="1161"/>
      <c r="J40" s="1162"/>
      <c r="K40" s="300">
        <v>-3067726</v>
      </c>
      <c r="L40" s="300">
        <v>-46306</v>
      </c>
      <c r="M40" s="301">
        <v>-44638</v>
      </c>
      <c r="N40" s="302">
        <v>3.7</v>
      </c>
      <c r="O40" s="293"/>
    </row>
    <row r="41" spans="1:16">
      <c r="A41" s="248"/>
      <c r="B41" s="244"/>
      <c r="C41" s="244"/>
      <c r="D41" s="244"/>
      <c r="E41" s="244"/>
      <c r="F41" s="244"/>
      <c r="G41" s="1166" t="s">
        <v>277</v>
      </c>
      <c r="H41" s="1167"/>
      <c r="I41" s="1167"/>
      <c r="J41" s="1168"/>
      <c r="K41" s="294">
        <v>1542674</v>
      </c>
      <c r="L41" s="300">
        <v>23286</v>
      </c>
      <c r="M41" s="301">
        <v>19303</v>
      </c>
      <c r="N41" s="302">
        <v>20.6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4127107</v>
      </c>
      <c r="J51" s="320">
        <v>59720</v>
      </c>
      <c r="K51" s="321">
        <v>-31.9</v>
      </c>
      <c r="L51" s="322">
        <v>47569</v>
      </c>
      <c r="M51" s="323">
        <v>-28.9</v>
      </c>
      <c r="N51" s="324">
        <v>-3</v>
      </c>
    </row>
    <row r="52" spans="1:14">
      <c r="A52" s="248"/>
      <c r="B52" s="244"/>
      <c r="C52" s="244"/>
      <c r="D52" s="244"/>
      <c r="E52" s="244"/>
      <c r="F52" s="244"/>
      <c r="G52" s="325"/>
      <c r="H52" s="326" t="s">
        <v>512</v>
      </c>
      <c r="I52" s="327">
        <v>2525804</v>
      </c>
      <c r="J52" s="328">
        <v>36549</v>
      </c>
      <c r="K52" s="329">
        <v>0</v>
      </c>
      <c r="L52" s="330">
        <v>26255</v>
      </c>
      <c r="M52" s="331">
        <v>-27.7</v>
      </c>
      <c r="N52" s="332">
        <v>27.7</v>
      </c>
    </row>
    <row r="53" spans="1:14">
      <c r="A53" s="248"/>
      <c r="B53" s="244"/>
      <c r="C53" s="244"/>
      <c r="D53" s="244"/>
      <c r="E53" s="244"/>
      <c r="F53" s="244"/>
      <c r="G53" s="310" t="s">
        <v>513</v>
      </c>
      <c r="H53" s="311"/>
      <c r="I53" s="319">
        <v>3887073</v>
      </c>
      <c r="J53" s="320">
        <v>56683</v>
      </c>
      <c r="K53" s="321">
        <v>-5.0999999999999996</v>
      </c>
      <c r="L53" s="322">
        <v>50880</v>
      </c>
      <c r="M53" s="323">
        <v>7</v>
      </c>
      <c r="N53" s="324">
        <v>-12.1</v>
      </c>
    </row>
    <row r="54" spans="1:14">
      <c r="A54" s="248"/>
      <c r="B54" s="244"/>
      <c r="C54" s="244"/>
      <c r="D54" s="244"/>
      <c r="E54" s="244"/>
      <c r="F54" s="244"/>
      <c r="G54" s="325"/>
      <c r="H54" s="326" t="s">
        <v>512</v>
      </c>
      <c r="I54" s="327">
        <v>2303729</v>
      </c>
      <c r="J54" s="328">
        <v>33594</v>
      </c>
      <c r="K54" s="329">
        <v>-8.1</v>
      </c>
      <c r="L54" s="330">
        <v>26879</v>
      </c>
      <c r="M54" s="331">
        <v>2.4</v>
      </c>
      <c r="N54" s="332">
        <v>-10.5</v>
      </c>
    </row>
    <row r="55" spans="1:14">
      <c r="A55" s="248"/>
      <c r="B55" s="244"/>
      <c r="C55" s="244"/>
      <c r="D55" s="244"/>
      <c r="E55" s="244"/>
      <c r="F55" s="244"/>
      <c r="G55" s="310" t="s">
        <v>514</v>
      </c>
      <c r="H55" s="311"/>
      <c r="I55" s="319">
        <v>4096739</v>
      </c>
      <c r="J55" s="320">
        <v>60283</v>
      </c>
      <c r="K55" s="321">
        <v>6.4</v>
      </c>
      <c r="L55" s="322">
        <v>63956</v>
      </c>
      <c r="M55" s="323">
        <v>25.7</v>
      </c>
      <c r="N55" s="324">
        <v>-19.3</v>
      </c>
    </row>
    <row r="56" spans="1:14">
      <c r="A56" s="248"/>
      <c r="B56" s="244"/>
      <c r="C56" s="244"/>
      <c r="D56" s="244"/>
      <c r="E56" s="244"/>
      <c r="F56" s="244"/>
      <c r="G56" s="325"/>
      <c r="H56" s="326" t="s">
        <v>512</v>
      </c>
      <c r="I56" s="327">
        <v>1985148</v>
      </c>
      <c r="J56" s="328">
        <v>29211</v>
      </c>
      <c r="K56" s="329">
        <v>-13</v>
      </c>
      <c r="L56" s="330">
        <v>29239</v>
      </c>
      <c r="M56" s="331">
        <v>8.8000000000000007</v>
      </c>
      <c r="N56" s="332">
        <v>-21.8</v>
      </c>
    </row>
    <row r="57" spans="1:14">
      <c r="A57" s="248"/>
      <c r="B57" s="244"/>
      <c r="C57" s="244"/>
      <c r="D57" s="244"/>
      <c r="E57" s="244"/>
      <c r="F57" s="244"/>
      <c r="G57" s="310" t="s">
        <v>515</v>
      </c>
      <c r="H57" s="311"/>
      <c r="I57" s="319">
        <v>4082933</v>
      </c>
      <c r="J57" s="320">
        <v>60717</v>
      </c>
      <c r="K57" s="321">
        <v>0.7</v>
      </c>
      <c r="L57" s="322">
        <v>66255</v>
      </c>
      <c r="M57" s="323">
        <v>3.6</v>
      </c>
      <c r="N57" s="324">
        <v>-2.9</v>
      </c>
    </row>
    <row r="58" spans="1:14">
      <c r="A58" s="248"/>
      <c r="B58" s="244"/>
      <c r="C58" s="244"/>
      <c r="D58" s="244"/>
      <c r="E58" s="244"/>
      <c r="F58" s="244"/>
      <c r="G58" s="325"/>
      <c r="H58" s="326" t="s">
        <v>512</v>
      </c>
      <c r="I58" s="327">
        <v>2123827</v>
      </c>
      <c r="J58" s="328">
        <v>31583</v>
      </c>
      <c r="K58" s="329">
        <v>8.1</v>
      </c>
      <c r="L58" s="330">
        <v>31822</v>
      </c>
      <c r="M58" s="331">
        <v>8.8000000000000007</v>
      </c>
      <c r="N58" s="332">
        <v>-0.7</v>
      </c>
    </row>
    <row r="59" spans="1:14">
      <c r="A59" s="248"/>
      <c r="B59" s="244"/>
      <c r="C59" s="244"/>
      <c r="D59" s="244"/>
      <c r="E59" s="244"/>
      <c r="F59" s="244"/>
      <c r="G59" s="310" t="s">
        <v>516</v>
      </c>
      <c r="H59" s="311"/>
      <c r="I59" s="319">
        <v>4803647</v>
      </c>
      <c r="J59" s="320">
        <v>72509</v>
      </c>
      <c r="K59" s="321">
        <v>19.399999999999999</v>
      </c>
      <c r="L59" s="322">
        <v>92247</v>
      </c>
      <c r="M59" s="323">
        <v>39.200000000000003</v>
      </c>
      <c r="N59" s="324">
        <v>-19.8</v>
      </c>
    </row>
    <row r="60" spans="1:14">
      <c r="A60" s="248"/>
      <c r="B60" s="244"/>
      <c r="C60" s="244"/>
      <c r="D60" s="244"/>
      <c r="E60" s="244"/>
      <c r="F60" s="244"/>
      <c r="G60" s="325"/>
      <c r="H60" s="326" t="s">
        <v>512</v>
      </c>
      <c r="I60" s="333">
        <v>3214436</v>
      </c>
      <c r="J60" s="328">
        <v>48521</v>
      </c>
      <c r="K60" s="329">
        <v>53.6</v>
      </c>
      <c r="L60" s="330">
        <v>37204</v>
      </c>
      <c r="M60" s="331">
        <v>16.899999999999999</v>
      </c>
      <c r="N60" s="332">
        <v>36.700000000000003</v>
      </c>
    </row>
    <row r="61" spans="1:14">
      <c r="A61" s="248"/>
      <c r="B61" s="244"/>
      <c r="C61" s="244"/>
      <c r="D61" s="244"/>
      <c r="E61" s="244"/>
      <c r="F61" s="244"/>
      <c r="G61" s="310" t="s">
        <v>517</v>
      </c>
      <c r="H61" s="334"/>
      <c r="I61" s="335">
        <v>4199500</v>
      </c>
      <c r="J61" s="336">
        <v>61982</v>
      </c>
      <c r="K61" s="337">
        <v>-2.1</v>
      </c>
      <c r="L61" s="338">
        <v>64181</v>
      </c>
      <c r="M61" s="339">
        <v>9.3000000000000007</v>
      </c>
      <c r="N61" s="324">
        <v>-11.4</v>
      </c>
    </row>
    <row r="62" spans="1:14">
      <c r="A62" s="248"/>
      <c r="B62" s="244"/>
      <c r="C62" s="244"/>
      <c r="D62" s="244"/>
      <c r="E62" s="244"/>
      <c r="F62" s="244"/>
      <c r="G62" s="325"/>
      <c r="H62" s="326" t="s">
        <v>512</v>
      </c>
      <c r="I62" s="327">
        <v>2430589</v>
      </c>
      <c r="J62" s="328">
        <v>35892</v>
      </c>
      <c r="K62" s="329">
        <v>8.1</v>
      </c>
      <c r="L62" s="330">
        <v>30280</v>
      </c>
      <c r="M62" s="331">
        <v>1.8</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42.07</v>
      </c>
      <c r="G47" s="12">
        <v>53.95</v>
      </c>
      <c r="H47" s="12">
        <v>46.67</v>
      </c>
      <c r="I47" s="12">
        <v>55.36</v>
      </c>
      <c r="J47" s="13">
        <v>59.99</v>
      </c>
    </row>
    <row r="48" spans="2:10" ht="57.75" customHeight="1">
      <c r="B48" s="14"/>
      <c r="C48" s="1171" t="s">
        <v>4</v>
      </c>
      <c r="D48" s="1171"/>
      <c r="E48" s="1172"/>
      <c r="F48" s="15">
        <v>6.75</v>
      </c>
      <c r="G48" s="16">
        <v>4.54</v>
      </c>
      <c r="H48" s="16">
        <v>3.88</v>
      </c>
      <c r="I48" s="16">
        <v>2.35</v>
      </c>
      <c r="J48" s="17">
        <v>9.5</v>
      </c>
    </row>
    <row r="49" spans="2:10" ht="57.75" customHeight="1" thickBot="1">
      <c r="B49" s="18"/>
      <c r="C49" s="1173" t="s">
        <v>5</v>
      </c>
      <c r="D49" s="1173"/>
      <c r="E49" s="1174"/>
      <c r="F49" s="19">
        <v>2.35</v>
      </c>
      <c r="G49" s="20">
        <v>4.57</v>
      </c>
      <c r="H49" s="20" t="s">
        <v>524</v>
      </c>
      <c r="I49" s="20">
        <v>4.22</v>
      </c>
      <c r="J49" s="21">
        <v>10.050000000000001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2017-03-03T01:41:40Z</cp:lastPrinted>
  <dcterms:created xsi:type="dcterms:W3CDTF">2017-02-15T22:26:09Z</dcterms:created>
  <dcterms:modified xsi:type="dcterms:W3CDTF">2017-05-10T13:39:37Z</dcterms:modified>
  <cp:category/>
</cp:coreProperties>
</file>