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5" yWindow="5880" windowWidth="17985" windowHeight="56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AO35"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BE39"/>
  <c r="AM39"/>
  <c r="U39"/>
  <c r="C39"/>
  <c r="BE38"/>
  <c r="AM38"/>
  <c r="U38"/>
  <c r="C38"/>
  <c r="BE37"/>
  <c r="AM37"/>
  <c r="U37"/>
  <c r="C37"/>
  <c r="BE36"/>
  <c r="AM36"/>
  <c r="C36"/>
  <c r="BE35"/>
  <c r="BW34"/>
  <c r="BW35" s="1"/>
  <c r="BW36" s="1"/>
  <c r="BW37" s="1"/>
  <c r="BW38" s="1"/>
  <c r="BW39" s="1"/>
  <c r="BE34"/>
  <c r="C34"/>
  <c r="CO34" l="1"/>
  <c r="CO35" s="1"/>
  <c r="CO36" s="1"/>
  <c r="CO37" s="1"/>
  <c r="CO38" s="1"/>
  <c r="CO39" s="1"/>
  <c r="C35"/>
  <c r="U34"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c r="AM35" s="1"/>
</calcChain>
</file>

<file path=xl/sharedStrings.xml><?xml version="1.0" encoding="utf-8"?>
<sst xmlns="http://schemas.openxmlformats.org/spreadsheetml/2006/main" count="1016" uniqueCount="557">
  <si>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</si>
  <si>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</si>
  <si>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</si>
  <si>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</si>
  <si>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</si>
  <si>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</si>
  <si>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</si>
  <si>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</si>
  <si>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</si>
  <si>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</si>
  <si>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</si>
  <si>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</si>
  <si>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</si>
  <si>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</si>
  <si>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</si>
  <si>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</si>
  <si>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</si>
  <si>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</si>
  <si>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</si>
  <si>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</si>
  <si>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</si>
  <si>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</si>
  <si>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</si>
  <si>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</si>
  <si>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</si>
  <si>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</si>
  <si>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</si>
  <si>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</si>
  <si>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</si>
  <si>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</si>
  <si>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</si>
  <si>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</si>
  <si>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</si>
  <si>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</si>
  <si>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</si>
  <si>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</si>
  <si>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</si>
  <si>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</si>
  <si>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</si>
  <si>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</si>
  <si>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</si>
  <si>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</si>
  <si>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</si>
  <si>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</si>
  <si>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</si>
  <si>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</si>
  <si>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</si>
  <si>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</si>
  <si>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</si>
  <si>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</si>
  <si>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</si>
  <si>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</si>
  <si>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</si>
  <si>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</si>
  <si>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</si>
  <si>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</si>
  <si>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</si>
  <si>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</si>
  <si>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</si>
  <si>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</si>
  <si>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</si>
  <si>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</si>
  <si>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</si>
  <si>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</si>
  <si>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</si>
  <si>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</si>
  <si>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</si>
  <si>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</si>
  <si>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</si>
  <si>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</si>
  <si>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</si>
  <si>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</si>
  <si>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</si>
  <si>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</si>
  <si>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</si>
  <si>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</si>
  <si>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</si>
  <si>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</si>
  <si>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</si>
  <si>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</si>
  <si>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</si>
  <si>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</si>
  <si>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大牟田市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</si>
  <si>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</si>
  <si>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</si>
  <si>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</si>
  <si>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</si>
  <si>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</si>
  <si>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</si>
  <si>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</si>
  <si>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</si>
  <si>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</si>
  <si>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</si>
  <si>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</si>
  <si>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</si>
  <si>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</si>
  <si>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</si>
  <si>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</si>
  <si>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</si>
  <si>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</si>
  <si>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</si>
  <si>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</si>
  <si>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</si>
  <si>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</si>
  <si>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</si>
  <si>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</si>
  <si>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</si>
  <si>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</si>
  <si>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</si>
  <si>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</si>
  <si>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</si>
  <si>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</si>
  <si>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</si>
  <si>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</si>
  <si>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</si>
  <si>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</si>
  <si>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</si>
  <si>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</si>
  <si>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</si>
  <si>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</si>
  <si>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</si>
  <si>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</si>
  <si>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</si>
  <si>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</si>
  <si>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</si>
  <si>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</si>
  <si>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</si>
  <si>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</si>
  <si>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</si>
  <si>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</si>
  <si>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</si>
  <si>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</si>
  <si>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</si>
  <si>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</si>
  <si>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</si>
  <si>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</si>
  <si>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</si>
  <si>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</si>
  <si>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</si>
  <si>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</si>
  <si>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</si>
  <si>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</si>
  <si>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</si>
  <si>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</si>
  <si>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</si>
  <si>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</si>
  <si>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</si>
  <si>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</si>
  <si>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</si>
  <si>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</si>
  <si>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</si>
  <si>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</si>
  <si>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</si>
  <si>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</si>
  <si>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</si>
  <si>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</si>
  <si>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</si>
  <si>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</si>
  <si>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</si>
  <si>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</si>
  <si>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</si>
  <si>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</si>
  <si>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</si>
  <si>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</si>
  <si>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</si>
  <si>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</si>
  <si>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</si>
  <si>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</si>
  <si>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</si>
  <si>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</si>
  <si>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</si>
  <si>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</si>
  <si>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</si>
  <si>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</si>
  <si>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</si>
  <si>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</si>
  <si>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</si>
  <si>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</si>
  <si>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</si>
  <si>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</si>
  <si>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</si>
  <si>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</si>
  <si>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</si>
  <si>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</si>
  <si>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</si>
  <si>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</si>
  <si>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</si>
  <si>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</si>
  <si>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</si>
  <si>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</si>
  <si>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</si>
  <si>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</si>
  <si>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</si>
  <si>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福岡県大牟田市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</si>
  <si>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</si>
  <si>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</si>
  <si>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</si>
  <si>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</si>
  <si>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</si>
  <si>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</si>
  <si>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</si>
  <si>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</si>
  <si>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</si>
  <si>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</si>
  <si>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</si>
  <si>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</si>
  <si>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</si>
  <si>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</si>
  <si>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</si>
  <si>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</si>
  <si>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</si>
  <si>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</si>
  <si>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</si>
  <si>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</si>
  <si>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</si>
  <si>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</si>
  <si>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</si>
  <si>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</si>
  <si>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</si>
  <si>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</si>
  <si>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</si>
  <si>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</si>
  <si>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</si>
  <si>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</si>
  <si>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</si>
  <si>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</si>
  <si>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</si>
  <si>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</si>
  <si>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</si>
  <si>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</si>
  <si>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</si>
  <si>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</si>
  <si>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</si>
  <si>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</si>
  <si>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</si>
  <si>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</si>
  <si>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</si>
  <si>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</si>
  <si>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</si>
  <si>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</si>
  <si>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</si>
  <si>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</si>
  <si>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</si>
  <si>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</si>
  <si>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</si>
  <si>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</si>
  <si>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</si>
  <si>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</si>
  <si>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</si>
  <si>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</si>
  <si>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</si>
  <si>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</si>
  <si>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</si>
  <si>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</si>
  <si>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</si>
  <si>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</si>
  <si>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</si>
  <si>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</si>
  <si>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</si>
  <si>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</si>
  <si>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</si>
  <si>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</si>
  <si>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</si>
  <si>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</si>
  <si>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</si>
  <si>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</si>
  <si>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</si>
  <si>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</si>
  <si>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</si>
  <si>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</si>
  <si>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</si>
  <si>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</si>
  <si>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</si>
  <si>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</si>
  <si>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</si>
  <si>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</si>
  <si>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</si>
  <si>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</si>
  <si>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</si>
  <si>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</si>
  <si>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</si>
  <si>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</si>
  <si>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</si>
  <si>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</si>
  <si>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</si>
  <si>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</si>
  <si>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</si>
  <si>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</si>
  <si>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</si>
  <si>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</si>
  <si>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</si>
  <si>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</si>
  <si>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</si>
  <si>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</si>
  <si>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</si>
  <si>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</si>
  <si>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</si>
  <si>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</si>
  <si>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</si>
  <si>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</si>
  <si>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</si>
  <si>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</si>
  <si>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</si>
  <si>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</si>
  <si>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</si>
  <si>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</si>
  <si>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</si>
  <si>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</si>
  <si>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</si>
  <si>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</si>
  <si>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</si>
  <si>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</si>
  <si>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</si>
  <si>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</si>
  <si>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</si>
  <si>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</si>
  <si>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</si>
  <si>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</si>
  <si>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</si>
  <si>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</si>
  <si>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</si>
  <si>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</si>
  <si>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</si>
  <si>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</si>
  <si>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</si>
  <si>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</si>
  <si>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</si>
  <si>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</si>
  <si>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</si>
  <si>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</si>
  <si>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</si>
  <si>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</si>
  <si>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</si>
  <si>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</si>
  <si>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</si>
  <si>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</si>
  <si>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</si>
  <si>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</si>
  <si>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</si>
  <si>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</si>
  <si>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</si>
  <si>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福岡県大牟田市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</si>
  <si>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</si>
  <si>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</si>
  <si>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</si>
  <si>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</si>
  <si>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</si>
  <si>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</si>
  <si>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</si>
  <si>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</si>
  <si>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</si>
  <si>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</si>
  <si>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</si>
  <si>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</si>
  <si>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</si>
  <si>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</si>
  <si>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</si>
  <si>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</si>
  <si>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</si>
  <si>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</si>
  <si>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</si>
  <si>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</si>
  <si>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</si>
  <si>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</si>
  <si>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</si>
  <si>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</si>
  <si>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</si>
  <si>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</si>
  <si>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</si>
  <si>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</si>
  <si>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</si>
  <si>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</si>
  <si>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</si>
  <si>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</si>
  <si>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</si>
  <si>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</si>
  <si>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</si>
  <si>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</si>
  <si>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</si>
  <si>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</si>
  <si>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</si>
  <si>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</si>
  <si>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</si>
  <si>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</si>
  <si>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</si>
  <si>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</si>
  <si>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</si>
  <si>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</si>
  <si>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</si>
  <si>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</si>
  <si>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</si>
  <si>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</si>
  <si>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</si>
  <si>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</si>
  <si>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</si>
  <si>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</si>
  <si>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</si>
  <si>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</si>
  <si>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</si>
  <si>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</si>
  <si>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</si>
  <si>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</si>
  <si>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</si>
  <si>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</si>
  <si>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</si>
  <si>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</si>
  <si>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</si>
  <si>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</si>
  <si>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</si>
  <si>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</si>
  <si>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</si>
  <si>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</si>
  <si>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</si>
  <si>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</si>
  <si>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</si>
  <si>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</si>
  <si>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</si>
  <si>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</si>
  <si>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</si>
  <si>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</si>
  <si>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</si>
  <si>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</si>
  <si>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</si>
  <si>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</si>
  <si>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</si>
  <si>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</si>
  <si>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</si>
  <si>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</si>
  <si>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</si>
  <si>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</si>
  <si>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</si>
  <si>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</si>
  <si>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</si>
  <si>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</si>
  <si>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</si>
  <si>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</si>
  <si>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</si>
  <si>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</si>
  <si>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</si>
  <si>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</si>
  <si>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</si>
  <si>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</si>
  <si>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</si>
  <si>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</si>
  <si>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</si>
  <si>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</si>
  <si>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</si>
  <si>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</si>
  <si>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</si>
  <si>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</si>
  <si>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</si>
  <si>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</si>
  <si>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</si>
  <si>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</si>
  <si>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</si>
  <si>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</si>
  <si>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</si>
  <si>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</si>
  <si>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</si>
  <si>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</si>
  <si>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</si>
  <si>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</si>
  <si>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</si>
  <si>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</si>
  <si>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</si>
  <si>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</si>
  <si>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</si>
  <si>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</si>
  <si>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</si>
  <si>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</si>
  <si>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</si>
  <si>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</si>
  <si>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</si>
  <si>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</si>
  <si>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</si>
  <si>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</si>
  <si>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</si>
  <si>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</si>
  <si>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</si>
  <si>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</si>
  <si>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</si>
  <si>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</si>
  <si>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</si>
  <si>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</si>
  <si>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</si>
  <si>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</si>
  <si>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</si>
  <si>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</si>
  <si>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</si>
  <si>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</si>
  <si>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</si>
  <si>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</si>
  <si>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</si>
  <si>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</si>
  <si>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</si>
  <si>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</si>
  <si>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</si>
  <si>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</si>
  <si>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</si>
  <si>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</si>
  <si>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</si>
  <si>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</si>
  <si>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</si>
  <si>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</si>
  <si>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</si>
  <si>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</si>
  <si>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</si>
  <si>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</si>
  <si>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</si>
  <si>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</si>
  <si>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</si>
  <si>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</si>
  <si>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</si>
  <si>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</si>
  <si>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</si>
  <si>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</si>
  <si>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</si>
  <si>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</si>
  <si>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</si>
  <si>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</si>
  <si>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国民健康保険事業</t>
  </si>
  <si>
    <t>▲ 0.27</t>
  </si>
  <si>
    <t>水道事業会計</t>
  </si>
  <si>
    <t>一般会計</t>
  </si>
  <si>
    <t>下水道事業会計</t>
  </si>
  <si>
    <t>介護保険事業</t>
  </si>
  <si>
    <t>後期高齢者医療事業</t>
  </si>
  <si>
    <t>病院事業債管理特別会計</t>
  </si>
  <si>
    <t>その他会計（赤字）</t>
  </si>
  <si>
    <t>その他会計（黒字）</t>
  </si>
  <si>
    <t>有明環境整備公社</t>
    <rPh sb="0" eb="2">
      <t>アリアケ</t>
    </rPh>
    <rPh sb="2" eb="4">
      <t>カンキョウ</t>
    </rPh>
    <rPh sb="4" eb="6">
      <t>セイビ</t>
    </rPh>
    <rPh sb="6" eb="8">
      <t>コウシャ</t>
    </rPh>
    <phoneticPr fontId="22"/>
  </si>
  <si>
    <t>大牟田文化振興財団</t>
    <rPh sb="0" eb="3">
      <t>オオムタ</t>
    </rPh>
    <rPh sb="3" eb="5">
      <t>ブンカ</t>
    </rPh>
    <rPh sb="5" eb="7">
      <t>シンコウ</t>
    </rPh>
    <rPh sb="7" eb="9">
      <t>ザイダン</t>
    </rPh>
    <phoneticPr fontId="22"/>
  </si>
  <si>
    <t>大牟田市地域活性化センター</t>
    <rPh sb="0" eb="4">
      <t>オオムタシ</t>
    </rPh>
    <rPh sb="4" eb="6">
      <t>チイキ</t>
    </rPh>
    <rPh sb="6" eb="9">
      <t>カッセイカ</t>
    </rPh>
    <phoneticPr fontId="22"/>
  </si>
  <si>
    <t>大牟田市土地開発公社</t>
    <rPh sb="0" eb="4">
      <t>オオムタシ</t>
    </rPh>
    <rPh sb="4" eb="6">
      <t>トチ</t>
    </rPh>
    <rPh sb="6" eb="8">
      <t>カイハツ</t>
    </rPh>
    <rPh sb="8" eb="10">
      <t>コウシャ</t>
    </rPh>
    <phoneticPr fontId="22"/>
  </si>
  <si>
    <t>大牟田市立病院</t>
    <rPh sb="0" eb="3">
      <t>オオムタ</t>
    </rPh>
    <rPh sb="3" eb="5">
      <t>シリツ</t>
    </rPh>
    <rPh sb="5" eb="7">
      <t>ビョウイン</t>
    </rPh>
    <phoneticPr fontId="2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</si>
  <si>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</si>
  <si>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22"/>
  </si>
  <si>
    <t>大牟田・荒尾清掃施設組合</t>
  </si>
  <si>
    <t>福岡県後期高齢者医療広域連合（一般会計）</t>
    <rPh sb="15" eb="17">
      <t>イッパン</t>
    </rPh>
    <rPh sb="17" eb="19">
      <t>カイケイ</t>
    </rPh>
    <phoneticPr fontId="22"/>
  </si>
  <si>
    <t>福岡県南広域水道企業団</t>
    <rPh sb="0" eb="3">
      <t>フクオカケン</t>
    </rPh>
    <rPh sb="3" eb="4">
      <t>ミナミ</t>
    </rPh>
    <rPh sb="4" eb="6">
      <t>コウイキ</t>
    </rPh>
    <rPh sb="6" eb="8">
      <t>スイドウ</t>
    </rPh>
    <rPh sb="8" eb="10">
      <t>キギョウ</t>
    </rPh>
    <rPh sb="10" eb="11">
      <t>ダン</t>
    </rPh>
    <phoneticPr fontId="22"/>
  </si>
  <si>
    <t>-</t>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</si>
  <si>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2"/>
  </si>
  <si>
    <t>福岡県後期高齢者医療広域連合（後期高齢者医療特別会計）</t>
    <rPh sb="15" eb="17">
      <t>コウキ</t>
    </rPh>
    <rPh sb="17" eb="20">
      <t>コウレイシャ</t>
    </rPh>
    <rPh sb="20" eb="22">
      <t>イリョウ</t>
    </rPh>
    <rPh sb="22" eb="24">
      <t>トクベツ</t>
    </rPh>
    <rPh sb="24" eb="26">
      <t>カイケイ</t>
    </rPh>
    <phoneticPr fontId="22"/>
  </si>
  <si>
    <t>法適用企業</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</si>
  <si>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</si>
  <si>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</si>
  <si>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</si>
  <si>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</si>
  <si>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</si>
  <si>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</si>
  <si>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</si>
  <si>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</si>
  <si>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</si>
  <si>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</si>
  <si>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</si>
  <si>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</si>
  <si>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類似団体と比較して高い数値であるが、将来負担比率については類似団体よりも職員数が多く退職手当負担見込額が多いことや財政調整基金等充当可能基金が少ないことが、また、実質公債費比率については類似団体よりも地方債現在高が多いことが影響している。
ただし、「職員配置適正化方針」（H28.4　851人⇒H32.4　812人（消防・病院部門除く）」などに基づく職員数の適正化による人件費の抑制や、地方債新規発行額を元金償還額の2/3以内とするという取組みの実施などにより、いずれの指標とも減少傾向にあり、今後もこれらの取組みを継続していくこととしている。</t>
    <rPh sb="27" eb="29">
      <t>スウチ</t>
    </rPh>
    <rPh sb="239" eb="241">
      <t>ジッシ</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</si>
</sst>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22722</c:v>
                </c:pt>
                <c:pt idx="1">
                  <c:v>27062</c:v>
                </c:pt>
                <c:pt idx="2">
                  <c:v>37046</c:v>
                </c:pt>
                <c:pt idx="3">
                  <c:v>40762</c:v>
                </c:pt>
                <c:pt idx="4">
                  <c:v>37165</c:v>
                </c:pt>
              </c:numCache>
            </c:numRef>
          </c:val>
        </c:ser>
        <c:marker val="1"/>
        <c:axId val="93358336"/>
        <c:axId val="94244864"/>
      </c:lineChart>
      <c:catAx>
        <c:axId val="933583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44864"/>
        <c:crosses val="autoZero"/>
        <c:auto val="1"/>
        <c:lblAlgn val="ctr"/>
        <c:lblOffset val="100"/>
        <c:tickLblSkip val="1"/>
        <c:tickMarkSkip val="1"/>
      </c:catAx>
      <c:valAx>
        <c:axId val="9424486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583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2.58</c:v>
                </c:pt>
                <c:pt idx="1">
                  <c:v>5.0599999999999996</c:v>
                </c:pt>
                <c:pt idx="2">
                  <c:v>4.45</c:v>
                </c:pt>
                <c:pt idx="3">
                  <c:v>1.64</c:v>
                </c:pt>
                <c:pt idx="4">
                  <c:v>2.42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1.37</c:v>
                </c:pt>
                <c:pt idx="1">
                  <c:v>2.65</c:v>
                </c:pt>
                <c:pt idx="2">
                  <c:v>5.3</c:v>
                </c:pt>
                <c:pt idx="3">
                  <c:v>7.42</c:v>
                </c:pt>
                <c:pt idx="4">
                  <c:v>8.1300000000000008</c:v>
                </c:pt>
              </c:numCache>
            </c:numRef>
          </c:val>
        </c:ser>
        <c:gapWidth val="250"/>
        <c:overlap val="100"/>
        <c:axId val="96157056"/>
        <c:axId val="962407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3.96</c:v>
                </c:pt>
                <c:pt idx="2">
                  <c:v>1.86</c:v>
                </c:pt>
                <c:pt idx="3">
                  <c:v>-0.55000000000000004</c:v>
                </c:pt>
                <c:pt idx="4">
                  <c:v>1.61</c:v>
                </c:pt>
              </c:numCache>
            </c:numRef>
          </c:val>
        </c:ser>
        <c:marker val="1"/>
        <c:axId val="96157056"/>
        <c:axId val="96240768"/>
      </c:lineChart>
      <c:catAx>
        <c:axId val="961570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40768"/>
        <c:crosses val="autoZero"/>
        <c:auto val="1"/>
        <c:lblAlgn val="ctr"/>
        <c:lblOffset val="100"/>
        <c:tickLblSkip val="1"/>
        <c:tickMarkSkip val="1"/>
      </c:catAx>
      <c:valAx>
        <c:axId val="962407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57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0.14000000000000001</c:v>
                </c:pt>
                <c:pt idx="4">
                  <c:v>#N/A</c:v>
                </c:pt>
                <c:pt idx="5">
                  <c:v>0.11</c:v>
                </c:pt>
                <c:pt idx="6">
                  <c:v>#N/A</c:v>
                </c:pt>
                <c:pt idx="7">
                  <c:v>0.13</c:v>
                </c:pt>
                <c:pt idx="8">
                  <c:v>#N/A</c:v>
                </c:pt>
                <c:pt idx="9">
                  <c:v>0.13</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0.01</c:v>
                </c:pt>
                <c:pt idx="4">
                  <c:v>#N/A</c:v>
                </c:pt>
                <c:pt idx="5">
                  <c:v>0.13</c:v>
                </c:pt>
                <c:pt idx="6">
                  <c:v>#N/A</c:v>
                </c:pt>
                <c:pt idx="7">
                  <c:v>0.01</c:v>
                </c:pt>
                <c:pt idx="8">
                  <c:v>#N/A</c:v>
                </c:pt>
                <c:pt idx="9">
                  <c:v>0.47</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0.31</c:v>
                </c:pt>
                <c:pt idx="2">
                  <c:v>#N/A</c:v>
                </c:pt>
                <c:pt idx="3">
                  <c:v>0.35</c:v>
                </c:pt>
                <c:pt idx="4">
                  <c:v>#N/A</c:v>
                </c:pt>
                <c:pt idx="5">
                  <c:v>0.1</c:v>
                </c:pt>
                <c:pt idx="6">
                  <c:v>#N/A</c:v>
                </c:pt>
                <c:pt idx="7">
                  <c:v>0.75</c:v>
                </c:pt>
                <c:pt idx="8">
                  <c:v>#N/A</c:v>
                </c:pt>
                <c:pt idx="9">
                  <c:v>0.54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2.58</c:v>
                </c:pt>
                <c:pt idx="2">
                  <c:v>#N/A</c:v>
                </c:pt>
                <c:pt idx="3">
                  <c:v>5.05</c:v>
                </c:pt>
                <c:pt idx="4">
                  <c:v>#N/A</c:v>
                </c:pt>
                <c:pt idx="5">
                  <c:v>4.45</c:v>
                </c:pt>
                <c:pt idx="6">
                  <c:v>#N/A</c:v>
                </c:pt>
                <c:pt idx="7">
                  <c:v>1.64</c:v>
                </c:pt>
                <c:pt idx="8">
                  <c:v>#N/A</c:v>
                </c:pt>
                <c:pt idx="9">
                  <c:v>2.41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c:v>
                </c:pt>
                <c:pt idx="2">
                  <c:v>#N/A</c:v>
                </c:pt>
                <c:pt idx="3">
                  <c:v>5.08</c:v>
                </c:pt>
                <c:pt idx="4">
                  <c:v>#N/A</c:v>
                </c:pt>
                <c:pt idx="5">
                  <c:v>5.36</c:v>
                </c:pt>
                <c:pt idx="6">
                  <c:v>#N/A</c:v>
                </c:pt>
                <c:pt idx="7">
                  <c:v>5.72</c:v>
                </c:pt>
                <c:pt idx="8">
                  <c:v>#N/A</c:v>
                </c:pt>
                <c:pt idx="9">
                  <c:v>5.64</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0.08</c:v>
                </c:pt>
                <c:pt idx="2">
                  <c:v>#N/A</c:v>
                </c:pt>
                <c:pt idx="3">
                  <c:v>0.01</c:v>
                </c:pt>
                <c:pt idx="4">
                  <c:v>#N/A</c:v>
                </c:pt>
                <c:pt idx="5">
                  <c:v>0.01</c:v>
                </c:pt>
                <c:pt idx="6">
                  <c:v>#N/A</c:v>
                </c:pt>
                <c:pt idx="7">
                  <c:v>0.02</c:v>
                </c:pt>
                <c:pt idx="8">
                  <c:v>0.27</c:v>
                </c:pt>
                <c:pt idx="9">
                  <c:v>#N/A</c:v>
                </c:pt>
              </c:numCache>
            </c:numRef>
          </c:val>
        </c:ser>
        <c:overlap val="100"/>
        <c:axId val="97754112"/>
        <c:axId val="97809152"/>
      </c:barChart>
      <c:catAx>
        <c:axId val="97754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09152"/>
        <c:crosses val="autoZero"/>
        <c:auto val="1"/>
        <c:lblAlgn val="ctr"/>
        <c:lblOffset val="100"/>
        <c:tickLblSkip val="1"/>
        <c:tickMarkSkip val="1"/>
      </c:catAx>
      <c:valAx>
        <c:axId val="978091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541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5169</c:v>
                </c:pt>
                <c:pt idx="5">
                  <c:v>5352</c:v>
                </c:pt>
                <c:pt idx="8">
                  <c:v>5229</c:v>
                </c:pt>
                <c:pt idx="11">
                  <c:v>5393</c:v>
                </c:pt>
                <c:pt idx="14">
                  <c:v>5301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17</c:v>
                </c:pt>
                <c:pt idx="6">
                  <c:v>16</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354</c:v>
                </c:pt>
                <c:pt idx="3">
                  <c:v>333</c:v>
                </c:pt>
                <c:pt idx="6">
                  <c:v>326</c:v>
                </c:pt>
                <c:pt idx="9">
                  <c:v>316</c:v>
                </c:pt>
                <c:pt idx="12">
                  <c:v>316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1148</c:v>
                </c:pt>
                <c:pt idx="3">
                  <c:v>1106</c:v>
                </c:pt>
                <c:pt idx="6">
                  <c:v>1082</c:v>
                </c:pt>
                <c:pt idx="9">
                  <c:v>1109</c:v>
                </c:pt>
                <c:pt idx="12">
                  <c:v>1087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6615</c:v>
                </c:pt>
                <c:pt idx="3">
                  <c:v>6279</c:v>
                </c:pt>
                <c:pt idx="6">
                  <c:v>6018</c:v>
                </c:pt>
                <c:pt idx="9">
                  <c:v>6085</c:v>
                </c:pt>
                <c:pt idx="12">
                  <c:v>6013</c:v>
                </c:pt>
              </c:numCache>
            </c:numRef>
          </c:val>
        </c:ser>
        <c:gapWidth val="100"/>
        <c:overlap val="100"/>
        <c:axId val="98512256"/>
        <c:axId val="985263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2968</c:v>
                </c:pt>
                <c:pt idx="2">
                  <c:v>#N/A</c:v>
                </c:pt>
                <c:pt idx="3">
                  <c:v>#N/A</c:v>
                </c:pt>
                <c:pt idx="4">
                  <c:v>2383</c:v>
                </c:pt>
                <c:pt idx="5">
                  <c:v>#N/A</c:v>
                </c:pt>
                <c:pt idx="6">
                  <c:v>#N/A</c:v>
                </c:pt>
                <c:pt idx="7">
                  <c:v>2213</c:v>
                </c:pt>
                <c:pt idx="8">
                  <c:v>#N/A</c:v>
                </c:pt>
                <c:pt idx="9">
                  <c:v>#N/A</c:v>
                </c:pt>
                <c:pt idx="10">
                  <c:v>2133</c:v>
                </c:pt>
                <c:pt idx="11">
                  <c:v>#N/A</c:v>
                </c:pt>
                <c:pt idx="12">
                  <c:v>#N/A</c:v>
                </c:pt>
                <c:pt idx="13">
                  <c:v>2130</c:v>
                </c:pt>
                <c:pt idx="14">
                  <c:v>#N/A</c:v>
                </c:pt>
              </c:numCache>
            </c:numRef>
          </c:val>
        </c:ser>
        <c:marker val="1"/>
        <c:axId val="98512256"/>
        <c:axId val="98526336"/>
      </c:lineChart>
      <c:catAx>
        <c:axId val="985122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26336"/>
        <c:crosses val="autoZero"/>
        <c:auto val="1"/>
        <c:lblAlgn val="ctr"/>
        <c:lblOffset val="100"/>
        <c:tickLblSkip val="1"/>
        <c:tickMarkSkip val="1"/>
      </c:catAx>
      <c:valAx>
        <c:axId val="98526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12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42393</c:v>
                </c:pt>
                <c:pt idx="5">
                  <c:v>43030</c:v>
                </c:pt>
                <c:pt idx="8">
                  <c:v>43119</c:v>
                </c:pt>
                <c:pt idx="11">
                  <c:v>43640</c:v>
                </c:pt>
                <c:pt idx="14">
                  <c:v>44359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10657</c:v>
                </c:pt>
                <c:pt idx="5">
                  <c:v>9238</c:v>
                </c:pt>
                <c:pt idx="8">
                  <c:v>8393</c:v>
                </c:pt>
                <c:pt idx="11">
                  <c:v>8162</c:v>
                </c:pt>
                <c:pt idx="14">
                  <c:v>8354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4260</c:v>
                </c:pt>
                <c:pt idx="5">
                  <c:v>4922</c:v>
                </c:pt>
                <c:pt idx="8">
                  <c:v>5743</c:v>
                </c:pt>
                <c:pt idx="11">
                  <c:v>5960</c:v>
                </c:pt>
                <c:pt idx="14">
                  <c:v>6505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2</c:v>
                </c:pt>
                <c:pt idx="6">
                  <c:v>1</c:v>
                </c:pt>
                <c:pt idx="9">
                  <c:v>5</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11042</c:v>
                </c:pt>
                <c:pt idx="3">
                  <c:v>11169</c:v>
                </c:pt>
                <c:pt idx="6">
                  <c:v>10721</c:v>
                </c:pt>
                <c:pt idx="9">
                  <c:v>9734</c:v>
                </c:pt>
                <c:pt idx="12">
                  <c:v>9009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1790</c:v>
                </c:pt>
                <c:pt idx="3">
                  <c:v>1464</c:v>
                </c:pt>
                <c:pt idx="6">
                  <c:v>1140</c:v>
                </c:pt>
                <c:pt idx="9">
                  <c:v>823</c:v>
                </c:pt>
                <c:pt idx="12">
                  <c:v>503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16763</c:v>
                </c:pt>
                <c:pt idx="3">
                  <c:v>16007</c:v>
                </c:pt>
                <c:pt idx="6">
                  <c:v>15162</c:v>
                </c:pt>
                <c:pt idx="9">
                  <c:v>15133</c:v>
                </c:pt>
                <c:pt idx="12">
                  <c:v>14990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2</c:v>
                </c:pt>
                <c:pt idx="6">
                  <c:v>2</c:v>
                </c:pt>
                <c:pt idx="9">
                  <c:v>1</c:v>
                </c:pt>
                <c:pt idx="12">
                  <c:v>237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55101</c:v>
                </c:pt>
                <c:pt idx="3">
                  <c:v>53217</c:v>
                </c:pt>
                <c:pt idx="6">
                  <c:v>52645</c:v>
                </c:pt>
                <c:pt idx="9">
                  <c:v>52818</c:v>
                </c:pt>
                <c:pt idx="12">
                  <c:v>53330</c:v>
                </c:pt>
              </c:numCache>
            </c:numRef>
          </c:val>
        </c:ser>
        <c:gapWidth val="100"/>
        <c:overlap val="100"/>
        <c:axId val="98722944"/>
        <c:axId val="987244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27396</c:v>
                </c:pt>
                <c:pt idx="2">
                  <c:v>#N/A</c:v>
                </c:pt>
                <c:pt idx="3">
                  <c:v>#N/A</c:v>
                </c:pt>
                <c:pt idx="4">
                  <c:v>24671</c:v>
                </c:pt>
                <c:pt idx="5">
                  <c:v>#N/A</c:v>
                </c:pt>
                <c:pt idx="6">
                  <c:v>#N/A</c:v>
                </c:pt>
                <c:pt idx="7">
                  <c:v>22416</c:v>
                </c:pt>
                <c:pt idx="8">
                  <c:v>#N/A</c:v>
                </c:pt>
                <c:pt idx="9">
                  <c:v>#N/A</c:v>
                </c:pt>
                <c:pt idx="10">
                  <c:v>20750</c:v>
                </c:pt>
                <c:pt idx="11">
                  <c:v>#N/A</c:v>
                </c:pt>
                <c:pt idx="12">
                  <c:v>#N/A</c:v>
                </c:pt>
                <c:pt idx="13">
                  <c:v>18854</c:v>
                </c:pt>
                <c:pt idx="14">
                  <c:v>#N/A</c:v>
                </c:pt>
              </c:numCache>
            </c:numRef>
          </c:val>
        </c:ser>
        <c:marker val="1"/>
        <c:axId val="98722944"/>
        <c:axId val="98724480"/>
      </c:lineChart>
      <c:catAx>
        <c:axId val="98722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724480"/>
        <c:crosses val="autoZero"/>
        <c:auto val="1"/>
        <c:lblAlgn val="ctr"/>
        <c:lblOffset val="100"/>
        <c:tickLblSkip val="1"/>
        <c:tickMarkSkip val="1"/>
      </c:catAx>
      <c:valAx>
        <c:axId val="987244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22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98930048"/>
        <c:axId val="99169792"/>
      </c:scatterChart>
      <c:valAx>
        <c:axId val="98930048"/>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169792"/>
        <c:crosses val="autoZero"/>
        <c:crossBetween val="midCat"/>
      </c:valAx>
      <c:valAx>
        <c:axId val="9916979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89300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13.2</c:v>
                </c:pt>
                <c:pt idx="1">
                  <c:v>12</c:v>
                </c:pt>
                <c:pt idx="2">
                  <c:v>10.5</c:v>
                </c:pt>
                <c:pt idx="3">
                  <c:v>9.4</c:v>
                </c:pt>
                <c:pt idx="4">
                  <c:v>9</c:v>
                </c:pt>
              </c:numCache>
            </c:numRef>
          </c:xVal>
          <c:yVal>
            <c:numRef>
              <c:f>公会計指標分析・財政指標組合せ分析表!$K$73:$O$73</c:f>
              <c:numCache>
                <c:formatCode>#,##0.0;"▲ "#,##0.0</c:formatCode>
                <c:ptCount val="5"/>
                <c:pt idx="0">
                  <c:v>113.2</c:v>
                </c:pt>
                <c:pt idx="1">
                  <c:v>102</c:v>
                </c:pt>
                <c:pt idx="2">
                  <c:v>95.3</c:v>
                </c:pt>
                <c:pt idx="3">
                  <c:v>87.4</c:v>
                </c:pt>
                <c:pt idx="4">
                  <c:v>77.900000000000006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er>
        <c:axId val="99215616"/>
        <c:axId val="98648448"/>
      </c:scatterChart>
      <c:valAx>
        <c:axId val="99215616"/>
        <c:scaling>
          <c:orientation val="minMax"/>
          <c:max val="13.9"/>
          <c:min val="4.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648448"/>
        <c:crosses val="autoZero"/>
        <c:crossBetween val="midCat"/>
      </c:valAx>
      <c:valAx>
        <c:axId val="98648448"/>
        <c:scaling>
          <c:orientation val="minMax"/>
          <c:max val="130"/>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92156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過疎対策事業債、臨時財政対策債の償還額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しているものの、</a:t>
          </a:r>
          <a:r>
            <a:rPr lang="ja-JP" altLang="ja-JP" sz="1100" b="0" i="0" baseline="0">
              <a:solidFill>
                <a:schemeClr val="dk1"/>
              </a:solidFill>
              <a:effectLst/>
              <a:latin typeface="+mn-lt"/>
              <a:ea typeface="+mn-ea"/>
              <a:cs typeface="+mn-cs"/>
            </a:rPr>
            <a:t>既発債の償還完了により、過疎対策事業債、臨時財政対策債以外の償還額は減少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６０億１３百万</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年度標財比</a:t>
          </a:r>
          <a:r>
            <a:rPr lang="en-US" altLang="ja-JP" sz="1100" b="0" i="0" baseline="0">
              <a:solidFill>
                <a:schemeClr val="dk1"/>
              </a:solidFill>
              <a:effectLst/>
              <a:latin typeface="+mn-lt"/>
              <a:ea typeface="+mn-ea"/>
              <a:cs typeface="+mn-cs"/>
            </a:rPr>
            <a:t>21.1</a:t>
          </a:r>
          <a:r>
            <a:rPr lang="ja-JP" altLang="ja-JP" sz="1100" b="0" i="0" baseline="0">
              <a:solidFill>
                <a:schemeClr val="dk1"/>
              </a:solidFill>
              <a:effectLst/>
              <a:latin typeface="+mn-lt"/>
              <a:ea typeface="+mn-ea"/>
              <a:cs typeface="+mn-cs"/>
            </a:rPr>
            <a:t>％）となり、前年度より</a:t>
          </a:r>
          <a:r>
            <a:rPr lang="ja-JP" altLang="en-US" sz="1100" b="0" i="0" baseline="0">
              <a:solidFill>
                <a:schemeClr val="dk1"/>
              </a:solidFill>
              <a:effectLst/>
              <a:latin typeface="+mn-lt"/>
              <a:ea typeface="+mn-ea"/>
              <a:cs typeface="+mn-cs"/>
            </a:rPr>
            <a:t>７２百万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（標財比（</a:t>
          </a:r>
          <a:r>
            <a:rPr lang="en-US" altLang="ja-JP" sz="1100" b="0" i="0" baseline="0">
              <a:solidFill>
                <a:schemeClr val="dk1"/>
              </a:solidFill>
              <a:effectLst/>
              <a:latin typeface="+mn-lt"/>
              <a:ea typeface="+mn-ea"/>
              <a:cs typeface="+mn-cs"/>
            </a:rPr>
            <a:t>H26→H27</a:t>
          </a:r>
          <a:r>
            <a:rPr lang="ja-JP" altLang="ja-JP" sz="1100" b="0" i="0" baseline="0">
              <a:solidFill>
                <a:schemeClr val="dk1"/>
              </a:solidFill>
              <a:effectLst/>
              <a:latin typeface="+mn-lt"/>
              <a:ea typeface="+mn-ea"/>
              <a:cs typeface="+mn-cs"/>
            </a:rPr>
            <a:t>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ポイント）している。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過疎対策事業債及び臨時財政対策債の償還額の増加により、災害復旧費等に係る基準財政需要額が</a:t>
          </a:r>
          <a:r>
            <a:rPr lang="ja-JP" altLang="en-US" sz="1100" b="0" i="0" baseline="0">
              <a:solidFill>
                <a:schemeClr val="dk1"/>
              </a:solidFill>
              <a:effectLst/>
              <a:latin typeface="+mn-lt"/>
              <a:ea typeface="+mn-ea"/>
              <a:cs typeface="+mn-cs"/>
            </a:rPr>
            <a:t>７４百万</a:t>
          </a:r>
          <a:r>
            <a:rPr lang="ja-JP" altLang="ja-JP" sz="1100" b="0" i="0" baseline="0">
              <a:solidFill>
                <a:schemeClr val="dk1"/>
              </a:solidFill>
              <a:effectLst/>
              <a:latin typeface="+mn-lt"/>
              <a:ea typeface="+mn-ea"/>
              <a:cs typeface="+mn-cs"/>
            </a:rPr>
            <a:t>円増加している。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地方債現在高については、市債新規発行額を当該年度の元金償還額の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以内に抑える等の取組みにより</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年々減少していたが、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は過疎対策事業債や臨時財政対策債の残高の増により</a:t>
          </a:r>
          <a:r>
            <a:rPr lang="ja-JP" altLang="en-US" sz="1100" b="0" i="0" baseline="0">
              <a:solidFill>
                <a:schemeClr val="dk1"/>
              </a:solidFill>
              <a:effectLst/>
              <a:latin typeface="+mn-lt"/>
              <a:ea typeface="+mn-ea"/>
              <a:cs typeface="+mn-cs"/>
            </a:rPr>
            <a:t>増加しており、</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１２百万</a:t>
          </a:r>
          <a:r>
            <a:rPr lang="ja-JP" altLang="ja-JP" sz="1100" b="0" i="0" baseline="0">
              <a:solidFill>
                <a:schemeClr val="dk1"/>
              </a:solidFill>
              <a:effectLst/>
              <a:latin typeface="+mn-lt"/>
              <a:ea typeface="+mn-ea"/>
              <a:cs typeface="+mn-cs"/>
            </a:rPr>
            <a:t>円増加（標財比（</a:t>
          </a:r>
          <a:r>
            <a:rPr lang="en-US" altLang="ja-JP" sz="1100" b="0" i="0" baseline="0">
              <a:solidFill>
                <a:schemeClr val="dk1"/>
              </a:solidFill>
              <a:effectLst/>
              <a:latin typeface="+mn-lt"/>
              <a:ea typeface="+mn-ea"/>
              <a:cs typeface="+mn-cs"/>
            </a:rPr>
            <a:t>H26→H27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ポイント）している。一方、職員数の減及び支給率の減により退職手当負担見込額が前年度より</a:t>
          </a:r>
          <a:r>
            <a:rPr lang="ja-JP" altLang="en-US" sz="1100" b="0" i="0" baseline="0">
              <a:solidFill>
                <a:schemeClr val="dk1"/>
              </a:solidFill>
              <a:effectLst/>
              <a:latin typeface="+mn-lt"/>
              <a:ea typeface="+mn-ea"/>
              <a:cs typeface="+mn-cs"/>
            </a:rPr>
            <a:t>７億２５百万円</a:t>
          </a:r>
          <a:r>
            <a:rPr lang="ja-JP" altLang="ja-JP" sz="1100" b="0" i="0" baseline="0">
              <a:solidFill>
                <a:schemeClr val="dk1"/>
              </a:solidFill>
              <a:effectLst/>
              <a:latin typeface="+mn-lt"/>
              <a:ea typeface="+mn-ea"/>
              <a:cs typeface="+mn-cs"/>
            </a:rPr>
            <a:t>減少（標財比（</a:t>
          </a:r>
          <a:r>
            <a:rPr lang="en-US" altLang="ja-JP" sz="1100" b="0" i="0" baseline="0">
              <a:solidFill>
                <a:schemeClr val="dk1"/>
              </a:solidFill>
              <a:effectLst/>
              <a:latin typeface="+mn-lt"/>
              <a:ea typeface="+mn-ea"/>
              <a:cs typeface="+mn-cs"/>
            </a:rPr>
            <a:t>H26→H27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ポイント）、大牟田・荒尾清掃施設組合の地方債残高の減少により組合負担等見込額が前年度より</a:t>
          </a:r>
          <a:r>
            <a:rPr lang="ja-JP" altLang="en-US" sz="1100" b="0" i="0" baseline="0">
              <a:solidFill>
                <a:schemeClr val="dk1"/>
              </a:solidFill>
              <a:effectLst/>
              <a:latin typeface="+mn-lt"/>
              <a:ea typeface="+mn-ea"/>
              <a:cs typeface="+mn-cs"/>
            </a:rPr>
            <a:t>３億２０百万</a:t>
          </a:r>
          <a:r>
            <a:rPr lang="ja-JP" altLang="ja-JP" sz="1100" b="0" i="0" baseline="0">
              <a:solidFill>
                <a:schemeClr val="dk1"/>
              </a:solidFill>
              <a:effectLst/>
              <a:latin typeface="+mn-lt"/>
              <a:ea typeface="+mn-ea"/>
              <a:cs typeface="+mn-cs"/>
            </a:rPr>
            <a:t>円減少（標財比（</a:t>
          </a:r>
          <a:r>
            <a:rPr lang="en-US" altLang="ja-JP" sz="1100" b="0" i="0" baseline="0">
              <a:solidFill>
                <a:schemeClr val="dk1"/>
              </a:solidFill>
              <a:effectLst/>
              <a:latin typeface="+mn-lt"/>
              <a:ea typeface="+mn-ea"/>
              <a:cs typeface="+mn-cs"/>
            </a:rPr>
            <a:t>H26→H27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ポイント）した。</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充当可能財源等</a:t>
          </a:r>
          <a:r>
            <a:rPr lang="en-US"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庁舎等建設積立の６億円の積増しや</a:t>
          </a:r>
          <a:r>
            <a:rPr lang="ja-JP" altLang="ja-JP" sz="1100" b="0" i="0" baseline="0">
              <a:solidFill>
                <a:schemeClr val="dk1"/>
              </a:solidFill>
              <a:effectLst/>
              <a:latin typeface="+mn-lt"/>
              <a:ea typeface="+mn-ea"/>
              <a:cs typeface="+mn-cs"/>
            </a:rPr>
            <a:t>財政調整基金の</a:t>
          </a:r>
          <a:r>
            <a:rPr lang="ja-JP" altLang="en-US" sz="1100" b="0" i="0" baseline="0">
              <a:solidFill>
                <a:schemeClr val="dk1"/>
              </a:solidFill>
              <a:effectLst/>
              <a:latin typeface="+mn-lt"/>
              <a:ea typeface="+mn-ea"/>
              <a:cs typeface="+mn-cs"/>
            </a:rPr>
            <a:t>２億３１百万</a:t>
          </a:r>
          <a:r>
            <a:rPr lang="ja-JP" altLang="ja-JP" sz="1100" b="0" i="0" baseline="0">
              <a:solidFill>
                <a:schemeClr val="dk1"/>
              </a:solidFill>
              <a:effectLst/>
              <a:latin typeface="+mn-lt"/>
              <a:ea typeface="+mn-ea"/>
              <a:cs typeface="+mn-cs"/>
            </a:rPr>
            <a:t>積増しなどにより充当可能基金が前年度より</a:t>
          </a:r>
          <a:r>
            <a:rPr lang="ja-JP" altLang="en-US" sz="1100" b="0" i="0" baseline="0">
              <a:solidFill>
                <a:schemeClr val="dk1"/>
              </a:solidFill>
              <a:effectLst/>
              <a:latin typeface="+mn-lt"/>
              <a:ea typeface="+mn-ea"/>
              <a:cs typeface="+mn-cs"/>
            </a:rPr>
            <a:t>５億４５百万円</a:t>
          </a:r>
          <a:r>
            <a:rPr lang="ja-JP" altLang="ja-JP" sz="1100" b="0" i="0" baseline="0">
              <a:solidFill>
                <a:schemeClr val="dk1"/>
              </a:solidFill>
              <a:effectLst/>
              <a:latin typeface="+mn-lt"/>
              <a:ea typeface="+mn-ea"/>
              <a:cs typeface="+mn-cs"/>
            </a:rPr>
            <a:t>増加、過疎対策事業債等の交付税措置の有利な市債の活用により基準財政需要額算入見込額が前年度より</a:t>
          </a:r>
          <a:r>
            <a:rPr lang="ja-JP" altLang="en-US" sz="1100" b="0" i="0" baseline="0">
              <a:solidFill>
                <a:schemeClr val="dk1"/>
              </a:solidFill>
              <a:effectLst/>
              <a:latin typeface="+mn-lt"/>
              <a:ea typeface="+mn-ea"/>
              <a:cs typeface="+mn-cs"/>
            </a:rPr>
            <a:t>７億１９百万円増加</a:t>
          </a:r>
          <a:r>
            <a:rPr lang="ja-JP" altLang="ja-JP" sz="1100" b="0" i="0" baseline="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人口減少の主要因である生産年齢人口の減少が著しく、このことが消費動向にも甚大な影響を与えている。一方で、６５歳以上の人口は増加傾向にあり、その割合は２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年１０月１日現在で３</a:t>
          </a:r>
          <a:r>
            <a:rPr lang="ja-JP" altLang="en-US" sz="1100" b="0" i="0" baseline="0">
              <a:solidFill>
                <a:schemeClr val="dk1"/>
              </a:solidFill>
              <a:effectLst/>
              <a:latin typeface="+mn-lt"/>
              <a:ea typeface="+mn-ea"/>
              <a:cs typeface="+mn-cs"/>
            </a:rPr>
            <a:t>４．７となっており</a:t>
          </a:r>
          <a:r>
            <a:rPr lang="ja-JP" altLang="ja-JP" sz="1100" b="0" i="0" baseline="0">
              <a:solidFill>
                <a:schemeClr val="dk1"/>
              </a:solidFill>
              <a:effectLst/>
              <a:latin typeface="+mn-lt"/>
              <a:ea typeface="+mn-ea"/>
              <a:cs typeface="+mn-cs"/>
            </a:rPr>
            <a:t>、高齢化が進行している。このような人口の減少や高齢化の進行等により、本市の財政基盤は極めて弱く、類似団体平均を大きく下回っている。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このようなことから、２０年８月に「財政健全化計画」を策定し、歳入歳出両面の具体的な取組みを掲げ、行財政改革を実施してきたが、抜本的な財政構造の改善が果たせたとは言い難く、財政構造の強化を図るため２３年８月に「財政構造強化指針」を策定し、健全な財政基盤を確立するための努力を引き続き行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104775</xdr:rowOff>
    </xdr:to>
    <xdr:cxnSp macro="">
      <xdr:nvCxnSpPr>
        <xdr:cNvPr id="71" name="直線コネクタ 70"/>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4" name="直線コネクタ 73"/>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104775</xdr:rowOff>
    </xdr:to>
    <xdr:cxnSp macro="">
      <xdr:nvCxnSpPr>
        <xdr:cNvPr id="77" name="直線コネクタ 76"/>
        <xdr:cNvCxnSpPr/>
      </xdr:nvCxnSpPr>
      <xdr:spPr>
        <a:xfrm>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50" b="0" i="0" baseline="0">
              <a:solidFill>
                <a:schemeClr val="dk1"/>
              </a:solidFill>
              <a:effectLst/>
              <a:latin typeface="+mn-lt"/>
              <a:ea typeface="+mn-ea"/>
              <a:cs typeface="+mn-cs"/>
            </a:rPr>
            <a:t>Ｈ２</a:t>
          </a:r>
          <a:r>
            <a:rPr lang="ja-JP" altLang="en-US" sz="950" b="0" i="0" baseline="0">
              <a:solidFill>
                <a:schemeClr val="dk1"/>
              </a:solidFill>
              <a:effectLst/>
              <a:latin typeface="+mn-lt"/>
              <a:ea typeface="+mn-ea"/>
              <a:cs typeface="+mn-cs"/>
            </a:rPr>
            <a:t>７</a:t>
          </a:r>
          <a:r>
            <a:rPr lang="ja-JP" altLang="ja-JP" sz="950" b="0" i="0" baseline="0">
              <a:solidFill>
                <a:schemeClr val="dk1"/>
              </a:solidFill>
              <a:effectLst/>
              <a:latin typeface="+mn-lt"/>
              <a:ea typeface="+mn-ea"/>
              <a:cs typeface="+mn-cs"/>
            </a:rPr>
            <a:t>年度の経常収支比率については、</a:t>
          </a:r>
          <a:r>
            <a:rPr lang="ja-JP" altLang="ja-JP" sz="950">
              <a:solidFill>
                <a:schemeClr val="dk1"/>
              </a:solidFill>
              <a:effectLst/>
              <a:latin typeface="+mn-lt"/>
              <a:ea typeface="+mn-ea"/>
              <a:cs typeface="+mn-cs"/>
            </a:rPr>
            <a:t>歳出では、</a:t>
          </a:r>
          <a:r>
            <a:rPr lang="ja-JP" altLang="en-US" sz="950">
              <a:solidFill>
                <a:schemeClr val="dk1"/>
              </a:solidFill>
              <a:effectLst/>
              <a:latin typeface="+mn-lt"/>
              <a:ea typeface="+mn-ea"/>
              <a:cs typeface="+mn-cs"/>
            </a:rPr>
            <a:t>職員数及び</a:t>
          </a:r>
          <a:r>
            <a:rPr lang="ja-JP" altLang="ja-JP" sz="950">
              <a:solidFill>
                <a:schemeClr val="dk1"/>
              </a:solidFill>
              <a:effectLst/>
              <a:latin typeface="+mn-lt"/>
              <a:ea typeface="+mn-ea"/>
              <a:cs typeface="+mn-cs"/>
            </a:rPr>
            <a:t>退職者数</a:t>
          </a:r>
          <a:r>
            <a:rPr lang="ja-JP" altLang="en-US" sz="950">
              <a:solidFill>
                <a:schemeClr val="dk1"/>
              </a:solidFill>
              <a:effectLst/>
              <a:latin typeface="+mn-lt"/>
              <a:ea typeface="+mn-ea"/>
              <a:cs typeface="+mn-cs"/>
            </a:rPr>
            <a:t>の減少等による人件費の減や公債費の減はあるものの、子ども子育て支援法の移行に伴う幼稚園等施設給付費の増や障害者サービス給付費の増などにより、扶助費が大幅に増加し、経常経費</a:t>
          </a:r>
          <a:r>
            <a:rPr lang="ja-JP" altLang="ja-JP" sz="950">
              <a:solidFill>
                <a:schemeClr val="dk1"/>
              </a:solidFill>
              <a:effectLst/>
              <a:latin typeface="+mn-lt"/>
              <a:ea typeface="+mn-ea"/>
              <a:cs typeface="+mn-cs"/>
            </a:rPr>
            <a:t>充当一般財源は</a:t>
          </a:r>
          <a:r>
            <a:rPr lang="ja-JP" altLang="en-US" sz="950">
              <a:solidFill>
                <a:schemeClr val="dk1"/>
              </a:solidFill>
              <a:effectLst/>
              <a:latin typeface="+mn-lt"/>
              <a:ea typeface="+mn-ea"/>
              <a:cs typeface="+mn-cs"/>
            </a:rPr>
            <a:t>２</a:t>
          </a:r>
          <a:r>
            <a:rPr lang="ja-JP" altLang="ja-JP" sz="950">
              <a:solidFill>
                <a:schemeClr val="dk1"/>
              </a:solidFill>
              <a:effectLst/>
              <a:latin typeface="+mn-lt"/>
              <a:ea typeface="+mn-ea"/>
              <a:cs typeface="+mn-cs"/>
            </a:rPr>
            <a:t>億</a:t>
          </a:r>
          <a:r>
            <a:rPr lang="ja-JP" altLang="en-US" sz="950">
              <a:solidFill>
                <a:schemeClr val="dk1"/>
              </a:solidFill>
              <a:effectLst/>
              <a:latin typeface="+mn-lt"/>
              <a:ea typeface="+mn-ea"/>
              <a:cs typeface="+mn-cs"/>
            </a:rPr>
            <a:t>９６</a:t>
          </a:r>
          <a:r>
            <a:rPr lang="ja-JP" altLang="ja-JP" sz="950">
              <a:solidFill>
                <a:schemeClr val="dk1"/>
              </a:solidFill>
              <a:effectLst/>
              <a:latin typeface="+mn-lt"/>
              <a:ea typeface="+mn-ea"/>
              <a:cs typeface="+mn-cs"/>
            </a:rPr>
            <a:t>百万円の増となった。</a:t>
          </a:r>
          <a:r>
            <a:rPr lang="ja-JP" altLang="en-US" sz="950">
              <a:solidFill>
                <a:schemeClr val="dk1"/>
              </a:solidFill>
              <a:effectLst/>
              <a:latin typeface="+mn-lt"/>
              <a:ea typeface="+mn-ea"/>
              <a:cs typeface="+mn-cs"/>
            </a:rPr>
            <a:t>一方</a:t>
          </a:r>
          <a:r>
            <a:rPr lang="ja-JP" altLang="ja-JP" sz="950">
              <a:solidFill>
                <a:schemeClr val="dk1"/>
              </a:solidFill>
              <a:effectLst/>
              <a:latin typeface="+mn-lt"/>
              <a:ea typeface="+mn-ea"/>
              <a:cs typeface="+mn-cs"/>
            </a:rPr>
            <a:t>、経常一般財源収入については</a:t>
          </a:r>
          <a:r>
            <a:rPr lang="ja-JP" altLang="en-US" sz="950">
              <a:solidFill>
                <a:schemeClr val="dk1"/>
              </a:solidFill>
              <a:effectLst/>
              <a:latin typeface="+mn-lt"/>
              <a:ea typeface="+mn-ea"/>
              <a:cs typeface="+mn-cs"/>
            </a:rPr>
            <a:t>、一部企業の経常利益の増加による法人市民税の増や地方消費税交付金、普通交付税の増などにより、経常一般財源収入全体としては、前年比で１７億３８百万円の増となった。この結果、経常収支比率は</a:t>
          </a:r>
          <a:r>
            <a:rPr lang="ja-JP" altLang="ja-JP" sz="950" b="0" i="0" baseline="0">
              <a:solidFill>
                <a:schemeClr val="dk1"/>
              </a:solidFill>
              <a:effectLst/>
              <a:latin typeface="+mn-lt"/>
              <a:ea typeface="+mn-ea"/>
              <a:cs typeface="+mn-cs"/>
            </a:rPr>
            <a:t>前年度と比較し</a:t>
          </a:r>
          <a:r>
            <a:rPr lang="ja-JP" altLang="en-US" sz="950" b="0" i="0" baseline="0">
              <a:solidFill>
                <a:schemeClr val="dk1"/>
              </a:solidFill>
              <a:effectLst/>
              <a:latin typeface="+mn-lt"/>
              <a:ea typeface="+mn-ea"/>
              <a:cs typeface="+mn-cs"/>
            </a:rPr>
            <a:t>４．７ポイント</a:t>
          </a:r>
          <a:r>
            <a:rPr lang="ja-JP" altLang="ja-JP" sz="950" b="0" i="0" baseline="0">
              <a:solidFill>
                <a:schemeClr val="dk1"/>
              </a:solidFill>
              <a:effectLst/>
              <a:latin typeface="+mn-lt"/>
              <a:ea typeface="+mn-ea"/>
              <a:cs typeface="+mn-cs"/>
            </a:rPr>
            <a:t>改善し</a:t>
          </a:r>
          <a:r>
            <a:rPr lang="ja-JP" altLang="en-US" sz="950" b="0" i="0" baseline="0">
              <a:solidFill>
                <a:schemeClr val="dk1"/>
              </a:solidFill>
              <a:effectLst/>
              <a:latin typeface="+mn-lt"/>
              <a:ea typeface="+mn-ea"/>
              <a:cs typeface="+mn-cs"/>
            </a:rPr>
            <a:t>９４．９％となって</a:t>
          </a:r>
          <a:r>
            <a:rPr lang="ja-JP" altLang="ja-JP" sz="950" b="0" i="0" baseline="0">
              <a:solidFill>
                <a:schemeClr val="dk1"/>
              </a:solidFill>
              <a:effectLst/>
              <a:latin typeface="+mn-lt"/>
              <a:ea typeface="+mn-ea"/>
              <a:cs typeface="+mn-cs"/>
            </a:rPr>
            <a:t>いるが、依然として類似団体平均を上回っており、硬直化した財政構造となっている。</a:t>
          </a:r>
          <a:endParaRPr lang="ja-JP" altLang="ja-JP" sz="950">
            <a:effectLst/>
          </a:endParaRPr>
        </a:p>
        <a:p>
          <a:pPr rtl="0"/>
          <a:r>
            <a:rPr lang="ja-JP" altLang="ja-JP" sz="950">
              <a:solidFill>
                <a:schemeClr val="dk1"/>
              </a:solidFill>
              <a:effectLst/>
              <a:latin typeface="+mn-lt"/>
              <a:ea typeface="+mn-ea"/>
              <a:cs typeface="+mn-cs"/>
            </a:rPr>
            <a:t>今後も「大牟田市財政構造強化指針」に基づき、積極的な企業誘致の展開や使用料・手数料の見直し等による財源の確保や、市債の新規発行額の抑制による公債費の縮減を図るとともに、２６年度に策定した業務最適化計画に基づくさらなる職員配置の適正化や、公共施設維持管理計画に基づく維持補修費の平準化を図るなどの取組みを進め、財政構造の健全化を図っていく。</a:t>
          </a:r>
          <a:endParaRPr lang="ja-JP" altLang="ja-JP" sz="95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64</xdr:row>
      <xdr:rowOff>44196</xdr:rowOff>
    </xdr:to>
    <xdr:cxnSp macro="">
      <xdr:nvCxnSpPr>
        <xdr:cNvPr id="129" name="直線コネクタ 128"/>
        <xdr:cNvCxnSpPr/>
      </xdr:nvCxnSpPr>
      <xdr:spPr>
        <a:xfrm flipV="1">
          <a:off x="4114800" y="1079017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64</xdr:row>
      <xdr:rowOff>44196</xdr:rowOff>
    </xdr:to>
    <xdr:cxnSp macro="">
      <xdr:nvCxnSpPr>
        <xdr:cNvPr id="132" name="直線コネクタ 131"/>
        <xdr:cNvCxnSpPr/>
      </xdr:nvCxnSpPr>
      <xdr:spPr>
        <a:xfrm>
          <a:off x="3225800" y="108577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56388</xdr:rowOff>
    </xdr:to>
    <xdr:cxnSp macro="">
      <xdr:nvCxnSpPr>
        <xdr:cNvPr id="135" name="直線コネクタ 134"/>
        <xdr:cNvCxnSpPr/>
      </xdr:nvCxnSpPr>
      <xdr:spPr>
        <a:xfrm>
          <a:off x="2336800" y="107901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41910</xdr:rowOff>
    </xdr:to>
    <xdr:cxnSp macro="">
      <xdr:nvCxnSpPr>
        <xdr:cNvPr id="138" name="直線コネクタ 137"/>
        <xdr:cNvCxnSpPr/>
      </xdr:nvCxnSpPr>
      <xdr:spPr>
        <a:xfrm flipV="1">
          <a:off x="1447800" y="107901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81551</xdr:rowOff>
    </xdr:from>
    <xdr:ext cx="762000" cy="259045"/>
    <xdr:sp macro="" textlink="">
      <xdr:nvSpPr>
        <xdr:cNvPr id="149"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0" name="円/楕円 149"/>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1" name="テキスト ボックス 150"/>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2" name="円/楕円 151"/>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91965</xdr:rowOff>
    </xdr:from>
    <xdr:ext cx="762000" cy="259045"/>
    <xdr:sp macro="" textlink="">
      <xdr:nvSpPr>
        <xdr:cNvPr id="153" name="テキスト ボックス 152"/>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5" name="テキスト ボックス 154"/>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7" name="テキスト ボックス 156"/>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類似団体平均に比べ高くなっているのは、主に人件費に要因がある。類似団体と比較すると職員数が依然として多いため、今後も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職員配置適正化方針</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（H</a:t>
          </a:r>
          <a:r>
            <a:rPr lang="en-US" altLang="ja-JP" sz="1100" b="0" i="0" baseline="0">
              <a:solidFill>
                <a:schemeClr val="dk1"/>
              </a:solidFill>
              <a:effectLst/>
              <a:latin typeface="+mn-lt"/>
              <a:ea typeface="+mn-ea"/>
              <a:cs typeface="+mn-cs"/>
            </a:rPr>
            <a:t>28.4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851</a:t>
          </a:r>
          <a:r>
            <a:rPr lang="ja-JP" altLang="ja-JP" sz="1100" b="0" i="0" baseline="0">
              <a:solidFill>
                <a:schemeClr val="dk1"/>
              </a:solidFill>
              <a:effectLst/>
              <a:latin typeface="+mn-lt"/>
              <a:ea typeface="+mn-ea"/>
              <a:cs typeface="+mn-cs"/>
            </a:rPr>
            <a:t>人⇒H</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4　</a:t>
          </a:r>
          <a:r>
            <a:rPr lang="en-US" altLang="ja-JP" sz="1100" b="0" i="0" baseline="0">
              <a:solidFill>
                <a:schemeClr val="dk1"/>
              </a:solidFill>
              <a:effectLst/>
              <a:latin typeface="+mn-lt"/>
              <a:ea typeface="+mn-ea"/>
              <a:cs typeface="+mn-cs"/>
            </a:rPr>
            <a:t>812</a:t>
          </a:r>
          <a:r>
            <a:rPr lang="ja-JP" altLang="ja-JP" sz="1100" b="0" i="0" baseline="0">
              <a:solidFill>
                <a:schemeClr val="dk1"/>
              </a:solidFill>
              <a:effectLst/>
              <a:latin typeface="+mn-lt"/>
              <a:ea typeface="+mn-ea"/>
              <a:cs typeface="+mn-cs"/>
            </a:rPr>
            <a:t>人（消防・病院部門除く））</a:t>
          </a:r>
          <a:r>
            <a:rPr lang="ja-JP" altLang="en-US" sz="1100" b="0" i="0" baseline="0">
              <a:solidFill>
                <a:schemeClr val="dk1"/>
              </a:solidFill>
              <a:effectLst/>
              <a:latin typeface="+mn-lt"/>
              <a:ea typeface="+mn-ea"/>
              <a:cs typeface="+mn-cs"/>
            </a:rPr>
            <a:t>及び２６年度</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策定した「業務最適化計画」に沿って、業務の効率化による</a:t>
          </a:r>
          <a:r>
            <a:rPr lang="ja-JP" altLang="ja-JP" sz="1100" b="0" i="0" baseline="0">
              <a:solidFill>
                <a:schemeClr val="dk1"/>
              </a:solidFill>
              <a:effectLst/>
              <a:latin typeface="+mn-lt"/>
              <a:ea typeface="+mn-ea"/>
              <a:cs typeface="+mn-cs"/>
            </a:rPr>
            <a:t>職員数の削減を進めていく。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137936</xdr:rowOff>
    </xdr:from>
    <xdr:to>
      <xdr:col>7</xdr:col>
      <xdr:colOff>152400</xdr:colOff>
      <xdr:row>87</xdr:row>
      <xdr:rowOff>37931</xdr:rowOff>
    </xdr:to>
    <xdr:cxnSp macro="">
      <xdr:nvCxnSpPr>
        <xdr:cNvPr id="192" name="直線コネクタ 191"/>
        <xdr:cNvCxnSpPr/>
      </xdr:nvCxnSpPr>
      <xdr:spPr>
        <a:xfrm>
          <a:off x="4114800" y="14882636"/>
          <a:ext cx="838200" cy="7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34116</xdr:rowOff>
    </xdr:from>
    <xdr:to>
      <xdr:col>6</xdr:col>
      <xdr:colOff>0</xdr:colOff>
      <xdr:row>86</xdr:row>
      <xdr:rowOff>137936</xdr:rowOff>
    </xdr:to>
    <xdr:cxnSp macro="">
      <xdr:nvCxnSpPr>
        <xdr:cNvPr id="195" name="直線コネクタ 194"/>
        <xdr:cNvCxnSpPr/>
      </xdr:nvCxnSpPr>
      <xdr:spPr>
        <a:xfrm>
          <a:off x="3225800" y="14778816"/>
          <a:ext cx="889000" cy="1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34116</xdr:rowOff>
    </xdr:from>
    <xdr:to>
      <xdr:col>4</xdr:col>
      <xdr:colOff>482600</xdr:colOff>
      <xdr:row>86</xdr:row>
      <xdr:rowOff>110649</xdr:rowOff>
    </xdr:to>
    <xdr:cxnSp macro="">
      <xdr:nvCxnSpPr>
        <xdr:cNvPr id="198" name="直線コネクタ 197"/>
        <xdr:cNvCxnSpPr/>
      </xdr:nvCxnSpPr>
      <xdr:spPr>
        <a:xfrm flipV="1">
          <a:off x="2336800" y="14778816"/>
          <a:ext cx="889000" cy="7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110649</xdr:rowOff>
    </xdr:from>
    <xdr:to>
      <xdr:col>3</xdr:col>
      <xdr:colOff>279400</xdr:colOff>
      <xdr:row>86</xdr:row>
      <xdr:rowOff>157642</xdr:rowOff>
    </xdr:to>
    <xdr:cxnSp macro="">
      <xdr:nvCxnSpPr>
        <xdr:cNvPr id="201" name="直線コネクタ 200"/>
        <xdr:cNvCxnSpPr/>
      </xdr:nvCxnSpPr>
      <xdr:spPr>
        <a:xfrm flipV="1">
          <a:off x="1447800" y="14855349"/>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158581</xdr:rowOff>
    </xdr:from>
    <xdr:to>
      <xdr:col>7</xdr:col>
      <xdr:colOff>203200</xdr:colOff>
      <xdr:row>87</xdr:row>
      <xdr:rowOff>88731</xdr:rowOff>
    </xdr:to>
    <xdr:sp macro="" textlink="">
      <xdr:nvSpPr>
        <xdr:cNvPr id="211" name="円/楕円 210"/>
        <xdr:cNvSpPr/>
      </xdr:nvSpPr>
      <xdr:spPr>
        <a:xfrm>
          <a:off x="4902200" y="149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130658</xdr:rowOff>
    </xdr:from>
    <xdr:ext cx="762000" cy="259045"/>
    <xdr:sp macro="" textlink="">
      <xdr:nvSpPr>
        <xdr:cNvPr id="212" name="人件費・物件費等の状況該当値テキスト"/>
        <xdr:cNvSpPr txBox="1"/>
      </xdr:nvSpPr>
      <xdr:spPr>
        <a:xfrm>
          <a:off x="5041900" y="1487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117,360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87136</xdr:rowOff>
    </xdr:from>
    <xdr:to>
      <xdr:col>6</xdr:col>
      <xdr:colOff>50800</xdr:colOff>
      <xdr:row>87</xdr:row>
      <xdr:rowOff>17286</xdr:rowOff>
    </xdr:to>
    <xdr:sp macro="" textlink="">
      <xdr:nvSpPr>
        <xdr:cNvPr id="213" name="円/楕円 212"/>
        <xdr:cNvSpPr/>
      </xdr:nvSpPr>
      <xdr:spPr>
        <a:xfrm>
          <a:off x="4064000" y="148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2063</xdr:rowOff>
    </xdr:from>
    <xdr:ext cx="736600" cy="259045"/>
    <xdr:sp macro="" textlink="">
      <xdr:nvSpPr>
        <xdr:cNvPr id="214" name="テキスト ボックス 213"/>
        <xdr:cNvSpPr txBox="1"/>
      </xdr:nvSpPr>
      <xdr:spPr>
        <a:xfrm>
          <a:off x="3733800" y="1491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113,807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154766</xdr:rowOff>
    </xdr:from>
    <xdr:to>
      <xdr:col>4</xdr:col>
      <xdr:colOff>533400</xdr:colOff>
      <xdr:row>86</xdr:row>
      <xdr:rowOff>84916</xdr:rowOff>
    </xdr:to>
    <xdr:sp macro="" textlink="">
      <xdr:nvSpPr>
        <xdr:cNvPr id="215" name="円/楕円 214"/>
        <xdr:cNvSpPr/>
      </xdr:nvSpPr>
      <xdr:spPr>
        <a:xfrm>
          <a:off x="3175000" y="147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69693</xdr:rowOff>
    </xdr:from>
    <xdr:ext cx="762000" cy="259045"/>
    <xdr:sp macro="" textlink="">
      <xdr:nvSpPr>
        <xdr:cNvPr id="216" name="テキスト ボックス 215"/>
        <xdr:cNvSpPr txBox="1"/>
      </xdr:nvSpPr>
      <xdr:spPr>
        <a:xfrm>
          <a:off x="2844800" y="1481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108,644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59849</xdr:rowOff>
    </xdr:from>
    <xdr:to>
      <xdr:col>3</xdr:col>
      <xdr:colOff>330200</xdr:colOff>
      <xdr:row>86</xdr:row>
      <xdr:rowOff>161449</xdr:rowOff>
    </xdr:to>
    <xdr:sp macro="" textlink="">
      <xdr:nvSpPr>
        <xdr:cNvPr id="217" name="円/楕円 216"/>
        <xdr:cNvSpPr/>
      </xdr:nvSpPr>
      <xdr:spPr>
        <a:xfrm>
          <a:off x="2286000" y="148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146226</xdr:rowOff>
    </xdr:from>
    <xdr:ext cx="762000" cy="259045"/>
    <xdr:sp macro="" textlink="">
      <xdr:nvSpPr>
        <xdr:cNvPr id="218" name="テキスト ボックス 217"/>
        <xdr:cNvSpPr txBox="1"/>
      </xdr:nvSpPr>
      <xdr:spPr>
        <a:xfrm>
          <a:off x="1955800" y="1489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112,450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106842</xdr:rowOff>
    </xdr:from>
    <xdr:to>
      <xdr:col>2</xdr:col>
      <xdr:colOff>127000</xdr:colOff>
      <xdr:row>87</xdr:row>
      <xdr:rowOff>36992</xdr:rowOff>
    </xdr:to>
    <xdr:sp macro="" textlink="">
      <xdr:nvSpPr>
        <xdr:cNvPr id="219" name="円/楕円 218"/>
        <xdr:cNvSpPr/>
      </xdr:nvSpPr>
      <xdr:spPr>
        <a:xfrm>
          <a:off x="1397000" y="148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21769</xdr:rowOff>
    </xdr:from>
    <xdr:ext cx="762000" cy="259045"/>
    <xdr:sp macro="" textlink="">
      <xdr:nvSpPr>
        <xdr:cNvPr id="220" name="テキスト ボックス 219"/>
        <xdr:cNvSpPr txBox="1"/>
      </xdr:nvSpPr>
      <xdr:spPr>
        <a:xfrm>
          <a:off x="1066800" y="1493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ラスパイレス指数は前年度に比べ０．６ポイント高くなっている。</a:t>
          </a:r>
          <a:endParaRPr lang="ja-JP" altLang="ja-JP" sz="1400">
            <a:effectLst/>
          </a:endParaRPr>
        </a:p>
        <a:p>
          <a:r>
            <a:rPr kumimoji="1" lang="ja-JP" altLang="ja-JP" sz="1100">
              <a:solidFill>
                <a:schemeClr val="dk1"/>
              </a:solidFill>
              <a:effectLst/>
              <a:latin typeface="+mn-lt"/>
              <a:ea typeface="+mn-ea"/>
              <a:cs typeface="+mn-cs"/>
            </a:rPr>
            <a:t>　これは、「給与制度の総合的見直し」に伴う給料表の改定を国に遅れて平成２８年度に実施したことによるものである。</a:t>
          </a:r>
          <a:endParaRPr lang="ja-JP" altLang="ja-JP" sz="1400">
            <a:effectLst/>
          </a:endParaRPr>
        </a:p>
        <a:p>
          <a:r>
            <a:rPr kumimoji="1" lang="ja-JP" altLang="ja-JP" sz="1100">
              <a:solidFill>
                <a:schemeClr val="dk1"/>
              </a:solidFill>
              <a:effectLst/>
              <a:latin typeface="+mn-lt"/>
              <a:ea typeface="+mn-ea"/>
              <a:cs typeface="+mn-cs"/>
            </a:rPr>
            <a:t>　今後は国や他団体の給与水準の状況等を踏まえながら、給与水準の適正化に努めていく。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63923</xdr:rowOff>
    </xdr:to>
    <xdr:cxnSp macro="">
      <xdr:nvCxnSpPr>
        <xdr:cNvPr id="254" name="直線コネクタ 253"/>
        <xdr:cNvCxnSpPr/>
      </xdr:nvCxnSpPr>
      <xdr:spPr>
        <a:xfrm>
          <a:off x="16179800" y="145889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15663</xdr:rowOff>
    </xdr:to>
    <xdr:cxnSp macro="">
      <xdr:nvCxnSpPr>
        <xdr:cNvPr id="257" name="直線コネクタ 256"/>
        <xdr:cNvCxnSpPr/>
      </xdr:nvCxnSpPr>
      <xdr:spPr>
        <a:xfrm>
          <a:off x="15290800" y="1457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168911</xdr:rowOff>
    </xdr:to>
    <xdr:cxnSp macro="">
      <xdr:nvCxnSpPr>
        <xdr:cNvPr id="260" name="直線コネクタ 259"/>
        <xdr:cNvCxnSpPr/>
      </xdr:nvCxnSpPr>
      <xdr:spPr>
        <a:xfrm flipV="1">
          <a:off x="14401800" y="14572827"/>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77893</xdr:rowOff>
    </xdr:to>
    <xdr:cxnSp macro="">
      <xdr:nvCxnSpPr>
        <xdr:cNvPr id="263" name="直線コネクタ 262"/>
        <xdr:cNvCxnSpPr/>
      </xdr:nvCxnSpPr>
      <xdr:spPr>
        <a:xfrm flipV="1">
          <a:off x="13512800" y="1525651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3" name="円/楕円 272"/>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4"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6" name="テキスト ボックス 275"/>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7" name="円/楕円 276"/>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78" name="テキスト ボックス 27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9" name="円/楕円 278"/>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0" name="テキスト ボックス 279"/>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1" name="円/楕円 280"/>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2" name="テキスト ボックス 28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類似団体平均を上回っている主な要因は、本市の高い高齢化率の影響から、高齢者福祉部門をはじめ、関連する部署へ要員を多く配置していること等が考えられる。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職員数については、消防・病院部門を除いて平成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(1,287</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％）を削減している。今後も引き続き、平成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年度に策定した「職員配置適正化方針</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」に基づき、多様な任用形態の活用や「大牟田市業務最適化計画」に掲げる方策の推進、さらには</a:t>
          </a:r>
          <a:r>
            <a:rPr kumimoji="1" lang="ja-JP" altLang="ja-JP" sz="1100" baseline="0">
              <a:solidFill>
                <a:schemeClr val="dk1"/>
              </a:solidFill>
              <a:effectLst/>
              <a:latin typeface="+mn-lt"/>
              <a:ea typeface="+mn-ea"/>
              <a:cs typeface="+mn-cs"/>
            </a:rPr>
            <a:t>民間活力等の導入による職員の適正配</a:t>
          </a:r>
          <a:r>
            <a:rPr kumimoji="1" lang="ja-JP" altLang="ja-JP" sz="1100">
              <a:solidFill>
                <a:schemeClr val="dk1"/>
              </a:solidFill>
              <a:effectLst/>
              <a:latin typeface="+mn-lt"/>
              <a:ea typeface="+mn-ea"/>
              <a:cs typeface="+mn-cs"/>
            </a:rPr>
            <a:t>置に向けた取組みを行っていく。</a:t>
          </a:r>
          <a:endParaRPr lang="ja-JP" altLang="ja-JP" sz="1400">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22225</xdr:rowOff>
    </xdr:from>
    <xdr:to>
      <xdr:col>24</xdr:col>
      <xdr:colOff>558800</xdr:colOff>
      <xdr:row>66</xdr:row>
      <xdr:rowOff>24638</xdr:rowOff>
    </xdr:to>
    <xdr:cxnSp macro="">
      <xdr:nvCxnSpPr>
        <xdr:cNvPr id="315" name="直線コネクタ 314"/>
        <xdr:cNvCxnSpPr/>
      </xdr:nvCxnSpPr>
      <xdr:spPr>
        <a:xfrm>
          <a:off x="16179800" y="1133792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22225</xdr:rowOff>
    </xdr:from>
    <xdr:to>
      <xdr:col>23</xdr:col>
      <xdr:colOff>406400</xdr:colOff>
      <xdr:row>66</xdr:row>
      <xdr:rowOff>68072</xdr:rowOff>
    </xdr:to>
    <xdr:cxnSp macro="">
      <xdr:nvCxnSpPr>
        <xdr:cNvPr id="318" name="直線コネクタ 317"/>
        <xdr:cNvCxnSpPr/>
      </xdr:nvCxnSpPr>
      <xdr:spPr>
        <a:xfrm flipV="1">
          <a:off x="15290800" y="1133792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68072</xdr:rowOff>
    </xdr:from>
    <xdr:to>
      <xdr:col>22</xdr:col>
      <xdr:colOff>203200</xdr:colOff>
      <xdr:row>66</xdr:row>
      <xdr:rowOff>101854</xdr:rowOff>
    </xdr:to>
    <xdr:cxnSp macro="">
      <xdr:nvCxnSpPr>
        <xdr:cNvPr id="321" name="直線コネクタ 320"/>
        <xdr:cNvCxnSpPr/>
      </xdr:nvCxnSpPr>
      <xdr:spPr>
        <a:xfrm flipV="1">
          <a:off x="14401800" y="113837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101854</xdr:rowOff>
    </xdr:from>
    <xdr:to>
      <xdr:col>21</xdr:col>
      <xdr:colOff>0</xdr:colOff>
      <xdr:row>66</xdr:row>
      <xdr:rowOff>101854</xdr:rowOff>
    </xdr:to>
    <xdr:cxnSp macro="">
      <xdr:nvCxnSpPr>
        <xdr:cNvPr id="324" name="直線コネクタ 323"/>
        <xdr:cNvCxnSpPr/>
      </xdr:nvCxnSpPr>
      <xdr:spPr>
        <a:xfrm>
          <a:off x="13512800" y="11417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145288</xdr:rowOff>
    </xdr:from>
    <xdr:to>
      <xdr:col>24</xdr:col>
      <xdr:colOff>609600</xdr:colOff>
      <xdr:row>66</xdr:row>
      <xdr:rowOff>75438</xdr:rowOff>
    </xdr:to>
    <xdr:sp macro="" textlink="">
      <xdr:nvSpPr>
        <xdr:cNvPr id="334" name="円/楕円 333"/>
        <xdr:cNvSpPr/>
      </xdr:nvSpPr>
      <xdr:spPr>
        <a:xfrm>
          <a:off x="16967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117365</xdr:rowOff>
    </xdr:from>
    <xdr:ext cx="762000" cy="259045"/>
    <xdr:sp macro="" textlink="">
      <xdr:nvSpPr>
        <xdr:cNvPr id="335" name="定員管理の状況該当値テキスト"/>
        <xdr:cNvSpPr txBox="1"/>
      </xdr:nvSpPr>
      <xdr:spPr>
        <a:xfrm>
          <a:off x="17106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142875</xdr:rowOff>
    </xdr:from>
    <xdr:to>
      <xdr:col>23</xdr:col>
      <xdr:colOff>457200</xdr:colOff>
      <xdr:row>66</xdr:row>
      <xdr:rowOff>73025</xdr:rowOff>
    </xdr:to>
    <xdr:sp macro="" textlink="">
      <xdr:nvSpPr>
        <xdr:cNvPr id="336" name="円/楕円 335"/>
        <xdr:cNvSpPr/>
      </xdr:nvSpPr>
      <xdr:spPr>
        <a:xfrm>
          <a:off x="16129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57802</xdr:rowOff>
    </xdr:from>
    <xdr:ext cx="736600" cy="259045"/>
    <xdr:sp macro="" textlink="">
      <xdr:nvSpPr>
        <xdr:cNvPr id="337" name="テキスト ボックス 336"/>
        <xdr:cNvSpPr txBox="1"/>
      </xdr:nvSpPr>
      <xdr:spPr>
        <a:xfrm>
          <a:off x="15798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17272</xdr:rowOff>
    </xdr:from>
    <xdr:to>
      <xdr:col>22</xdr:col>
      <xdr:colOff>254000</xdr:colOff>
      <xdr:row>66</xdr:row>
      <xdr:rowOff>118872</xdr:rowOff>
    </xdr:to>
    <xdr:sp macro="" textlink="">
      <xdr:nvSpPr>
        <xdr:cNvPr id="338" name="円/楕円 337"/>
        <xdr:cNvSpPr/>
      </xdr:nvSpPr>
      <xdr:spPr>
        <a:xfrm>
          <a:off x="15240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103649</xdr:rowOff>
    </xdr:from>
    <xdr:ext cx="762000" cy="259045"/>
    <xdr:sp macro="" textlink="">
      <xdr:nvSpPr>
        <xdr:cNvPr id="339" name="テキスト ボックス 338"/>
        <xdr:cNvSpPr txBox="1"/>
      </xdr:nvSpPr>
      <xdr:spPr>
        <a:xfrm>
          <a:off x="14909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51054</xdr:rowOff>
    </xdr:from>
    <xdr:to>
      <xdr:col>21</xdr:col>
      <xdr:colOff>50800</xdr:colOff>
      <xdr:row>66</xdr:row>
      <xdr:rowOff>152654</xdr:rowOff>
    </xdr:to>
    <xdr:sp macro="" textlink="">
      <xdr:nvSpPr>
        <xdr:cNvPr id="340" name="円/楕円 339"/>
        <xdr:cNvSpPr/>
      </xdr:nvSpPr>
      <xdr:spPr>
        <a:xfrm>
          <a:off x="14351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137431</xdr:rowOff>
    </xdr:from>
    <xdr:ext cx="762000" cy="259045"/>
    <xdr:sp macro="" textlink="">
      <xdr:nvSpPr>
        <xdr:cNvPr id="341" name="テキスト ボックス 340"/>
        <xdr:cNvSpPr txBox="1"/>
      </xdr:nvSpPr>
      <xdr:spPr>
        <a:xfrm>
          <a:off x="14020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51054</xdr:rowOff>
    </xdr:from>
    <xdr:to>
      <xdr:col>19</xdr:col>
      <xdr:colOff>533400</xdr:colOff>
      <xdr:row>66</xdr:row>
      <xdr:rowOff>152654</xdr:rowOff>
    </xdr:to>
    <xdr:sp macro="" textlink="">
      <xdr:nvSpPr>
        <xdr:cNvPr id="342" name="円/楕円 341"/>
        <xdr:cNvSpPr/>
      </xdr:nvSpPr>
      <xdr:spPr>
        <a:xfrm>
          <a:off x="13462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137431</xdr:rowOff>
    </xdr:from>
    <xdr:ext cx="762000" cy="259045"/>
    <xdr:sp macro="" textlink="">
      <xdr:nvSpPr>
        <xdr:cNvPr id="343" name="テキスト ボックス 342"/>
        <xdr:cNvSpPr txBox="1"/>
      </xdr:nvSpPr>
      <xdr:spPr>
        <a:xfrm>
          <a:off x="13131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主な要因としては、一般廃棄物処理施設建設分の借入や退職手当債が多額であったこと、また公営企業債（公共下水道）の元利償還金のための繰出金が多額であることが影響している。19年度が地方債償還のピークであり、地方債新規発行額を元金償還額の2/3以内とする抑制を行うなど、公債費負担の軽減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40</xdr:row>
      <xdr:rowOff>90805</xdr:rowOff>
    </xdr:to>
    <xdr:cxnSp macro="">
      <xdr:nvCxnSpPr>
        <xdr:cNvPr id="373" name="直線コネクタ 372"/>
        <xdr:cNvCxnSpPr/>
      </xdr:nvCxnSpPr>
      <xdr:spPr>
        <a:xfrm flipV="1">
          <a:off x="16179800" y="69246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157163</xdr:rowOff>
    </xdr:to>
    <xdr:cxnSp macro="">
      <xdr:nvCxnSpPr>
        <xdr:cNvPr id="376" name="直線コネクタ 375"/>
        <xdr:cNvCxnSpPr/>
      </xdr:nvCxnSpPr>
      <xdr:spPr>
        <a:xfrm flipV="1">
          <a:off x="15290800" y="694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76200</xdr:rowOff>
    </xdr:to>
    <xdr:cxnSp macro="">
      <xdr:nvCxnSpPr>
        <xdr:cNvPr id="379" name="直線コネクタ 378"/>
        <xdr:cNvCxnSpPr/>
      </xdr:nvCxnSpPr>
      <xdr:spPr>
        <a:xfrm flipV="1">
          <a:off x="14401800" y="70151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148590</xdr:rowOff>
    </xdr:to>
    <xdr:cxnSp macro="">
      <xdr:nvCxnSpPr>
        <xdr:cNvPr id="382" name="直線コネクタ 381"/>
        <xdr:cNvCxnSpPr/>
      </xdr:nvCxnSpPr>
      <xdr:spPr>
        <a:xfrm flipV="1">
          <a:off x="13512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2" name="円/楕円 391"/>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159402</xdr:rowOff>
    </xdr:from>
    <xdr:ext cx="762000" cy="259045"/>
    <xdr:sp macro="" textlink="">
      <xdr:nvSpPr>
        <xdr:cNvPr id="393" name="公債費負担の状況該当値テキスト"/>
        <xdr:cNvSpPr txBox="1"/>
      </xdr:nvSpPr>
      <xdr:spPr>
        <a:xfrm>
          <a:off x="17106900" y="684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4" name="円/楕円 393"/>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95" name="テキスト ボックス 394"/>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396" name="円/楕円 395"/>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397" name="テキスト ボックス 396"/>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98" name="円/楕円 39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9" name="テキスト ボックス 39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0" name="円/楕円 399"/>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1" name="テキスト ボックス 400"/>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大きく上回っている主な要因としては、12～14年度に一般廃棄物処理施設建設分の借入（72億円）、16～20年度に退職手当の財源対策としての退職手当債の借入（29億円）及び公営企業債（公共下水道）の償還のための繰出金が多額であること、また、財政調整基金や退職手当積立基金等の充当可能な基金の残高が少ないことや、退職手当負担見込額が大きな割合を占めていることも影響している。しかし、地方債の新規発行額を当該年度の元金償還額の2/3以内に抑える等の取組により、地方債現在高が減少し、前年度より</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ポイント改善している。今後も、財政構造強化指針に基づき、上記の取組みを継続し、地方債残高の抑制を行っていく。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82592</xdr:rowOff>
    </xdr:from>
    <xdr:to>
      <xdr:col>24</xdr:col>
      <xdr:colOff>558800</xdr:colOff>
      <xdr:row>17</xdr:row>
      <xdr:rowOff>159004</xdr:rowOff>
    </xdr:to>
    <xdr:cxnSp macro="">
      <xdr:nvCxnSpPr>
        <xdr:cNvPr id="435" name="直線コネクタ 434"/>
        <xdr:cNvCxnSpPr/>
      </xdr:nvCxnSpPr>
      <xdr:spPr>
        <a:xfrm flipV="1">
          <a:off x="16179800" y="2997242"/>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159004</xdr:rowOff>
    </xdr:from>
    <xdr:to>
      <xdr:col>23</xdr:col>
      <xdr:colOff>406400</xdr:colOff>
      <xdr:row>18</xdr:row>
      <xdr:rowOff>51096</xdr:rowOff>
    </xdr:to>
    <xdr:cxnSp macro="">
      <xdr:nvCxnSpPr>
        <xdr:cNvPr id="438" name="直線コネクタ 437"/>
        <xdr:cNvCxnSpPr/>
      </xdr:nvCxnSpPr>
      <xdr:spPr>
        <a:xfrm flipV="1">
          <a:off x="15290800" y="3073654"/>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51096</xdr:rowOff>
    </xdr:from>
    <xdr:to>
      <xdr:col>22</xdr:col>
      <xdr:colOff>203200</xdr:colOff>
      <xdr:row>18</xdr:row>
      <xdr:rowOff>104987</xdr:rowOff>
    </xdr:to>
    <xdr:cxnSp macro="">
      <xdr:nvCxnSpPr>
        <xdr:cNvPr id="441" name="直線コネクタ 440"/>
        <xdr:cNvCxnSpPr/>
      </xdr:nvCxnSpPr>
      <xdr:spPr>
        <a:xfrm flipV="1">
          <a:off x="14401800" y="3137196"/>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104987</xdr:rowOff>
    </xdr:from>
    <xdr:to>
      <xdr:col>21</xdr:col>
      <xdr:colOff>0</xdr:colOff>
      <xdr:row>19</xdr:row>
      <xdr:rowOff>23622</xdr:rowOff>
    </xdr:to>
    <xdr:cxnSp macro="">
      <xdr:nvCxnSpPr>
        <xdr:cNvPr id="444" name="直線コネクタ 443"/>
        <xdr:cNvCxnSpPr/>
      </xdr:nvCxnSpPr>
      <xdr:spPr>
        <a:xfrm flipV="1">
          <a:off x="13512800" y="3191087"/>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31792</xdr:rowOff>
    </xdr:from>
    <xdr:to>
      <xdr:col>24</xdr:col>
      <xdr:colOff>609600</xdr:colOff>
      <xdr:row>17</xdr:row>
      <xdr:rowOff>133392</xdr:rowOff>
    </xdr:to>
    <xdr:sp macro="" textlink="">
      <xdr:nvSpPr>
        <xdr:cNvPr id="454" name="円/楕円 453"/>
        <xdr:cNvSpPr/>
      </xdr:nvSpPr>
      <xdr:spPr>
        <a:xfrm>
          <a:off x="169672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3869</xdr:rowOff>
    </xdr:from>
    <xdr:ext cx="762000" cy="259045"/>
    <xdr:sp macro="" textlink="">
      <xdr:nvSpPr>
        <xdr:cNvPr id="455" name="将来負担の状況該当値テキスト"/>
        <xdr:cNvSpPr txBox="1"/>
      </xdr:nvSpPr>
      <xdr:spPr>
        <a:xfrm>
          <a:off x="17106900" y="291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108204</xdr:rowOff>
    </xdr:from>
    <xdr:to>
      <xdr:col>23</xdr:col>
      <xdr:colOff>457200</xdr:colOff>
      <xdr:row>18</xdr:row>
      <xdr:rowOff>38354</xdr:rowOff>
    </xdr:to>
    <xdr:sp macro="" textlink="">
      <xdr:nvSpPr>
        <xdr:cNvPr id="456" name="円/楕円 455"/>
        <xdr:cNvSpPr/>
      </xdr:nvSpPr>
      <xdr:spPr>
        <a:xfrm>
          <a:off x="16129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23131</xdr:rowOff>
    </xdr:from>
    <xdr:ext cx="736600" cy="259045"/>
    <xdr:sp macro="" textlink="">
      <xdr:nvSpPr>
        <xdr:cNvPr id="457" name="テキスト ボックス 456"/>
        <xdr:cNvSpPr txBox="1"/>
      </xdr:nvSpPr>
      <xdr:spPr>
        <a:xfrm>
          <a:off x="15798800" y="310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296</xdr:rowOff>
    </xdr:from>
    <xdr:to>
      <xdr:col>22</xdr:col>
      <xdr:colOff>254000</xdr:colOff>
      <xdr:row>18</xdr:row>
      <xdr:rowOff>101896</xdr:rowOff>
    </xdr:to>
    <xdr:sp macro="" textlink="">
      <xdr:nvSpPr>
        <xdr:cNvPr id="458" name="円/楕円 457"/>
        <xdr:cNvSpPr/>
      </xdr:nvSpPr>
      <xdr:spPr>
        <a:xfrm>
          <a:off x="15240000" y="3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86673</xdr:rowOff>
    </xdr:from>
    <xdr:ext cx="762000" cy="259045"/>
    <xdr:sp macro="" textlink="">
      <xdr:nvSpPr>
        <xdr:cNvPr id="459" name="テキスト ボックス 458"/>
        <xdr:cNvSpPr txBox="1"/>
      </xdr:nvSpPr>
      <xdr:spPr>
        <a:xfrm>
          <a:off x="14909800" y="31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54187</xdr:rowOff>
    </xdr:from>
    <xdr:to>
      <xdr:col>21</xdr:col>
      <xdr:colOff>50800</xdr:colOff>
      <xdr:row>18</xdr:row>
      <xdr:rowOff>155787</xdr:rowOff>
    </xdr:to>
    <xdr:sp macro="" textlink="">
      <xdr:nvSpPr>
        <xdr:cNvPr id="460" name="円/楕円 459"/>
        <xdr:cNvSpPr/>
      </xdr:nvSpPr>
      <xdr:spPr>
        <a:xfrm>
          <a:off x="14351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140564</xdr:rowOff>
    </xdr:from>
    <xdr:ext cx="762000" cy="259045"/>
    <xdr:sp macro="" textlink="">
      <xdr:nvSpPr>
        <xdr:cNvPr id="461" name="テキスト ボックス 460"/>
        <xdr:cNvSpPr txBox="1"/>
      </xdr:nvSpPr>
      <xdr:spPr>
        <a:xfrm>
          <a:off x="14020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144272</xdr:rowOff>
    </xdr:from>
    <xdr:to>
      <xdr:col>19</xdr:col>
      <xdr:colOff>533400</xdr:colOff>
      <xdr:row>19</xdr:row>
      <xdr:rowOff>74422</xdr:rowOff>
    </xdr:to>
    <xdr:sp macro="" textlink="">
      <xdr:nvSpPr>
        <xdr:cNvPr id="462" name="円/楕円 461"/>
        <xdr:cNvSpPr/>
      </xdr:nvSpPr>
      <xdr:spPr>
        <a:xfrm>
          <a:off x="13462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59199</xdr:rowOff>
    </xdr:from>
    <xdr:ext cx="762000" cy="259045"/>
    <xdr:sp macro="" textlink="">
      <xdr:nvSpPr>
        <xdr:cNvPr id="463" name="テキスト ボックス 462"/>
        <xdr:cNvSpPr txBox="1"/>
      </xdr:nvSpPr>
      <xdr:spPr>
        <a:xfrm>
          <a:off x="13131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類似団体平均を上回っている要因としては、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職員数が類似団体と比較して多いことにある。２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a:t>
          </a:r>
          <a:r>
            <a:rPr lang="ja-JP" altLang="ja-JP" sz="1100">
              <a:solidFill>
                <a:schemeClr val="dk1"/>
              </a:solidFill>
              <a:effectLst/>
              <a:latin typeface="+mn-lt"/>
              <a:ea typeface="+mn-ea"/>
              <a:cs typeface="+mn-cs"/>
            </a:rPr>
            <a:t>退職者の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により退職金が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９６</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となったことや、</a:t>
          </a:r>
          <a:r>
            <a:rPr lang="ja-JP" altLang="en-US" sz="1100">
              <a:solidFill>
                <a:schemeClr val="dk1"/>
              </a:solidFill>
              <a:effectLst/>
              <a:latin typeface="+mn-lt"/>
              <a:ea typeface="+mn-ea"/>
              <a:cs typeface="+mn-cs"/>
            </a:rPr>
            <a:t>職員数の減（△３４人）により職員給が１億３０百万円の減</a:t>
          </a:r>
          <a:r>
            <a:rPr lang="ja-JP" altLang="ja-JP" sz="1100">
              <a:solidFill>
                <a:schemeClr val="dk1"/>
              </a:solidFill>
              <a:effectLst/>
              <a:latin typeface="+mn-lt"/>
              <a:ea typeface="+mn-ea"/>
              <a:cs typeface="+mn-cs"/>
            </a:rPr>
            <a:t>となったことから、</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年度に比べて</a:t>
          </a:r>
          <a:r>
            <a:rPr lang="ja-JP" altLang="ja-JP" sz="1100">
              <a:solidFill>
                <a:schemeClr val="dk1"/>
              </a:solidFill>
              <a:effectLst/>
              <a:latin typeface="+mn-lt"/>
              <a:ea typeface="+mn-ea"/>
              <a:cs typeface="+mn-cs"/>
            </a:rPr>
            <a:t>総額</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今後も新規採用者数の抑制や再任用職員・嘱託員の効果的な活用を促進するなど、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職員配置適正化方針</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（H</a:t>
          </a:r>
          <a:r>
            <a:rPr lang="en-US" altLang="ja-JP" sz="1100" b="0" i="0" baseline="0">
              <a:solidFill>
                <a:schemeClr val="dk1"/>
              </a:solidFill>
              <a:effectLst/>
              <a:latin typeface="+mn-lt"/>
              <a:ea typeface="+mn-ea"/>
              <a:cs typeface="+mn-cs"/>
            </a:rPr>
            <a:t>28.4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851</a:t>
          </a:r>
          <a:r>
            <a:rPr lang="ja-JP" altLang="ja-JP" sz="1100" b="0" i="0" baseline="0">
              <a:solidFill>
                <a:schemeClr val="dk1"/>
              </a:solidFill>
              <a:effectLst/>
              <a:latin typeface="+mn-lt"/>
              <a:ea typeface="+mn-ea"/>
              <a:cs typeface="+mn-cs"/>
            </a:rPr>
            <a:t>人⇒H</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4　</a:t>
          </a:r>
          <a:r>
            <a:rPr lang="en-US" altLang="ja-JP" sz="1100" b="0" i="0" baseline="0">
              <a:solidFill>
                <a:schemeClr val="dk1"/>
              </a:solidFill>
              <a:effectLst/>
              <a:latin typeface="+mn-lt"/>
              <a:ea typeface="+mn-ea"/>
              <a:cs typeface="+mn-cs"/>
            </a:rPr>
            <a:t>812</a:t>
          </a:r>
          <a:r>
            <a:rPr lang="ja-JP" altLang="ja-JP" sz="1100" b="0" i="0" baseline="0">
              <a:solidFill>
                <a:schemeClr val="dk1"/>
              </a:solidFill>
              <a:effectLst/>
              <a:latin typeface="+mn-lt"/>
              <a:ea typeface="+mn-ea"/>
              <a:cs typeface="+mn-cs"/>
            </a:rPr>
            <a:t>人（消防・病院部門除く））及び２６年度に策定した「業務最適化計画」に沿って、</a:t>
          </a:r>
          <a:r>
            <a:rPr lang="ja-JP" altLang="en-US" sz="1100" b="0" i="0" baseline="0">
              <a:solidFill>
                <a:schemeClr val="dk1"/>
              </a:solidFill>
              <a:effectLst/>
              <a:latin typeface="+mn-lt"/>
              <a:ea typeface="+mn-ea"/>
              <a:cs typeface="+mn-cs"/>
            </a:rPr>
            <a:t>業務の効率化による</a:t>
          </a:r>
          <a:r>
            <a:rPr lang="ja-JP" altLang="ja-JP" sz="1100" b="0" i="0" baseline="0">
              <a:solidFill>
                <a:schemeClr val="dk1"/>
              </a:solidFill>
              <a:effectLst/>
              <a:latin typeface="+mn-lt"/>
              <a:ea typeface="+mn-ea"/>
              <a:cs typeface="+mn-cs"/>
            </a:rPr>
            <a:t>職員数の適正化を積極的に進め、人件費の抑制を図っていく。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39</xdr:row>
      <xdr:rowOff>16510</xdr:rowOff>
    </xdr:to>
    <xdr:cxnSp macro="">
      <xdr:nvCxnSpPr>
        <xdr:cNvPr id="66" name="直線コネクタ 65"/>
        <xdr:cNvCxnSpPr/>
      </xdr:nvCxnSpPr>
      <xdr:spPr>
        <a:xfrm flipV="1">
          <a:off x="3987800" y="64897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96520</xdr:rowOff>
    </xdr:from>
    <xdr:to>
      <xdr:col>5</xdr:col>
      <xdr:colOff>549275</xdr:colOff>
      <xdr:row>39</xdr:row>
      <xdr:rowOff>16510</xdr:rowOff>
    </xdr:to>
    <xdr:cxnSp macro="">
      <xdr:nvCxnSpPr>
        <xdr:cNvPr id="69" name="直線コネクタ 68"/>
        <xdr:cNvCxnSpPr/>
      </xdr:nvCxnSpPr>
      <xdr:spPr>
        <a:xfrm>
          <a:off x="3098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111760</xdr:rowOff>
    </xdr:to>
    <xdr:cxnSp macro="">
      <xdr:nvCxnSpPr>
        <xdr:cNvPr id="72" name="直線コネクタ 71"/>
        <xdr:cNvCxnSpPr/>
      </xdr:nvCxnSpPr>
      <xdr:spPr>
        <a:xfrm flipV="1">
          <a:off x="2209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8890</xdr:rowOff>
    </xdr:to>
    <xdr:cxnSp macro="">
      <xdr:nvCxnSpPr>
        <xdr:cNvPr id="75" name="直線コネクタ 74"/>
        <xdr:cNvCxnSpPr/>
      </xdr:nvCxnSpPr>
      <xdr:spPr>
        <a:xfrm flipV="1">
          <a:off x="1320800" y="6626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137160</xdr:rowOff>
    </xdr:from>
    <xdr:to>
      <xdr:col>5</xdr:col>
      <xdr:colOff>600075</xdr:colOff>
      <xdr:row>39</xdr:row>
      <xdr:rowOff>67310</xdr:rowOff>
    </xdr:to>
    <xdr:sp macro="" textlink="">
      <xdr:nvSpPr>
        <xdr:cNvPr id="87" name="円/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類似団体平均と比較すると低い水準となっているが、これは類似団体と比べて、業務の民間委託が進んでいないことが主な要因である。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平成２６年度</a:t>
          </a:r>
          <a:r>
            <a:rPr lang="ja-JP" altLang="en-US" sz="1100" b="0" i="0" baseline="0">
              <a:solidFill>
                <a:schemeClr val="dk1"/>
              </a:solidFill>
              <a:effectLst/>
              <a:latin typeface="+mn-lt"/>
              <a:ea typeface="+mn-ea"/>
              <a:cs typeface="+mn-cs"/>
            </a:rPr>
            <a:t>に策定した</a:t>
          </a:r>
          <a:r>
            <a:rPr lang="ja-JP" altLang="ja-JP" sz="1100" b="0" i="0" baseline="0">
              <a:solidFill>
                <a:schemeClr val="dk1"/>
              </a:solidFill>
              <a:effectLst/>
              <a:latin typeface="+mn-lt"/>
              <a:ea typeface="+mn-ea"/>
              <a:cs typeface="+mn-cs"/>
            </a:rPr>
            <a:t>業務最適化計画</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業務の</a:t>
          </a:r>
          <a:r>
            <a:rPr lang="ja-JP" altLang="en-US" sz="1100" b="0" i="0" baseline="0">
              <a:solidFill>
                <a:schemeClr val="dk1"/>
              </a:solidFill>
              <a:effectLst/>
              <a:latin typeface="+mn-lt"/>
              <a:ea typeface="+mn-ea"/>
              <a:cs typeface="+mn-cs"/>
            </a:rPr>
            <a:t>効率化のための見直しを進めていく。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105229</xdr:rowOff>
    </xdr:from>
    <xdr:to>
      <xdr:col>24</xdr:col>
      <xdr:colOff>31750</xdr:colOff>
      <xdr:row>14</xdr:row>
      <xdr:rowOff>105229</xdr:rowOff>
    </xdr:to>
    <xdr:cxnSp macro="">
      <xdr:nvCxnSpPr>
        <xdr:cNvPr id="129" name="直線コネクタ 128"/>
        <xdr:cNvCxnSpPr/>
      </xdr:nvCxnSpPr>
      <xdr:spPr>
        <a:xfrm>
          <a:off x="15671800" y="2505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105229</xdr:rowOff>
    </xdr:to>
    <xdr:cxnSp macro="">
      <xdr:nvCxnSpPr>
        <xdr:cNvPr id="132" name="直線コネクタ 131"/>
        <xdr:cNvCxnSpPr/>
      </xdr:nvCxnSpPr>
      <xdr:spPr>
        <a:xfrm>
          <a:off x="14782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29029</xdr:rowOff>
    </xdr:to>
    <xdr:cxnSp macro="">
      <xdr:nvCxnSpPr>
        <xdr:cNvPr id="135" name="直線コネクタ 134"/>
        <xdr:cNvCxnSpPr/>
      </xdr:nvCxnSpPr>
      <xdr:spPr>
        <a:xfrm>
          <a:off x="13893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156936</xdr:rowOff>
    </xdr:to>
    <xdr:cxnSp macro="">
      <xdr:nvCxnSpPr>
        <xdr:cNvPr id="138" name="直線コネクタ 137"/>
        <xdr:cNvCxnSpPr/>
      </xdr:nvCxnSpPr>
      <xdr:spPr>
        <a:xfrm>
          <a:off x="13004800" y="229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8" name="円/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70956</xdr:rowOff>
    </xdr:from>
    <xdr:ext cx="762000" cy="259045"/>
    <xdr:sp macro="" textlink="">
      <xdr:nvSpPr>
        <xdr:cNvPr id="149"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54429</xdr:rowOff>
    </xdr:from>
    <xdr:to>
      <xdr:col>22</xdr:col>
      <xdr:colOff>615950</xdr:colOff>
      <xdr:row>14</xdr:row>
      <xdr:rowOff>156029</xdr:rowOff>
    </xdr:to>
    <xdr:sp macro="" textlink="">
      <xdr:nvSpPr>
        <xdr:cNvPr id="150" name="円/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昨年度より０．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ポイント悪化している要因としては、</a:t>
          </a:r>
          <a:r>
            <a:rPr lang="ja-JP" altLang="en-US" sz="1100" b="0" i="0" baseline="0">
              <a:solidFill>
                <a:schemeClr val="dk1"/>
              </a:solidFill>
              <a:effectLst/>
              <a:latin typeface="+mn-lt"/>
              <a:ea typeface="+mn-ea"/>
              <a:cs typeface="+mn-cs"/>
            </a:rPr>
            <a:t>子ども子育て支援法の移行に伴う幼稚園等施設給付費３億６６百万円の増や障害者サービス給付費２</a:t>
          </a:r>
          <a:r>
            <a:rPr lang="ja-JP" altLang="ja-JP" sz="1100">
              <a:solidFill>
                <a:schemeClr val="dk1"/>
              </a:solidFill>
              <a:effectLst/>
              <a:latin typeface="+mn-lt"/>
              <a:ea typeface="+mn-ea"/>
              <a:cs typeface="+mn-cs"/>
            </a:rPr>
            <a:t>億９</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万円の増などにある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類似</a:t>
          </a:r>
          <a:r>
            <a:rPr lang="ja-JP" altLang="ja-JP" sz="1100" b="0" i="0" baseline="0">
              <a:solidFill>
                <a:schemeClr val="dk1"/>
              </a:solidFill>
              <a:effectLst/>
              <a:latin typeface="+mn-lt"/>
              <a:ea typeface="+mn-ea"/>
              <a:cs typeface="+mn-cs"/>
            </a:rPr>
            <a:t>団体平均を大きく上回っている要因としては、全国平均を上回る高齢化や旧産炭地域の特徴でもある生活保護率が高いことが影響している。</a:t>
          </a:r>
          <a:endParaRPr lang="ja-JP" altLang="ja-JP" sz="1400">
            <a:effectLst/>
          </a:endParaRPr>
        </a:p>
        <a:p>
          <a:pPr rtl="0"/>
          <a:r>
            <a:rPr lang="ja-JP" altLang="ja-JP" sz="1100" b="0" i="0" baseline="0">
              <a:solidFill>
                <a:schemeClr val="dk1"/>
              </a:solidFill>
              <a:effectLst/>
              <a:latin typeface="+mn-lt"/>
              <a:ea typeface="+mn-ea"/>
              <a:cs typeface="+mn-cs"/>
            </a:rPr>
            <a:t>生活保護者に対しては就労支援を強化するなど、今後も自立支援に努めていく。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58</xdr:row>
      <xdr:rowOff>159657</xdr:rowOff>
    </xdr:to>
    <xdr:cxnSp macro="">
      <xdr:nvCxnSpPr>
        <xdr:cNvPr id="192" name="直線コネクタ 191"/>
        <xdr:cNvCxnSpPr/>
      </xdr:nvCxnSpPr>
      <xdr:spPr>
        <a:xfrm>
          <a:off x="3987800" y="1003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94343</xdr:rowOff>
    </xdr:to>
    <xdr:cxnSp macro="">
      <xdr:nvCxnSpPr>
        <xdr:cNvPr id="195" name="直線コネクタ 194"/>
        <xdr:cNvCxnSpPr/>
      </xdr:nvCxnSpPr>
      <xdr:spPr>
        <a:xfrm>
          <a:off x="3098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45357</xdr:rowOff>
    </xdr:to>
    <xdr:cxnSp macro="">
      <xdr:nvCxnSpPr>
        <xdr:cNvPr id="198" name="直線コネクタ 197"/>
        <xdr:cNvCxnSpPr/>
      </xdr:nvCxnSpPr>
      <xdr:spPr>
        <a:xfrm>
          <a:off x="2209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57</xdr:row>
      <xdr:rowOff>151493</xdr:rowOff>
    </xdr:to>
    <xdr:cxnSp macro="">
      <xdr:nvCxnSpPr>
        <xdr:cNvPr id="201" name="直線コネクタ 200"/>
        <xdr:cNvCxnSpPr/>
      </xdr:nvCxnSpPr>
      <xdr:spPr>
        <a:xfrm flipV="1">
          <a:off x="1320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11" name="円/楕円 210"/>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2"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3" name="円/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5" name="円/楕円 214"/>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6" name="テキスト ボックス 215"/>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9" name="円/楕円 218"/>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20" name="テキスト ボックス 219"/>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類似団体平均を上回っている要因としては、高い高齢化率を反映し、介護保険会計、後期高齢者医療会計等に対する繰出金が多額であることが影響している。</a:t>
          </a:r>
          <a:endParaRPr lang="ja-JP" altLang="ja-JP" sz="1400">
            <a:effectLst/>
          </a:endParaRPr>
        </a:p>
        <a:p>
          <a:pPr rtl="0"/>
          <a:r>
            <a:rPr lang="ja-JP" altLang="ja-JP" sz="1100" b="0" i="0" baseline="0">
              <a:solidFill>
                <a:schemeClr val="dk1"/>
              </a:solidFill>
              <a:effectLst/>
              <a:latin typeface="+mn-lt"/>
              <a:ea typeface="+mn-ea"/>
              <a:cs typeface="+mn-cs"/>
            </a:rPr>
            <a:t>膨れ上がる一方の医療費や介護サービス給付費の増加に対し、予防の視点に立った施策の展開に努めていく。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57</xdr:row>
      <xdr:rowOff>167822</xdr:rowOff>
    </xdr:to>
    <xdr:cxnSp macro="">
      <xdr:nvCxnSpPr>
        <xdr:cNvPr id="255" name="直線コネクタ 254"/>
        <xdr:cNvCxnSpPr/>
      </xdr:nvCxnSpPr>
      <xdr:spPr>
        <a:xfrm flipV="1">
          <a:off x="15671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118835</xdr:rowOff>
    </xdr:from>
    <xdr:to>
      <xdr:col>22</xdr:col>
      <xdr:colOff>565150</xdr:colOff>
      <xdr:row>57</xdr:row>
      <xdr:rowOff>167822</xdr:rowOff>
    </xdr:to>
    <xdr:cxnSp macro="">
      <xdr:nvCxnSpPr>
        <xdr:cNvPr id="258" name="直線コネクタ 257"/>
        <xdr:cNvCxnSpPr/>
      </xdr:nvCxnSpPr>
      <xdr:spPr>
        <a:xfrm>
          <a:off x="14782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53522</xdr:rowOff>
    </xdr:from>
    <xdr:to>
      <xdr:col>21</xdr:col>
      <xdr:colOff>361950</xdr:colOff>
      <xdr:row>57</xdr:row>
      <xdr:rowOff>118835</xdr:rowOff>
    </xdr:to>
    <xdr:cxnSp macro="">
      <xdr:nvCxnSpPr>
        <xdr:cNvPr id="261" name="直線コネクタ 260"/>
        <xdr:cNvCxnSpPr/>
      </xdr:nvCxnSpPr>
      <xdr:spPr>
        <a:xfrm>
          <a:off x="13893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143328</xdr:rowOff>
    </xdr:from>
    <xdr:to>
      <xdr:col>20</xdr:col>
      <xdr:colOff>158750</xdr:colOff>
      <xdr:row>57</xdr:row>
      <xdr:rowOff>53522</xdr:rowOff>
    </xdr:to>
    <xdr:cxnSp macro="">
      <xdr:nvCxnSpPr>
        <xdr:cNvPr id="264" name="直線コネクタ 263"/>
        <xdr:cNvCxnSpPr/>
      </xdr:nvCxnSpPr>
      <xdr:spPr>
        <a:xfrm>
          <a:off x="13004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74" name="円/楕円 273"/>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23784</xdr:rowOff>
    </xdr:from>
    <xdr:ext cx="762000" cy="259045"/>
    <xdr:sp macro="" textlink="">
      <xdr:nvSpPr>
        <xdr:cNvPr id="275"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6" name="円/楕円 275"/>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31949</xdr:rowOff>
    </xdr:from>
    <xdr:ext cx="736600" cy="259045"/>
    <xdr:sp macro="" textlink="">
      <xdr:nvSpPr>
        <xdr:cNvPr id="277" name="テキスト ボックス 276"/>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68035</xdr:rowOff>
    </xdr:from>
    <xdr:to>
      <xdr:col>21</xdr:col>
      <xdr:colOff>412750</xdr:colOff>
      <xdr:row>57</xdr:row>
      <xdr:rowOff>169635</xdr:rowOff>
    </xdr:to>
    <xdr:sp macro="" textlink="">
      <xdr:nvSpPr>
        <xdr:cNvPr id="278" name="円/楕円 277"/>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154412</xdr:rowOff>
    </xdr:from>
    <xdr:ext cx="762000" cy="259045"/>
    <xdr:sp macro="" textlink="">
      <xdr:nvSpPr>
        <xdr:cNvPr id="279" name="テキスト ボックス 278"/>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2722</xdr:rowOff>
    </xdr:from>
    <xdr:to>
      <xdr:col>20</xdr:col>
      <xdr:colOff>209550</xdr:colOff>
      <xdr:row>57</xdr:row>
      <xdr:rowOff>104322</xdr:rowOff>
    </xdr:to>
    <xdr:sp macro="" textlink="">
      <xdr:nvSpPr>
        <xdr:cNvPr id="280" name="円/楕円 279"/>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81" name="テキスト ボックス 280"/>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92528</xdr:rowOff>
    </xdr:from>
    <xdr:to>
      <xdr:col>19</xdr:col>
      <xdr:colOff>6350</xdr:colOff>
      <xdr:row>57</xdr:row>
      <xdr:rowOff>22678</xdr:rowOff>
    </xdr:to>
    <xdr:sp macro="" textlink="">
      <xdr:nvSpPr>
        <xdr:cNvPr id="282" name="円/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7455</xdr:rowOff>
    </xdr:from>
    <xdr:ext cx="762000" cy="259045"/>
    <xdr:sp macro="" textlink="">
      <xdr:nvSpPr>
        <xdr:cNvPr id="283" name="テキスト ボックス 282"/>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類似団体平均を上回る要因として、本市は海抜０ｍ以下の地域が多く雨水対策に多額の経費がかかっており、公共下水道事業会計への負担金が多額であることが影響している。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40</xdr:row>
      <xdr:rowOff>0</xdr:rowOff>
    </xdr:to>
    <xdr:cxnSp macro="">
      <xdr:nvCxnSpPr>
        <xdr:cNvPr id="316" name="直線コネクタ 315"/>
        <xdr:cNvCxnSpPr/>
      </xdr:nvCxnSpPr>
      <xdr:spPr>
        <a:xfrm flipV="1">
          <a:off x="15671800" y="675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120650</xdr:rowOff>
    </xdr:from>
    <xdr:to>
      <xdr:col>22</xdr:col>
      <xdr:colOff>565150</xdr:colOff>
      <xdr:row>40</xdr:row>
      <xdr:rowOff>0</xdr:rowOff>
    </xdr:to>
    <xdr:cxnSp macro="">
      <xdr:nvCxnSpPr>
        <xdr:cNvPr id="319" name="直線コネクタ 318"/>
        <xdr:cNvCxnSpPr/>
      </xdr:nvCxnSpPr>
      <xdr:spPr>
        <a:xfrm>
          <a:off x="14782800" y="680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120650</xdr:rowOff>
    </xdr:from>
    <xdr:to>
      <xdr:col>21</xdr:col>
      <xdr:colOff>361950</xdr:colOff>
      <xdr:row>39</xdr:row>
      <xdr:rowOff>120650</xdr:rowOff>
    </xdr:to>
    <xdr:cxnSp macro="">
      <xdr:nvCxnSpPr>
        <xdr:cNvPr id="322" name="直線コネクタ 321"/>
        <xdr:cNvCxnSpPr/>
      </xdr:nvCxnSpPr>
      <xdr:spPr>
        <a:xfrm>
          <a:off x="138938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120650</xdr:rowOff>
    </xdr:from>
    <xdr:to>
      <xdr:col>20</xdr:col>
      <xdr:colOff>158750</xdr:colOff>
      <xdr:row>39</xdr:row>
      <xdr:rowOff>120650</xdr:rowOff>
    </xdr:to>
    <xdr:cxnSp macro="">
      <xdr:nvCxnSpPr>
        <xdr:cNvPr id="325" name="直線コネクタ 324"/>
        <xdr:cNvCxnSpPr/>
      </xdr:nvCxnSpPr>
      <xdr:spPr>
        <a:xfrm>
          <a:off x="130048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5" name="円/楕円 33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6"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120650</xdr:rowOff>
    </xdr:from>
    <xdr:to>
      <xdr:col>22</xdr:col>
      <xdr:colOff>615950</xdr:colOff>
      <xdr:row>40</xdr:row>
      <xdr:rowOff>50800</xdr:rowOff>
    </xdr:to>
    <xdr:sp macro="" textlink="">
      <xdr:nvSpPr>
        <xdr:cNvPr id="337" name="円/楕円 336"/>
        <xdr:cNvSpPr/>
      </xdr:nvSpPr>
      <xdr:spPr>
        <a:xfrm>
          <a:off x="15621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35577</xdr:rowOff>
    </xdr:from>
    <xdr:ext cx="736600" cy="259045"/>
    <xdr:sp macro="" textlink="">
      <xdr:nvSpPr>
        <xdr:cNvPr id="338" name="テキスト ボックス 337"/>
        <xdr:cNvSpPr txBox="1"/>
      </xdr:nvSpPr>
      <xdr:spPr>
        <a:xfrm>
          <a:off x="15290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69850</xdr:rowOff>
    </xdr:from>
    <xdr:to>
      <xdr:col>21</xdr:col>
      <xdr:colOff>412750</xdr:colOff>
      <xdr:row>40</xdr:row>
      <xdr:rowOff>0</xdr:rowOff>
    </xdr:to>
    <xdr:sp macro="" textlink="">
      <xdr:nvSpPr>
        <xdr:cNvPr id="339" name="円/楕円 338"/>
        <xdr:cNvSpPr/>
      </xdr:nvSpPr>
      <xdr:spPr>
        <a:xfrm>
          <a:off x="14732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156227</xdr:rowOff>
    </xdr:from>
    <xdr:ext cx="762000" cy="259045"/>
    <xdr:sp macro="" textlink="">
      <xdr:nvSpPr>
        <xdr:cNvPr id="340" name="テキスト ボックス 339"/>
        <xdr:cNvSpPr txBox="1"/>
      </xdr:nvSpPr>
      <xdr:spPr>
        <a:xfrm>
          <a:off x="14401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69850</xdr:rowOff>
    </xdr:from>
    <xdr:to>
      <xdr:col>20</xdr:col>
      <xdr:colOff>209550</xdr:colOff>
      <xdr:row>40</xdr:row>
      <xdr:rowOff>0</xdr:rowOff>
    </xdr:to>
    <xdr:sp macro="" textlink="">
      <xdr:nvSpPr>
        <xdr:cNvPr id="341" name="円/楕円 340"/>
        <xdr:cNvSpPr/>
      </xdr:nvSpPr>
      <xdr:spPr>
        <a:xfrm>
          <a:off x="13843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156227</xdr:rowOff>
    </xdr:from>
    <xdr:ext cx="762000" cy="259045"/>
    <xdr:sp macro="" textlink="">
      <xdr:nvSpPr>
        <xdr:cNvPr id="342" name="テキスト ボックス 341"/>
        <xdr:cNvSpPr txBox="1"/>
      </xdr:nvSpPr>
      <xdr:spPr>
        <a:xfrm>
          <a:off x="13512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69850</xdr:rowOff>
    </xdr:from>
    <xdr:to>
      <xdr:col>19</xdr:col>
      <xdr:colOff>6350</xdr:colOff>
      <xdr:row>40</xdr:row>
      <xdr:rowOff>0</xdr:rowOff>
    </xdr:to>
    <xdr:sp macro="" textlink="">
      <xdr:nvSpPr>
        <xdr:cNvPr id="343" name="円/楕円 342"/>
        <xdr:cNvSpPr/>
      </xdr:nvSpPr>
      <xdr:spPr>
        <a:xfrm>
          <a:off x="12954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156227</xdr:rowOff>
    </xdr:from>
    <xdr:ext cx="762000" cy="259045"/>
    <xdr:sp macro="" textlink="">
      <xdr:nvSpPr>
        <xdr:cNvPr id="344" name="テキスト ボックス 343"/>
        <xdr:cNvSpPr txBox="1"/>
      </xdr:nvSpPr>
      <xdr:spPr>
        <a:xfrm>
          <a:off x="12623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過疎対策事業債、臨時財政対策債の償還額が増加しているものの、既発債の償還終了に伴いＨ１９年度をピークに過疎対策事業債、臨時財政対策債の以外の元利償還額は減少し</a:t>
          </a:r>
          <a:r>
            <a:rPr lang="ja-JP" altLang="en-US" sz="1100" b="0" i="0" baseline="0">
              <a:solidFill>
                <a:schemeClr val="dk1"/>
              </a:solidFill>
              <a:effectLst/>
              <a:latin typeface="+mn-lt"/>
              <a:ea typeface="+mn-ea"/>
              <a:cs typeface="+mn-cs"/>
            </a:rPr>
            <a:t>、昨年度より１億５０百万円の減となった。</a:t>
          </a:r>
          <a:endParaRPr lang="ja-JP" altLang="ja-JP" sz="1400">
            <a:effectLst/>
          </a:endParaRPr>
        </a:p>
        <a:p>
          <a:pPr rtl="0"/>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地方債新規発行額を元金償還額の</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以内とするという取組みを継続するとともに、</a:t>
          </a:r>
          <a:r>
            <a:rPr lang="ja-JP" altLang="ja-JP" sz="1100" b="0" i="0" baseline="0">
              <a:solidFill>
                <a:schemeClr val="dk1"/>
              </a:solidFill>
              <a:effectLst/>
              <a:latin typeface="+mn-lt"/>
              <a:ea typeface="+mn-ea"/>
              <a:cs typeface="+mn-cs"/>
            </a:rPr>
            <a:t>交付税措置のある地方債の活用により実質的な公債費を抑制していく。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133858</xdr:rowOff>
    </xdr:to>
    <xdr:cxnSp macro="">
      <xdr:nvCxnSpPr>
        <xdr:cNvPr id="374" name="直線コネクタ 373"/>
        <xdr:cNvCxnSpPr/>
      </xdr:nvCxnSpPr>
      <xdr:spPr>
        <a:xfrm flipV="1">
          <a:off x="3987800" y="132852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133858</xdr:rowOff>
    </xdr:to>
    <xdr:cxnSp macro="">
      <xdr:nvCxnSpPr>
        <xdr:cNvPr id="377" name="直線コネクタ 376"/>
        <xdr:cNvCxnSpPr/>
      </xdr:nvCxnSpPr>
      <xdr:spPr>
        <a:xfrm>
          <a:off x="3098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115570</xdr:rowOff>
    </xdr:to>
    <xdr:cxnSp macro="">
      <xdr:nvCxnSpPr>
        <xdr:cNvPr id="380" name="直線コネクタ 379"/>
        <xdr:cNvCxnSpPr/>
      </xdr:nvCxnSpPr>
      <xdr:spPr>
        <a:xfrm>
          <a:off x="2209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165863</xdr:rowOff>
    </xdr:to>
    <xdr:cxnSp macro="">
      <xdr:nvCxnSpPr>
        <xdr:cNvPr id="383" name="直線コネクタ 382"/>
        <xdr:cNvCxnSpPr/>
      </xdr:nvCxnSpPr>
      <xdr:spPr>
        <a:xfrm flipV="1">
          <a:off x="1320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93" name="円/楕円 39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94"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95" name="円/楕円 394"/>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96" name="テキスト ボックス 395"/>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7" name="円/楕円 396"/>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8" name="テキスト ボックス 39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9" name="円/楕円 398"/>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400" name="テキスト ボックス 399"/>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401" name="円/楕円 400"/>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402" name="テキスト ボックス 401"/>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ると市税等の自主財源の割合が著しく小さく、依存財源に大きく頼らざるを得ない収入状況にある一方で、歳出においては地域の経済状況や高い高齢化率等を反映し、扶助費が多額に上り、人件費負担も大きく、歳出の構成比率において義務的経費が大きな割合を占める財政構造となっている。</a:t>
          </a:r>
          <a:endParaRPr lang="ja-JP" altLang="ja-JP" sz="1400">
            <a:effectLst/>
          </a:endParaRPr>
        </a:p>
        <a:p>
          <a:r>
            <a:rPr lang="ja-JP" altLang="ja-JP" sz="1100" b="0" i="0" baseline="0">
              <a:solidFill>
                <a:schemeClr val="dk1"/>
              </a:solidFill>
              <a:effectLst/>
              <a:latin typeface="+mn-lt"/>
              <a:ea typeface="+mn-ea"/>
              <a:cs typeface="+mn-cs"/>
            </a:rPr>
            <a:t>今後、これまで以上に積極的な企業誘致の展開や、市税収入の高い収納率の維持やふるさと納税の</a:t>
          </a:r>
          <a:r>
            <a:rPr lang="ja-JP" altLang="en-US" sz="1100" b="0" i="0" baseline="0">
              <a:solidFill>
                <a:schemeClr val="dk1"/>
              </a:solidFill>
              <a:effectLst/>
              <a:latin typeface="+mn-lt"/>
              <a:ea typeface="+mn-ea"/>
              <a:cs typeface="+mn-cs"/>
            </a:rPr>
            <a:t>周知</a:t>
          </a:r>
          <a:r>
            <a:rPr lang="ja-JP" altLang="ja-JP" sz="1100" b="0" i="0" baseline="0">
              <a:solidFill>
                <a:schemeClr val="dk1"/>
              </a:solidFill>
              <a:effectLst/>
              <a:latin typeface="+mn-lt"/>
              <a:ea typeface="+mn-ea"/>
              <a:cs typeface="+mn-cs"/>
            </a:rPr>
            <a:t>等により自主財源を確保していく。また、職員配置適正化方針の達成等により、経常経費を抑制していく。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101854</xdr:rowOff>
    </xdr:to>
    <xdr:cxnSp macro="">
      <xdr:nvCxnSpPr>
        <xdr:cNvPr id="433" name="直線コネクタ 432"/>
        <xdr:cNvCxnSpPr/>
      </xdr:nvCxnSpPr>
      <xdr:spPr>
        <a:xfrm flipV="1">
          <a:off x="15671800" y="13481813"/>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79</xdr:row>
      <xdr:rowOff>101854</xdr:rowOff>
    </xdr:to>
    <xdr:cxnSp macro="">
      <xdr:nvCxnSpPr>
        <xdr:cNvPr id="436" name="直線コネクタ 435"/>
        <xdr:cNvCxnSpPr/>
      </xdr:nvCxnSpPr>
      <xdr:spPr>
        <a:xfrm>
          <a:off x="14782800" y="135138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78</xdr:row>
      <xdr:rowOff>140715</xdr:rowOff>
    </xdr:to>
    <xdr:cxnSp macro="">
      <xdr:nvCxnSpPr>
        <xdr:cNvPr id="439" name="直線コネクタ 438"/>
        <xdr:cNvCxnSpPr/>
      </xdr:nvCxnSpPr>
      <xdr:spPr>
        <a:xfrm>
          <a:off x="13893800" y="134635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90424</xdr:rowOff>
    </xdr:to>
    <xdr:cxnSp macro="">
      <xdr:nvCxnSpPr>
        <xdr:cNvPr id="442" name="直線コネクタ 441"/>
        <xdr:cNvCxnSpPr/>
      </xdr:nvCxnSpPr>
      <xdr:spPr>
        <a:xfrm>
          <a:off x="13004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52" name="円/楕円 451"/>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53"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4" name="円/楕円 453"/>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5" name="テキスト ボックス 454"/>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56" name="円/楕円 455"/>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57" name="テキスト ボックス 456"/>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8" name="円/楕円 457"/>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9" name="テキスト ボックス 458"/>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60" name="円/楕円 459"/>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61" name="テキスト ボックス 460"/>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福岡県大牟田市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65256</xdr:rowOff>
    </xdr:from>
    <xdr:to>
      <xdr:col>4</xdr:col>
      <xdr:colOff>1117600</xdr:colOff>
      <xdr:row>14</xdr:row>
      <xdr:rowOff>67183</xdr:rowOff>
    </xdr:to>
    <xdr:cxnSp macro="">
      <xdr:nvCxnSpPr>
        <xdr:cNvPr id="52" name="直線コネクタ 51"/>
        <xdr:cNvCxnSpPr/>
      </xdr:nvCxnSpPr>
      <xdr:spPr bwMode="auto">
        <a:xfrm flipV="1">
          <a:off x="5003800" y="2513181"/>
          <a:ext cx="6477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67183</xdr:rowOff>
    </xdr:from>
    <xdr:to>
      <xdr:col>4</xdr:col>
      <xdr:colOff>469900</xdr:colOff>
      <xdr:row>14</xdr:row>
      <xdr:rowOff>151700</xdr:rowOff>
    </xdr:to>
    <xdr:cxnSp macro="">
      <xdr:nvCxnSpPr>
        <xdr:cNvPr id="55" name="直線コネクタ 54"/>
        <xdr:cNvCxnSpPr/>
      </xdr:nvCxnSpPr>
      <xdr:spPr bwMode="auto">
        <a:xfrm flipV="1">
          <a:off x="4305300" y="2515108"/>
          <a:ext cx="698500" cy="8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63525</xdr:rowOff>
    </xdr:from>
    <xdr:to>
      <xdr:col>3</xdr:col>
      <xdr:colOff>904875</xdr:colOff>
      <xdr:row>14</xdr:row>
      <xdr:rowOff>151700</xdr:rowOff>
    </xdr:to>
    <xdr:cxnSp macro="">
      <xdr:nvCxnSpPr>
        <xdr:cNvPr id="58" name="直線コネクタ 57"/>
        <xdr:cNvCxnSpPr/>
      </xdr:nvCxnSpPr>
      <xdr:spPr bwMode="auto">
        <a:xfrm>
          <a:off x="3606800" y="2511450"/>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168584</xdr:rowOff>
    </xdr:from>
    <xdr:to>
      <xdr:col>3</xdr:col>
      <xdr:colOff>206375</xdr:colOff>
      <xdr:row>14</xdr:row>
      <xdr:rowOff>63525</xdr:rowOff>
    </xdr:to>
    <xdr:cxnSp macro="">
      <xdr:nvCxnSpPr>
        <xdr:cNvPr id="61" name="直線コネクタ 60"/>
        <xdr:cNvCxnSpPr/>
      </xdr:nvCxnSpPr>
      <xdr:spPr bwMode="auto">
        <a:xfrm>
          <a:off x="2908300" y="2445059"/>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14456</xdr:rowOff>
    </xdr:from>
    <xdr:to>
      <xdr:col>5</xdr:col>
      <xdr:colOff>34925</xdr:colOff>
      <xdr:row>14</xdr:row>
      <xdr:rowOff>116056</xdr:rowOff>
    </xdr:to>
    <xdr:sp macro="" textlink="">
      <xdr:nvSpPr>
        <xdr:cNvPr id="71" name="円/楕円 70"/>
        <xdr:cNvSpPr/>
      </xdr:nvSpPr>
      <xdr:spPr bwMode="auto">
        <a:xfrm>
          <a:off x="5600700" y="246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30983</xdr:rowOff>
    </xdr:from>
    <xdr:ext cx="762000" cy="259045"/>
    <xdr:sp macro="" textlink="">
      <xdr:nvSpPr>
        <xdr:cNvPr id="72" name="人口1人当たり決算額の推移該当値テキスト130"/>
        <xdr:cNvSpPr txBox="1"/>
      </xdr:nvSpPr>
      <xdr:spPr>
        <a:xfrm>
          <a:off x="5740400" y="230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73,599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16383</xdr:rowOff>
    </xdr:from>
    <xdr:to>
      <xdr:col>4</xdr:col>
      <xdr:colOff>520700</xdr:colOff>
      <xdr:row>14</xdr:row>
      <xdr:rowOff>117983</xdr:rowOff>
    </xdr:to>
    <xdr:sp macro="" textlink="">
      <xdr:nvSpPr>
        <xdr:cNvPr id="73" name="円/楕円 72"/>
        <xdr:cNvSpPr/>
      </xdr:nvSpPr>
      <xdr:spPr bwMode="auto">
        <a:xfrm>
          <a:off x="4953000" y="246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128160</xdr:rowOff>
    </xdr:from>
    <xdr:ext cx="736600" cy="259045"/>
    <xdr:sp macro="" textlink="">
      <xdr:nvSpPr>
        <xdr:cNvPr id="74" name="テキスト ボックス 73"/>
        <xdr:cNvSpPr txBox="1"/>
      </xdr:nvSpPr>
      <xdr:spPr>
        <a:xfrm>
          <a:off x="4622800" y="22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100900</xdr:rowOff>
    </xdr:from>
    <xdr:to>
      <xdr:col>3</xdr:col>
      <xdr:colOff>955675</xdr:colOff>
      <xdr:row>15</xdr:row>
      <xdr:rowOff>31050</xdr:rowOff>
    </xdr:to>
    <xdr:sp macro="" textlink="">
      <xdr:nvSpPr>
        <xdr:cNvPr id="75" name="円/楕円 74"/>
        <xdr:cNvSpPr/>
      </xdr:nvSpPr>
      <xdr:spPr bwMode="auto">
        <a:xfrm>
          <a:off x="4254500" y="25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41227</xdr:rowOff>
    </xdr:from>
    <xdr:ext cx="762000" cy="259045"/>
    <xdr:sp macro="" textlink="">
      <xdr:nvSpPr>
        <xdr:cNvPr id="76" name="テキスト ボックス 75"/>
        <xdr:cNvSpPr txBox="1"/>
      </xdr:nvSpPr>
      <xdr:spPr>
        <a:xfrm>
          <a:off x="3924300" y="23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70,952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12725</xdr:rowOff>
    </xdr:from>
    <xdr:to>
      <xdr:col>3</xdr:col>
      <xdr:colOff>257175</xdr:colOff>
      <xdr:row>14</xdr:row>
      <xdr:rowOff>114325</xdr:rowOff>
    </xdr:to>
    <xdr:sp macro="" textlink="">
      <xdr:nvSpPr>
        <xdr:cNvPr id="77" name="円/楕円 76"/>
        <xdr:cNvSpPr/>
      </xdr:nvSpPr>
      <xdr:spPr bwMode="auto">
        <a:xfrm>
          <a:off x="3556000" y="246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124502</xdr:rowOff>
    </xdr:from>
    <xdr:ext cx="762000" cy="259045"/>
    <xdr:sp macro="" textlink="">
      <xdr:nvSpPr>
        <xdr:cNvPr id="78" name="テキスト ボックス 77"/>
        <xdr:cNvSpPr txBox="1"/>
      </xdr:nvSpPr>
      <xdr:spPr>
        <a:xfrm>
          <a:off x="3225800" y="22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117784</xdr:rowOff>
    </xdr:from>
    <xdr:to>
      <xdr:col>2</xdr:col>
      <xdr:colOff>692150</xdr:colOff>
      <xdr:row>14</xdr:row>
      <xdr:rowOff>47934</xdr:rowOff>
    </xdr:to>
    <xdr:sp macro="" textlink="">
      <xdr:nvSpPr>
        <xdr:cNvPr id="79" name="円/楕円 78"/>
        <xdr:cNvSpPr/>
      </xdr:nvSpPr>
      <xdr:spPr bwMode="auto">
        <a:xfrm>
          <a:off x="2857500" y="23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58111</xdr:rowOff>
    </xdr:from>
    <xdr:ext cx="762000" cy="259045"/>
    <xdr:sp macro="" textlink="">
      <xdr:nvSpPr>
        <xdr:cNvPr id="80" name="テキスト ボックス 79"/>
        <xdr:cNvSpPr txBox="1"/>
      </xdr:nvSpPr>
      <xdr:spPr>
        <a:xfrm>
          <a:off x="2527300" y="21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267170</xdr:rowOff>
    </xdr:from>
    <xdr:to>
      <xdr:col>4</xdr:col>
      <xdr:colOff>1117600</xdr:colOff>
      <xdr:row>35</xdr:row>
      <xdr:rowOff>274104</xdr:rowOff>
    </xdr:to>
    <xdr:cxnSp macro="">
      <xdr:nvCxnSpPr>
        <xdr:cNvPr id="114" name="直線コネクタ 113"/>
        <xdr:cNvCxnSpPr/>
      </xdr:nvCxnSpPr>
      <xdr:spPr bwMode="auto">
        <a:xfrm flipV="1">
          <a:off x="5003800" y="6877520"/>
          <a:ext cx="6477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256425</xdr:rowOff>
    </xdr:from>
    <xdr:to>
      <xdr:col>4</xdr:col>
      <xdr:colOff>469900</xdr:colOff>
      <xdr:row>35</xdr:row>
      <xdr:rowOff>274104</xdr:rowOff>
    </xdr:to>
    <xdr:cxnSp macro="">
      <xdr:nvCxnSpPr>
        <xdr:cNvPr id="117" name="直線コネクタ 116"/>
        <xdr:cNvCxnSpPr/>
      </xdr:nvCxnSpPr>
      <xdr:spPr bwMode="auto">
        <a:xfrm>
          <a:off x="4305300" y="6866775"/>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208649</xdr:rowOff>
    </xdr:from>
    <xdr:to>
      <xdr:col>3</xdr:col>
      <xdr:colOff>904875</xdr:colOff>
      <xdr:row>35</xdr:row>
      <xdr:rowOff>256425</xdr:rowOff>
    </xdr:to>
    <xdr:cxnSp macro="">
      <xdr:nvCxnSpPr>
        <xdr:cNvPr id="120" name="直線コネクタ 119"/>
        <xdr:cNvCxnSpPr/>
      </xdr:nvCxnSpPr>
      <xdr:spPr bwMode="auto">
        <a:xfrm>
          <a:off x="3606800" y="6818999"/>
          <a:ext cx="698500" cy="4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34379</xdr:rowOff>
    </xdr:from>
    <xdr:to>
      <xdr:col>3</xdr:col>
      <xdr:colOff>206375</xdr:colOff>
      <xdr:row>35</xdr:row>
      <xdr:rowOff>208649</xdr:rowOff>
    </xdr:to>
    <xdr:cxnSp macro="">
      <xdr:nvCxnSpPr>
        <xdr:cNvPr id="123" name="直線コネクタ 122"/>
        <xdr:cNvCxnSpPr/>
      </xdr:nvCxnSpPr>
      <xdr:spPr bwMode="auto">
        <a:xfrm>
          <a:off x="2908300" y="6644729"/>
          <a:ext cx="698500" cy="17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216370</xdr:rowOff>
    </xdr:from>
    <xdr:to>
      <xdr:col>5</xdr:col>
      <xdr:colOff>34925</xdr:colOff>
      <xdr:row>35</xdr:row>
      <xdr:rowOff>317970</xdr:rowOff>
    </xdr:to>
    <xdr:sp macro="" textlink="">
      <xdr:nvSpPr>
        <xdr:cNvPr id="133" name="円/楕円 132"/>
        <xdr:cNvSpPr/>
      </xdr:nvSpPr>
      <xdr:spPr bwMode="auto">
        <a:xfrm>
          <a:off x="56007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61447</xdr:rowOff>
    </xdr:from>
    <xdr:ext cx="762000" cy="259045"/>
    <xdr:sp macro="" textlink="">
      <xdr:nvSpPr>
        <xdr:cNvPr id="134" name="人口1人当たり決算額の推移該当値テキスト445"/>
        <xdr:cNvSpPr txBox="1"/>
      </xdr:nvSpPr>
      <xdr:spPr>
        <a:xfrm>
          <a:off x="5740400" y="66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223304</xdr:rowOff>
    </xdr:from>
    <xdr:to>
      <xdr:col>4</xdr:col>
      <xdr:colOff>520700</xdr:colOff>
      <xdr:row>35</xdr:row>
      <xdr:rowOff>324904</xdr:rowOff>
    </xdr:to>
    <xdr:sp macro="" textlink="">
      <xdr:nvSpPr>
        <xdr:cNvPr id="135" name="円/楕円 134"/>
        <xdr:cNvSpPr/>
      </xdr:nvSpPr>
      <xdr:spPr bwMode="auto">
        <a:xfrm>
          <a:off x="4953000" y="683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335081</xdr:rowOff>
    </xdr:from>
    <xdr:ext cx="736600" cy="259045"/>
    <xdr:sp macro="" textlink="">
      <xdr:nvSpPr>
        <xdr:cNvPr id="136" name="テキスト ボックス 135"/>
        <xdr:cNvSpPr txBox="1"/>
      </xdr:nvSpPr>
      <xdr:spPr>
        <a:xfrm>
          <a:off x="4622800" y="660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205625</xdr:rowOff>
    </xdr:from>
    <xdr:to>
      <xdr:col>3</xdr:col>
      <xdr:colOff>955675</xdr:colOff>
      <xdr:row>35</xdr:row>
      <xdr:rowOff>307225</xdr:rowOff>
    </xdr:to>
    <xdr:sp macro="" textlink="">
      <xdr:nvSpPr>
        <xdr:cNvPr id="137" name="円/楕円 136"/>
        <xdr:cNvSpPr/>
      </xdr:nvSpPr>
      <xdr:spPr bwMode="auto">
        <a:xfrm>
          <a:off x="4254500" y="68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317402</xdr:rowOff>
    </xdr:from>
    <xdr:ext cx="762000" cy="259045"/>
    <xdr:sp macro="" textlink="">
      <xdr:nvSpPr>
        <xdr:cNvPr id="138" name="テキスト ボックス 137"/>
        <xdr:cNvSpPr txBox="1"/>
      </xdr:nvSpPr>
      <xdr:spPr>
        <a:xfrm>
          <a:off x="3924300" y="65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157849</xdr:rowOff>
    </xdr:from>
    <xdr:to>
      <xdr:col>3</xdr:col>
      <xdr:colOff>257175</xdr:colOff>
      <xdr:row>35</xdr:row>
      <xdr:rowOff>259449</xdr:rowOff>
    </xdr:to>
    <xdr:sp macro="" textlink="">
      <xdr:nvSpPr>
        <xdr:cNvPr id="139" name="円/楕円 138"/>
        <xdr:cNvSpPr/>
      </xdr:nvSpPr>
      <xdr:spPr bwMode="auto">
        <a:xfrm>
          <a:off x="3556000" y="676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269626</xdr:rowOff>
    </xdr:from>
    <xdr:ext cx="762000" cy="259045"/>
    <xdr:sp macro="" textlink="">
      <xdr:nvSpPr>
        <xdr:cNvPr id="140" name="テキスト ボックス 139"/>
        <xdr:cNvSpPr txBox="1"/>
      </xdr:nvSpPr>
      <xdr:spPr>
        <a:xfrm>
          <a:off x="3225800" y="65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326479</xdr:rowOff>
    </xdr:from>
    <xdr:to>
      <xdr:col>2</xdr:col>
      <xdr:colOff>692150</xdr:colOff>
      <xdr:row>35</xdr:row>
      <xdr:rowOff>85179</xdr:rowOff>
    </xdr:to>
    <xdr:sp macro="" textlink="">
      <xdr:nvSpPr>
        <xdr:cNvPr id="141" name="円/楕円 140"/>
        <xdr:cNvSpPr/>
      </xdr:nvSpPr>
      <xdr:spPr bwMode="auto">
        <a:xfrm>
          <a:off x="2857500" y="659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95356</xdr:rowOff>
    </xdr:from>
    <xdr:ext cx="762000" cy="259045"/>
    <xdr:sp macro="" textlink="">
      <xdr:nvSpPr>
        <xdr:cNvPr id="142" name="テキスト ボックス 141"/>
        <xdr:cNvSpPr txBox="1"/>
      </xdr:nvSpPr>
      <xdr:spPr>
        <a:xfrm>
          <a:off x="2527300" y="63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99956</xdr:rowOff>
    </xdr:from>
    <xdr:to>
      <xdr:col>6</xdr:col>
      <xdr:colOff>511175</xdr:colOff>
      <xdr:row>31</xdr:row>
      <xdr:rowOff>68769</xdr:rowOff>
    </xdr:to>
    <xdr:cxnSp macro="">
      <xdr:nvCxnSpPr>
        <xdr:cNvPr id="63" name="直線コネクタ 62"/>
        <xdr:cNvCxnSpPr/>
      </xdr:nvCxnSpPr>
      <xdr:spPr>
        <a:xfrm>
          <a:off x="3797300" y="5243456"/>
          <a:ext cx="8382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99956</xdr:rowOff>
    </xdr:from>
    <xdr:to>
      <xdr:col>5</xdr:col>
      <xdr:colOff>358775</xdr:colOff>
      <xdr:row>31</xdr:row>
      <xdr:rowOff>79611</xdr:rowOff>
    </xdr:to>
    <xdr:cxnSp macro="">
      <xdr:nvCxnSpPr>
        <xdr:cNvPr id="66" name="直線コネクタ 65"/>
        <xdr:cNvCxnSpPr/>
      </xdr:nvCxnSpPr>
      <xdr:spPr>
        <a:xfrm flipV="1">
          <a:off x="2908300" y="5243456"/>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63935</xdr:rowOff>
    </xdr:from>
    <xdr:to>
      <xdr:col>4</xdr:col>
      <xdr:colOff>155575</xdr:colOff>
      <xdr:row>31</xdr:row>
      <xdr:rowOff>79611</xdr:rowOff>
    </xdr:to>
    <xdr:cxnSp macro="">
      <xdr:nvCxnSpPr>
        <xdr:cNvPr id="69" name="直線コネクタ 68"/>
        <xdr:cNvCxnSpPr/>
      </xdr:nvCxnSpPr>
      <xdr:spPr>
        <a:xfrm>
          <a:off x="2019300" y="5378885"/>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46366</xdr:rowOff>
    </xdr:from>
    <xdr:to>
      <xdr:col>2</xdr:col>
      <xdr:colOff>638175</xdr:colOff>
      <xdr:row>31</xdr:row>
      <xdr:rowOff>63935</xdr:rowOff>
    </xdr:to>
    <xdr:cxnSp macro="">
      <xdr:nvCxnSpPr>
        <xdr:cNvPr id="72" name="直線コネクタ 71"/>
        <xdr:cNvCxnSpPr/>
      </xdr:nvCxnSpPr>
      <xdr:spPr>
        <a:xfrm>
          <a:off x="1130300" y="518986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17969</xdr:rowOff>
    </xdr:from>
    <xdr:to>
      <xdr:col>6</xdr:col>
      <xdr:colOff>561975</xdr:colOff>
      <xdr:row>31</xdr:row>
      <xdr:rowOff>119569</xdr:rowOff>
    </xdr:to>
    <xdr:sp macro="" textlink="">
      <xdr:nvSpPr>
        <xdr:cNvPr id="82" name="円/楕円 81"/>
        <xdr:cNvSpPr/>
      </xdr:nvSpPr>
      <xdr:spPr>
        <a:xfrm>
          <a:off x="4584700" y="53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104346</xdr:rowOff>
    </xdr:from>
    <xdr:ext cx="534377" cy="259045"/>
    <xdr:sp macro="" textlink="">
      <xdr:nvSpPr>
        <xdr:cNvPr id="83" name="人件費該当値テキスト"/>
        <xdr:cNvSpPr txBox="1"/>
      </xdr:nvSpPr>
      <xdr:spPr>
        <a:xfrm>
          <a:off x="4686300" y="52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49156</xdr:rowOff>
    </xdr:from>
    <xdr:to>
      <xdr:col>5</xdr:col>
      <xdr:colOff>409575</xdr:colOff>
      <xdr:row>30</xdr:row>
      <xdr:rowOff>150756</xdr:rowOff>
    </xdr:to>
    <xdr:sp macro="" textlink="">
      <xdr:nvSpPr>
        <xdr:cNvPr id="84" name="円/楕円 83"/>
        <xdr:cNvSpPr/>
      </xdr:nvSpPr>
      <xdr:spPr>
        <a:xfrm>
          <a:off x="3746500" y="51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167283</xdr:rowOff>
    </xdr:from>
    <xdr:ext cx="534377" cy="259045"/>
    <xdr:sp macro="" textlink="">
      <xdr:nvSpPr>
        <xdr:cNvPr id="85" name="テキスト ボックス 84"/>
        <xdr:cNvSpPr txBox="1"/>
      </xdr:nvSpPr>
      <xdr:spPr>
        <a:xfrm>
          <a:off x="3530111" y="49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28811</xdr:rowOff>
    </xdr:from>
    <xdr:to>
      <xdr:col>4</xdr:col>
      <xdr:colOff>206375</xdr:colOff>
      <xdr:row>31</xdr:row>
      <xdr:rowOff>130411</xdr:rowOff>
    </xdr:to>
    <xdr:sp macro="" textlink="">
      <xdr:nvSpPr>
        <xdr:cNvPr id="86" name="円/楕円 85"/>
        <xdr:cNvSpPr/>
      </xdr:nvSpPr>
      <xdr:spPr>
        <a:xfrm>
          <a:off x="2857500" y="53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146938</xdr:rowOff>
    </xdr:from>
    <xdr:ext cx="534377" cy="259045"/>
    <xdr:sp macro="" textlink="">
      <xdr:nvSpPr>
        <xdr:cNvPr id="87" name="テキスト ボックス 86"/>
        <xdr:cNvSpPr txBox="1"/>
      </xdr:nvSpPr>
      <xdr:spPr>
        <a:xfrm>
          <a:off x="2641111" y="511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13135</xdr:rowOff>
    </xdr:from>
    <xdr:to>
      <xdr:col>3</xdr:col>
      <xdr:colOff>3175</xdr:colOff>
      <xdr:row>31</xdr:row>
      <xdr:rowOff>114735</xdr:rowOff>
    </xdr:to>
    <xdr:sp macro="" textlink="">
      <xdr:nvSpPr>
        <xdr:cNvPr id="88" name="円/楕円 87"/>
        <xdr:cNvSpPr/>
      </xdr:nvSpPr>
      <xdr:spPr>
        <a:xfrm>
          <a:off x="1968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131262</xdr:rowOff>
    </xdr:from>
    <xdr:ext cx="534377" cy="259045"/>
    <xdr:sp macro="" textlink="">
      <xdr:nvSpPr>
        <xdr:cNvPr id="89" name="テキスト ボックス 88"/>
        <xdr:cNvSpPr txBox="1"/>
      </xdr:nvSpPr>
      <xdr:spPr>
        <a:xfrm>
          <a:off x="1752111" y="51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167016</xdr:rowOff>
    </xdr:from>
    <xdr:to>
      <xdr:col>1</xdr:col>
      <xdr:colOff>485775</xdr:colOff>
      <xdr:row>30</xdr:row>
      <xdr:rowOff>97166</xdr:rowOff>
    </xdr:to>
    <xdr:sp macro="" textlink="">
      <xdr:nvSpPr>
        <xdr:cNvPr id="90" name="円/楕円 89"/>
        <xdr:cNvSpPr/>
      </xdr:nvSpPr>
      <xdr:spPr>
        <a:xfrm>
          <a:off x="1079500" y="51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113693</xdr:rowOff>
    </xdr:from>
    <xdr:ext cx="534377" cy="259045"/>
    <xdr:sp macro="" textlink="">
      <xdr:nvSpPr>
        <xdr:cNvPr id="91" name="テキスト ボックス 90"/>
        <xdr:cNvSpPr txBox="1"/>
      </xdr:nvSpPr>
      <xdr:spPr>
        <a:xfrm>
          <a:off x="863111" y="491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94285</xdr:rowOff>
    </xdr:from>
    <xdr:to>
      <xdr:col>6</xdr:col>
      <xdr:colOff>511175</xdr:colOff>
      <xdr:row>56</xdr:row>
      <xdr:rowOff>64871</xdr:rowOff>
    </xdr:to>
    <xdr:cxnSp macro="">
      <xdr:nvCxnSpPr>
        <xdr:cNvPr id="121" name="直線コネクタ 120"/>
        <xdr:cNvCxnSpPr/>
      </xdr:nvCxnSpPr>
      <xdr:spPr>
        <a:xfrm flipV="1">
          <a:off x="3797300" y="9524035"/>
          <a:ext cx="838200" cy="1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64871</xdr:rowOff>
    </xdr:from>
    <xdr:to>
      <xdr:col>5</xdr:col>
      <xdr:colOff>358775</xdr:colOff>
      <xdr:row>56</xdr:row>
      <xdr:rowOff>155587</xdr:rowOff>
    </xdr:to>
    <xdr:cxnSp macro="">
      <xdr:nvCxnSpPr>
        <xdr:cNvPr id="124" name="直線コネクタ 123"/>
        <xdr:cNvCxnSpPr/>
      </xdr:nvCxnSpPr>
      <xdr:spPr>
        <a:xfrm flipV="1">
          <a:off x="2908300" y="9666071"/>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127851</xdr:rowOff>
    </xdr:from>
    <xdr:to>
      <xdr:col>4</xdr:col>
      <xdr:colOff>155575</xdr:colOff>
      <xdr:row>56</xdr:row>
      <xdr:rowOff>155587</xdr:rowOff>
    </xdr:to>
    <xdr:cxnSp macro="">
      <xdr:nvCxnSpPr>
        <xdr:cNvPr id="127" name="直線コネクタ 126"/>
        <xdr:cNvCxnSpPr/>
      </xdr:nvCxnSpPr>
      <xdr:spPr>
        <a:xfrm>
          <a:off x="2019300" y="9729051"/>
          <a:ext cx="8890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76188</xdr:rowOff>
    </xdr:from>
    <xdr:to>
      <xdr:col>2</xdr:col>
      <xdr:colOff>638175</xdr:colOff>
      <xdr:row>56</xdr:row>
      <xdr:rowOff>127851</xdr:rowOff>
    </xdr:to>
    <xdr:cxnSp macro="">
      <xdr:nvCxnSpPr>
        <xdr:cNvPr id="130" name="直線コネクタ 129"/>
        <xdr:cNvCxnSpPr/>
      </xdr:nvCxnSpPr>
      <xdr:spPr>
        <a:xfrm>
          <a:off x="1130300" y="9677388"/>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43485</xdr:rowOff>
    </xdr:from>
    <xdr:to>
      <xdr:col>6</xdr:col>
      <xdr:colOff>561975</xdr:colOff>
      <xdr:row>55</xdr:row>
      <xdr:rowOff>145085</xdr:rowOff>
    </xdr:to>
    <xdr:sp macro="" textlink="">
      <xdr:nvSpPr>
        <xdr:cNvPr id="140" name="円/楕円 139"/>
        <xdr:cNvSpPr/>
      </xdr:nvSpPr>
      <xdr:spPr>
        <a:xfrm>
          <a:off x="4584700" y="94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21912</xdr:rowOff>
    </xdr:from>
    <xdr:ext cx="534377" cy="259045"/>
    <xdr:sp macro="" textlink="">
      <xdr:nvSpPr>
        <xdr:cNvPr id="141" name="物件費該当値テキスト"/>
        <xdr:cNvSpPr txBox="1"/>
      </xdr:nvSpPr>
      <xdr:spPr>
        <a:xfrm>
          <a:off x="4686300" y="94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14071</xdr:rowOff>
    </xdr:from>
    <xdr:to>
      <xdr:col>5</xdr:col>
      <xdr:colOff>409575</xdr:colOff>
      <xdr:row>56</xdr:row>
      <xdr:rowOff>115671</xdr:rowOff>
    </xdr:to>
    <xdr:sp macro="" textlink="">
      <xdr:nvSpPr>
        <xdr:cNvPr id="142" name="円/楕円 141"/>
        <xdr:cNvSpPr/>
      </xdr:nvSpPr>
      <xdr:spPr>
        <a:xfrm>
          <a:off x="3746500" y="96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106798</xdr:rowOff>
    </xdr:from>
    <xdr:ext cx="534377" cy="259045"/>
    <xdr:sp macro="" textlink="">
      <xdr:nvSpPr>
        <xdr:cNvPr id="143" name="テキスト ボックス 142"/>
        <xdr:cNvSpPr txBox="1"/>
      </xdr:nvSpPr>
      <xdr:spPr>
        <a:xfrm>
          <a:off x="3530111" y="97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104787</xdr:rowOff>
    </xdr:from>
    <xdr:to>
      <xdr:col>4</xdr:col>
      <xdr:colOff>206375</xdr:colOff>
      <xdr:row>57</xdr:row>
      <xdr:rowOff>34937</xdr:rowOff>
    </xdr:to>
    <xdr:sp macro="" textlink="">
      <xdr:nvSpPr>
        <xdr:cNvPr id="144" name="円/楕円 143"/>
        <xdr:cNvSpPr/>
      </xdr:nvSpPr>
      <xdr:spPr>
        <a:xfrm>
          <a:off x="2857500" y="97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26064</xdr:rowOff>
    </xdr:from>
    <xdr:ext cx="534377" cy="259045"/>
    <xdr:sp macro="" textlink="">
      <xdr:nvSpPr>
        <xdr:cNvPr id="145" name="テキスト ボックス 144"/>
        <xdr:cNvSpPr txBox="1"/>
      </xdr:nvSpPr>
      <xdr:spPr>
        <a:xfrm>
          <a:off x="2641111" y="979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77051</xdr:rowOff>
    </xdr:from>
    <xdr:to>
      <xdr:col>3</xdr:col>
      <xdr:colOff>3175</xdr:colOff>
      <xdr:row>57</xdr:row>
      <xdr:rowOff>7201</xdr:rowOff>
    </xdr:to>
    <xdr:sp macro="" textlink="">
      <xdr:nvSpPr>
        <xdr:cNvPr id="146" name="円/楕円 145"/>
        <xdr:cNvSpPr/>
      </xdr:nvSpPr>
      <xdr:spPr>
        <a:xfrm>
          <a:off x="1968500" y="96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169778</xdr:rowOff>
    </xdr:from>
    <xdr:ext cx="534377" cy="259045"/>
    <xdr:sp macro="" textlink="">
      <xdr:nvSpPr>
        <xdr:cNvPr id="147" name="テキスト ボックス 146"/>
        <xdr:cNvSpPr txBox="1"/>
      </xdr:nvSpPr>
      <xdr:spPr>
        <a:xfrm>
          <a:off x="1752111" y="97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25388</xdr:rowOff>
    </xdr:from>
    <xdr:to>
      <xdr:col>1</xdr:col>
      <xdr:colOff>485775</xdr:colOff>
      <xdr:row>56</xdr:row>
      <xdr:rowOff>126988</xdr:rowOff>
    </xdr:to>
    <xdr:sp macro="" textlink="">
      <xdr:nvSpPr>
        <xdr:cNvPr id="148" name="円/楕円 147"/>
        <xdr:cNvSpPr/>
      </xdr:nvSpPr>
      <xdr:spPr>
        <a:xfrm>
          <a:off x="1079500" y="96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118115</xdr:rowOff>
    </xdr:from>
    <xdr:ext cx="534377" cy="259045"/>
    <xdr:sp macro="" textlink="">
      <xdr:nvSpPr>
        <xdr:cNvPr id="149" name="テキスト ボックス 148"/>
        <xdr:cNvSpPr txBox="1"/>
      </xdr:nvSpPr>
      <xdr:spPr>
        <a:xfrm>
          <a:off x="863111" y="97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64263</xdr:rowOff>
    </xdr:from>
    <xdr:to>
      <xdr:col>6</xdr:col>
      <xdr:colOff>511175</xdr:colOff>
      <xdr:row>76</xdr:row>
      <xdr:rowOff>65241</xdr:rowOff>
    </xdr:to>
    <xdr:cxnSp macro="">
      <xdr:nvCxnSpPr>
        <xdr:cNvPr id="180" name="直線コネクタ 179"/>
        <xdr:cNvCxnSpPr/>
      </xdr:nvCxnSpPr>
      <xdr:spPr>
        <a:xfrm>
          <a:off x="3797300" y="13094463"/>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39770</xdr:rowOff>
    </xdr:from>
    <xdr:to>
      <xdr:col>5</xdr:col>
      <xdr:colOff>358775</xdr:colOff>
      <xdr:row>76</xdr:row>
      <xdr:rowOff>64263</xdr:rowOff>
    </xdr:to>
    <xdr:cxnSp macro="">
      <xdr:nvCxnSpPr>
        <xdr:cNvPr id="183" name="直線コネクタ 182"/>
        <xdr:cNvCxnSpPr/>
      </xdr:nvCxnSpPr>
      <xdr:spPr>
        <a:xfrm>
          <a:off x="2908300" y="130699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1234</xdr:rowOff>
    </xdr:from>
    <xdr:to>
      <xdr:col>4</xdr:col>
      <xdr:colOff>155575</xdr:colOff>
      <xdr:row>76</xdr:row>
      <xdr:rowOff>39770</xdr:rowOff>
    </xdr:to>
    <xdr:cxnSp macro="">
      <xdr:nvCxnSpPr>
        <xdr:cNvPr id="186" name="直線コネクタ 185"/>
        <xdr:cNvCxnSpPr/>
      </xdr:nvCxnSpPr>
      <xdr:spPr>
        <a:xfrm>
          <a:off x="2019300" y="1303143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1234</xdr:rowOff>
    </xdr:from>
    <xdr:to>
      <xdr:col>2</xdr:col>
      <xdr:colOff>638175</xdr:colOff>
      <xdr:row>76</xdr:row>
      <xdr:rowOff>6948</xdr:rowOff>
    </xdr:to>
    <xdr:cxnSp macro="">
      <xdr:nvCxnSpPr>
        <xdr:cNvPr id="189" name="直線コネクタ 188"/>
        <xdr:cNvCxnSpPr/>
      </xdr:nvCxnSpPr>
      <xdr:spPr>
        <a:xfrm flipV="1">
          <a:off x="1130300" y="1303143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14441</xdr:rowOff>
    </xdr:from>
    <xdr:to>
      <xdr:col>6</xdr:col>
      <xdr:colOff>561975</xdr:colOff>
      <xdr:row>76</xdr:row>
      <xdr:rowOff>116041</xdr:rowOff>
    </xdr:to>
    <xdr:sp macro="" textlink="">
      <xdr:nvSpPr>
        <xdr:cNvPr id="199" name="円/楕円 198"/>
        <xdr:cNvSpPr/>
      </xdr:nvSpPr>
      <xdr:spPr>
        <a:xfrm>
          <a:off x="4584700" y="130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37319</xdr:rowOff>
    </xdr:from>
    <xdr:ext cx="469744" cy="259045"/>
    <xdr:sp macro="" textlink="">
      <xdr:nvSpPr>
        <xdr:cNvPr id="200" name="維持補修費該当値テキスト"/>
        <xdr:cNvSpPr txBox="1"/>
      </xdr:nvSpPr>
      <xdr:spPr>
        <a:xfrm>
          <a:off x="4686300" y="128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13463</xdr:rowOff>
    </xdr:from>
    <xdr:to>
      <xdr:col>5</xdr:col>
      <xdr:colOff>409575</xdr:colOff>
      <xdr:row>76</xdr:row>
      <xdr:rowOff>115063</xdr:rowOff>
    </xdr:to>
    <xdr:sp macro="" textlink="">
      <xdr:nvSpPr>
        <xdr:cNvPr id="201" name="円/楕円 200"/>
        <xdr:cNvSpPr/>
      </xdr:nvSpPr>
      <xdr:spPr>
        <a:xfrm>
          <a:off x="37465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106190</xdr:rowOff>
    </xdr:from>
    <xdr:ext cx="469744" cy="259045"/>
    <xdr:sp macro="" textlink="">
      <xdr:nvSpPr>
        <xdr:cNvPr id="202" name="テキスト ボックス 201"/>
        <xdr:cNvSpPr txBox="1"/>
      </xdr:nvSpPr>
      <xdr:spPr>
        <a:xfrm>
          <a:off x="3562427"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160420</xdr:rowOff>
    </xdr:from>
    <xdr:to>
      <xdr:col>4</xdr:col>
      <xdr:colOff>206375</xdr:colOff>
      <xdr:row>76</xdr:row>
      <xdr:rowOff>90570</xdr:rowOff>
    </xdr:to>
    <xdr:sp macro="" textlink="">
      <xdr:nvSpPr>
        <xdr:cNvPr id="203" name="円/楕円 202"/>
        <xdr:cNvSpPr/>
      </xdr:nvSpPr>
      <xdr:spPr>
        <a:xfrm>
          <a:off x="2857500" y="13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81697</xdr:rowOff>
    </xdr:from>
    <xdr:ext cx="469744" cy="259045"/>
    <xdr:sp macro="" textlink="">
      <xdr:nvSpPr>
        <xdr:cNvPr id="204" name="テキスト ボックス 203"/>
        <xdr:cNvSpPr txBox="1"/>
      </xdr:nvSpPr>
      <xdr:spPr>
        <a:xfrm>
          <a:off x="2673427" y="131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121884</xdr:rowOff>
    </xdr:from>
    <xdr:to>
      <xdr:col>3</xdr:col>
      <xdr:colOff>3175</xdr:colOff>
      <xdr:row>76</xdr:row>
      <xdr:rowOff>52034</xdr:rowOff>
    </xdr:to>
    <xdr:sp macro="" textlink="">
      <xdr:nvSpPr>
        <xdr:cNvPr id="205" name="円/楕円 204"/>
        <xdr:cNvSpPr/>
      </xdr:nvSpPr>
      <xdr:spPr>
        <a:xfrm>
          <a:off x="1968500" y="129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43161</xdr:rowOff>
    </xdr:from>
    <xdr:ext cx="469744" cy="259045"/>
    <xdr:sp macro="" textlink="">
      <xdr:nvSpPr>
        <xdr:cNvPr id="206" name="テキスト ボックス 205"/>
        <xdr:cNvSpPr txBox="1"/>
      </xdr:nvSpPr>
      <xdr:spPr>
        <a:xfrm>
          <a:off x="1784427" y="130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127598</xdr:rowOff>
    </xdr:from>
    <xdr:to>
      <xdr:col>1</xdr:col>
      <xdr:colOff>485775</xdr:colOff>
      <xdr:row>76</xdr:row>
      <xdr:rowOff>57748</xdr:rowOff>
    </xdr:to>
    <xdr:sp macro="" textlink="">
      <xdr:nvSpPr>
        <xdr:cNvPr id="207" name="円/楕円 206"/>
        <xdr:cNvSpPr/>
      </xdr:nvSpPr>
      <xdr:spPr>
        <a:xfrm>
          <a:off x="1079500" y="129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48875</xdr:rowOff>
    </xdr:from>
    <xdr:ext cx="469744" cy="259045"/>
    <xdr:sp macro="" textlink="">
      <xdr:nvSpPr>
        <xdr:cNvPr id="208" name="テキスト ボックス 207"/>
        <xdr:cNvSpPr txBox="1"/>
      </xdr:nvSpPr>
      <xdr:spPr>
        <a:xfrm>
          <a:off x="895427" y="1307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58502</xdr:rowOff>
    </xdr:from>
    <xdr:to>
      <xdr:col>6</xdr:col>
      <xdr:colOff>511175</xdr:colOff>
      <xdr:row>91</xdr:row>
      <xdr:rowOff>141057</xdr:rowOff>
    </xdr:to>
    <xdr:cxnSp macro="">
      <xdr:nvCxnSpPr>
        <xdr:cNvPr id="236" name="直線コネクタ 235"/>
        <xdr:cNvCxnSpPr/>
      </xdr:nvCxnSpPr>
      <xdr:spPr>
        <a:xfrm flipV="1">
          <a:off x="3797300" y="15660452"/>
          <a:ext cx="838200" cy="8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141057</xdr:rowOff>
    </xdr:from>
    <xdr:to>
      <xdr:col>5</xdr:col>
      <xdr:colOff>358775</xdr:colOff>
      <xdr:row>92</xdr:row>
      <xdr:rowOff>58882</xdr:rowOff>
    </xdr:to>
    <xdr:cxnSp macro="">
      <xdr:nvCxnSpPr>
        <xdr:cNvPr id="239" name="直線コネクタ 238"/>
        <xdr:cNvCxnSpPr/>
      </xdr:nvCxnSpPr>
      <xdr:spPr>
        <a:xfrm flipV="1">
          <a:off x="2908300" y="15743007"/>
          <a:ext cx="889000" cy="8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58882</xdr:rowOff>
    </xdr:from>
    <xdr:to>
      <xdr:col>4</xdr:col>
      <xdr:colOff>155575</xdr:colOff>
      <xdr:row>92</xdr:row>
      <xdr:rowOff>83449</xdr:rowOff>
    </xdr:to>
    <xdr:cxnSp macro="">
      <xdr:nvCxnSpPr>
        <xdr:cNvPr id="242" name="直線コネクタ 241"/>
        <xdr:cNvCxnSpPr/>
      </xdr:nvCxnSpPr>
      <xdr:spPr>
        <a:xfrm flipV="1">
          <a:off x="2019300" y="15832282"/>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83449</xdr:rowOff>
    </xdr:from>
    <xdr:to>
      <xdr:col>2</xdr:col>
      <xdr:colOff>638175</xdr:colOff>
      <xdr:row>92</xdr:row>
      <xdr:rowOff>143968</xdr:rowOff>
    </xdr:to>
    <xdr:cxnSp macro="">
      <xdr:nvCxnSpPr>
        <xdr:cNvPr id="245" name="直線コネクタ 244"/>
        <xdr:cNvCxnSpPr/>
      </xdr:nvCxnSpPr>
      <xdr:spPr>
        <a:xfrm flipV="1">
          <a:off x="1130300" y="15856849"/>
          <a:ext cx="889000" cy="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7702</xdr:rowOff>
    </xdr:from>
    <xdr:to>
      <xdr:col>6</xdr:col>
      <xdr:colOff>561975</xdr:colOff>
      <xdr:row>91</xdr:row>
      <xdr:rowOff>109302</xdr:rowOff>
    </xdr:to>
    <xdr:sp macro="" textlink="">
      <xdr:nvSpPr>
        <xdr:cNvPr id="255" name="円/楕円 254"/>
        <xdr:cNvSpPr/>
      </xdr:nvSpPr>
      <xdr:spPr>
        <a:xfrm>
          <a:off x="4584700" y="156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30579</xdr:rowOff>
    </xdr:from>
    <xdr:ext cx="599010" cy="259045"/>
    <xdr:sp macro="" textlink="">
      <xdr:nvSpPr>
        <xdr:cNvPr id="256" name="扶助費該当値テキスト"/>
        <xdr:cNvSpPr txBox="1"/>
      </xdr:nvSpPr>
      <xdr:spPr>
        <a:xfrm>
          <a:off x="4686300" y="1546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90257</xdr:rowOff>
    </xdr:from>
    <xdr:to>
      <xdr:col>5</xdr:col>
      <xdr:colOff>409575</xdr:colOff>
      <xdr:row>92</xdr:row>
      <xdr:rowOff>20407</xdr:rowOff>
    </xdr:to>
    <xdr:sp macro="" textlink="">
      <xdr:nvSpPr>
        <xdr:cNvPr id="257" name="円/楕円 256"/>
        <xdr:cNvSpPr/>
      </xdr:nvSpPr>
      <xdr:spPr>
        <a:xfrm>
          <a:off x="3746500" y="156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36934</xdr:rowOff>
    </xdr:from>
    <xdr:ext cx="599010" cy="259045"/>
    <xdr:sp macro="" textlink="">
      <xdr:nvSpPr>
        <xdr:cNvPr id="258" name="テキスト ボックス 257"/>
        <xdr:cNvSpPr txBox="1"/>
      </xdr:nvSpPr>
      <xdr:spPr>
        <a:xfrm>
          <a:off x="3497794" y="154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8082</xdr:rowOff>
    </xdr:from>
    <xdr:to>
      <xdr:col>4</xdr:col>
      <xdr:colOff>206375</xdr:colOff>
      <xdr:row>92</xdr:row>
      <xdr:rowOff>109682</xdr:rowOff>
    </xdr:to>
    <xdr:sp macro="" textlink="">
      <xdr:nvSpPr>
        <xdr:cNvPr id="259" name="円/楕円 258"/>
        <xdr:cNvSpPr/>
      </xdr:nvSpPr>
      <xdr:spPr>
        <a:xfrm>
          <a:off x="2857500" y="157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126209</xdr:rowOff>
    </xdr:from>
    <xdr:ext cx="599010" cy="259045"/>
    <xdr:sp macro="" textlink="">
      <xdr:nvSpPr>
        <xdr:cNvPr id="260" name="テキスト ボックス 259"/>
        <xdr:cNvSpPr txBox="1"/>
      </xdr:nvSpPr>
      <xdr:spPr>
        <a:xfrm>
          <a:off x="2608794" y="1555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32649</xdr:rowOff>
    </xdr:from>
    <xdr:to>
      <xdr:col>3</xdr:col>
      <xdr:colOff>3175</xdr:colOff>
      <xdr:row>92</xdr:row>
      <xdr:rowOff>134249</xdr:rowOff>
    </xdr:to>
    <xdr:sp macro="" textlink="">
      <xdr:nvSpPr>
        <xdr:cNvPr id="261" name="円/楕円 260"/>
        <xdr:cNvSpPr/>
      </xdr:nvSpPr>
      <xdr:spPr>
        <a:xfrm>
          <a:off x="1968500" y="158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150776</xdr:rowOff>
    </xdr:from>
    <xdr:ext cx="599010" cy="259045"/>
    <xdr:sp macro="" textlink="">
      <xdr:nvSpPr>
        <xdr:cNvPr id="262" name="テキスト ボックス 261"/>
        <xdr:cNvSpPr txBox="1"/>
      </xdr:nvSpPr>
      <xdr:spPr>
        <a:xfrm>
          <a:off x="1719794" y="1558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93168</xdr:rowOff>
    </xdr:from>
    <xdr:to>
      <xdr:col>1</xdr:col>
      <xdr:colOff>485775</xdr:colOff>
      <xdr:row>93</xdr:row>
      <xdr:rowOff>23318</xdr:rowOff>
    </xdr:to>
    <xdr:sp macro="" textlink="">
      <xdr:nvSpPr>
        <xdr:cNvPr id="263" name="円/楕円 262"/>
        <xdr:cNvSpPr/>
      </xdr:nvSpPr>
      <xdr:spPr>
        <a:xfrm>
          <a:off x="1079500" y="158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39845</xdr:rowOff>
    </xdr:from>
    <xdr:ext cx="599010" cy="259045"/>
    <xdr:sp macro="" textlink="">
      <xdr:nvSpPr>
        <xdr:cNvPr id="264" name="テキスト ボックス 263"/>
        <xdr:cNvSpPr txBox="1"/>
      </xdr:nvSpPr>
      <xdr:spPr>
        <a:xfrm>
          <a:off x="830794" y="1564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62695</xdr:rowOff>
    </xdr:from>
    <xdr:to>
      <xdr:col>15</xdr:col>
      <xdr:colOff>180975</xdr:colOff>
      <xdr:row>31</xdr:row>
      <xdr:rowOff>112954</xdr:rowOff>
    </xdr:to>
    <xdr:cxnSp macro="">
      <xdr:nvCxnSpPr>
        <xdr:cNvPr id="296" name="直線コネクタ 295"/>
        <xdr:cNvCxnSpPr/>
      </xdr:nvCxnSpPr>
      <xdr:spPr>
        <a:xfrm flipV="1">
          <a:off x="9639300" y="5377645"/>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165074</xdr:rowOff>
    </xdr:from>
    <xdr:to>
      <xdr:col>14</xdr:col>
      <xdr:colOff>28575</xdr:colOff>
      <xdr:row>31</xdr:row>
      <xdr:rowOff>112954</xdr:rowOff>
    </xdr:to>
    <xdr:cxnSp macro="">
      <xdr:nvCxnSpPr>
        <xdr:cNvPr id="299" name="直線コネクタ 298"/>
        <xdr:cNvCxnSpPr/>
      </xdr:nvCxnSpPr>
      <xdr:spPr>
        <a:xfrm>
          <a:off x="8750300" y="5308574"/>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165074</xdr:rowOff>
    </xdr:from>
    <xdr:to>
      <xdr:col>12</xdr:col>
      <xdr:colOff>511175</xdr:colOff>
      <xdr:row>31</xdr:row>
      <xdr:rowOff>163017</xdr:rowOff>
    </xdr:to>
    <xdr:cxnSp macro="">
      <xdr:nvCxnSpPr>
        <xdr:cNvPr id="302" name="直線コネクタ 301"/>
        <xdr:cNvCxnSpPr/>
      </xdr:nvCxnSpPr>
      <xdr:spPr>
        <a:xfrm flipV="1">
          <a:off x="7861300" y="5308574"/>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119812</xdr:rowOff>
    </xdr:from>
    <xdr:to>
      <xdr:col>11</xdr:col>
      <xdr:colOff>307975</xdr:colOff>
      <xdr:row>31</xdr:row>
      <xdr:rowOff>163017</xdr:rowOff>
    </xdr:to>
    <xdr:cxnSp macro="">
      <xdr:nvCxnSpPr>
        <xdr:cNvPr id="305" name="直線コネクタ 304"/>
        <xdr:cNvCxnSpPr/>
      </xdr:nvCxnSpPr>
      <xdr:spPr>
        <a:xfrm>
          <a:off x="6972300" y="543476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12855</xdr:rowOff>
    </xdr:from>
    <xdr:ext cx="534377" cy="259045"/>
    <xdr:sp macro="" textlink="">
      <xdr:nvSpPr>
        <xdr:cNvPr id="307" name="テキスト ボックス 306"/>
        <xdr:cNvSpPr txBox="1"/>
      </xdr:nvSpPr>
      <xdr:spPr>
        <a:xfrm>
          <a:off x="7594111"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9" name="テキスト ボックス 308"/>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11895</xdr:rowOff>
    </xdr:from>
    <xdr:to>
      <xdr:col>15</xdr:col>
      <xdr:colOff>231775</xdr:colOff>
      <xdr:row>31</xdr:row>
      <xdr:rowOff>113495</xdr:rowOff>
    </xdr:to>
    <xdr:sp macro="" textlink="">
      <xdr:nvSpPr>
        <xdr:cNvPr id="315" name="円/楕円 314"/>
        <xdr:cNvSpPr/>
      </xdr:nvSpPr>
      <xdr:spPr>
        <a:xfrm>
          <a:off x="10426700" y="53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34772</xdr:rowOff>
    </xdr:from>
    <xdr:ext cx="534377" cy="259045"/>
    <xdr:sp macro="" textlink="">
      <xdr:nvSpPr>
        <xdr:cNvPr id="316" name="補助費等該当値テキスト"/>
        <xdr:cNvSpPr txBox="1"/>
      </xdr:nvSpPr>
      <xdr:spPr>
        <a:xfrm>
          <a:off x="10528300" y="51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53,108</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62154</xdr:rowOff>
    </xdr:from>
    <xdr:to>
      <xdr:col>14</xdr:col>
      <xdr:colOff>79375</xdr:colOff>
      <xdr:row>31</xdr:row>
      <xdr:rowOff>163754</xdr:rowOff>
    </xdr:to>
    <xdr:sp macro="" textlink="">
      <xdr:nvSpPr>
        <xdr:cNvPr id="317" name="円/楕円 316"/>
        <xdr:cNvSpPr/>
      </xdr:nvSpPr>
      <xdr:spPr>
        <a:xfrm>
          <a:off x="9588500" y="53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8831</xdr:rowOff>
    </xdr:from>
    <xdr:ext cx="534377" cy="259045"/>
    <xdr:sp macro="" textlink="">
      <xdr:nvSpPr>
        <xdr:cNvPr id="318" name="テキスト ボックス 317"/>
        <xdr:cNvSpPr txBox="1"/>
      </xdr:nvSpPr>
      <xdr:spPr>
        <a:xfrm>
          <a:off x="9372111" y="51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114274</xdr:rowOff>
    </xdr:from>
    <xdr:to>
      <xdr:col>12</xdr:col>
      <xdr:colOff>561975</xdr:colOff>
      <xdr:row>31</xdr:row>
      <xdr:rowOff>44424</xdr:rowOff>
    </xdr:to>
    <xdr:sp macro="" textlink="">
      <xdr:nvSpPr>
        <xdr:cNvPr id="319" name="円/楕円 318"/>
        <xdr:cNvSpPr/>
      </xdr:nvSpPr>
      <xdr:spPr>
        <a:xfrm>
          <a:off x="8699500" y="5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60951</xdr:rowOff>
    </xdr:from>
    <xdr:ext cx="534377" cy="259045"/>
    <xdr:sp macro="" textlink="">
      <xdr:nvSpPr>
        <xdr:cNvPr id="320" name="テキスト ボックス 319"/>
        <xdr:cNvSpPr txBox="1"/>
      </xdr:nvSpPr>
      <xdr:spPr>
        <a:xfrm>
          <a:off x="8483111" y="50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112217</xdr:rowOff>
    </xdr:from>
    <xdr:to>
      <xdr:col>11</xdr:col>
      <xdr:colOff>358775</xdr:colOff>
      <xdr:row>32</xdr:row>
      <xdr:rowOff>42367</xdr:rowOff>
    </xdr:to>
    <xdr:sp macro="" textlink="">
      <xdr:nvSpPr>
        <xdr:cNvPr id="321" name="円/楕円 320"/>
        <xdr:cNvSpPr/>
      </xdr:nvSpPr>
      <xdr:spPr>
        <a:xfrm>
          <a:off x="7810500" y="54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58894</xdr:rowOff>
    </xdr:from>
    <xdr:ext cx="534377" cy="259045"/>
    <xdr:sp macro="" textlink="">
      <xdr:nvSpPr>
        <xdr:cNvPr id="322" name="テキスト ボックス 321"/>
        <xdr:cNvSpPr txBox="1"/>
      </xdr:nvSpPr>
      <xdr:spPr>
        <a:xfrm>
          <a:off x="7594111" y="52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69012</xdr:rowOff>
    </xdr:from>
    <xdr:to>
      <xdr:col>10</xdr:col>
      <xdr:colOff>155575</xdr:colOff>
      <xdr:row>31</xdr:row>
      <xdr:rowOff>170612</xdr:rowOff>
    </xdr:to>
    <xdr:sp macro="" textlink="">
      <xdr:nvSpPr>
        <xdr:cNvPr id="323" name="円/楕円 322"/>
        <xdr:cNvSpPr/>
      </xdr:nvSpPr>
      <xdr:spPr>
        <a:xfrm>
          <a:off x="6921500" y="53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15689</xdr:rowOff>
    </xdr:from>
    <xdr:ext cx="534377" cy="259045"/>
    <xdr:sp macro="" textlink="">
      <xdr:nvSpPr>
        <xdr:cNvPr id="324" name="テキスト ボックス 323"/>
        <xdr:cNvSpPr txBox="1"/>
      </xdr:nvSpPr>
      <xdr:spPr>
        <a:xfrm>
          <a:off x="6705111" y="51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41122</xdr:rowOff>
    </xdr:from>
    <xdr:to>
      <xdr:col>15</xdr:col>
      <xdr:colOff>180975</xdr:colOff>
      <xdr:row>56</xdr:row>
      <xdr:rowOff>86805</xdr:rowOff>
    </xdr:to>
    <xdr:cxnSp macro="">
      <xdr:nvCxnSpPr>
        <xdr:cNvPr id="353" name="直線コネクタ 352"/>
        <xdr:cNvCxnSpPr/>
      </xdr:nvCxnSpPr>
      <xdr:spPr>
        <a:xfrm>
          <a:off x="9639300" y="9642322"/>
          <a:ext cx="8382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41122</xdr:rowOff>
    </xdr:from>
    <xdr:to>
      <xdr:col>14</xdr:col>
      <xdr:colOff>28575</xdr:colOff>
      <xdr:row>56</xdr:row>
      <xdr:rowOff>88316</xdr:rowOff>
    </xdr:to>
    <xdr:cxnSp macro="">
      <xdr:nvCxnSpPr>
        <xdr:cNvPr id="356" name="直線コネクタ 355"/>
        <xdr:cNvCxnSpPr/>
      </xdr:nvCxnSpPr>
      <xdr:spPr>
        <a:xfrm flipV="1">
          <a:off x="8750300" y="9642322"/>
          <a:ext cx="889000" cy="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88316</xdr:rowOff>
    </xdr:from>
    <xdr:to>
      <xdr:col>12</xdr:col>
      <xdr:colOff>511175</xdr:colOff>
      <xdr:row>57</xdr:row>
      <xdr:rowOff>43662</xdr:rowOff>
    </xdr:to>
    <xdr:cxnSp macro="">
      <xdr:nvCxnSpPr>
        <xdr:cNvPr id="359" name="直線コネクタ 358"/>
        <xdr:cNvCxnSpPr/>
      </xdr:nvCxnSpPr>
      <xdr:spPr>
        <a:xfrm flipV="1">
          <a:off x="7861300" y="9689516"/>
          <a:ext cx="889000" cy="1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43662</xdr:rowOff>
    </xdr:from>
    <xdr:to>
      <xdr:col>11</xdr:col>
      <xdr:colOff>307975</xdr:colOff>
      <xdr:row>57</xdr:row>
      <xdr:rowOff>98781</xdr:rowOff>
    </xdr:to>
    <xdr:cxnSp macro="">
      <xdr:nvCxnSpPr>
        <xdr:cNvPr id="362" name="直線コネクタ 361"/>
        <xdr:cNvCxnSpPr/>
      </xdr:nvCxnSpPr>
      <xdr:spPr>
        <a:xfrm flipV="1">
          <a:off x="6972300" y="9816312"/>
          <a:ext cx="889000" cy="5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36005</xdr:rowOff>
    </xdr:from>
    <xdr:to>
      <xdr:col>15</xdr:col>
      <xdr:colOff>231775</xdr:colOff>
      <xdr:row>56</xdr:row>
      <xdr:rowOff>137605</xdr:rowOff>
    </xdr:to>
    <xdr:sp macro="" textlink="">
      <xdr:nvSpPr>
        <xdr:cNvPr id="372" name="円/楕円 371"/>
        <xdr:cNvSpPr/>
      </xdr:nvSpPr>
      <xdr:spPr>
        <a:xfrm>
          <a:off x="10426700" y="96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14432</xdr:rowOff>
    </xdr:from>
    <xdr:ext cx="534377" cy="259045"/>
    <xdr:sp macro="" textlink="">
      <xdr:nvSpPr>
        <xdr:cNvPr id="373" name="普通建設事業費該当値テキスト"/>
        <xdr:cNvSpPr txBox="1"/>
      </xdr:nvSpPr>
      <xdr:spPr>
        <a:xfrm>
          <a:off x="10528300" y="96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161772</xdr:rowOff>
    </xdr:from>
    <xdr:to>
      <xdr:col>14</xdr:col>
      <xdr:colOff>79375</xdr:colOff>
      <xdr:row>56</xdr:row>
      <xdr:rowOff>91922</xdr:rowOff>
    </xdr:to>
    <xdr:sp macro="" textlink="">
      <xdr:nvSpPr>
        <xdr:cNvPr id="374" name="円/楕円 373"/>
        <xdr:cNvSpPr/>
      </xdr:nvSpPr>
      <xdr:spPr>
        <a:xfrm>
          <a:off x="9588500" y="95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83049</xdr:rowOff>
    </xdr:from>
    <xdr:ext cx="534377" cy="259045"/>
    <xdr:sp macro="" textlink="">
      <xdr:nvSpPr>
        <xdr:cNvPr id="375" name="テキスト ボックス 374"/>
        <xdr:cNvSpPr txBox="1"/>
      </xdr:nvSpPr>
      <xdr:spPr>
        <a:xfrm>
          <a:off x="9372111" y="96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37516</xdr:rowOff>
    </xdr:from>
    <xdr:to>
      <xdr:col>12</xdr:col>
      <xdr:colOff>561975</xdr:colOff>
      <xdr:row>56</xdr:row>
      <xdr:rowOff>139116</xdr:rowOff>
    </xdr:to>
    <xdr:sp macro="" textlink="">
      <xdr:nvSpPr>
        <xdr:cNvPr id="376" name="円/楕円 375"/>
        <xdr:cNvSpPr/>
      </xdr:nvSpPr>
      <xdr:spPr>
        <a:xfrm>
          <a:off x="8699500" y="96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130243</xdr:rowOff>
    </xdr:from>
    <xdr:ext cx="534377" cy="259045"/>
    <xdr:sp macro="" textlink="">
      <xdr:nvSpPr>
        <xdr:cNvPr id="377" name="テキスト ボックス 376"/>
        <xdr:cNvSpPr txBox="1"/>
      </xdr:nvSpPr>
      <xdr:spPr>
        <a:xfrm>
          <a:off x="8483111" y="97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164312</xdr:rowOff>
    </xdr:from>
    <xdr:to>
      <xdr:col>11</xdr:col>
      <xdr:colOff>358775</xdr:colOff>
      <xdr:row>57</xdr:row>
      <xdr:rowOff>94462</xdr:rowOff>
    </xdr:to>
    <xdr:sp macro="" textlink="">
      <xdr:nvSpPr>
        <xdr:cNvPr id="378" name="円/楕円 377"/>
        <xdr:cNvSpPr/>
      </xdr:nvSpPr>
      <xdr:spPr>
        <a:xfrm>
          <a:off x="7810500" y="9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85589</xdr:rowOff>
    </xdr:from>
    <xdr:ext cx="534377" cy="259045"/>
    <xdr:sp macro="" textlink="">
      <xdr:nvSpPr>
        <xdr:cNvPr id="379" name="テキスト ボックス 378"/>
        <xdr:cNvSpPr txBox="1"/>
      </xdr:nvSpPr>
      <xdr:spPr>
        <a:xfrm>
          <a:off x="7594111" y="98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47981</xdr:rowOff>
    </xdr:from>
    <xdr:to>
      <xdr:col>10</xdr:col>
      <xdr:colOff>155575</xdr:colOff>
      <xdr:row>57</xdr:row>
      <xdr:rowOff>149581</xdr:rowOff>
    </xdr:to>
    <xdr:sp macro="" textlink="">
      <xdr:nvSpPr>
        <xdr:cNvPr id="380" name="円/楕円 379"/>
        <xdr:cNvSpPr/>
      </xdr:nvSpPr>
      <xdr:spPr>
        <a:xfrm>
          <a:off x="6921500" y="98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140708</xdr:rowOff>
    </xdr:from>
    <xdr:ext cx="534377" cy="259045"/>
    <xdr:sp macro="" textlink="">
      <xdr:nvSpPr>
        <xdr:cNvPr id="381" name="テキスト ボックス 380"/>
        <xdr:cNvSpPr txBox="1"/>
      </xdr:nvSpPr>
      <xdr:spPr>
        <a:xfrm>
          <a:off x="6705111" y="99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30772</xdr:rowOff>
    </xdr:from>
    <xdr:to>
      <xdr:col>15</xdr:col>
      <xdr:colOff>180975</xdr:colOff>
      <xdr:row>77</xdr:row>
      <xdr:rowOff>132099</xdr:rowOff>
    </xdr:to>
    <xdr:cxnSp macro="">
      <xdr:nvCxnSpPr>
        <xdr:cNvPr id="410" name="直線コネクタ 409"/>
        <xdr:cNvCxnSpPr/>
      </xdr:nvCxnSpPr>
      <xdr:spPr>
        <a:xfrm>
          <a:off x="9639300" y="13232422"/>
          <a:ext cx="8382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81299</xdr:rowOff>
    </xdr:from>
    <xdr:to>
      <xdr:col>15</xdr:col>
      <xdr:colOff>231775</xdr:colOff>
      <xdr:row>78</xdr:row>
      <xdr:rowOff>11449</xdr:rowOff>
    </xdr:to>
    <xdr:sp macro="" textlink="">
      <xdr:nvSpPr>
        <xdr:cNvPr id="420" name="円/楕円 419"/>
        <xdr:cNvSpPr/>
      </xdr:nvSpPr>
      <xdr:spPr>
        <a:xfrm>
          <a:off x="10426700" y="132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59726</xdr:rowOff>
    </xdr:from>
    <xdr:ext cx="534377" cy="259045"/>
    <xdr:sp macro="" textlink="">
      <xdr:nvSpPr>
        <xdr:cNvPr id="421" name="普通建設事業費 （ うち新規整備　）該当値テキスト"/>
        <xdr:cNvSpPr txBox="1"/>
      </xdr:nvSpPr>
      <xdr:spPr>
        <a:xfrm>
          <a:off x="10528300" y="132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151422</xdr:rowOff>
    </xdr:from>
    <xdr:to>
      <xdr:col>14</xdr:col>
      <xdr:colOff>79375</xdr:colOff>
      <xdr:row>77</xdr:row>
      <xdr:rowOff>81572</xdr:rowOff>
    </xdr:to>
    <xdr:sp macro="" textlink="">
      <xdr:nvSpPr>
        <xdr:cNvPr id="422" name="円/楕円 421"/>
        <xdr:cNvSpPr/>
      </xdr:nvSpPr>
      <xdr:spPr>
        <a:xfrm>
          <a:off x="9588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72699</xdr:rowOff>
    </xdr:from>
    <xdr:ext cx="534377" cy="259045"/>
    <xdr:sp macro="" textlink="">
      <xdr:nvSpPr>
        <xdr:cNvPr id="423" name="テキスト ボックス 422"/>
        <xdr:cNvSpPr txBox="1"/>
      </xdr:nvSpPr>
      <xdr:spPr>
        <a:xfrm>
          <a:off x="9372111" y="132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42430</xdr:rowOff>
    </xdr:from>
    <xdr:to>
      <xdr:col>15</xdr:col>
      <xdr:colOff>180975</xdr:colOff>
      <xdr:row>96</xdr:row>
      <xdr:rowOff>115903</xdr:rowOff>
    </xdr:to>
    <xdr:cxnSp macro="">
      <xdr:nvCxnSpPr>
        <xdr:cNvPr id="450" name="直線コネクタ 449"/>
        <xdr:cNvCxnSpPr/>
      </xdr:nvCxnSpPr>
      <xdr:spPr>
        <a:xfrm flipV="1">
          <a:off x="9639300" y="16501630"/>
          <a:ext cx="838200" cy="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163080</xdr:rowOff>
    </xdr:from>
    <xdr:to>
      <xdr:col>15</xdr:col>
      <xdr:colOff>231775</xdr:colOff>
      <xdr:row>96</xdr:row>
      <xdr:rowOff>93230</xdr:rowOff>
    </xdr:to>
    <xdr:sp macro="" textlink="">
      <xdr:nvSpPr>
        <xdr:cNvPr id="460" name="円/楕円 459"/>
        <xdr:cNvSpPr/>
      </xdr:nvSpPr>
      <xdr:spPr>
        <a:xfrm>
          <a:off x="10426700" y="16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14507</xdr:rowOff>
    </xdr:from>
    <xdr:ext cx="534377" cy="259045"/>
    <xdr:sp macro="" textlink="">
      <xdr:nvSpPr>
        <xdr:cNvPr id="461" name="普通建設事業費 （ うち更新整備　）該当値テキスト"/>
        <xdr:cNvSpPr txBox="1"/>
      </xdr:nvSpPr>
      <xdr:spPr>
        <a:xfrm>
          <a:off x="10528300" y="163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65103</xdr:rowOff>
    </xdr:from>
    <xdr:to>
      <xdr:col>14</xdr:col>
      <xdr:colOff>79375</xdr:colOff>
      <xdr:row>96</xdr:row>
      <xdr:rowOff>166703</xdr:rowOff>
    </xdr:to>
    <xdr:sp macro="" textlink="">
      <xdr:nvSpPr>
        <xdr:cNvPr id="462" name="円/楕円 461"/>
        <xdr:cNvSpPr/>
      </xdr:nvSpPr>
      <xdr:spPr>
        <a:xfrm>
          <a:off x="9588500" y="165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157830</xdr:rowOff>
    </xdr:from>
    <xdr:ext cx="534377" cy="259045"/>
    <xdr:sp macro="" textlink="">
      <xdr:nvSpPr>
        <xdr:cNvPr id="463" name="テキスト ボックス 462"/>
        <xdr:cNvSpPr txBox="1"/>
      </xdr:nvSpPr>
      <xdr:spPr>
        <a:xfrm>
          <a:off x="9372111" y="166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4635</xdr:rowOff>
    </xdr:from>
    <xdr:to>
      <xdr:col>23</xdr:col>
      <xdr:colOff>517525</xdr:colOff>
      <xdr:row>39</xdr:row>
      <xdr:rowOff>18732</xdr:rowOff>
    </xdr:to>
    <xdr:cxnSp macro="">
      <xdr:nvCxnSpPr>
        <xdr:cNvPr id="492" name="直線コネクタ 491"/>
        <xdr:cNvCxnSpPr/>
      </xdr:nvCxnSpPr>
      <xdr:spPr>
        <a:xfrm flipV="1">
          <a:off x="15481300" y="669118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18732</xdr:rowOff>
    </xdr:from>
    <xdr:to>
      <xdr:col>22</xdr:col>
      <xdr:colOff>365125</xdr:colOff>
      <xdr:row>39</xdr:row>
      <xdr:rowOff>25400</xdr:rowOff>
    </xdr:to>
    <xdr:cxnSp macro="">
      <xdr:nvCxnSpPr>
        <xdr:cNvPr id="495" name="直線コネクタ 494"/>
        <xdr:cNvCxnSpPr/>
      </xdr:nvCxnSpPr>
      <xdr:spPr>
        <a:xfrm flipV="1">
          <a:off x="14592300" y="670528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148844</xdr:rowOff>
    </xdr:from>
    <xdr:to>
      <xdr:col>21</xdr:col>
      <xdr:colOff>161925</xdr:colOff>
      <xdr:row>39</xdr:row>
      <xdr:rowOff>25400</xdr:rowOff>
    </xdr:to>
    <xdr:cxnSp macro="">
      <xdr:nvCxnSpPr>
        <xdr:cNvPr id="498" name="直線コネクタ 497"/>
        <xdr:cNvCxnSpPr/>
      </xdr:nvCxnSpPr>
      <xdr:spPr>
        <a:xfrm>
          <a:off x="13703300" y="66639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117983</xdr:rowOff>
    </xdr:from>
    <xdr:to>
      <xdr:col>19</xdr:col>
      <xdr:colOff>644525</xdr:colOff>
      <xdr:row>38</xdr:row>
      <xdr:rowOff>148844</xdr:rowOff>
    </xdr:to>
    <xdr:cxnSp macro="">
      <xdr:nvCxnSpPr>
        <xdr:cNvPr id="501" name="直線コネクタ 500"/>
        <xdr:cNvCxnSpPr/>
      </xdr:nvCxnSpPr>
      <xdr:spPr>
        <a:xfrm>
          <a:off x="12814300" y="66330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125285</xdr:rowOff>
    </xdr:from>
    <xdr:to>
      <xdr:col>23</xdr:col>
      <xdr:colOff>568325</xdr:colOff>
      <xdr:row>39</xdr:row>
      <xdr:rowOff>55435</xdr:rowOff>
    </xdr:to>
    <xdr:sp macro="" textlink="">
      <xdr:nvSpPr>
        <xdr:cNvPr id="511" name="円/楕円 510"/>
        <xdr:cNvSpPr/>
      </xdr:nvSpPr>
      <xdr:spPr>
        <a:xfrm>
          <a:off x="162687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52658</xdr:rowOff>
    </xdr:from>
    <xdr:ext cx="378565" cy="259045"/>
    <xdr:sp macro="" textlink="">
      <xdr:nvSpPr>
        <xdr:cNvPr id="512" name="災害復旧事業費該当値テキスト"/>
        <xdr:cNvSpPr txBox="1"/>
      </xdr:nvSpPr>
      <xdr:spPr>
        <a:xfrm>
          <a:off x="16370300" y="65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139382</xdr:rowOff>
    </xdr:from>
    <xdr:to>
      <xdr:col>22</xdr:col>
      <xdr:colOff>415925</xdr:colOff>
      <xdr:row>39</xdr:row>
      <xdr:rowOff>69532</xdr:rowOff>
    </xdr:to>
    <xdr:sp macro="" textlink="">
      <xdr:nvSpPr>
        <xdr:cNvPr id="513" name="円/楕円 512"/>
        <xdr:cNvSpPr/>
      </xdr:nvSpPr>
      <xdr:spPr>
        <a:xfrm>
          <a:off x="15430500" y="66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60659</xdr:rowOff>
    </xdr:from>
    <xdr:ext cx="378565" cy="259045"/>
    <xdr:sp macro="" textlink="">
      <xdr:nvSpPr>
        <xdr:cNvPr id="514" name="テキスト ボックス 513"/>
        <xdr:cNvSpPr txBox="1"/>
      </xdr:nvSpPr>
      <xdr:spPr>
        <a:xfrm>
          <a:off x="15292017" y="674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146050</xdr:rowOff>
    </xdr:from>
    <xdr:to>
      <xdr:col>21</xdr:col>
      <xdr:colOff>212725</xdr:colOff>
      <xdr:row>39</xdr:row>
      <xdr:rowOff>76200</xdr:rowOff>
    </xdr:to>
    <xdr:sp macro="" textlink="">
      <xdr:nvSpPr>
        <xdr:cNvPr id="515" name="円/楕円 514"/>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67327</xdr:rowOff>
    </xdr:from>
    <xdr:ext cx="378565" cy="259045"/>
    <xdr:sp macro="" textlink="">
      <xdr:nvSpPr>
        <xdr:cNvPr id="516" name="テキスト ボックス 515"/>
        <xdr:cNvSpPr txBox="1"/>
      </xdr:nvSpPr>
      <xdr:spPr>
        <a:xfrm>
          <a:off x="14403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98044</xdr:rowOff>
    </xdr:from>
    <xdr:to>
      <xdr:col>20</xdr:col>
      <xdr:colOff>9525</xdr:colOff>
      <xdr:row>39</xdr:row>
      <xdr:rowOff>28194</xdr:rowOff>
    </xdr:to>
    <xdr:sp macro="" textlink="">
      <xdr:nvSpPr>
        <xdr:cNvPr id="517" name="円/楕円 516"/>
        <xdr:cNvSpPr/>
      </xdr:nvSpPr>
      <xdr:spPr>
        <a:xfrm>
          <a:off x="1365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19321</xdr:rowOff>
    </xdr:from>
    <xdr:ext cx="378565" cy="259045"/>
    <xdr:sp macro="" textlink="">
      <xdr:nvSpPr>
        <xdr:cNvPr id="518" name="テキスト ボックス 517"/>
        <xdr:cNvSpPr txBox="1"/>
      </xdr:nvSpPr>
      <xdr:spPr>
        <a:xfrm>
          <a:off x="13514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67183</xdr:rowOff>
    </xdr:from>
    <xdr:to>
      <xdr:col>18</xdr:col>
      <xdr:colOff>492125</xdr:colOff>
      <xdr:row>38</xdr:row>
      <xdr:rowOff>168783</xdr:rowOff>
    </xdr:to>
    <xdr:sp macro="" textlink="">
      <xdr:nvSpPr>
        <xdr:cNvPr id="519" name="円/楕円 518"/>
        <xdr:cNvSpPr/>
      </xdr:nvSpPr>
      <xdr:spPr>
        <a:xfrm>
          <a:off x="12763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159910</xdr:rowOff>
    </xdr:from>
    <xdr:ext cx="378565" cy="259045"/>
    <xdr:sp macro="" textlink="">
      <xdr:nvSpPr>
        <xdr:cNvPr id="520" name="テキスト ボックス 519"/>
        <xdr:cNvSpPr txBox="1"/>
      </xdr:nvSpPr>
      <xdr:spPr>
        <a:xfrm>
          <a:off x="12625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43574</xdr:rowOff>
    </xdr:from>
    <xdr:to>
      <xdr:col>23</xdr:col>
      <xdr:colOff>517525</xdr:colOff>
      <xdr:row>75</xdr:row>
      <xdr:rowOff>54694</xdr:rowOff>
    </xdr:to>
    <xdr:cxnSp macro="">
      <xdr:nvCxnSpPr>
        <xdr:cNvPr id="600" name="直線コネクタ 599"/>
        <xdr:cNvCxnSpPr/>
      </xdr:nvCxnSpPr>
      <xdr:spPr>
        <a:xfrm>
          <a:off x="15481300" y="12902324"/>
          <a:ext cx="8382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43574</xdr:rowOff>
    </xdr:from>
    <xdr:to>
      <xdr:col>22</xdr:col>
      <xdr:colOff>365125</xdr:colOff>
      <xdr:row>75</xdr:row>
      <xdr:rowOff>83432</xdr:rowOff>
    </xdr:to>
    <xdr:cxnSp macro="">
      <xdr:nvCxnSpPr>
        <xdr:cNvPr id="603" name="直線コネクタ 602"/>
        <xdr:cNvCxnSpPr/>
      </xdr:nvCxnSpPr>
      <xdr:spPr>
        <a:xfrm flipV="1">
          <a:off x="14592300" y="12902324"/>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73194</xdr:rowOff>
    </xdr:from>
    <xdr:to>
      <xdr:col>21</xdr:col>
      <xdr:colOff>161925</xdr:colOff>
      <xdr:row>75</xdr:row>
      <xdr:rowOff>83432</xdr:rowOff>
    </xdr:to>
    <xdr:cxnSp macro="">
      <xdr:nvCxnSpPr>
        <xdr:cNvPr id="606" name="直線コネクタ 605"/>
        <xdr:cNvCxnSpPr/>
      </xdr:nvCxnSpPr>
      <xdr:spPr>
        <a:xfrm>
          <a:off x="13703300" y="12931944"/>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43590</xdr:rowOff>
    </xdr:from>
    <xdr:to>
      <xdr:col>19</xdr:col>
      <xdr:colOff>644525</xdr:colOff>
      <xdr:row>75</xdr:row>
      <xdr:rowOff>73194</xdr:rowOff>
    </xdr:to>
    <xdr:cxnSp macro="">
      <xdr:nvCxnSpPr>
        <xdr:cNvPr id="609" name="直線コネクタ 608"/>
        <xdr:cNvCxnSpPr/>
      </xdr:nvCxnSpPr>
      <xdr:spPr>
        <a:xfrm>
          <a:off x="12814300" y="12902340"/>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1" name="テキスト ボックス 610"/>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3894</xdr:rowOff>
    </xdr:from>
    <xdr:to>
      <xdr:col>23</xdr:col>
      <xdr:colOff>568325</xdr:colOff>
      <xdr:row>75</xdr:row>
      <xdr:rowOff>105494</xdr:rowOff>
    </xdr:to>
    <xdr:sp macro="" textlink="">
      <xdr:nvSpPr>
        <xdr:cNvPr id="619" name="円/楕円 618"/>
        <xdr:cNvSpPr/>
      </xdr:nvSpPr>
      <xdr:spPr>
        <a:xfrm>
          <a:off x="16268700" y="12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26771</xdr:rowOff>
    </xdr:from>
    <xdr:ext cx="534377" cy="259045"/>
    <xdr:sp macro="" textlink="">
      <xdr:nvSpPr>
        <xdr:cNvPr id="620" name="公債費該当値テキスト"/>
        <xdr:cNvSpPr txBox="1"/>
      </xdr:nvSpPr>
      <xdr:spPr>
        <a:xfrm>
          <a:off x="16370300" y="127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164224</xdr:rowOff>
    </xdr:from>
    <xdr:to>
      <xdr:col>22</xdr:col>
      <xdr:colOff>415925</xdr:colOff>
      <xdr:row>75</xdr:row>
      <xdr:rowOff>94374</xdr:rowOff>
    </xdr:to>
    <xdr:sp macro="" textlink="">
      <xdr:nvSpPr>
        <xdr:cNvPr id="621" name="円/楕円 620"/>
        <xdr:cNvSpPr/>
      </xdr:nvSpPr>
      <xdr:spPr>
        <a:xfrm>
          <a:off x="15430500" y="128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110901</xdr:rowOff>
    </xdr:from>
    <xdr:ext cx="534377" cy="259045"/>
    <xdr:sp macro="" textlink="">
      <xdr:nvSpPr>
        <xdr:cNvPr id="622" name="テキスト ボックス 621"/>
        <xdr:cNvSpPr txBox="1"/>
      </xdr:nvSpPr>
      <xdr:spPr>
        <a:xfrm>
          <a:off x="15214111" y="126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32632</xdr:rowOff>
    </xdr:from>
    <xdr:to>
      <xdr:col>21</xdr:col>
      <xdr:colOff>212725</xdr:colOff>
      <xdr:row>75</xdr:row>
      <xdr:rowOff>134232</xdr:rowOff>
    </xdr:to>
    <xdr:sp macro="" textlink="">
      <xdr:nvSpPr>
        <xdr:cNvPr id="623" name="円/楕円 622"/>
        <xdr:cNvSpPr/>
      </xdr:nvSpPr>
      <xdr:spPr>
        <a:xfrm>
          <a:off x="14541500" y="128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150759</xdr:rowOff>
    </xdr:from>
    <xdr:ext cx="534377" cy="259045"/>
    <xdr:sp macro="" textlink="">
      <xdr:nvSpPr>
        <xdr:cNvPr id="624" name="テキスト ボックス 623"/>
        <xdr:cNvSpPr txBox="1"/>
      </xdr:nvSpPr>
      <xdr:spPr>
        <a:xfrm>
          <a:off x="14325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22394</xdr:rowOff>
    </xdr:from>
    <xdr:to>
      <xdr:col>20</xdr:col>
      <xdr:colOff>9525</xdr:colOff>
      <xdr:row>75</xdr:row>
      <xdr:rowOff>123994</xdr:rowOff>
    </xdr:to>
    <xdr:sp macro="" textlink="">
      <xdr:nvSpPr>
        <xdr:cNvPr id="625" name="円/楕円 624"/>
        <xdr:cNvSpPr/>
      </xdr:nvSpPr>
      <xdr:spPr>
        <a:xfrm>
          <a:off x="13652500" y="128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140521</xdr:rowOff>
    </xdr:from>
    <xdr:ext cx="534377" cy="259045"/>
    <xdr:sp macro="" textlink="">
      <xdr:nvSpPr>
        <xdr:cNvPr id="626" name="テキスト ボックス 625"/>
        <xdr:cNvSpPr txBox="1"/>
      </xdr:nvSpPr>
      <xdr:spPr>
        <a:xfrm>
          <a:off x="13436111" y="126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164240</xdr:rowOff>
    </xdr:from>
    <xdr:to>
      <xdr:col>18</xdr:col>
      <xdr:colOff>492125</xdr:colOff>
      <xdr:row>75</xdr:row>
      <xdr:rowOff>94390</xdr:rowOff>
    </xdr:to>
    <xdr:sp macro="" textlink="">
      <xdr:nvSpPr>
        <xdr:cNvPr id="627" name="円/楕円 626"/>
        <xdr:cNvSpPr/>
      </xdr:nvSpPr>
      <xdr:spPr>
        <a:xfrm>
          <a:off x="12763500" y="128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110917</xdr:rowOff>
    </xdr:from>
    <xdr:ext cx="534377" cy="259045"/>
    <xdr:sp macro="" textlink="">
      <xdr:nvSpPr>
        <xdr:cNvPr id="628" name="テキスト ボックス 627"/>
        <xdr:cNvSpPr txBox="1"/>
      </xdr:nvSpPr>
      <xdr:spPr>
        <a:xfrm>
          <a:off x="12547111" y="126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138633</xdr:rowOff>
    </xdr:from>
    <xdr:to>
      <xdr:col>23</xdr:col>
      <xdr:colOff>517525</xdr:colOff>
      <xdr:row>98</xdr:row>
      <xdr:rowOff>163481</xdr:rowOff>
    </xdr:to>
    <xdr:cxnSp macro="">
      <xdr:nvCxnSpPr>
        <xdr:cNvPr id="657" name="直線コネクタ 656"/>
        <xdr:cNvCxnSpPr/>
      </xdr:nvCxnSpPr>
      <xdr:spPr>
        <a:xfrm flipV="1">
          <a:off x="15481300" y="16940733"/>
          <a:ext cx="8382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140691</xdr:rowOff>
    </xdr:from>
    <xdr:to>
      <xdr:col>22</xdr:col>
      <xdr:colOff>365125</xdr:colOff>
      <xdr:row>98</xdr:row>
      <xdr:rowOff>163481</xdr:rowOff>
    </xdr:to>
    <xdr:cxnSp macro="">
      <xdr:nvCxnSpPr>
        <xdr:cNvPr id="660" name="直線コネクタ 659"/>
        <xdr:cNvCxnSpPr/>
      </xdr:nvCxnSpPr>
      <xdr:spPr>
        <a:xfrm>
          <a:off x="14592300" y="16942791"/>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140691</xdr:rowOff>
    </xdr:from>
    <xdr:to>
      <xdr:col>21</xdr:col>
      <xdr:colOff>161925</xdr:colOff>
      <xdr:row>98</xdr:row>
      <xdr:rowOff>157082</xdr:rowOff>
    </xdr:to>
    <xdr:cxnSp macro="">
      <xdr:nvCxnSpPr>
        <xdr:cNvPr id="663" name="直線コネクタ 662"/>
        <xdr:cNvCxnSpPr/>
      </xdr:nvCxnSpPr>
      <xdr:spPr>
        <a:xfrm flipV="1">
          <a:off x="13703300" y="16942791"/>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157082</xdr:rowOff>
    </xdr:from>
    <xdr:to>
      <xdr:col>19</xdr:col>
      <xdr:colOff>644525</xdr:colOff>
      <xdr:row>99</xdr:row>
      <xdr:rowOff>8141</xdr:rowOff>
    </xdr:to>
    <xdr:cxnSp macro="">
      <xdr:nvCxnSpPr>
        <xdr:cNvPr id="666" name="直線コネクタ 665"/>
        <xdr:cNvCxnSpPr/>
      </xdr:nvCxnSpPr>
      <xdr:spPr>
        <a:xfrm flipV="1">
          <a:off x="12814300" y="16959182"/>
          <a:ext cx="889000" cy="2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87833</xdr:rowOff>
    </xdr:from>
    <xdr:to>
      <xdr:col>23</xdr:col>
      <xdr:colOff>568325</xdr:colOff>
      <xdr:row>99</xdr:row>
      <xdr:rowOff>17983</xdr:rowOff>
    </xdr:to>
    <xdr:sp macro="" textlink="">
      <xdr:nvSpPr>
        <xdr:cNvPr id="676" name="円/楕円 675"/>
        <xdr:cNvSpPr/>
      </xdr:nvSpPr>
      <xdr:spPr>
        <a:xfrm>
          <a:off x="16268700" y="168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534377" cy="259045"/>
    <xdr:sp macro="" textlink="">
      <xdr:nvSpPr>
        <xdr:cNvPr id="677" name="積立金該当値テキスト"/>
        <xdr:cNvSpPr txBox="1"/>
      </xdr:nvSpPr>
      <xdr:spPr>
        <a:xfrm>
          <a:off x="16370300" y="168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112681</xdr:rowOff>
    </xdr:from>
    <xdr:to>
      <xdr:col>22</xdr:col>
      <xdr:colOff>415925</xdr:colOff>
      <xdr:row>99</xdr:row>
      <xdr:rowOff>42831</xdr:rowOff>
    </xdr:to>
    <xdr:sp macro="" textlink="">
      <xdr:nvSpPr>
        <xdr:cNvPr id="678" name="円/楕円 677"/>
        <xdr:cNvSpPr/>
      </xdr:nvSpPr>
      <xdr:spPr>
        <a:xfrm>
          <a:off x="15430500" y="16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33958</xdr:rowOff>
    </xdr:from>
    <xdr:ext cx="469744" cy="259045"/>
    <xdr:sp macro="" textlink="">
      <xdr:nvSpPr>
        <xdr:cNvPr id="679" name="テキスト ボックス 678"/>
        <xdr:cNvSpPr txBox="1"/>
      </xdr:nvSpPr>
      <xdr:spPr>
        <a:xfrm>
          <a:off x="15246427" y="170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89891</xdr:rowOff>
    </xdr:from>
    <xdr:to>
      <xdr:col>21</xdr:col>
      <xdr:colOff>212725</xdr:colOff>
      <xdr:row>99</xdr:row>
      <xdr:rowOff>20041</xdr:rowOff>
    </xdr:to>
    <xdr:sp macro="" textlink="">
      <xdr:nvSpPr>
        <xdr:cNvPr id="680" name="円/楕円 679"/>
        <xdr:cNvSpPr/>
      </xdr:nvSpPr>
      <xdr:spPr>
        <a:xfrm>
          <a:off x="14541500" y="16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11168</xdr:rowOff>
    </xdr:from>
    <xdr:ext cx="469744" cy="259045"/>
    <xdr:sp macro="" textlink="">
      <xdr:nvSpPr>
        <xdr:cNvPr id="681" name="テキスト ボックス 680"/>
        <xdr:cNvSpPr txBox="1"/>
      </xdr:nvSpPr>
      <xdr:spPr>
        <a:xfrm>
          <a:off x="14357427" y="1698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106282</xdr:rowOff>
    </xdr:from>
    <xdr:to>
      <xdr:col>20</xdr:col>
      <xdr:colOff>9525</xdr:colOff>
      <xdr:row>99</xdr:row>
      <xdr:rowOff>36432</xdr:rowOff>
    </xdr:to>
    <xdr:sp macro="" textlink="">
      <xdr:nvSpPr>
        <xdr:cNvPr id="682" name="円/楕円 681"/>
        <xdr:cNvSpPr/>
      </xdr:nvSpPr>
      <xdr:spPr>
        <a:xfrm>
          <a:off x="13652500" y="169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27559</xdr:rowOff>
    </xdr:from>
    <xdr:ext cx="469744" cy="259045"/>
    <xdr:sp macro="" textlink="">
      <xdr:nvSpPr>
        <xdr:cNvPr id="683" name="テキスト ボックス 682"/>
        <xdr:cNvSpPr txBox="1"/>
      </xdr:nvSpPr>
      <xdr:spPr>
        <a:xfrm>
          <a:off x="13468427" y="1700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128791</xdr:rowOff>
    </xdr:from>
    <xdr:to>
      <xdr:col>18</xdr:col>
      <xdr:colOff>492125</xdr:colOff>
      <xdr:row>99</xdr:row>
      <xdr:rowOff>58941</xdr:rowOff>
    </xdr:to>
    <xdr:sp macro="" textlink="">
      <xdr:nvSpPr>
        <xdr:cNvPr id="684" name="円/楕円 683"/>
        <xdr:cNvSpPr/>
      </xdr:nvSpPr>
      <xdr:spPr>
        <a:xfrm>
          <a:off x="127635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50068</xdr:rowOff>
    </xdr:from>
    <xdr:ext cx="469744" cy="259045"/>
    <xdr:sp macro="" textlink="">
      <xdr:nvSpPr>
        <xdr:cNvPr id="685" name="テキスト ボックス 684"/>
        <xdr:cNvSpPr txBox="1"/>
      </xdr:nvSpPr>
      <xdr:spPr>
        <a:xfrm>
          <a:off x="12579427" y="1702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139243</xdr:rowOff>
    </xdr:from>
    <xdr:to>
      <xdr:col>32</xdr:col>
      <xdr:colOff>187325</xdr:colOff>
      <xdr:row>38</xdr:row>
      <xdr:rowOff>24257</xdr:rowOff>
    </xdr:to>
    <xdr:cxnSp macro="">
      <xdr:nvCxnSpPr>
        <xdr:cNvPr id="712" name="直線コネクタ 711"/>
        <xdr:cNvCxnSpPr/>
      </xdr:nvCxnSpPr>
      <xdr:spPr>
        <a:xfrm flipV="1">
          <a:off x="21323300" y="6482893"/>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164846</xdr:rowOff>
    </xdr:from>
    <xdr:to>
      <xdr:col>31</xdr:col>
      <xdr:colOff>34925</xdr:colOff>
      <xdr:row>38</xdr:row>
      <xdr:rowOff>24257</xdr:rowOff>
    </xdr:to>
    <xdr:cxnSp macro="">
      <xdr:nvCxnSpPr>
        <xdr:cNvPr id="715" name="直線コネクタ 714"/>
        <xdr:cNvCxnSpPr/>
      </xdr:nvCxnSpPr>
      <xdr:spPr>
        <a:xfrm>
          <a:off x="20434300" y="650849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164846</xdr:rowOff>
    </xdr:from>
    <xdr:to>
      <xdr:col>29</xdr:col>
      <xdr:colOff>517525</xdr:colOff>
      <xdr:row>38</xdr:row>
      <xdr:rowOff>37973</xdr:rowOff>
    </xdr:to>
    <xdr:cxnSp macro="">
      <xdr:nvCxnSpPr>
        <xdr:cNvPr id="718" name="直線コネクタ 717"/>
        <xdr:cNvCxnSpPr/>
      </xdr:nvCxnSpPr>
      <xdr:spPr>
        <a:xfrm flipV="1">
          <a:off x="19545300" y="650849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82321</xdr:rowOff>
    </xdr:from>
    <xdr:to>
      <xdr:col>28</xdr:col>
      <xdr:colOff>314325</xdr:colOff>
      <xdr:row>38</xdr:row>
      <xdr:rowOff>37973</xdr:rowOff>
    </xdr:to>
    <xdr:cxnSp macro="">
      <xdr:nvCxnSpPr>
        <xdr:cNvPr id="721" name="直線コネクタ 720"/>
        <xdr:cNvCxnSpPr/>
      </xdr:nvCxnSpPr>
      <xdr:spPr>
        <a:xfrm>
          <a:off x="18656300" y="6425971"/>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126077</xdr:rowOff>
    </xdr:from>
    <xdr:ext cx="378565" cy="259045"/>
    <xdr:sp macro="" textlink="">
      <xdr:nvSpPr>
        <xdr:cNvPr id="725" name="テキスト ボックス 724"/>
        <xdr:cNvSpPr txBox="1"/>
      </xdr:nvSpPr>
      <xdr:spPr>
        <a:xfrm>
          <a:off x="18467017" y="64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731" name="円/楕円 730"/>
        <xdr:cNvSpPr/>
      </xdr:nvSpPr>
      <xdr:spPr>
        <a:xfrm>
          <a:off x="221107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66870</xdr:rowOff>
    </xdr:from>
    <xdr:ext cx="378565" cy="259045"/>
    <xdr:sp macro="" textlink="">
      <xdr:nvSpPr>
        <xdr:cNvPr id="732" name="投資及び出資金該当値テキスト"/>
        <xdr:cNvSpPr txBox="1"/>
      </xdr:nvSpPr>
      <xdr:spPr>
        <a:xfrm>
          <a:off x="22212300" y="64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144907</xdr:rowOff>
    </xdr:from>
    <xdr:to>
      <xdr:col>31</xdr:col>
      <xdr:colOff>85725</xdr:colOff>
      <xdr:row>38</xdr:row>
      <xdr:rowOff>75057</xdr:rowOff>
    </xdr:to>
    <xdr:sp macro="" textlink="">
      <xdr:nvSpPr>
        <xdr:cNvPr id="733" name="円/楕円 732"/>
        <xdr:cNvSpPr/>
      </xdr:nvSpPr>
      <xdr:spPr>
        <a:xfrm>
          <a:off x="21272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66184</xdr:rowOff>
    </xdr:from>
    <xdr:ext cx="378565" cy="259045"/>
    <xdr:sp macro="" textlink="">
      <xdr:nvSpPr>
        <xdr:cNvPr id="734" name="テキスト ボックス 733"/>
        <xdr:cNvSpPr txBox="1"/>
      </xdr:nvSpPr>
      <xdr:spPr>
        <a:xfrm>
          <a:off x="21134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114046</xdr:rowOff>
    </xdr:from>
    <xdr:to>
      <xdr:col>29</xdr:col>
      <xdr:colOff>568325</xdr:colOff>
      <xdr:row>38</xdr:row>
      <xdr:rowOff>44196</xdr:rowOff>
    </xdr:to>
    <xdr:sp macro="" textlink="">
      <xdr:nvSpPr>
        <xdr:cNvPr id="735" name="円/楕円 734"/>
        <xdr:cNvSpPr/>
      </xdr:nvSpPr>
      <xdr:spPr>
        <a:xfrm>
          <a:off x="20383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35323</xdr:rowOff>
    </xdr:from>
    <xdr:ext cx="378565" cy="259045"/>
    <xdr:sp macro="" textlink="">
      <xdr:nvSpPr>
        <xdr:cNvPr id="736" name="テキスト ボックス 735"/>
        <xdr:cNvSpPr txBox="1"/>
      </xdr:nvSpPr>
      <xdr:spPr>
        <a:xfrm>
          <a:off x="20245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158623</xdr:rowOff>
    </xdr:from>
    <xdr:to>
      <xdr:col>28</xdr:col>
      <xdr:colOff>365125</xdr:colOff>
      <xdr:row>38</xdr:row>
      <xdr:rowOff>88773</xdr:rowOff>
    </xdr:to>
    <xdr:sp macro="" textlink="">
      <xdr:nvSpPr>
        <xdr:cNvPr id="737" name="円/楕円 736"/>
        <xdr:cNvSpPr/>
      </xdr:nvSpPr>
      <xdr:spPr>
        <a:xfrm>
          <a:off x="19494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79900</xdr:rowOff>
    </xdr:from>
    <xdr:ext cx="378565" cy="259045"/>
    <xdr:sp macro="" textlink="">
      <xdr:nvSpPr>
        <xdr:cNvPr id="738" name="テキスト ボックス 737"/>
        <xdr:cNvSpPr txBox="1"/>
      </xdr:nvSpPr>
      <xdr:spPr>
        <a:xfrm>
          <a:off x="19356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31521</xdr:rowOff>
    </xdr:from>
    <xdr:to>
      <xdr:col>27</xdr:col>
      <xdr:colOff>161925</xdr:colOff>
      <xdr:row>37</xdr:row>
      <xdr:rowOff>133121</xdr:rowOff>
    </xdr:to>
    <xdr:sp macro="" textlink="">
      <xdr:nvSpPr>
        <xdr:cNvPr id="739" name="円/楕円 738"/>
        <xdr:cNvSpPr/>
      </xdr:nvSpPr>
      <xdr:spPr>
        <a:xfrm>
          <a:off x="18605500" y="63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149648</xdr:rowOff>
    </xdr:from>
    <xdr:ext cx="469744" cy="259045"/>
    <xdr:sp macro="" textlink="">
      <xdr:nvSpPr>
        <xdr:cNvPr id="740" name="テキスト ボックス 739"/>
        <xdr:cNvSpPr txBox="1"/>
      </xdr:nvSpPr>
      <xdr:spPr>
        <a:xfrm>
          <a:off x="18421427" y="61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164846</xdr:rowOff>
    </xdr:from>
    <xdr:to>
      <xdr:col>32</xdr:col>
      <xdr:colOff>187325</xdr:colOff>
      <xdr:row>54</xdr:row>
      <xdr:rowOff>138252</xdr:rowOff>
    </xdr:to>
    <xdr:cxnSp macro="">
      <xdr:nvCxnSpPr>
        <xdr:cNvPr id="769" name="直線コネクタ 768"/>
        <xdr:cNvCxnSpPr/>
      </xdr:nvCxnSpPr>
      <xdr:spPr>
        <a:xfrm flipV="1">
          <a:off x="21323300" y="9251696"/>
          <a:ext cx="8382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138252</xdr:rowOff>
    </xdr:from>
    <xdr:to>
      <xdr:col>31</xdr:col>
      <xdr:colOff>34925</xdr:colOff>
      <xdr:row>56</xdr:row>
      <xdr:rowOff>88036</xdr:rowOff>
    </xdr:to>
    <xdr:cxnSp macro="">
      <xdr:nvCxnSpPr>
        <xdr:cNvPr id="772" name="直線コネクタ 771"/>
        <xdr:cNvCxnSpPr/>
      </xdr:nvCxnSpPr>
      <xdr:spPr>
        <a:xfrm flipV="1">
          <a:off x="20434300" y="9396552"/>
          <a:ext cx="8890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147718</xdr:rowOff>
    </xdr:from>
    <xdr:ext cx="469744" cy="259045"/>
    <xdr:sp macro="" textlink="">
      <xdr:nvSpPr>
        <xdr:cNvPr id="774" name="テキスト ボックス 773"/>
        <xdr:cNvSpPr txBox="1"/>
      </xdr:nvSpPr>
      <xdr:spPr>
        <a:xfrm>
          <a:off x="21088427" y="97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27000</xdr:rowOff>
    </xdr:from>
    <xdr:to>
      <xdr:col>29</xdr:col>
      <xdr:colOff>517525</xdr:colOff>
      <xdr:row>56</xdr:row>
      <xdr:rowOff>88036</xdr:rowOff>
    </xdr:to>
    <xdr:cxnSp macro="">
      <xdr:nvCxnSpPr>
        <xdr:cNvPr id="775" name="直線コネクタ 774"/>
        <xdr:cNvCxnSpPr/>
      </xdr:nvCxnSpPr>
      <xdr:spPr>
        <a:xfrm>
          <a:off x="19545300" y="962820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82474</xdr:rowOff>
    </xdr:from>
    <xdr:to>
      <xdr:col>28</xdr:col>
      <xdr:colOff>314325</xdr:colOff>
      <xdr:row>56</xdr:row>
      <xdr:rowOff>27000</xdr:rowOff>
    </xdr:to>
    <xdr:cxnSp macro="">
      <xdr:nvCxnSpPr>
        <xdr:cNvPr id="778" name="直線コネクタ 777"/>
        <xdr:cNvCxnSpPr/>
      </xdr:nvCxnSpPr>
      <xdr:spPr>
        <a:xfrm>
          <a:off x="18656300" y="9169324"/>
          <a:ext cx="889000" cy="4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80" name="テキスト ボックス 779"/>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114046</xdr:rowOff>
    </xdr:from>
    <xdr:to>
      <xdr:col>32</xdr:col>
      <xdr:colOff>238125</xdr:colOff>
      <xdr:row>54</xdr:row>
      <xdr:rowOff>44196</xdr:rowOff>
    </xdr:to>
    <xdr:sp macro="" textlink="">
      <xdr:nvSpPr>
        <xdr:cNvPr id="788" name="円/楕円 787"/>
        <xdr:cNvSpPr/>
      </xdr:nvSpPr>
      <xdr:spPr>
        <a:xfrm>
          <a:off x="22110700" y="9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136923</xdr:rowOff>
    </xdr:from>
    <xdr:ext cx="534377" cy="259045"/>
    <xdr:sp macro="" textlink="">
      <xdr:nvSpPr>
        <xdr:cNvPr id="789" name="貸付金該当値テキスト"/>
        <xdr:cNvSpPr txBox="1"/>
      </xdr:nvSpPr>
      <xdr:spPr>
        <a:xfrm>
          <a:off x="22212300" y="9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87452</xdr:rowOff>
    </xdr:from>
    <xdr:to>
      <xdr:col>31</xdr:col>
      <xdr:colOff>85725</xdr:colOff>
      <xdr:row>55</xdr:row>
      <xdr:rowOff>17602</xdr:rowOff>
    </xdr:to>
    <xdr:sp macro="" textlink="">
      <xdr:nvSpPr>
        <xdr:cNvPr id="790" name="円/楕円 789"/>
        <xdr:cNvSpPr/>
      </xdr:nvSpPr>
      <xdr:spPr>
        <a:xfrm>
          <a:off x="21272500" y="93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34129</xdr:rowOff>
    </xdr:from>
    <xdr:ext cx="534377" cy="259045"/>
    <xdr:sp macro="" textlink="">
      <xdr:nvSpPr>
        <xdr:cNvPr id="791" name="テキスト ボックス 790"/>
        <xdr:cNvSpPr txBox="1"/>
      </xdr:nvSpPr>
      <xdr:spPr>
        <a:xfrm>
          <a:off x="21056111"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37236</xdr:rowOff>
    </xdr:from>
    <xdr:to>
      <xdr:col>29</xdr:col>
      <xdr:colOff>568325</xdr:colOff>
      <xdr:row>56</xdr:row>
      <xdr:rowOff>138836</xdr:rowOff>
    </xdr:to>
    <xdr:sp macro="" textlink="">
      <xdr:nvSpPr>
        <xdr:cNvPr id="792" name="円/楕円 791"/>
        <xdr:cNvSpPr/>
      </xdr:nvSpPr>
      <xdr:spPr>
        <a:xfrm>
          <a:off x="203835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129963</xdr:rowOff>
    </xdr:from>
    <xdr:ext cx="469744" cy="259045"/>
    <xdr:sp macro="" textlink="">
      <xdr:nvSpPr>
        <xdr:cNvPr id="793" name="テキスト ボックス 792"/>
        <xdr:cNvSpPr txBox="1"/>
      </xdr:nvSpPr>
      <xdr:spPr>
        <a:xfrm>
          <a:off x="20199427" y="973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147650</xdr:rowOff>
    </xdr:from>
    <xdr:to>
      <xdr:col>28</xdr:col>
      <xdr:colOff>365125</xdr:colOff>
      <xdr:row>56</xdr:row>
      <xdr:rowOff>77800</xdr:rowOff>
    </xdr:to>
    <xdr:sp macro="" textlink="">
      <xdr:nvSpPr>
        <xdr:cNvPr id="794" name="円/楕円 793"/>
        <xdr:cNvSpPr/>
      </xdr:nvSpPr>
      <xdr:spPr>
        <a:xfrm>
          <a:off x="19494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94327</xdr:rowOff>
    </xdr:from>
    <xdr:ext cx="469744" cy="259045"/>
    <xdr:sp macro="" textlink="">
      <xdr:nvSpPr>
        <xdr:cNvPr id="795" name="テキスト ボックス 794"/>
        <xdr:cNvSpPr txBox="1"/>
      </xdr:nvSpPr>
      <xdr:spPr>
        <a:xfrm>
          <a:off x="19310427" y="93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31674</xdr:rowOff>
    </xdr:from>
    <xdr:to>
      <xdr:col>27</xdr:col>
      <xdr:colOff>161925</xdr:colOff>
      <xdr:row>53</xdr:row>
      <xdr:rowOff>133274</xdr:rowOff>
    </xdr:to>
    <xdr:sp macro="" textlink="">
      <xdr:nvSpPr>
        <xdr:cNvPr id="796" name="円/楕円 795"/>
        <xdr:cNvSpPr/>
      </xdr:nvSpPr>
      <xdr:spPr>
        <a:xfrm>
          <a:off x="18605500" y="91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149801</xdr:rowOff>
    </xdr:from>
    <xdr:ext cx="534377" cy="259045"/>
    <xdr:sp macro="" textlink="">
      <xdr:nvSpPr>
        <xdr:cNvPr id="797" name="テキスト ボックス 796"/>
        <xdr:cNvSpPr txBox="1"/>
      </xdr:nvSpPr>
      <xdr:spPr>
        <a:xfrm>
          <a:off x="18389111" y="88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22657</xdr:rowOff>
    </xdr:from>
    <xdr:to>
      <xdr:col>32</xdr:col>
      <xdr:colOff>187325</xdr:colOff>
      <xdr:row>71</xdr:row>
      <xdr:rowOff>134122</xdr:rowOff>
    </xdr:to>
    <xdr:cxnSp macro="">
      <xdr:nvCxnSpPr>
        <xdr:cNvPr id="825" name="直線コネクタ 824"/>
        <xdr:cNvCxnSpPr/>
      </xdr:nvCxnSpPr>
      <xdr:spPr>
        <a:xfrm flipV="1">
          <a:off x="21323300" y="12195607"/>
          <a:ext cx="838200" cy="1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134122</xdr:rowOff>
    </xdr:from>
    <xdr:to>
      <xdr:col>31</xdr:col>
      <xdr:colOff>34925</xdr:colOff>
      <xdr:row>72</xdr:row>
      <xdr:rowOff>42682</xdr:rowOff>
    </xdr:to>
    <xdr:cxnSp macro="">
      <xdr:nvCxnSpPr>
        <xdr:cNvPr id="828" name="直線コネクタ 827"/>
        <xdr:cNvCxnSpPr/>
      </xdr:nvCxnSpPr>
      <xdr:spPr>
        <a:xfrm flipV="1">
          <a:off x="20434300" y="1230707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23480</xdr:rowOff>
    </xdr:from>
    <xdr:to>
      <xdr:col>29</xdr:col>
      <xdr:colOff>517525</xdr:colOff>
      <xdr:row>72</xdr:row>
      <xdr:rowOff>42682</xdr:rowOff>
    </xdr:to>
    <xdr:cxnSp macro="">
      <xdr:nvCxnSpPr>
        <xdr:cNvPr id="831" name="直線コネクタ 830"/>
        <xdr:cNvCxnSpPr/>
      </xdr:nvCxnSpPr>
      <xdr:spPr>
        <a:xfrm>
          <a:off x="19545300" y="1236788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23480</xdr:rowOff>
    </xdr:from>
    <xdr:to>
      <xdr:col>28</xdr:col>
      <xdr:colOff>314325</xdr:colOff>
      <xdr:row>72</xdr:row>
      <xdr:rowOff>141712</xdr:rowOff>
    </xdr:to>
    <xdr:cxnSp macro="">
      <xdr:nvCxnSpPr>
        <xdr:cNvPr id="834" name="直線コネクタ 833"/>
        <xdr:cNvCxnSpPr/>
      </xdr:nvCxnSpPr>
      <xdr:spPr>
        <a:xfrm flipV="1">
          <a:off x="18656300" y="12367880"/>
          <a:ext cx="8890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143307</xdr:rowOff>
    </xdr:from>
    <xdr:to>
      <xdr:col>32</xdr:col>
      <xdr:colOff>238125</xdr:colOff>
      <xdr:row>71</xdr:row>
      <xdr:rowOff>73457</xdr:rowOff>
    </xdr:to>
    <xdr:sp macro="" textlink="">
      <xdr:nvSpPr>
        <xdr:cNvPr id="844" name="円/楕円 843"/>
        <xdr:cNvSpPr/>
      </xdr:nvSpPr>
      <xdr:spPr>
        <a:xfrm>
          <a:off x="22110700" y="121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166184</xdr:rowOff>
    </xdr:from>
    <xdr:ext cx="534377" cy="259045"/>
    <xdr:sp macro="" textlink="">
      <xdr:nvSpPr>
        <xdr:cNvPr id="845" name="繰出金該当値テキスト"/>
        <xdr:cNvSpPr txBox="1"/>
      </xdr:nvSpPr>
      <xdr:spPr>
        <a:xfrm>
          <a:off x="22212300" y="119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83322</xdr:rowOff>
    </xdr:from>
    <xdr:to>
      <xdr:col>31</xdr:col>
      <xdr:colOff>85725</xdr:colOff>
      <xdr:row>72</xdr:row>
      <xdr:rowOff>13472</xdr:rowOff>
    </xdr:to>
    <xdr:sp macro="" textlink="">
      <xdr:nvSpPr>
        <xdr:cNvPr id="846" name="円/楕円 845"/>
        <xdr:cNvSpPr/>
      </xdr:nvSpPr>
      <xdr:spPr>
        <a:xfrm>
          <a:off x="21272500" y="122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29999</xdr:rowOff>
    </xdr:from>
    <xdr:ext cx="534377" cy="259045"/>
    <xdr:sp macro="" textlink="">
      <xdr:nvSpPr>
        <xdr:cNvPr id="847" name="テキスト ボックス 846"/>
        <xdr:cNvSpPr txBox="1"/>
      </xdr:nvSpPr>
      <xdr:spPr>
        <a:xfrm>
          <a:off x="21056111" y="120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46,372</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163332</xdr:rowOff>
    </xdr:from>
    <xdr:to>
      <xdr:col>29</xdr:col>
      <xdr:colOff>568325</xdr:colOff>
      <xdr:row>72</xdr:row>
      <xdr:rowOff>93482</xdr:rowOff>
    </xdr:to>
    <xdr:sp macro="" textlink="">
      <xdr:nvSpPr>
        <xdr:cNvPr id="848" name="円/楕円 847"/>
        <xdr:cNvSpPr/>
      </xdr:nvSpPr>
      <xdr:spPr>
        <a:xfrm>
          <a:off x="20383500" y="123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110009</xdr:rowOff>
    </xdr:from>
    <xdr:ext cx="534377" cy="259045"/>
    <xdr:sp macro="" textlink="">
      <xdr:nvSpPr>
        <xdr:cNvPr id="849" name="テキスト ボックス 848"/>
        <xdr:cNvSpPr txBox="1"/>
      </xdr:nvSpPr>
      <xdr:spPr>
        <a:xfrm>
          <a:off x="20167111" y="12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144130</xdr:rowOff>
    </xdr:from>
    <xdr:to>
      <xdr:col>28</xdr:col>
      <xdr:colOff>365125</xdr:colOff>
      <xdr:row>72</xdr:row>
      <xdr:rowOff>74280</xdr:rowOff>
    </xdr:to>
    <xdr:sp macro="" textlink="">
      <xdr:nvSpPr>
        <xdr:cNvPr id="850" name="円/楕円 849"/>
        <xdr:cNvSpPr/>
      </xdr:nvSpPr>
      <xdr:spPr>
        <a:xfrm>
          <a:off x="19494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90807</xdr:rowOff>
    </xdr:from>
    <xdr:ext cx="534377" cy="259045"/>
    <xdr:sp macro="" textlink="">
      <xdr:nvSpPr>
        <xdr:cNvPr id="851" name="テキスト ボックス 850"/>
        <xdr:cNvSpPr txBox="1"/>
      </xdr:nvSpPr>
      <xdr:spPr>
        <a:xfrm>
          <a:off x="19278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90912</xdr:rowOff>
    </xdr:from>
    <xdr:to>
      <xdr:col>27</xdr:col>
      <xdr:colOff>161925</xdr:colOff>
      <xdr:row>73</xdr:row>
      <xdr:rowOff>21062</xdr:rowOff>
    </xdr:to>
    <xdr:sp macro="" textlink="">
      <xdr:nvSpPr>
        <xdr:cNvPr id="852" name="円/楕円 851"/>
        <xdr:cNvSpPr/>
      </xdr:nvSpPr>
      <xdr:spPr>
        <a:xfrm>
          <a:off x="18605500" y="12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37589</xdr:rowOff>
    </xdr:from>
    <xdr:ext cx="534377" cy="259045"/>
    <xdr:sp macro="" textlink="">
      <xdr:nvSpPr>
        <xdr:cNvPr id="853" name="テキスト ボックス 852"/>
        <xdr:cNvSpPr txBox="1"/>
      </xdr:nvSpPr>
      <xdr:spPr>
        <a:xfrm>
          <a:off x="18389111" y="122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主に、人件費、扶助費、補助費等、貸付金、繰出金について、住民一人当たりの額が類似団体平均を大きく上回っている。</a:t>
          </a:r>
          <a:endParaRPr kumimoji="1" lang="en-US" altLang="ja-JP" sz="1300">
            <a:latin typeface="ＭＳ Ｐゴシック"/>
          </a:endParaRPr>
        </a:p>
        <a:p>
          <a:pPr rtl="0" eaLnBrk="1" fontAlgn="auto" latinLnBrk="0" hangingPunct="1"/>
          <a:r>
            <a:rPr kumimoji="1" lang="ja-JP" altLang="en-US" sz="1300">
              <a:latin typeface="ＭＳ Ｐゴシック"/>
            </a:rPr>
            <a:t>人件費が類似団体の平均より高い主な要因は、依然として</a:t>
          </a:r>
          <a:r>
            <a:rPr lang="ja-JP" altLang="ja-JP" sz="1300" b="0" i="0" baseline="0">
              <a:solidFill>
                <a:schemeClr val="dk1"/>
              </a:solidFill>
              <a:effectLst/>
              <a:latin typeface="+mn-lt"/>
              <a:ea typeface="+mn-ea"/>
              <a:cs typeface="+mn-cs"/>
            </a:rPr>
            <a:t>職員数が類似団体と比較して多い</a:t>
          </a:r>
          <a:r>
            <a:rPr lang="ja-JP" altLang="en-US" sz="1300" b="0" i="0" baseline="0">
              <a:solidFill>
                <a:schemeClr val="dk1"/>
              </a:solidFill>
              <a:effectLst/>
              <a:latin typeface="+mn-lt"/>
              <a:ea typeface="+mn-ea"/>
              <a:cs typeface="+mn-cs"/>
            </a:rPr>
            <a:t>ことによるもので</a:t>
          </a:r>
          <a:r>
            <a:rPr lang="ja-JP" altLang="ja-JP" sz="1300" b="0" i="0" baseline="0">
              <a:solidFill>
                <a:schemeClr val="dk1"/>
              </a:solidFill>
              <a:effectLst/>
              <a:latin typeface="+mn-lt"/>
              <a:ea typeface="+mn-ea"/>
              <a:cs typeface="+mn-cs"/>
            </a:rPr>
            <a:t>ある</a:t>
          </a:r>
          <a:r>
            <a:rPr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今後も新規採用者数の抑制や再任用職員・嘱託員の効果的な活用を促進する</a:t>
          </a:r>
          <a:r>
            <a:rPr lang="ja-JP" altLang="en-US" sz="1300" b="0" i="0" baseline="0">
              <a:solidFill>
                <a:schemeClr val="dk1"/>
              </a:solidFill>
              <a:effectLst/>
              <a:latin typeface="+mn-lt"/>
              <a:ea typeface="+mn-ea"/>
              <a:cs typeface="+mn-cs"/>
            </a:rPr>
            <a:t>とともに</a:t>
          </a:r>
          <a:r>
            <a:rPr lang="ja-JP" altLang="ja-JP" sz="1300" b="0" i="0" baseline="0">
              <a:solidFill>
                <a:schemeClr val="dk1"/>
              </a:solidFill>
              <a:effectLst/>
              <a:latin typeface="+mn-lt"/>
              <a:ea typeface="+mn-ea"/>
              <a:cs typeface="+mn-cs"/>
            </a:rPr>
            <a:t>、業務の効率化による職員数の適正化を積極的に進め、人件費の抑制を図っていく。</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また、扶助費については、旧産炭地域の特徴でもある生活保護率が高いことや障害者福祉施設が多いことなどにより生活保護費や障害者福祉サービス費等が大きな割合を占めていることが影響している。これらについては、就労支援を強化するなど、今後も自立支援に努めていく。</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このほか、</a:t>
          </a:r>
          <a:r>
            <a:rPr kumimoji="1" lang="ja-JP" altLang="ja-JP" sz="1300">
              <a:solidFill>
                <a:schemeClr val="dk1"/>
              </a:solidFill>
              <a:effectLst/>
              <a:latin typeface="+mn-lt"/>
              <a:ea typeface="+mn-ea"/>
              <a:cs typeface="+mn-cs"/>
            </a:rPr>
            <a:t>繰出金については、全国平均を上回る高齢化により国民健康保険会計や介護保険会計への繰出金が大きいこと</a:t>
          </a:r>
          <a:r>
            <a:rPr kumimoji="1" lang="ja-JP" altLang="en-US" sz="1300">
              <a:solidFill>
                <a:schemeClr val="dk1"/>
              </a:solidFill>
              <a:effectLst/>
              <a:latin typeface="+mn-lt"/>
              <a:ea typeface="+mn-ea"/>
              <a:cs typeface="+mn-cs"/>
            </a:rPr>
            <a:t>、</a:t>
          </a:r>
          <a:r>
            <a:rPr kumimoji="1" lang="ja-JP" altLang="en-US" sz="1300">
              <a:latin typeface="ＭＳ Ｐゴシック"/>
            </a:rPr>
            <a:t>補助費等については、</a:t>
          </a:r>
          <a:r>
            <a:rPr kumimoji="1" lang="ja-JP" altLang="en-US" sz="1300">
              <a:solidFill>
                <a:schemeClr val="dk1"/>
              </a:solidFill>
              <a:effectLst/>
              <a:latin typeface="+mn-lt"/>
              <a:ea typeface="+mn-ea"/>
              <a:cs typeface="+mn-cs"/>
            </a:rPr>
            <a:t>公害補償にかかる補償給付費や大牟田・荒尾清掃施設組合への負担金が大きいこと、</a:t>
          </a:r>
          <a:r>
            <a:rPr kumimoji="1" lang="ja-JP" altLang="en-US" sz="1300">
              <a:latin typeface="ＭＳ Ｐゴシック"/>
            </a:rPr>
            <a:t>貸付金については、</a:t>
          </a:r>
          <a:r>
            <a:rPr kumimoji="1" lang="ja-JP" altLang="en-US" sz="1300">
              <a:solidFill>
                <a:schemeClr val="dk1"/>
              </a:solidFill>
              <a:effectLst/>
              <a:latin typeface="+mn-lt"/>
              <a:ea typeface="+mn-ea"/>
              <a:cs typeface="+mn-cs"/>
            </a:rPr>
            <a:t>独立行政法人大牟田市立病院が実施した病院改修事業に対する貸付金が大きな割合を占めたことなどにより、それぞれ類似団体と比較し住民一人当たりの額が大きくなっている。</a:t>
          </a:r>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119,407
118,891
81.45
57,365,810
56,581,864
687,940
28,452,452
48,709,293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76835</xdr:rowOff>
    </xdr:from>
    <xdr:to>
      <xdr:col>6</xdr:col>
      <xdr:colOff>511175</xdr:colOff>
      <xdr:row>34</xdr:row>
      <xdr:rowOff>108267</xdr:rowOff>
    </xdr:to>
    <xdr:cxnSp macro="">
      <xdr:nvCxnSpPr>
        <xdr:cNvPr id="57" name="直線コネクタ 56"/>
        <xdr:cNvCxnSpPr/>
      </xdr:nvCxnSpPr>
      <xdr:spPr>
        <a:xfrm flipV="1">
          <a:off x="3797300" y="590613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108267</xdr:rowOff>
    </xdr:from>
    <xdr:to>
      <xdr:col>5</xdr:col>
      <xdr:colOff>358775</xdr:colOff>
      <xdr:row>35</xdr:row>
      <xdr:rowOff>87693</xdr:rowOff>
    </xdr:to>
    <xdr:cxnSp macro="">
      <xdr:nvCxnSpPr>
        <xdr:cNvPr id="60" name="直線コネクタ 59"/>
        <xdr:cNvCxnSpPr/>
      </xdr:nvCxnSpPr>
      <xdr:spPr>
        <a:xfrm flipV="1">
          <a:off x="2908300" y="593756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15113</xdr:rowOff>
    </xdr:from>
    <xdr:to>
      <xdr:col>4</xdr:col>
      <xdr:colOff>155575</xdr:colOff>
      <xdr:row>35</xdr:row>
      <xdr:rowOff>87693</xdr:rowOff>
    </xdr:to>
    <xdr:cxnSp macro="">
      <xdr:nvCxnSpPr>
        <xdr:cNvPr id="63" name="直線コネクタ 62"/>
        <xdr:cNvCxnSpPr/>
      </xdr:nvCxnSpPr>
      <xdr:spPr>
        <a:xfrm>
          <a:off x="2019300" y="6015863"/>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164846</xdr:rowOff>
    </xdr:from>
    <xdr:to>
      <xdr:col>2</xdr:col>
      <xdr:colOff>638175</xdr:colOff>
      <xdr:row>35</xdr:row>
      <xdr:rowOff>15113</xdr:rowOff>
    </xdr:to>
    <xdr:cxnSp macro="">
      <xdr:nvCxnSpPr>
        <xdr:cNvPr id="66" name="直線コネクタ 65"/>
        <xdr:cNvCxnSpPr/>
      </xdr:nvCxnSpPr>
      <xdr:spPr>
        <a:xfrm>
          <a:off x="1130300" y="5822696"/>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26035</xdr:rowOff>
    </xdr:from>
    <xdr:to>
      <xdr:col>6</xdr:col>
      <xdr:colOff>561975</xdr:colOff>
      <xdr:row>34</xdr:row>
      <xdr:rowOff>127635</xdr:rowOff>
    </xdr:to>
    <xdr:sp macro="" textlink="">
      <xdr:nvSpPr>
        <xdr:cNvPr id="76" name="円/楕円 75"/>
        <xdr:cNvSpPr/>
      </xdr:nvSpPr>
      <xdr:spPr>
        <a:xfrm>
          <a:off x="45847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48912</xdr:rowOff>
    </xdr:from>
    <xdr:ext cx="469744" cy="259045"/>
    <xdr:sp macro="" textlink="">
      <xdr:nvSpPr>
        <xdr:cNvPr id="77" name="議会費該当値テキスト"/>
        <xdr:cNvSpPr txBox="1"/>
      </xdr:nvSpPr>
      <xdr:spPr>
        <a:xfrm>
          <a:off x="4686300"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57467</xdr:rowOff>
    </xdr:from>
    <xdr:to>
      <xdr:col>5</xdr:col>
      <xdr:colOff>409575</xdr:colOff>
      <xdr:row>34</xdr:row>
      <xdr:rowOff>159067</xdr:rowOff>
    </xdr:to>
    <xdr:sp macro="" textlink="">
      <xdr:nvSpPr>
        <xdr:cNvPr id="78" name="円/楕円 77"/>
        <xdr:cNvSpPr/>
      </xdr:nvSpPr>
      <xdr:spPr>
        <a:xfrm>
          <a:off x="3746500" y="58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4144</xdr:rowOff>
    </xdr:from>
    <xdr:ext cx="469744" cy="259045"/>
    <xdr:sp macro="" textlink="">
      <xdr:nvSpPr>
        <xdr:cNvPr id="79" name="テキスト ボックス 78"/>
        <xdr:cNvSpPr txBox="1"/>
      </xdr:nvSpPr>
      <xdr:spPr>
        <a:xfrm>
          <a:off x="3562427" y="56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36893</xdr:rowOff>
    </xdr:from>
    <xdr:to>
      <xdr:col>4</xdr:col>
      <xdr:colOff>206375</xdr:colOff>
      <xdr:row>35</xdr:row>
      <xdr:rowOff>138493</xdr:rowOff>
    </xdr:to>
    <xdr:sp macro="" textlink="">
      <xdr:nvSpPr>
        <xdr:cNvPr id="80" name="円/楕円 79"/>
        <xdr:cNvSpPr/>
      </xdr:nvSpPr>
      <xdr:spPr>
        <a:xfrm>
          <a:off x="2857500" y="60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129620</xdr:rowOff>
    </xdr:from>
    <xdr:ext cx="469744" cy="259045"/>
    <xdr:sp macro="" textlink="">
      <xdr:nvSpPr>
        <xdr:cNvPr id="81" name="テキスト ボックス 80"/>
        <xdr:cNvSpPr txBox="1"/>
      </xdr:nvSpPr>
      <xdr:spPr>
        <a:xfrm>
          <a:off x="2673427" y="61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135763</xdr:rowOff>
    </xdr:from>
    <xdr:to>
      <xdr:col>3</xdr:col>
      <xdr:colOff>3175</xdr:colOff>
      <xdr:row>35</xdr:row>
      <xdr:rowOff>65913</xdr:rowOff>
    </xdr:to>
    <xdr:sp macro="" textlink="">
      <xdr:nvSpPr>
        <xdr:cNvPr id="82" name="円/楕円 81"/>
        <xdr:cNvSpPr/>
      </xdr:nvSpPr>
      <xdr:spPr>
        <a:xfrm>
          <a:off x="1968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82440</xdr:rowOff>
    </xdr:from>
    <xdr:ext cx="469744" cy="259045"/>
    <xdr:sp macro="" textlink="">
      <xdr:nvSpPr>
        <xdr:cNvPr id="83" name="テキスト ボックス 82"/>
        <xdr:cNvSpPr txBox="1"/>
      </xdr:nvSpPr>
      <xdr:spPr>
        <a:xfrm>
          <a:off x="1784427" y="574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114046</xdr:rowOff>
    </xdr:from>
    <xdr:to>
      <xdr:col>1</xdr:col>
      <xdr:colOff>485775</xdr:colOff>
      <xdr:row>34</xdr:row>
      <xdr:rowOff>44196</xdr:rowOff>
    </xdr:to>
    <xdr:sp macro="" textlink="">
      <xdr:nvSpPr>
        <xdr:cNvPr id="84" name="円/楕円 83"/>
        <xdr:cNvSpPr/>
      </xdr:nvSpPr>
      <xdr:spPr>
        <a:xfrm>
          <a:off x="1079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35323</xdr:rowOff>
    </xdr:from>
    <xdr:ext cx="469744" cy="259045"/>
    <xdr:sp macro="" textlink="">
      <xdr:nvSpPr>
        <xdr:cNvPr id="85" name="テキスト ボックス 84"/>
        <xdr:cNvSpPr txBox="1"/>
      </xdr:nvSpPr>
      <xdr:spPr>
        <a:xfrm>
          <a:off x="895427" y="58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130177</xdr:rowOff>
    </xdr:from>
    <xdr:to>
      <xdr:col>6</xdr:col>
      <xdr:colOff>511175</xdr:colOff>
      <xdr:row>57</xdr:row>
      <xdr:rowOff>148172</xdr:rowOff>
    </xdr:to>
    <xdr:cxnSp macro="">
      <xdr:nvCxnSpPr>
        <xdr:cNvPr id="116" name="直線コネクタ 115"/>
        <xdr:cNvCxnSpPr/>
      </xdr:nvCxnSpPr>
      <xdr:spPr>
        <a:xfrm flipV="1">
          <a:off x="3797300" y="9902827"/>
          <a:ext cx="8382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148172</xdr:rowOff>
    </xdr:from>
    <xdr:to>
      <xdr:col>5</xdr:col>
      <xdr:colOff>358775</xdr:colOff>
      <xdr:row>57</xdr:row>
      <xdr:rowOff>158713</xdr:rowOff>
    </xdr:to>
    <xdr:cxnSp macro="">
      <xdr:nvCxnSpPr>
        <xdr:cNvPr id="119" name="直線コネクタ 118"/>
        <xdr:cNvCxnSpPr/>
      </xdr:nvCxnSpPr>
      <xdr:spPr>
        <a:xfrm flipV="1">
          <a:off x="2908300" y="9920822"/>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158713</xdr:rowOff>
    </xdr:from>
    <xdr:to>
      <xdr:col>4</xdr:col>
      <xdr:colOff>155575</xdr:colOff>
      <xdr:row>58</xdr:row>
      <xdr:rowOff>16080</xdr:rowOff>
    </xdr:to>
    <xdr:cxnSp macro="">
      <xdr:nvCxnSpPr>
        <xdr:cNvPr id="122" name="直線コネクタ 121"/>
        <xdr:cNvCxnSpPr/>
      </xdr:nvCxnSpPr>
      <xdr:spPr>
        <a:xfrm flipV="1">
          <a:off x="2019300" y="9931363"/>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170574</xdr:rowOff>
    </xdr:from>
    <xdr:to>
      <xdr:col>2</xdr:col>
      <xdr:colOff>638175</xdr:colOff>
      <xdr:row>58</xdr:row>
      <xdr:rowOff>16080</xdr:rowOff>
    </xdr:to>
    <xdr:cxnSp macro="">
      <xdr:nvCxnSpPr>
        <xdr:cNvPr id="125" name="直線コネクタ 124"/>
        <xdr:cNvCxnSpPr/>
      </xdr:nvCxnSpPr>
      <xdr:spPr>
        <a:xfrm>
          <a:off x="1130300" y="9943224"/>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79377</xdr:rowOff>
    </xdr:from>
    <xdr:to>
      <xdr:col>6</xdr:col>
      <xdr:colOff>561975</xdr:colOff>
      <xdr:row>58</xdr:row>
      <xdr:rowOff>9527</xdr:rowOff>
    </xdr:to>
    <xdr:sp macro="" textlink="">
      <xdr:nvSpPr>
        <xdr:cNvPr id="135" name="円/楕円 134"/>
        <xdr:cNvSpPr/>
      </xdr:nvSpPr>
      <xdr:spPr>
        <a:xfrm>
          <a:off x="4584700" y="98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102254</xdr:rowOff>
    </xdr:from>
    <xdr:ext cx="534377" cy="259045"/>
    <xdr:sp macro="" textlink="">
      <xdr:nvSpPr>
        <xdr:cNvPr id="136" name="総務費該当値テキスト"/>
        <xdr:cNvSpPr txBox="1"/>
      </xdr:nvSpPr>
      <xdr:spPr>
        <a:xfrm>
          <a:off x="4686300" y="97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97372</xdr:rowOff>
    </xdr:from>
    <xdr:to>
      <xdr:col>5</xdr:col>
      <xdr:colOff>409575</xdr:colOff>
      <xdr:row>58</xdr:row>
      <xdr:rowOff>27522</xdr:rowOff>
    </xdr:to>
    <xdr:sp macro="" textlink="">
      <xdr:nvSpPr>
        <xdr:cNvPr id="137" name="円/楕円 136"/>
        <xdr:cNvSpPr/>
      </xdr:nvSpPr>
      <xdr:spPr>
        <a:xfrm>
          <a:off x="3746500" y="987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18649</xdr:rowOff>
    </xdr:from>
    <xdr:ext cx="534377" cy="259045"/>
    <xdr:sp macro="" textlink="">
      <xdr:nvSpPr>
        <xdr:cNvPr id="138" name="テキスト ボックス 137"/>
        <xdr:cNvSpPr txBox="1"/>
      </xdr:nvSpPr>
      <xdr:spPr>
        <a:xfrm>
          <a:off x="3530111" y="99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107913</xdr:rowOff>
    </xdr:from>
    <xdr:to>
      <xdr:col>4</xdr:col>
      <xdr:colOff>206375</xdr:colOff>
      <xdr:row>58</xdr:row>
      <xdr:rowOff>38063</xdr:rowOff>
    </xdr:to>
    <xdr:sp macro="" textlink="">
      <xdr:nvSpPr>
        <xdr:cNvPr id="139" name="円/楕円 138"/>
        <xdr:cNvSpPr/>
      </xdr:nvSpPr>
      <xdr:spPr>
        <a:xfrm>
          <a:off x="2857500" y="98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29190</xdr:rowOff>
    </xdr:from>
    <xdr:ext cx="534377" cy="259045"/>
    <xdr:sp macro="" textlink="">
      <xdr:nvSpPr>
        <xdr:cNvPr id="140" name="テキスト ボックス 139"/>
        <xdr:cNvSpPr txBox="1"/>
      </xdr:nvSpPr>
      <xdr:spPr>
        <a:xfrm>
          <a:off x="2641111" y="99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136730</xdr:rowOff>
    </xdr:from>
    <xdr:to>
      <xdr:col>3</xdr:col>
      <xdr:colOff>3175</xdr:colOff>
      <xdr:row>58</xdr:row>
      <xdr:rowOff>66880</xdr:rowOff>
    </xdr:to>
    <xdr:sp macro="" textlink="">
      <xdr:nvSpPr>
        <xdr:cNvPr id="141" name="円/楕円 140"/>
        <xdr:cNvSpPr/>
      </xdr:nvSpPr>
      <xdr:spPr>
        <a:xfrm>
          <a:off x="1968500" y="99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58007</xdr:rowOff>
    </xdr:from>
    <xdr:ext cx="534377" cy="259045"/>
    <xdr:sp macro="" textlink="">
      <xdr:nvSpPr>
        <xdr:cNvPr id="142" name="テキスト ボックス 141"/>
        <xdr:cNvSpPr txBox="1"/>
      </xdr:nvSpPr>
      <xdr:spPr>
        <a:xfrm>
          <a:off x="1752111" y="100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119774</xdr:rowOff>
    </xdr:from>
    <xdr:to>
      <xdr:col>1</xdr:col>
      <xdr:colOff>485775</xdr:colOff>
      <xdr:row>58</xdr:row>
      <xdr:rowOff>49924</xdr:rowOff>
    </xdr:to>
    <xdr:sp macro="" textlink="">
      <xdr:nvSpPr>
        <xdr:cNvPr id="143" name="円/楕円 142"/>
        <xdr:cNvSpPr/>
      </xdr:nvSpPr>
      <xdr:spPr>
        <a:xfrm>
          <a:off x="1079500" y="98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41051</xdr:rowOff>
    </xdr:from>
    <xdr:ext cx="534377" cy="259045"/>
    <xdr:sp macro="" textlink="">
      <xdr:nvSpPr>
        <xdr:cNvPr id="144" name="テキスト ボックス 143"/>
        <xdr:cNvSpPr txBox="1"/>
      </xdr:nvSpPr>
      <xdr:spPr>
        <a:xfrm>
          <a:off x="863111" y="998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13099</xdr:rowOff>
    </xdr:from>
    <xdr:to>
      <xdr:col>6</xdr:col>
      <xdr:colOff>511175</xdr:colOff>
      <xdr:row>72</xdr:row>
      <xdr:rowOff>67539</xdr:rowOff>
    </xdr:to>
    <xdr:cxnSp macro="">
      <xdr:nvCxnSpPr>
        <xdr:cNvPr id="176" name="直線コネクタ 175"/>
        <xdr:cNvCxnSpPr/>
      </xdr:nvCxnSpPr>
      <xdr:spPr>
        <a:xfrm flipV="1">
          <a:off x="3797300" y="12357499"/>
          <a:ext cx="8382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67539</xdr:rowOff>
    </xdr:from>
    <xdr:to>
      <xdr:col>5</xdr:col>
      <xdr:colOff>358775</xdr:colOff>
      <xdr:row>72</xdr:row>
      <xdr:rowOff>156366</xdr:rowOff>
    </xdr:to>
    <xdr:cxnSp macro="">
      <xdr:nvCxnSpPr>
        <xdr:cNvPr id="179" name="直線コネクタ 178"/>
        <xdr:cNvCxnSpPr/>
      </xdr:nvCxnSpPr>
      <xdr:spPr>
        <a:xfrm flipV="1">
          <a:off x="2908300" y="12411939"/>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156366</xdr:rowOff>
    </xdr:from>
    <xdr:to>
      <xdr:col>4</xdr:col>
      <xdr:colOff>155575</xdr:colOff>
      <xdr:row>73</xdr:row>
      <xdr:rowOff>40270</xdr:rowOff>
    </xdr:to>
    <xdr:cxnSp macro="">
      <xdr:nvCxnSpPr>
        <xdr:cNvPr id="182" name="直線コネクタ 181"/>
        <xdr:cNvCxnSpPr/>
      </xdr:nvCxnSpPr>
      <xdr:spPr>
        <a:xfrm flipV="1">
          <a:off x="2019300" y="12500766"/>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40270</xdr:rowOff>
    </xdr:from>
    <xdr:to>
      <xdr:col>2</xdr:col>
      <xdr:colOff>638175</xdr:colOff>
      <xdr:row>73</xdr:row>
      <xdr:rowOff>124863</xdr:rowOff>
    </xdr:to>
    <xdr:cxnSp macro="">
      <xdr:nvCxnSpPr>
        <xdr:cNvPr id="185" name="直線コネクタ 184"/>
        <xdr:cNvCxnSpPr/>
      </xdr:nvCxnSpPr>
      <xdr:spPr>
        <a:xfrm flipV="1">
          <a:off x="1130300" y="12556120"/>
          <a:ext cx="889000" cy="8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133749</xdr:rowOff>
    </xdr:from>
    <xdr:to>
      <xdr:col>6</xdr:col>
      <xdr:colOff>561975</xdr:colOff>
      <xdr:row>72</xdr:row>
      <xdr:rowOff>63899</xdr:rowOff>
    </xdr:to>
    <xdr:sp macro="" textlink="">
      <xdr:nvSpPr>
        <xdr:cNvPr id="195" name="円/楕円 194"/>
        <xdr:cNvSpPr/>
      </xdr:nvSpPr>
      <xdr:spPr>
        <a:xfrm>
          <a:off x="4584700" y="123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156626</xdr:rowOff>
    </xdr:from>
    <xdr:ext cx="599010" cy="259045"/>
    <xdr:sp macro="" textlink="">
      <xdr:nvSpPr>
        <xdr:cNvPr id="196" name="民生費該当値テキスト"/>
        <xdr:cNvSpPr txBox="1"/>
      </xdr:nvSpPr>
      <xdr:spPr>
        <a:xfrm>
          <a:off x="4686300" y="1215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208,130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16739</xdr:rowOff>
    </xdr:from>
    <xdr:to>
      <xdr:col>5</xdr:col>
      <xdr:colOff>409575</xdr:colOff>
      <xdr:row>72</xdr:row>
      <xdr:rowOff>118339</xdr:rowOff>
    </xdr:to>
    <xdr:sp macro="" textlink="">
      <xdr:nvSpPr>
        <xdr:cNvPr id="197" name="円/楕円 196"/>
        <xdr:cNvSpPr/>
      </xdr:nvSpPr>
      <xdr:spPr>
        <a:xfrm>
          <a:off x="3746500" y="123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134866</xdr:rowOff>
    </xdr:from>
    <xdr:ext cx="599010" cy="259045"/>
    <xdr:sp macro="" textlink="">
      <xdr:nvSpPr>
        <xdr:cNvPr id="198" name="テキスト ボックス 197"/>
        <xdr:cNvSpPr txBox="1"/>
      </xdr:nvSpPr>
      <xdr:spPr>
        <a:xfrm>
          <a:off x="3497794" y="121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105566</xdr:rowOff>
    </xdr:from>
    <xdr:to>
      <xdr:col>4</xdr:col>
      <xdr:colOff>206375</xdr:colOff>
      <xdr:row>73</xdr:row>
      <xdr:rowOff>35716</xdr:rowOff>
    </xdr:to>
    <xdr:sp macro="" textlink="">
      <xdr:nvSpPr>
        <xdr:cNvPr id="199" name="円/楕円 198"/>
        <xdr:cNvSpPr/>
      </xdr:nvSpPr>
      <xdr:spPr>
        <a:xfrm>
          <a:off x="2857500" y="124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52243</xdr:rowOff>
    </xdr:from>
    <xdr:ext cx="599010" cy="259045"/>
    <xdr:sp macro="" textlink="">
      <xdr:nvSpPr>
        <xdr:cNvPr id="200" name="テキスト ボックス 199"/>
        <xdr:cNvSpPr txBox="1"/>
      </xdr:nvSpPr>
      <xdr:spPr>
        <a:xfrm>
          <a:off x="2608794" y="122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160920</xdr:rowOff>
    </xdr:from>
    <xdr:to>
      <xdr:col>3</xdr:col>
      <xdr:colOff>3175</xdr:colOff>
      <xdr:row>73</xdr:row>
      <xdr:rowOff>91070</xdr:rowOff>
    </xdr:to>
    <xdr:sp macro="" textlink="">
      <xdr:nvSpPr>
        <xdr:cNvPr id="201" name="円/楕円 200"/>
        <xdr:cNvSpPr/>
      </xdr:nvSpPr>
      <xdr:spPr>
        <a:xfrm>
          <a:off x="1968500" y="12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107597</xdr:rowOff>
    </xdr:from>
    <xdr:ext cx="599010" cy="259045"/>
    <xdr:sp macro="" textlink="">
      <xdr:nvSpPr>
        <xdr:cNvPr id="202" name="テキスト ボックス 201"/>
        <xdr:cNvSpPr txBox="1"/>
      </xdr:nvSpPr>
      <xdr:spPr>
        <a:xfrm>
          <a:off x="1719794" y="1228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74063</xdr:rowOff>
    </xdr:from>
    <xdr:to>
      <xdr:col>1</xdr:col>
      <xdr:colOff>485775</xdr:colOff>
      <xdr:row>74</xdr:row>
      <xdr:rowOff>4213</xdr:rowOff>
    </xdr:to>
    <xdr:sp macro="" textlink="">
      <xdr:nvSpPr>
        <xdr:cNvPr id="203" name="円/楕円 202"/>
        <xdr:cNvSpPr/>
      </xdr:nvSpPr>
      <xdr:spPr>
        <a:xfrm>
          <a:off x="1079500" y="125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20740</xdr:rowOff>
    </xdr:from>
    <xdr:ext cx="599010" cy="259045"/>
    <xdr:sp macro="" textlink="">
      <xdr:nvSpPr>
        <xdr:cNvPr id="204" name="テキスト ボックス 203"/>
        <xdr:cNvSpPr txBox="1"/>
      </xdr:nvSpPr>
      <xdr:spPr>
        <a:xfrm>
          <a:off x="830794" y="123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109068</xdr:rowOff>
    </xdr:from>
    <xdr:to>
      <xdr:col>6</xdr:col>
      <xdr:colOff>511175</xdr:colOff>
      <xdr:row>92</xdr:row>
      <xdr:rowOff>116154</xdr:rowOff>
    </xdr:to>
    <xdr:cxnSp macro="">
      <xdr:nvCxnSpPr>
        <xdr:cNvPr id="232" name="直線コネクタ 231"/>
        <xdr:cNvCxnSpPr/>
      </xdr:nvCxnSpPr>
      <xdr:spPr>
        <a:xfrm flipV="1">
          <a:off x="3797300" y="1588246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116154</xdr:rowOff>
    </xdr:from>
    <xdr:to>
      <xdr:col>5</xdr:col>
      <xdr:colOff>358775</xdr:colOff>
      <xdr:row>93</xdr:row>
      <xdr:rowOff>7958</xdr:rowOff>
    </xdr:to>
    <xdr:cxnSp macro="">
      <xdr:nvCxnSpPr>
        <xdr:cNvPr id="235" name="直線コネクタ 234"/>
        <xdr:cNvCxnSpPr/>
      </xdr:nvCxnSpPr>
      <xdr:spPr>
        <a:xfrm flipV="1">
          <a:off x="2908300" y="1588955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164252</xdr:rowOff>
    </xdr:from>
    <xdr:to>
      <xdr:col>4</xdr:col>
      <xdr:colOff>155575</xdr:colOff>
      <xdr:row>93</xdr:row>
      <xdr:rowOff>7958</xdr:rowOff>
    </xdr:to>
    <xdr:cxnSp macro="">
      <xdr:nvCxnSpPr>
        <xdr:cNvPr id="238" name="直線コネクタ 237"/>
        <xdr:cNvCxnSpPr/>
      </xdr:nvCxnSpPr>
      <xdr:spPr>
        <a:xfrm>
          <a:off x="2019300" y="15937652"/>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5260</xdr:rowOff>
    </xdr:from>
    <xdr:to>
      <xdr:col>2</xdr:col>
      <xdr:colOff>638175</xdr:colOff>
      <xdr:row>92</xdr:row>
      <xdr:rowOff>164252</xdr:rowOff>
    </xdr:to>
    <xdr:cxnSp macro="">
      <xdr:nvCxnSpPr>
        <xdr:cNvPr id="241" name="直線コネクタ 240"/>
        <xdr:cNvCxnSpPr/>
      </xdr:nvCxnSpPr>
      <xdr:spPr>
        <a:xfrm>
          <a:off x="1130300" y="15778660"/>
          <a:ext cx="889000" cy="1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58268</xdr:rowOff>
    </xdr:from>
    <xdr:to>
      <xdr:col>6</xdr:col>
      <xdr:colOff>561975</xdr:colOff>
      <xdr:row>92</xdr:row>
      <xdr:rowOff>159868</xdr:rowOff>
    </xdr:to>
    <xdr:sp macro="" textlink="">
      <xdr:nvSpPr>
        <xdr:cNvPr id="251" name="円/楕円 250"/>
        <xdr:cNvSpPr/>
      </xdr:nvSpPr>
      <xdr:spPr>
        <a:xfrm>
          <a:off x="4584700" y="158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81145</xdr:rowOff>
    </xdr:from>
    <xdr:ext cx="534377" cy="259045"/>
    <xdr:sp macro="" textlink="">
      <xdr:nvSpPr>
        <xdr:cNvPr id="252" name="衛生費該当値テキスト"/>
        <xdr:cNvSpPr txBox="1"/>
      </xdr:nvSpPr>
      <xdr:spPr>
        <a:xfrm>
          <a:off x="4686300" y="156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66,340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65354</xdr:rowOff>
    </xdr:from>
    <xdr:to>
      <xdr:col>5</xdr:col>
      <xdr:colOff>409575</xdr:colOff>
      <xdr:row>92</xdr:row>
      <xdr:rowOff>166954</xdr:rowOff>
    </xdr:to>
    <xdr:sp macro="" textlink="">
      <xdr:nvSpPr>
        <xdr:cNvPr id="253" name="円/楕円 252"/>
        <xdr:cNvSpPr/>
      </xdr:nvSpPr>
      <xdr:spPr>
        <a:xfrm>
          <a:off x="3746500" y="158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12031</xdr:rowOff>
    </xdr:from>
    <xdr:ext cx="534377" cy="259045"/>
    <xdr:sp macro="" textlink="">
      <xdr:nvSpPr>
        <xdr:cNvPr id="254" name="テキスト ボックス 253"/>
        <xdr:cNvSpPr txBox="1"/>
      </xdr:nvSpPr>
      <xdr:spPr>
        <a:xfrm>
          <a:off x="3530111" y="156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128608</xdr:rowOff>
    </xdr:from>
    <xdr:to>
      <xdr:col>4</xdr:col>
      <xdr:colOff>206375</xdr:colOff>
      <xdr:row>93</xdr:row>
      <xdr:rowOff>58758</xdr:rowOff>
    </xdr:to>
    <xdr:sp macro="" textlink="">
      <xdr:nvSpPr>
        <xdr:cNvPr id="255" name="円/楕円 254"/>
        <xdr:cNvSpPr/>
      </xdr:nvSpPr>
      <xdr:spPr>
        <a:xfrm>
          <a:off x="2857500" y="1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75285</xdr:rowOff>
    </xdr:from>
    <xdr:ext cx="534377" cy="259045"/>
    <xdr:sp macro="" textlink="">
      <xdr:nvSpPr>
        <xdr:cNvPr id="256" name="テキスト ボックス 255"/>
        <xdr:cNvSpPr txBox="1"/>
      </xdr:nvSpPr>
      <xdr:spPr>
        <a:xfrm>
          <a:off x="2641111" y="156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113452</xdr:rowOff>
    </xdr:from>
    <xdr:to>
      <xdr:col>3</xdr:col>
      <xdr:colOff>3175</xdr:colOff>
      <xdr:row>93</xdr:row>
      <xdr:rowOff>43602</xdr:rowOff>
    </xdr:to>
    <xdr:sp macro="" textlink="">
      <xdr:nvSpPr>
        <xdr:cNvPr id="257" name="円/楕円 256"/>
        <xdr:cNvSpPr/>
      </xdr:nvSpPr>
      <xdr:spPr>
        <a:xfrm>
          <a:off x="1968500" y="158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60129</xdr:rowOff>
    </xdr:from>
    <xdr:ext cx="534377" cy="259045"/>
    <xdr:sp macro="" textlink="">
      <xdr:nvSpPr>
        <xdr:cNvPr id="258" name="テキスト ボックス 257"/>
        <xdr:cNvSpPr txBox="1"/>
      </xdr:nvSpPr>
      <xdr:spPr>
        <a:xfrm>
          <a:off x="1752111" y="156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125910</xdr:rowOff>
    </xdr:from>
    <xdr:to>
      <xdr:col>1</xdr:col>
      <xdr:colOff>485775</xdr:colOff>
      <xdr:row>92</xdr:row>
      <xdr:rowOff>56060</xdr:rowOff>
    </xdr:to>
    <xdr:sp macro="" textlink="">
      <xdr:nvSpPr>
        <xdr:cNvPr id="259" name="円/楕円 258"/>
        <xdr:cNvSpPr/>
      </xdr:nvSpPr>
      <xdr:spPr>
        <a:xfrm>
          <a:off x="1079500" y="157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72587</xdr:rowOff>
    </xdr:from>
    <xdr:ext cx="534377" cy="259045"/>
    <xdr:sp macro="" textlink="">
      <xdr:nvSpPr>
        <xdr:cNvPr id="260" name="テキスト ボックス 259"/>
        <xdr:cNvSpPr txBox="1"/>
      </xdr:nvSpPr>
      <xdr:spPr>
        <a:xfrm>
          <a:off x="863111" y="155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52604</xdr:rowOff>
    </xdr:from>
    <xdr:to>
      <xdr:col>15</xdr:col>
      <xdr:colOff>180975</xdr:colOff>
      <xdr:row>38</xdr:row>
      <xdr:rowOff>67463</xdr:rowOff>
    </xdr:to>
    <xdr:cxnSp macro="">
      <xdr:nvCxnSpPr>
        <xdr:cNvPr id="287" name="直線コネクタ 286"/>
        <xdr:cNvCxnSpPr/>
      </xdr:nvCxnSpPr>
      <xdr:spPr>
        <a:xfrm flipV="1">
          <a:off x="9639300" y="656770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47117</xdr:rowOff>
    </xdr:from>
    <xdr:to>
      <xdr:col>14</xdr:col>
      <xdr:colOff>28575</xdr:colOff>
      <xdr:row>38</xdr:row>
      <xdr:rowOff>67463</xdr:rowOff>
    </xdr:to>
    <xdr:cxnSp macro="">
      <xdr:nvCxnSpPr>
        <xdr:cNvPr id="290" name="直線コネクタ 289"/>
        <xdr:cNvCxnSpPr/>
      </xdr:nvCxnSpPr>
      <xdr:spPr>
        <a:xfrm>
          <a:off x="8750300" y="656221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4140</xdr:rowOff>
    </xdr:from>
    <xdr:to>
      <xdr:col>12</xdr:col>
      <xdr:colOff>511175</xdr:colOff>
      <xdr:row>38</xdr:row>
      <xdr:rowOff>47117</xdr:rowOff>
    </xdr:to>
    <xdr:cxnSp macro="">
      <xdr:nvCxnSpPr>
        <xdr:cNvPr id="293" name="直線コネクタ 292"/>
        <xdr:cNvCxnSpPr/>
      </xdr:nvCxnSpPr>
      <xdr:spPr>
        <a:xfrm>
          <a:off x="7861300" y="651924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135356</xdr:rowOff>
    </xdr:from>
    <xdr:to>
      <xdr:col>11</xdr:col>
      <xdr:colOff>307975</xdr:colOff>
      <xdr:row>38</xdr:row>
      <xdr:rowOff>4140</xdr:rowOff>
    </xdr:to>
    <xdr:cxnSp macro="">
      <xdr:nvCxnSpPr>
        <xdr:cNvPr id="296" name="直線コネクタ 295"/>
        <xdr:cNvCxnSpPr/>
      </xdr:nvCxnSpPr>
      <xdr:spPr>
        <a:xfrm>
          <a:off x="6972300" y="64790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1804</xdr:rowOff>
    </xdr:from>
    <xdr:to>
      <xdr:col>15</xdr:col>
      <xdr:colOff>231775</xdr:colOff>
      <xdr:row>38</xdr:row>
      <xdr:rowOff>103404</xdr:rowOff>
    </xdr:to>
    <xdr:sp macro="" textlink="">
      <xdr:nvSpPr>
        <xdr:cNvPr id="306" name="円/楕円 305"/>
        <xdr:cNvSpPr/>
      </xdr:nvSpPr>
      <xdr:spPr>
        <a:xfrm>
          <a:off x="104267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88180</xdr:rowOff>
    </xdr:from>
    <xdr:ext cx="378565" cy="259045"/>
    <xdr:sp macro="" textlink="">
      <xdr:nvSpPr>
        <xdr:cNvPr id="307" name="労働費該当値テキスト"/>
        <xdr:cNvSpPr txBox="1"/>
      </xdr:nvSpPr>
      <xdr:spPr>
        <a:xfrm>
          <a:off x="10528300" y="6431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16663</xdr:rowOff>
    </xdr:from>
    <xdr:to>
      <xdr:col>14</xdr:col>
      <xdr:colOff>79375</xdr:colOff>
      <xdr:row>38</xdr:row>
      <xdr:rowOff>118263</xdr:rowOff>
    </xdr:to>
    <xdr:sp macro="" textlink="">
      <xdr:nvSpPr>
        <xdr:cNvPr id="308" name="円/楕円 307"/>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109390</xdr:rowOff>
    </xdr:from>
    <xdr:ext cx="378565" cy="259045"/>
    <xdr:sp macro="" textlink="">
      <xdr:nvSpPr>
        <xdr:cNvPr id="309" name="テキスト ボックス 308"/>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167767</xdr:rowOff>
    </xdr:from>
    <xdr:to>
      <xdr:col>12</xdr:col>
      <xdr:colOff>561975</xdr:colOff>
      <xdr:row>38</xdr:row>
      <xdr:rowOff>97917</xdr:rowOff>
    </xdr:to>
    <xdr:sp macro="" textlink="">
      <xdr:nvSpPr>
        <xdr:cNvPr id="310" name="円/楕円 309"/>
        <xdr:cNvSpPr/>
      </xdr:nvSpPr>
      <xdr:spPr>
        <a:xfrm>
          <a:off x="8699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89044</xdr:rowOff>
    </xdr:from>
    <xdr:ext cx="378565" cy="259045"/>
    <xdr:sp macro="" textlink="">
      <xdr:nvSpPr>
        <xdr:cNvPr id="311" name="テキスト ボックス 310"/>
        <xdr:cNvSpPr txBox="1"/>
      </xdr:nvSpPr>
      <xdr:spPr>
        <a:xfrm>
          <a:off x="8561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124790</xdr:rowOff>
    </xdr:from>
    <xdr:to>
      <xdr:col>11</xdr:col>
      <xdr:colOff>358775</xdr:colOff>
      <xdr:row>38</xdr:row>
      <xdr:rowOff>54940</xdr:rowOff>
    </xdr:to>
    <xdr:sp macro="" textlink="">
      <xdr:nvSpPr>
        <xdr:cNvPr id="312" name="円/楕円 311"/>
        <xdr:cNvSpPr/>
      </xdr:nvSpPr>
      <xdr:spPr>
        <a:xfrm>
          <a:off x="7810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46067</xdr:rowOff>
    </xdr:from>
    <xdr:ext cx="378565" cy="259045"/>
    <xdr:sp macro="" textlink="">
      <xdr:nvSpPr>
        <xdr:cNvPr id="313" name="テキスト ボックス 312"/>
        <xdr:cNvSpPr txBox="1"/>
      </xdr:nvSpPr>
      <xdr:spPr>
        <a:xfrm>
          <a:off x="7672017" y="656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84556</xdr:rowOff>
    </xdr:from>
    <xdr:to>
      <xdr:col>10</xdr:col>
      <xdr:colOff>155575</xdr:colOff>
      <xdr:row>38</xdr:row>
      <xdr:rowOff>14706</xdr:rowOff>
    </xdr:to>
    <xdr:sp macro="" textlink="">
      <xdr:nvSpPr>
        <xdr:cNvPr id="314" name="円/楕円 313"/>
        <xdr:cNvSpPr/>
      </xdr:nvSpPr>
      <xdr:spPr>
        <a:xfrm>
          <a:off x="6921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5834</xdr:rowOff>
    </xdr:from>
    <xdr:ext cx="378565" cy="259045"/>
    <xdr:sp macro="" textlink="">
      <xdr:nvSpPr>
        <xdr:cNvPr id="315" name="テキスト ボックス 314"/>
        <xdr:cNvSpPr txBox="1"/>
      </xdr:nvSpPr>
      <xdr:spPr>
        <a:xfrm>
          <a:off x="6783017" y="65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37157</xdr:rowOff>
    </xdr:from>
    <xdr:to>
      <xdr:col>15</xdr:col>
      <xdr:colOff>180975</xdr:colOff>
      <xdr:row>57</xdr:row>
      <xdr:rowOff>82550</xdr:rowOff>
    </xdr:to>
    <xdr:cxnSp macro="">
      <xdr:nvCxnSpPr>
        <xdr:cNvPr id="346" name="直線コネクタ 345"/>
        <xdr:cNvCxnSpPr/>
      </xdr:nvCxnSpPr>
      <xdr:spPr>
        <a:xfrm>
          <a:off x="9639300" y="9809807"/>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114989</xdr:rowOff>
    </xdr:from>
    <xdr:to>
      <xdr:col>14</xdr:col>
      <xdr:colOff>28575</xdr:colOff>
      <xdr:row>57</xdr:row>
      <xdr:rowOff>37157</xdr:rowOff>
    </xdr:to>
    <xdr:cxnSp macro="">
      <xdr:nvCxnSpPr>
        <xdr:cNvPr id="349" name="直線コネクタ 348"/>
        <xdr:cNvCxnSpPr/>
      </xdr:nvCxnSpPr>
      <xdr:spPr>
        <a:xfrm>
          <a:off x="8750300" y="9716189"/>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114989</xdr:rowOff>
    </xdr:from>
    <xdr:to>
      <xdr:col>12</xdr:col>
      <xdr:colOff>511175</xdr:colOff>
      <xdr:row>57</xdr:row>
      <xdr:rowOff>94415</xdr:rowOff>
    </xdr:to>
    <xdr:cxnSp macro="">
      <xdr:nvCxnSpPr>
        <xdr:cNvPr id="352" name="直線コネクタ 351"/>
        <xdr:cNvCxnSpPr/>
      </xdr:nvCxnSpPr>
      <xdr:spPr>
        <a:xfrm flipV="1">
          <a:off x="7861300" y="971618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165281</xdr:rowOff>
    </xdr:from>
    <xdr:to>
      <xdr:col>11</xdr:col>
      <xdr:colOff>307975</xdr:colOff>
      <xdr:row>57</xdr:row>
      <xdr:rowOff>94415</xdr:rowOff>
    </xdr:to>
    <xdr:cxnSp macro="">
      <xdr:nvCxnSpPr>
        <xdr:cNvPr id="355" name="直線コネクタ 354"/>
        <xdr:cNvCxnSpPr/>
      </xdr:nvCxnSpPr>
      <xdr:spPr>
        <a:xfrm>
          <a:off x="6972300" y="9595031"/>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31750</xdr:rowOff>
    </xdr:from>
    <xdr:to>
      <xdr:col>15</xdr:col>
      <xdr:colOff>231775</xdr:colOff>
      <xdr:row>57</xdr:row>
      <xdr:rowOff>133350</xdr:rowOff>
    </xdr:to>
    <xdr:sp macro="" textlink="">
      <xdr:nvSpPr>
        <xdr:cNvPr id="365" name="円/楕円 364"/>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10177</xdr:rowOff>
    </xdr:from>
    <xdr:ext cx="469744" cy="259045"/>
    <xdr:sp macro="" textlink="">
      <xdr:nvSpPr>
        <xdr:cNvPr id="366" name="農林水産業費該当値テキスト"/>
        <xdr:cNvSpPr txBox="1"/>
      </xdr:nvSpPr>
      <xdr:spPr>
        <a:xfrm>
          <a:off x="10528300"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157807</xdr:rowOff>
    </xdr:from>
    <xdr:to>
      <xdr:col>14</xdr:col>
      <xdr:colOff>79375</xdr:colOff>
      <xdr:row>57</xdr:row>
      <xdr:rowOff>87957</xdr:rowOff>
    </xdr:to>
    <xdr:sp macro="" textlink="">
      <xdr:nvSpPr>
        <xdr:cNvPr id="367" name="円/楕円 366"/>
        <xdr:cNvSpPr/>
      </xdr:nvSpPr>
      <xdr:spPr>
        <a:xfrm>
          <a:off x="9588500" y="97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79084</xdr:rowOff>
    </xdr:from>
    <xdr:ext cx="469744" cy="259045"/>
    <xdr:sp macro="" textlink="">
      <xdr:nvSpPr>
        <xdr:cNvPr id="368" name="テキスト ボックス 367"/>
        <xdr:cNvSpPr txBox="1"/>
      </xdr:nvSpPr>
      <xdr:spPr>
        <a:xfrm>
          <a:off x="9404427" y="98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64189</xdr:rowOff>
    </xdr:from>
    <xdr:to>
      <xdr:col>12</xdr:col>
      <xdr:colOff>561975</xdr:colOff>
      <xdr:row>56</xdr:row>
      <xdr:rowOff>165789</xdr:rowOff>
    </xdr:to>
    <xdr:sp macro="" textlink="">
      <xdr:nvSpPr>
        <xdr:cNvPr id="369" name="円/楕円 368"/>
        <xdr:cNvSpPr/>
      </xdr:nvSpPr>
      <xdr:spPr>
        <a:xfrm>
          <a:off x="8699500" y="96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156916</xdr:rowOff>
    </xdr:from>
    <xdr:ext cx="469744" cy="259045"/>
    <xdr:sp macro="" textlink="">
      <xdr:nvSpPr>
        <xdr:cNvPr id="370" name="テキスト ボックス 369"/>
        <xdr:cNvSpPr txBox="1"/>
      </xdr:nvSpPr>
      <xdr:spPr>
        <a:xfrm>
          <a:off x="8515427" y="975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43615</xdr:rowOff>
    </xdr:from>
    <xdr:to>
      <xdr:col>11</xdr:col>
      <xdr:colOff>358775</xdr:colOff>
      <xdr:row>57</xdr:row>
      <xdr:rowOff>145215</xdr:rowOff>
    </xdr:to>
    <xdr:sp macro="" textlink="">
      <xdr:nvSpPr>
        <xdr:cNvPr id="371" name="円/楕円 370"/>
        <xdr:cNvSpPr/>
      </xdr:nvSpPr>
      <xdr:spPr>
        <a:xfrm>
          <a:off x="7810500" y="98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136342</xdr:rowOff>
    </xdr:from>
    <xdr:ext cx="469744" cy="259045"/>
    <xdr:sp macro="" textlink="">
      <xdr:nvSpPr>
        <xdr:cNvPr id="372" name="テキスト ボックス 371"/>
        <xdr:cNvSpPr txBox="1"/>
      </xdr:nvSpPr>
      <xdr:spPr>
        <a:xfrm>
          <a:off x="7626427" y="990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114481</xdr:rowOff>
    </xdr:from>
    <xdr:to>
      <xdr:col>10</xdr:col>
      <xdr:colOff>155575</xdr:colOff>
      <xdr:row>56</xdr:row>
      <xdr:rowOff>44631</xdr:rowOff>
    </xdr:to>
    <xdr:sp macro="" textlink="">
      <xdr:nvSpPr>
        <xdr:cNvPr id="373" name="円/楕円 372"/>
        <xdr:cNvSpPr/>
      </xdr:nvSpPr>
      <xdr:spPr>
        <a:xfrm>
          <a:off x="6921500" y="9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35758</xdr:rowOff>
    </xdr:from>
    <xdr:ext cx="469744" cy="259045"/>
    <xdr:sp macro="" textlink="">
      <xdr:nvSpPr>
        <xdr:cNvPr id="374" name="テキスト ボックス 373"/>
        <xdr:cNvSpPr txBox="1"/>
      </xdr:nvSpPr>
      <xdr:spPr>
        <a:xfrm>
          <a:off x="6737427" y="9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137643</xdr:rowOff>
    </xdr:from>
    <xdr:to>
      <xdr:col>15</xdr:col>
      <xdr:colOff>180975</xdr:colOff>
      <xdr:row>74</xdr:row>
      <xdr:rowOff>45003</xdr:rowOff>
    </xdr:to>
    <xdr:cxnSp macro="">
      <xdr:nvCxnSpPr>
        <xdr:cNvPr id="399" name="直線コネクタ 398"/>
        <xdr:cNvCxnSpPr/>
      </xdr:nvCxnSpPr>
      <xdr:spPr>
        <a:xfrm flipV="1">
          <a:off x="9639300" y="12653493"/>
          <a:ext cx="838200" cy="7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96838</xdr:rowOff>
    </xdr:from>
    <xdr:to>
      <xdr:col>14</xdr:col>
      <xdr:colOff>28575</xdr:colOff>
      <xdr:row>74</xdr:row>
      <xdr:rowOff>45003</xdr:rowOff>
    </xdr:to>
    <xdr:cxnSp macro="">
      <xdr:nvCxnSpPr>
        <xdr:cNvPr id="402" name="直線コネクタ 401"/>
        <xdr:cNvCxnSpPr/>
      </xdr:nvCxnSpPr>
      <xdr:spPr>
        <a:xfrm>
          <a:off x="8750300" y="12612688"/>
          <a:ext cx="889000" cy="1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107218</xdr:rowOff>
    </xdr:from>
    <xdr:ext cx="469744" cy="259045"/>
    <xdr:sp macro="" textlink="">
      <xdr:nvSpPr>
        <xdr:cNvPr id="404" name="テキスト ボックス 403"/>
        <xdr:cNvSpPr txBox="1"/>
      </xdr:nvSpPr>
      <xdr:spPr>
        <a:xfrm>
          <a:off x="9404427" y="1296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50946</xdr:rowOff>
    </xdr:from>
    <xdr:to>
      <xdr:col>12</xdr:col>
      <xdr:colOff>511175</xdr:colOff>
      <xdr:row>73</xdr:row>
      <xdr:rowOff>96838</xdr:rowOff>
    </xdr:to>
    <xdr:cxnSp macro="">
      <xdr:nvCxnSpPr>
        <xdr:cNvPr id="405" name="直線コネクタ 404"/>
        <xdr:cNvCxnSpPr/>
      </xdr:nvCxnSpPr>
      <xdr:spPr>
        <a:xfrm>
          <a:off x="7861300" y="12566796"/>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89902</xdr:rowOff>
    </xdr:from>
    <xdr:ext cx="469744" cy="259045"/>
    <xdr:sp macro="" textlink="">
      <xdr:nvSpPr>
        <xdr:cNvPr id="407" name="テキスト ボックス 406"/>
        <xdr:cNvSpPr txBox="1"/>
      </xdr:nvSpPr>
      <xdr:spPr>
        <a:xfrm>
          <a:off x="8515427" y="129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50946</xdr:rowOff>
    </xdr:from>
    <xdr:to>
      <xdr:col>11</xdr:col>
      <xdr:colOff>307975</xdr:colOff>
      <xdr:row>73</xdr:row>
      <xdr:rowOff>127870</xdr:rowOff>
    </xdr:to>
    <xdr:cxnSp macro="">
      <xdr:nvCxnSpPr>
        <xdr:cNvPr id="408" name="直線コネクタ 407"/>
        <xdr:cNvCxnSpPr/>
      </xdr:nvCxnSpPr>
      <xdr:spPr>
        <a:xfrm flipV="1">
          <a:off x="6972300" y="12566796"/>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106132</xdr:rowOff>
    </xdr:from>
    <xdr:ext cx="469744" cy="259045"/>
    <xdr:sp macro="" textlink="">
      <xdr:nvSpPr>
        <xdr:cNvPr id="410" name="テキスト ボックス 409"/>
        <xdr:cNvSpPr txBox="1"/>
      </xdr:nvSpPr>
      <xdr:spPr>
        <a:xfrm>
          <a:off x="7626427" y="129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115161</xdr:rowOff>
    </xdr:from>
    <xdr:ext cx="469744" cy="259045"/>
    <xdr:sp macro="" textlink="">
      <xdr:nvSpPr>
        <xdr:cNvPr id="412" name="テキスト ボックス 411"/>
        <xdr:cNvSpPr txBox="1"/>
      </xdr:nvSpPr>
      <xdr:spPr>
        <a:xfrm>
          <a:off x="6737427" y="129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86843</xdr:rowOff>
    </xdr:from>
    <xdr:to>
      <xdr:col>15</xdr:col>
      <xdr:colOff>231775</xdr:colOff>
      <xdr:row>74</xdr:row>
      <xdr:rowOff>16993</xdr:rowOff>
    </xdr:to>
    <xdr:sp macro="" textlink="">
      <xdr:nvSpPr>
        <xdr:cNvPr id="418" name="円/楕円 417"/>
        <xdr:cNvSpPr/>
      </xdr:nvSpPr>
      <xdr:spPr>
        <a:xfrm>
          <a:off x="10426700" y="126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109720</xdr:rowOff>
    </xdr:from>
    <xdr:ext cx="534377" cy="259045"/>
    <xdr:sp macro="" textlink="">
      <xdr:nvSpPr>
        <xdr:cNvPr id="419" name="商工費該当値テキスト"/>
        <xdr:cNvSpPr txBox="1"/>
      </xdr:nvSpPr>
      <xdr:spPr>
        <a:xfrm>
          <a:off x="10528300" y="124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165653</xdr:rowOff>
    </xdr:from>
    <xdr:to>
      <xdr:col>14</xdr:col>
      <xdr:colOff>79375</xdr:colOff>
      <xdr:row>74</xdr:row>
      <xdr:rowOff>95803</xdr:rowOff>
    </xdr:to>
    <xdr:sp macro="" textlink="">
      <xdr:nvSpPr>
        <xdr:cNvPr id="420" name="円/楕円 419"/>
        <xdr:cNvSpPr/>
      </xdr:nvSpPr>
      <xdr:spPr>
        <a:xfrm>
          <a:off x="9588500" y="126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112330</xdr:rowOff>
    </xdr:from>
    <xdr:ext cx="534377" cy="259045"/>
    <xdr:sp macro="" textlink="">
      <xdr:nvSpPr>
        <xdr:cNvPr id="421" name="テキスト ボックス 420"/>
        <xdr:cNvSpPr txBox="1"/>
      </xdr:nvSpPr>
      <xdr:spPr>
        <a:xfrm>
          <a:off x="9372111" y="1245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46038</xdr:rowOff>
    </xdr:from>
    <xdr:to>
      <xdr:col>12</xdr:col>
      <xdr:colOff>561975</xdr:colOff>
      <xdr:row>73</xdr:row>
      <xdr:rowOff>147638</xdr:rowOff>
    </xdr:to>
    <xdr:sp macro="" textlink="">
      <xdr:nvSpPr>
        <xdr:cNvPr id="422" name="円/楕円 421"/>
        <xdr:cNvSpPr/>
      </xdr:nvSpPr>
      <xdr:spPr>
        <a:xfrm>
          <a:off x="8699500" y="12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164165</xdr:rowOff>
    </xdr:from>
    <xdr:ext cx="534377" cy="259045"/>
    <xdr:sp macro="" textlink="">
      <xdr:nvSpPr>
        <xdr:cNvPr id="423" name="テキスト ボックス 422"/>
        <xdr:cNvSpPr txBox="1"/>
      </xdr:nvSpPr>
      <xdr:spPr>
        <a:xfrm>
          <a:off x="8483111" y="12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13,750</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146</xdr:rowOff>
    </xdr:from>
    <xdr:to>
      <xdr:col>11</xdr:col>
      <xdr:colOff>358775</xdr:colOff>
      <xdr:row>73</xdr:row>
      <xdr:rowOff>101746</xdr:rowOff>
    </xdr:to>
    <xdr:sp macro="" textlink="">
      <xdr:nvSpPr>
        <xdr:cNvPr id="424" name="円/楕円 423"/>
        <xdr:cNvSpPr/>
      </xdr:nvSpPr>
      <xdr:spPr>
        <a:xfrm>
          <a:off x="7810500" y="125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118273</xdr:rowOff>
    </xdr:from>
    <xdr:ext cx="534377" cy="259045"/>
    <xdr:sp macro="" textlink="">
      <xdr:nvSpPr>
        <xdr:cNvPr id="425" name="テキスト ボックス 424"/>
        <xdr:cNvSpPr txBox="1"/>
      </xdr:nvSpPr>
      <xdr:spPr>
        <a:xfrm>
          <a:off x="7594111" y="122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77070</xdr:rowOff>
    </xdr:from>
    <xdr:to>
      <xdr:col>10</xdr:col>
      <xdr:colOff>155575</xdr:colOff>
      <xdr:row>74</xdr:row>
      <xdr:rowOff>7220</xdr:rowOff>
    </xdr:to>
    <xdr:sp macro="" textlink="">
      <xdr:nvSpPr>
        <xdr:cNvPr id="426" name="円/楕円 425"/>
        <xdr:cNvSpPr/>
      </xdr:nvSpPr>
      <xdr:spPr>
        <a:xfrm>
          <a:off x="6921500" y="125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23747</xdr:rowOff>
    </xdr:from>
    <xdr:ext cx="534377" cy="259045"/>
    <xdr:sp macro="" textlink="">
      <xdr:nvSpPr>
        <xdr:cNvPr id="427" name="テキスト ボックス 426"/>
        <xdr:cNvSpPr txBox="1"/>
      </xdr:nvSpPr>
      <xdr:spPr>
        <a:xfrm>
          <a:off x="6705111" y="123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22233</xdr:rowOff>
    </xdr:from>
    <xdr:to>
      <xdr:col>15</xdr:col>
      <xdr:colOff>180975</xdr:colOff>
      <xdr:row>97</xdr:row>
      <xdr:rowOff>80753</xdr:rowOff>
    </xdr:to>
    <xdr:cxnSp macro="">
      <xdr:nvCxnSpPr>
        <xdr:cNvPr id="459" name="直線コネクタ 458"/>
        <xdr:cNvCxnSpPr/>
      </xdr:nvCxnSpPr>
      <xdr:spPr>
        <a:xfrm>
          <a:off x="9639300" y="16652883"/>
          <a:ext cx="838200" cy="5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22233</xdr:rowOff>
    </xdr:from>
    <xdr:to>
      <xdr:col>14</xdr:col>
      <xdr:colOff>28575</xdr:colOff>
      <xdr:row>97</xdr:row>
      <xdr:rowOff>62433</xdr:rowOff>
    </xdr:to>
    <xdr:cxnSp macro="">
      <xdr:nvCxnSpPr>
        <xdr:cNvPr id="462" name="直線コネクタ 461"/>
        <xdr:cNvCxnSpPr/>
      </xdr:nvCxnSpPr>
      <xdr:spPr>
        <a:xfrm flipV="1">
          <a:off x="8750300" y="16652883"/>
          <a:ext cx="889000" cy="4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62433</xdr:rowOff>
    </xdr:from>
    <xdr:to>
      <xdr:col>12</xdr:col>
      <xdr:colOff>511175</xdr:colOff>
      <xdr:row>97</xdr:row>
      <xdr:rowOff>152567</xdr:rowOff>
    </xdr:to>
    <xdr:cxnSp macro="">
      <xdr:nvCxnSpPr>
        <xdr:cNvPr id="465" name="直線コネクタ 464"/>
        <xdr:cNvCxnSpPr/>
      </xdr:nvCxnSpPr>
      <xdr:spPr>
        <a:xfrm flipV="1">
          <a:off x="7861300" y="16693083"/>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50481</xdr:rowOff>
    </xdr:from>
    <xdr:to>
      <xdr:col>11</xdr:col>
      <xdr:colOff>307975</xdr:colOff>
      <xdr:row>97</xdr:row>
      <xdr:rowOff>152567</xdr:rowOff>
    </xdr:to>
    <xdr:cxnSp macro="">
      <xdr:nvCxnSpPr>
        <xdr:cNvPr id="468" name="直線コネクタ 467"/>
        <xdr:cNvCxnSpPr/>
      </xdr:nvCxnSpPr>
      <xdr:spPr>
        <a:xfrm>
          <a:off x="6972300" y="16681131"/>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29953</xdr:rowOff>
    </xdr:from>
    <xdr:to>
      <xdr:col>15</xdr:col>
      <xdr:colOff>231775</xdr:colOff>
      <xdr:row>97</xdr:row>
      <xdr:rowOff>131553</xdr:rowOff>
    </xdr:to>
    <xdr:sp macro="" textlink="">
      <xdr:nvSpPr>
        <xdr:cNvPr id="478" name="円/楕円 477"/>
        <xdr:cNvSpPr/>
      </xdr:nvSpPr>
      <xdr:spPr>
        <a:xfrm>
          <a:off x="10426700" y="166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8380</xdr:rowOff>
    </xdr:from>
    <xdr:ext cx="534377" cy="259045"/>
    <xdr:sp macro="" textlink="">
      <xdr:nvSpPr>
        <xdr:cNvPr id="479" name="土木費該当値テキスト"/>
        <xdr:cNvSpPr txBox="1"/>
      </xdr:nvSpPr>
      <xdr:spPr>
        <a:xfrm>
          <a:off x="10528300" y="1663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142883</xdr:rowOff>
    </xdr:from>
    <xdr:to>
      <xdr:col>14</xdr:col>
      <xdr:colOff>79375</xdr:colOff>
      <xdr:row>97</xdr:row>
      <xdr:rowOff>73033</xdr:rowOff>
    </xdr:to>
    <xdr:sp macro="" textlink="">
      <xdr:nvSpPr>
        <xdr:cNvPr id="480" name="円/楕円 479"/>
        <xdr:cNvSpPr/>
      </xdr:nvSpPr>
      <xdr:spPr>
        <a:xfrm>
          <a:off x="9588500" y="166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64160</xdr:rowOff>
    </xdr:from>
    <xdr:ext cx="534377" cy="259045"/>
    <xdr:sp macro="" textlink="">
      <xdr:nvSpPr>
        <xdr:cNvPr id="481" name="テキスト ボックス 480"/>
        <xdr:cNvSpPr txBox="1"/>
      </xdr:nvSpPr>
      <xdr:spPr>
        <a:xfrm>
          <a:off x="9372111" y="166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11633</xdr:rowOff>
    </xdr:from>
    <xdr:to>
      <xdr:col>12</xdr:col>
      <xdr:colOff>561975</xdr:colOff>
      <xdr:row>97</xdr:row>
      <xdr:rowOff>113233</xdr:rowOff>
    </xdr:to>
    <xdr:sp macro="" textlink="">
      <xdr:nvSpPr>
        <xdr:cNvPr id="482" name="円/楕円 481"/>
        <xdr:cNvSpPr/>
      </xdr:nvSpPr>
      <xdr:spPr>
        <a:xfrm>
          <a:off x="8699500" y="166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104360</xdr:rowOff>
    </xdr:from>
    <xdr:ext cx="534377" cy="259045"/>
    <xdr:sp macro="" textlink="">
      <xdr:nvSpPr>
        <xdr:cNvPr id="483" name="テキスト ボックス 482"/>
        <xdr:cNvSpPr txBox="1"/>
      </xdr:nvSpPr>
      <xdr:spPr>
        <a:xfrm>
          <a:off x="8483111" y="167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101767</xdr:rowOff>
    </xdr:from>
    <xdr:to>
      <xdr:col>11</xdr:col>
      <xdr:colOff>358775</xdr:colOff>
      <xdr:row>98</xdr:row>
      <xdr:rowOff>31917</xdr:rowOff>
    </xdr:to>
    <xdr:sp macro="" textlink="">
      <xdr:nvSpPr>
        <xdr:cNvPr id="484" name="円/楕円 483"/>
        <xdr:cNvSpPr/>
      </xdr:nvSpPr>
      <xdr:spPr>
        <a:xfrm>
          <a:off x="7810500" y="167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23044</xdr:rowOff>
    </xdr:from>
    <xdr:ext cx="534377" cy="259045"/>
    <xdr:sp macro="" textlink="">
      <xdr:nvSpPr>
        <xdr:cNvPr id="485" name="テキスト ボックス 484"/>
        <xdr:cNvSpPr txBox="1"/>
      </xdr:nvSpPr>
      <xdr:spPr>
        <a:xfrm>
          <a:off x="7594111" y="168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171131</xdr:rowOff>
    </xdr:from>
    <xdr:to>
      <xdr:col>10</xdr:col>
      <xdr:colOff>155575</xdr:colOff>
      <xdr:row>97</xdr:row>
      <xdr:rowOff>101281</xdr:rowOff>
    </xdr:to>
    <xdr:sp macro="" textlink="">
      <xdr:nvSpPr>
        <xdr:cNvPr id="486" name="円/楕円 485"/>
        <xdr:cNvSpPr/>
      </xdr:nvSpPr>
      <xdr:spPr>
        <a:xfrm>
          <a:off x="6921500" y="166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92408</xdr:rowOff>
    </xdr:from>
    <xdr:ext cx="534377" cy="259045"/>
    <xdr:sp macro="" textlink="">
      <xdr:nvSpPr>
        <xdr:cNvPr id="487" name="テキスト ボックス 486"/>
        <xdr:cNvSpPr txBox="1"/>
      </xdr:nvSpPr>
      <xdr:spPr>
        <a:xfrm>
          <a:off x="6705111" y="1672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49037</xdr:rowOff>
    </xdr:from>
    <xdr:to>
      <xdr:col>23</xdr:col>
      <xdr:colOff>517525</xdr:colOff>
      <xdr:row>37</xdr:row>
      <xdr:rowOff>100289</xdr:rowOff>
    </xdr:to>
    <xdr:cxnSp macro="">
      <xdr:nvCxnSpPr>
        <xdr:cNvPr id="515" name="直線コネクタ 514"/>
        <xdr:cNvCxnSpPr/>
      </xdr:nvCxnSpPr>
      <xdr:spPr>
        <a:xfrm>
          <a:off x="15481300" y="6392687"/>
          <a:ext cx="8382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49037</xdr:rowOff>
    </xdr:from>
    <xdr:to>
      <xdr:col>22</xdr:col>
      <xdr:colOff>365125</xdr:colOff>
      <xdr:row>37</xdr:row>
      <xdr:rowOff>74686</xdr:rowOff>
    </xdr:to>
    <xdr:cxnSp macro="">
      <xdr:nvCxnSpPr>
        <xdr:cNvPr id="518" name="直線コネクタ 517"/>
        <xdr:cNvCxnSpPr/>
      </xdr:nvCxnSpPr>
      <xdr:spPr>
        <a:xfrm flipV="1">
          <a:off x="14592300" y="6392687"/>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51826</xdr:rowOff>
    </xdr:from>
    <xdr:to>
      <xdr:col>21</xdr:col>
      <xdr:colOff>161925</xdr:colOff>
      <xdr:row>37</xdr:row>
      <xdr:rowOff>74686</xdr:rowOff>
    </xdr:to>
    <xdr:cxnSp macro="">
      <xdr:nvCxnSpPr>
        <xdr:cNvPr id="521" name="直線コネクタ 520"/>
        <xdr:cNvCxnSpPr/>
      </xdr:nvCxnSpPr>
      <xdr:spPr>
        <a:xfrm>
          <a:off x="13703300" y="6395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51826</xdr:rowOff>
    </xdr:from>
    <xdr:to>
      <xdr:col>19</xdr:col>
      <xdr:colOff>644525</xdr:colOff>
      <xdr:row>38</xdr:row>
      <xdr:rowOff>52467</xdr:rowOff>
    </xdr:to>
    <xdr:cxnSp macro="">
      <xdr:nvCxnSpPr>
        <xdr:cNvPr id="524" name="直線コネクタ 523"/>
        <xdr:cNvCxnSpPr/>
      </xdr:nvCxnSpPr>
      <xdr:spPr>
        <a:xfrm flipV="1">
          <a:off x="12814300" y="6395476"/>
          <a:ext cx="889000" cy="1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6" name="テキスト ボックス 525"/>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49489</xdr:rowOff>
    </xdr:from>
    <xdr:to>
      <xdr:col>23</xdr:col>
      <xdr:colOff>568325</xdr:colOff>
      <xdr:row>37</xdr:row>
      <xdr:rowOff>151089</xdr:rowOff>
    </xdr:to>
    <xdr:sp macro="" textlink="">
      <xdr:nvSpPr>
        <xdr:cNvPr id="534" name="円/楕円 533"/>
        <xdr:cNvSpPr/>
      </xdr:nvSpPr>
      <xdr:spPr>
        <a:xfrm>
          <a:off x="16268700" y="63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27916</xdr:rowOff>
    </xdr:from>
    <xdr:ext cx="534377" cy="259045"/>
    <xdr:sp macro="" textlink="">
      <xdr:nvSpPr>
        <xdr:cNvPr id="535" name="消防費該当値テキスト"/>
        <xdr:cNvSpPr txBox="1"/>
      </xdr:nvSpPr>
      <xdr:spPr>
        <a:xfrm>
          <a:off x="16370300" y="63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169687</xdr:rowOff>
    </xdr:from>
    <xdr:to>
      <xdr:col>22</xdr:col>
      <xdr:colOff>415925</xdr:colOff>
      <xdr:row>37</xdr:row>
      <xdr:rowOff>99837</xdr:rowOff>
    </xdr:to>
    <xdr:sp macro="" textlink="">
      <xdr:nvSpPr>
        <xdr:cNvPr id="536" name="円/楕円 535"/>
        <xdr:cNvSpPr/>
      </xdr:nvSpPr>
      <xdr:spPr>
        <a:xfrm>
          <a:off x="15430500" y="63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116364</xdr:rowOff>
    </xdr:from>
    <xdr:ext cx="534377" cy="259045"/>
    <xdr:sp macro="" textlink="">
      <xdr:nvSpPr>
        <xdr:cNvPr id="537" name="テキスト ボックス 536"/>
        <xdr:cNvSpPr txBox="1"/>
      </xdr:nvSpPr>
      <xdr:spPr>
        <a:xfrm>
          <a:off x="15214111" y="61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23886</xdr:rowOff>
    </xdr:from>
    <xdr:to>
      <xdr:col>21</xdr:col>
      <xdr:colOff>212725</xdr:colOff>
      <xdr:row>37</xdr:row>
      <xdr:rowOff>125486</xdr:rowOff>
    </xdr:to>
    <xdr:sp macro="" textlink="">
      <xdr:nvSpPr>
        <xdr:cNvPr id="538" name="円/楕円 537"/>
        <xdr:cNvSpPr/>
      </xdr:nvSpPr>
      <xdr:spPr>
        <a:xfrm>
          <a:off x="14541500" y="63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142013</xdr:rowOff>
    </xdr:from>
    <xdr:ext cx="534377" cy="259045"/>
    <xdr:sp macro="" textlink="">
      <xdr:nvSpPr>
        <xdr:cNvPr id="539" name="テキスト ボックス 538"/>
        <xdr:cNvSpPr txBox="1"/>
      </xdr:nvSpPr>
      <xdr:spPr>
        <a:xfrm>
          <a:off x="14325111" y="61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1026</xdr:rowOff>
    </xdr:from>
    <xdr:to>
      <xdr:col>20</xdr:col>
      <xdr:colOff>9525</xdr:colOff>
      <xdr:row>37</xdr:row>
      <xdr:rowOff>102626</xdr:rowOff>
    </xdr:to>
    <xdr:sp macro="" textlink="">
      <xdr:nvSpPr>
        <xdr:cNvPr id="540" name="円/楕円 539"/>
        <xdr:cNvSpPr/>
      </xdr:nvSpPr>
      <xdr:spPr>
        <a:xfrm>
          <a:off x="13652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119153</xdr:rowOff>
    </xdr:from>
    <xdr:ext cx="534377" cy="259045"/>
    <xdr:sp macro="" textlink="">
      <xdr:nvSpPr>
        <xdr:cNvPr id="541" name="テキスト ボックス 540"/>
        <xdr:cNvSpPr txBox="1"/>
      </xdr:nvSpPr>
      <xdr:spPr>
        <a:xfrm>
          <a:off x="13436111" y="61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1667</xdr:rowOff>
    </xdr:from>
    <xdr:to>
      <xdr:col>18</xdr:col>
      <xdr:colOff>492125</xdr:colOff>
      <xdr:row>38</xdr:row>
      <xdr:rowOff>103267</xdr:rowOff>
    </xdr:to>
    <xdr:sp macro="" textlink="">
      <xdr:nvSpPr>
        <xdr:cNvPr id="542" name="円/楕円 541"/>
        <xdr:cNvSpPr/>
      </xdr:nvSpPr>
      <xdr:spPr>
        <a:xfrm>
          <a:off x="12763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94394</xdr:rowOff>
    </xdr:from>
    <xdr:ext cx="534377" cy="259045"/>
    <xdr:sp macro="" textlink="">
      <xdr:nvSpPr>
        <xdr:cNvPr id="543" name="テキスト ボックス 542"/>
        <xdr:cNvSpPr txBox="1"/>
      </xdr:nvSpPr>
      <xdr:spPr>
        <a:xfrm>
          <a:off x="12547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167818</xdr:rowOff>
    </xdr:from>
    <xdr:to>
      <xdr:col>23</xdr:col>
      <xdr:colOff>517525</xdr:colOff>
      <xdr:row>56</xdr:row>
      <xdr:rowOff>96906</xdr:rowOff>
    </xdr:to>
    <xdr:cxnSp macro="">
      <xdr:nvCxnSpPr>
        <xdr:cNvPr id="571" name="直線コネクタ 570"/>
        <xdr:cNvCxnSpPr/>
      </xdr:nvCxnSpPr>
      <xdr:spPr>
        <a:xfrm flipV="1">
          <a:off x="15481300" y="9597568"/>
          <a:ext cx="8382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96906</xdr:rowOff>
    </xdr:from>
    <xdr:to>
      <xdr:col>22</xdr:col>
      <xdr:colOff>365125</xdr:colOff>
      <xdr:row>57</xdr:row>
      <xdr:rowOff>9718</xdr:rowOff>
    </xdr:to>
    <xdr:cxnSp macro="">
      <xdr:nvCxnSpPr>
        <xdr:cNvPr id="574" name="直線コネクタ 573"/>
        <xdr:cNvCxnSpPr/>
      </xdr:nvCxnSpPr>
      <xdr:spPr>
        <a:xfrm flipV="1">
          <a:off x="14592300" y="969810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9718</xdr:rowOff>
    </xdr:from>
    <xdr:to>
      <xdr:col>21</xdr:col>
      <xdr:colOff>161925</xdr:colOff>
      <xdr:row>57</xdr:row>
      <xdr:rowOff>126373</xdr:rowOff>
    </xdr:to>
    <xdr:cxnSp macro="">
      <xdr:nvCxnSpPr>
        <xdr:cNvPr id="577" name="直線コネクタ 576"/>
        <xdr:cNvCxnSpPr/>
      </xdr:nvCxnSpPr>
      <xdr:spPr>
        <a:xfrm flipV="1">
          <a:off x="13703300" y="9782368"/>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126373</xdr:rowOff>
    </xdr:from>
    <xdr:to>
      <xdr:col>19</xdr:col>
      <xdr:colOff>644525</xdr:colOff>
      <xdr:row>57</xdr:row>
      <xdr:rowOff>164069</xdr:rowOff>
    </xdr:to>
    <xdr:cxnSp macro="">
      <xdr:nvCxnSpPr>
        <xdr:cNvPr id="580" name="直線コネクタ 579"/>
        <xdr:cNvCxnSpPr/>
      </xdr:nvCxnSpPr>
      <xdr:spPr>
        <a:xfrm flipV="1">
          <a:off x="12814300" y="9899023"/>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117018</xdr:rowOff>
    </xdr:from>
    <xdr:to>
      <xdr:col>23</xdr:col>
      <xdr:colOff>568325</xdr:colOff>
      <xdr:row>56</xdr:row>
      <xdr:rowOff>47168</xdr:rowOff>
    </xdr:to>
    <xdr:sp macro="" textlink="">
      <xdr:nvSpPr>
        <xdr:cNvPr id="590" name="円/楕円 589"/>
        <xdr:cNvSpPr/>
      </xdr:nvSpPr>
      <xdr:spPr>
        <a:xfrm>
          <a:off x="16268700" y="95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95445</xdr:rowOff>
    </xdr:from>
    <xdr:ext cx="534377" cy="259045"/>
    <xdr:sp macro="" textlink="">
      <xdr:nvSpPr>
        <xdr:cNvPr id="591" name="教育費該当値テキスト"/>
        <xdr:cNvSpPr txBox="1"/>
      </xdr:nvSpPr>
      <xdr:spPr>
        <a:xfrm>
          <a:off x="16370300" y="95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46106</xdr:rowOff>
    </xdr:from>
    <xdr:to>
      <xdr:col>22</xdr:col>
      <xdr:colOff>415925</xdr:colOff>
      <xdr:row>56</xdr:row>
      <xdr:rowOff>147706</xdr:rowOff>
    </xdr:to>
    <xdr:sp macro="" textlink="">
      <xdr:nvSpPr>
        <xdr:cNvPr id="592" name="円/楕円 591"/>
        <xdr:cNvSpPr/>
      </xdr:nvSpPr>
      <xdr:spPr>
        <a:xfrm>
          <a:off x="15430500" y="96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138833</xdr:rowOff>
    </xdr:from>
    <xdr:ext cx="534377" cy="259045"/>
    <xdr:sp macro="" textlink="">
      <xdr:nvSpPr>
        <xdr:cNvPr id="593" name="テキスト ボックス 592"/>
        <xdr:cNvSpPr txBox="1"/>
      </xdr:nvSpPr>
      <xdr:spPr>
        <a:xfrm>
          <a:off x="15214111" y="97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130368</xdr:rowOff>
    </xdr:from>
    <xdr:to>
      <xdr:col>21</xdr:col>
      <xdr:colOff>212725</xdr:colOff>
      <xdr:row>57</xdr:row>
      <xdr:rowOff>60518</xdr:rowOff>
    </xdr:to>
    <xdr:sp macro="" textlink="">
      <xdr:nvSpPr>
        <xdr:cNvPr id="594" name="円/楕円 593"/>
        <xdr:cNvSpPr/>
      </xdr:nvSpPr>
      <xdr:spPr>
        <a:xfrm>
          <a:off x="14541500" y="97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51645</xdr:rowOff>
    </xdr:from>
    <xdr:ext cx="534377" cy="259045"/>
    <xdr:sp macro="" textlink="">
      <xdr:nvSpPr>
        <xdr:cNvPr id="595" name="テキスト ボックス 594"/>
        <xdr:cNvSpPr txBox="1"/>
      </xdr:nvSpPr>
      <xdr:spPr>
        <a:xfrm>
          <a:off x="14325111" y="9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75573</xdr:rowOff>
    </xdr:from>
    <xdr:to>
      <xdr:col>20</xdr:col>
      <xdr:colOff>9525</xdr:colOff>
      <xdr:row>58</xdr:row>
      <xdr:rowOff>5723</xdr:rowOff>
    </xdr:to>
    <xdr:sp macro="" textlink="">
      <xdr:nvSpPr>
        <xdr:cNvPr id="596" name="円/楕円 595"/>
        <xdr:cNvSpPr/>
      </xdr:nvSpPr>
      <xdr:spPr>
        <a:xfrm>
          <a:off x="13652500" y="98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168300</xdr:rowOff>
    </xdr:from>
    <xdr:ext cx="534377" cy="259045"/>
    <xdr:sp macro="" textlink="">
      <xdr:nvSpPr>
        <xdr:cNvPr id="597" name="テキスト ボックス 596"/>
        <xdr:cNvSpPr txBox="1"/>
      </xdr:nvSpPr>
      <xdr:spPr>
        <a:xfrm>
          <a:off x="13436111" y="99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113269</xdr:rowOff>
    </xdr:from>
    <xdr:to>
      <xdr:col>18</xdr:col>
      <xdr:colOff>492125</xdr:colOff>
      <xdr:row>58</xdr:row>
      <xdr:rowOff>43419</xdr:rowOff>
    </xdr:to>
    <xdr:sp macro="" textlink="">
      <xdr:nvSpPr>
        <xdr:cNvPr id="598" name="円/楕円 597"/>
        <xdr:cNvSpPr/>
      </xdr:nvSpPr>
      <xdr:spPr>
        <a:xfrm>
          <a:off x="12763500" y="98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34546</xdr:rowOff>
    </xdr:from>
    <xdr:ext cx="534377" cy="259045"/>
    <xdr:sp macro="" textlink="">
      <xdr:nvSpPr>
        <xdr:cNvPr id="599" name="テキスト ボックス 598"/>
        <xdr:cNvSpPr txBox="1"/>
      </xdr:nvSpPr>
      <xdr:spPr>
        <a:xfrm>
          <a:off x="12547111" y="99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4635</xdr:rowOff>
    </xdr:from>
    <xdr:to>
      <xdr:col>23</xdr:col>
      <xdr:colOff>517525</xdr:colOff>
      <xdr:row>79</xdr:row>
      <xdr:rowOff>18732</xdr:rowOff>
    </xdr:to>
    <xdr:cxnSp macro="">
      <xdr:nvCxnSpPr>
        <xdr:cNvPr id="628" name="直線コネクタ 627"/>
        <xdr:cNvCxnSpPr/>
      </xdr:nvCxnSpPr>
      <xdr:spPr>
        <a:xfrm flipV="1">
          <a:off x="15481300" y="1354918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18732</xdr:rowOff>
    </xdr:from>
    <xdr:to>
      <xdr:col>22</xdr:col>
      <xdr:colOff>365125</xdr:colOff>
      <xdr:row>79</xdr:row>
      <xdr:rowOff>25400</xdr:rowOff>
    </xdr:to>
    <xdr:cxnSp macro="">
      <xdr:nvCxnSpPr>
        <xdr:cNvPr id="631" name="直線コネクタ 630"/>
        <xdr:cNvCxnSpPr/>
      </xdr:nvCxnSpPr>
      <xdr:spPr>
        <a:xfrm flipV="1">
          <a:off x="14592300" y="1356328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148844</xdr:rowOff>
    </xdr:from>
    <xdr:to>
      <xdr:col>21</xdr:col>
      <xdr:colOff>161925</xdr:colOff>
      <xdr:row>79</xdr:row>
      <xdr:rowOff>25400</xdr:rowOff>
    </xdr:to>
    <xdr:cxnSp macro="">
      <xdr:nvCxnSpPr>
        <xdr:cNvPr id="634" name="直線コネクタ 633"/>
        <xdr:cNvCxnSpPr/>
      </xdr:nvCxnSpPr>
      <xdr:spPr>
        <a:xfrm>
          <a:off x="13703300" y="135219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117983</xdr:rowOff>
    </xdr:from>
    <xdr:to>
      <xdr:col>19</xdr:col>
      <xdr:colOff>644525</xdr:colOff>
      <xdr:row>78</xdr:row>
      <xdr:rowOff>148844</xdr:rowOff>
    </xdr:to>
    <xdr:cxnSp macro="">
      <xdr:nvCxnSpPr>
        <xdr:cNvPr id="637" name="直線コネクタ 636"/>
        <xdr:cNvCxnSpPr/>
      </xdr:nvCxnSpPr>
      <xdr:spPr>
        <a:xfrm>
          <a:off x="12814300" y="1349108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125285</xdr:rowOff>
    </xdr:from>
    <xdr:to>
      <xdr:col>23</xdr:col>
      <xdr:colOff>568325</xdr:colOff>
      <xdr:row>79</xdr:row>
      <xdr:rowOff>55435</xdr:rowOff>
    </xdr:to>
    <xdr:sp macro="" textlink="">
      <xdr:nvSpPr>
        <xdr:cNvPr id="647" name="円/楕円 646"/>
        <xdr:cNvSpPr/>
      </xdr:nvSpPr>
      <xdr:spPr>
        <a:xfrm>
          <a:off x="16268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52658</xdr:rowOff>
    </xdr:from>
    <xdr:ext cx="378565" cy="259045"/>
    <xdr:sp macro="" textlink="">
      <xdr:nvSpPr>
        <xdr:cNvPr id="648" name="災害復旧費該当値テキスト"/>
        <xdr:cNvSpPr txBox="1"/>
      </xdr:nvSpPr>
      <xdr:spPr>
        <a:xfrm>
          <a:off x="16370300" y="134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139382</xdr:rowOff>
    </xdr:from>
    <xdr:to>
      <xdr:col>22</xdr:col>
      <xdr:colOff>415925</xdr:colOff>
      <xdr:row>79</xdr:row>
      <xdr:rowOff>69532</xdr:rowOff>
    </xdr:to>
    <xdr:sp macro="" textlink="">
      <xdr:nvSpPr>
        <xdr:cNvPr id="649" name="円/楕円 648"/>
        <xdr:cNvSpPr/>
      </xdr:nvSpPr>
      <xdr:spPr>
        <a:xfrm>
          <a:off x="15430500" y="13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60659</xdr:rowOff>
    </xdr:from>
    <xdr:ext cx="378565" cy="259045"/>
    <xdr:sp macro="" textlink="">
      <xdr:nvSpPr>
        <xdr:cNvPr id="650" name="テキスト ボックス 649"/>
        <xdr:cNvSpPr txBox="1"/>
      </xdr:nvSpPr>
      <xdr:spPr>
        <a:xfrm>
          <a:off x="15292017" y="1360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146050</xdr:rowOff>
    </xdr:from>
    <xdr:to>
      <xdr:col>21</xdr:col>
      <xdr:colOff>212725</xdr:colOff>
      <xdr:row>79</xdr:row>
      <xdr:rowOff>76200</xdr:rowOff>
    </xdr:to>
    <xdr:sp macro="" textlink="">
      <xdr:nvSpPr>
        <xdr:cNvPr id="651" name="円/楕円 650"/>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67327</xdr:rowOff>
    </xdr:from>
    <xdr:ext cx="378565" cy="259045"/>
    <xdr:sp macro="" textlink="">
      <xdr:nvSpPr>
        <xdr:cNvPr id="652" name="テキスト ボックス 651"/>
        <xdr:cNvSpPr txBox="1"/>
      </xdr:nvSpPr>
      <xdr:spPr>
        <a:xfrm>
          <a:off x="14403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98044</xdr:rowOff>
    </xdr:from>
    <xdr:to>
      <xdr:col>20</xdr:col>
      <xdr:colOff>9525</xdr:colOff>
      <xdr:row>79</xdr:row>
      <xdr:rowOff>28194</xdr:rowOff>
    </xdr:to>
    <xdr:sp macro="" textlink="">
      <xdr:nvSpPr>
        <xdr:cNvPr id="653" name="円/楕円 652"/>
        <xdr:cNvSpPr/>
      </xdr:nvSpPr>
      <xdr:spPr>
        <a:xfrm>
          <a:off x="13652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19321</xdr:rowOff>
    </xdr:from>
    <xdr:ext cx="378565" cy="259045"/>
    <xdr:sp macro="" textlink="">
      <xdr:nvSpPr>
        <xdr:cNvPr id="654" name="テキスト ボックス 653"/>
        <xdr:cNvSpPr txBox="1"/>
      </xdr:nvSpPr>
      <xdr:spPr>
        <a:xfrm>
          <a:off x="13514017" y="13563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67183</xdr:rowOff>
    </xdr:from>
    <xdr:to>
      <xdr:col>18</xdr:col>
      <xdr:colOff>492125</xdr:colOff>
      <xdr:row>78</xdr:row>
      <xdr:rowOff>168783</xdr:rowOff>
    </xdr:to>
    <xdr:sp macro="" textlink="">
      <xdr:nvSpPr>
        <xdr:cNvPr id="655" name="円/楕円 654"/>
        <xdr:cNvSpPr/>
      </xdr:nvSpPr>
      <xdr:spPr>
        <a:xfrm>
          <a:off x="12763500" y="134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159910</xdr:rowOff>
    </xdr:from>
    <xdr:ext cx="378565" cy="259045"/>
    <xdr:sp macro="" textlink="">
      <xdr:nvSpPr>
        <xdr:cNvPr id="656" name="テキスト ボックス 655"/>
        <xdr:cNvSpPr txBox="1"/>
      </xdr:nvSpPr>
      <xdr:spPr>
        <a:xfrm>
          <a:off x="12625017" y="1353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43574</xdr:rowOff>
    </xdr:from>
    <xdr:to>
      <xdr:col>23</xdr:col>
      <xdr:colOff>517525</xdr:colOff>
      <xdr:row>95</xdr:row>
      <xdr:rowOff>54693</xdr:rowOff>
    </xdr:to>
    <xdr:cxnSp macro="">
      <xdr:nvCxnSpPr>
        <xdr:cNvPr id="687" name="直線コネクタ 686"/>
        <xdr:cNvCxnSpPr/>
      </xdr:nvCxnSpPr>
      <xdr:spPr>
        <a:xfrm>
          <a:off x="15481300" y="16331324"/>
          <a:ext cx="8382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43574</xdr:rowOff>
    </xdr:from>
    <xdr:to>
      <xdr:col>22</xdr:col>
      <xdr:colOff>365125</xdr:colOff>
      <xdr:row>95</xdr:row>
      <xdr:rowOff>83432</xdr:rowOff>
    </xdr:to>
    <xdr:cxnSp macro="">
      <xdr:nvCxnSpPr>
        <xdr:cNvPr id="690" name="直線コネクタ 689"/>
        <xdr:cNvCxnSpPr/>
      </xdr:nvCxnSpPr>
      <xdr:spPr>
        <a:xfrm flipV="1">
          <a:off x="14592300" y="16331324"/>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73194</xdr:rowOff>
    </xdr:from>
    <xdr:to>
      <xdr:col>21</xdr:col>
      <xdr:colOff>161925</xdr:colOff>
      <xdr:row>95</xdr:row>
      <xdr:rowOff>83432</xdr:rowOff>
    </xdr:to>
    <xdr:cxnSp macro="">
      <xdr:nvCxnSpPr>
        <xdr:cNvPr id="693" name="直線コネクタ 692"/>
        <xdr:cNvCxnSpPr/>
      </xdr:nvCxnSpPr>
      <xdr:spPr>
        <a:xfrm>
          <a:off x="13703300" y="16360944"/>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43590</xdr:rowOff>
    </xdr:from>
    <xdr:to>
      <xdr:col>19</xdr:col>
      <xdr:colOff>644525</xdr:colOff>
      <xdr:row>95</xdr:row>
      <xdr:rowOff>73194</xdr:rowOff>
    </xdr:to>
    <xdr:cxnSp macro="">
      <xdr:nvCxnSpPr>
        <xdr:cNvPr id="696" name="直線コネクタ 695"/>
        <xdr:cNvCxnSpPr/>
      </xdr:nvCxnSpPr>
      <xdr:spPr>
        <a:xfrm>
          <a:off x="12814300" y="16331340"/>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3893</xdr:rowOff>
    </xdr:from>
    <xdr:to>
      <xdr:col>23</xdr:col>
      <xdr:colOff>568325</xdr:colOff>
      <xdr:row>95</xdr:row>
      <xdr:rowOff>105493</xdr:rowOff>
    </xdr:to>
    <xdr:sp macro="" textlink="">
      <xdr:nvSpPr>
        <xdr:cNvPr id="706" name="円/楕円 705"/>
        <xdr:cNvSpPr/>
      </xdr:nvSpPr>
      <xdr:spPr>
        <a:xfrm>
          <a:off x="16268700" y="162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26770</xdr:rowOff>
    </xdr:from>
    <xdr:ext cx="534377" cy="259045"/>
    <xdr:sp macro="" textlink="">
      <xdr:nvSpPr>
        <xdr:cNvPr id="707" name="公債費該当値テキスト"/>
        <xdr:cNvSpPr txBox="1"/>
      </xdr:nvSpPr>
      <xdr:spPr>
        <a:xfrm>
          <a:off x="16370300" y="161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164224</xdr:rowOff>
    </xdr:from>
    <xdr:to>
      <xdr:col>22</xdr:col>
      <xdr:colOff>415925</xdr:colOff>
      <xdr:row>95</xdr:row>
      <xdr:rowOff>94374</xdr:rowOff>
    </xdr:to>
    <xdr:sp macro="" textlink="">
      <xdr:nvSpPr>
        <xdr:cNvPr id="708" name="円/楕円 707"/>
        <xdr:cNvSpPr/>
      </xdr:nvSpPr>
      <xdr:spPr>
        <a:xfrm>
          <a:off x="15430500" y="16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110901</xdr:rowOff>
    </xdr:from>
    <xdr:ext cx="534377" cy="259045"/>
    <xdr:sp macro="" textlink="">
      <xdr:nvSpPr>
        <xdr:cNvPr id="709" name="テキスト ボックス 708"/>
        <xdr:cNvSpPr txBox="1"/>
      </xdr:nvSpPr>
      <xdr:spPr>
        <a:xfrm>
          <a:off x="15214111" y="160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32632</xdr:rowOff>
    </xdr:from>
    <xdr:to>
      <xdr:col>21</xdr:col>
      <xdr:colOff>212725</xdr:colOff>
      <xdr:row>95</xdr:row>
      <xdr:rowOff>134232</xdr:rowOff>
    </xdr:to>
    <xdr:sp macro="" textlink="">
      <xdr:nvSpPr>
        <xdr:cNvPr id="710" name="円/楕円 709"/>
        <xdr:cNvSpPr/>
      </xdr:nvSpPr>
      <xdr:spPr>
        <a:xfrm>
          <a:off x="14541500" y="16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150759</xdr:rowOff>
    </xdr:from>
    <xdr:ext cx="534377" cy="259045"/>
    <xdr:sp macro="" textlink="">
      <xdr:nvSpPr>
        <xdr:cNvPr id="711" name="テキスト ボックス 710"/>
        <xdr:cNvSpPr txBox="1"/>
      </xdr:nvSpPr>
      <xdr:spPr>
        <a:xfrm>
          <a:off x="14325111" y="16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22394</xdr:rowOff>
    </xdr:from>
    <xdr:to>
      <xdr:col>20</xdr:col>
      <xdr:colOff>9525</xdr:colOff>
      <xdr:row>95</xdr:row>
      <xdr:rowOff>123994</xdr:rowOff>
    </xdr:to>
    <xdr:sp macro="" textlink="">
      <xdr:nvSpPr>
        <xdr:cNvPr id="712" name="円/楕円 711"/>
        <xdr:cNvSpPr/>
      </xdr:nvSpPr>
      <xdr:spPr>
        <a:xfrm>
          <a:off x="13652500" y="163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140521</xdr:rowOff>
    </xdr:from>
    <xdr:ext cx="534377" cy="259045"/>
    <xdr:sp macro="" textlink="">
      <xdr:nvSpPr>
        <xdr:cNvPr id="713" name="テキスト ボックス 712"/>
        <xdr:cNvSpPr txBox="1"/>
      </xdr:nvSpPr>
      <xdr:spPr>
        <a:xfrm>
          <a:off x="13436111" y="160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164240</xdr:rowOff>
    </xdr:from>
    <xdr:to>
      <xdr:col>18</xdr:col>
      <xdr:colOff>492125</xdr:colOff>
      <xdr:row>95</xdr:row>
      <xdr:rowOff>94390</xdr:rowOff>
    </xdr:to>
    <xdr:sp macro="" textlink="">
      <xdr:nvSpPr>
        <xdr:cNvPr id="714" name="円/楕円 713"/>
        <xdr:cNvSpPr/>
      </xdr:nvSpPr>
      <xdr:spPr>
        <a:xfrm>
          <a:off x="12763500" y="162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110917</xdr:rowOff>
    </xdr:from>
    <xdr:ext cx="534377" cy="259045"/>
    <xdr:sp macro="" textlink="">
      <xdr:nvSpPr>
        <xdr:cNvPr id="715" name="テキスト ボックス 714"/>
        <xdr:cNvSpPr txBox="1"/>
      </xdr:nvSpPr>
      <xdr:spPr>
        <a:xfrm>
          <a:off x="12547111" y="160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solidFill>
                <a:schemeClr val="dk1"/>
              </a:solidFill>
              <a:effectLst/>
              <a:latin typeface="+mn-lt"/>
              <a:ea typeface="+mn-ea"/>
              <a:cs typeface="+mn-cs"/>
            </a:rPr>
            <a:t>民生費</a:t>
          </a:r>
          <a:r>
            <a:rPr kumimoji="1" lang="ja-JP" altLang="ja-JP" sz="1200">
              <a:solidFill>
                <a:schemeClr val="dk1"/>
              </a:solidFill>
              <a:effectLst/>
              <a:latin typeface="+mn-lt"/>
              <a:ea typeface="+mn-ea"/>
              <a:cs typeface="+mn-cs"/>
            </a:rPr>
            <a:t>については、住民一人当たり</a:t>
          </a:r>
          <a:r>
            <a:rPr kumimoji="1" lang="ja-JP" altLang="en-US" sz="1200">
              <a:solidFill>
                <a:schemeClr val="dk1"/>
              </a:solidFill>
              <a:effectLst/>
              <a:latin typeface="+mn-lt"/>
              <a:ea typeface="+mn-ea"/>
              <a:cs typeface="+mn-cs"/>
            </a:rPr>
            <a:t>２０</a:t>
          </a:r>
          <a:r>
            <a:rPr kumimoji="1" lang="ja-JP" altLang="ja-JP" sz="1200">
              <a:solidFill>
                <a:schemeClr val="dk1"/>
              </a:solidFill>
              <a:effectLst/>
              <a:latin typeface="+mn-lt"/>
              <a:ea typeface="+mn-ea"/>
              <a:cs typeface="+mn-cs"/>
            </a:rPr>
            <a:t>万</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千円となって</a:t>
          </a:r>
          <a:r>
            <a:rPr kumimoji="1" lang="ja-JP" altLang="en-US" sz="1200">
              <a:solidFill>
                <a:schemeClr val="dk1"/>
              </a:solidFill>
              <a:effectLst/>
              <a:latin typeface="+mn-lt"/>
              <a:ea typeface="+mn-ea"/>
              <a:cs typeface="+mn-cs"/>
            </a:rPr>
            <a:t>おり、増加傾向が続いている。これは、</a:t>
          </a:r>
          <a:r>
            <a:rPr kumimoji="1" lang="ja-JP" altLang="ja-JP" sz="1200">
              <a:solidFill>
                <a:schemeClr val="dk1"/>
              </a:solidFill>
              <a:effectLst/>
              <a:latin typeface="+mn-lt"/>
              <a:ea typeface="+mn-ea"/>
              <a:cs typeface="+mn-cs"/>
            </a:rPr>
            <a:t>旧産炭地域の特徴でもある生活保護率が</a:t>
          </a:r>
          <a:r>
            <a:rPr kumimoji="1" lang="ja-JP" altLang="en-US" sz="1200">
              <a:solidFill>
                <a:schemeClr val="dk1"/>
              </a:solidFill>
              <a:effectLst/>
              <a:latin typeface="+mn-lt"/>
              <a:ea typeface="+mn-ea"/>
              <a:cs typeface="+mn-cs"/>
            </a:rPr>
            <a:t>依然として</a:t>
          </a:r>
          <a:r>
            <a:rPr kumimoji="1" lang="ja-JP" altLang="ja-JP" sz="1200">
              <a:solidFill>
                <a:schemeClr val="dk1"/>
              </a:solidFill>
              <a:effectLst/>
              <a:latin typeface="+mn-lt"/>
              <a:ea typeface="+mn-ea"/>
              <a:cs typeface="+mn-cs"/>
            </a:rPr>
            <a:t>高いことや障害者福祉施設が多いことなどにより生活保護費や障害者福祉サービス費等が大きな割合を占めていることが影響している。これらについては、就労支援を強化するなど、今後も自立支援に努めていく。</a:t>
          </a:r>
          <a:r>
            <a:rPr kumimoji="1" lang="ja-JP" altLang="en-US" sz="1200">
              <a:solidFill>
                <a:schemeClr val="dk1"/>
              </a:solidFill>
              <a:effectLst/>
              <a:latin typeface="+mn-lt"/>
              <a:ea typeface="+mn-ea"/>
              <a:cs typeface="+mn-cs"/>
            </a:rPr>
            <a:t>また、子育て支援子ども子育て支援法の移行に伴う幼稚園等施設給付費も増加しているが、今後も子育て環境の充実のための施策は重点的に取り組んでいくことから、民生費全体の伸びは継続することが予想される。</a:t>
          </a:r>
          <a:endParaRPr kumimoji="1" lang="en-US" altLang="ja-JP" sz="1200">
            <a:solidFill>
              <a:schemeClr val="dk1"/>
            </a:solidFill>
            <a:effectLst/>
            <a:latin typeface="+mn-lt"/>
            <a:ea typeface="+mn-ea"/>
            <a:cs typeface="+mn-cs"/>
          </a:endParaRPr>
        </a:p>
        <a:p>
          <a:pPr rtl="0" eaLnBrk="1" fontAlgn="auto" latinLnBrk="0" hangingPunct="1"/>
          <a:r>
            <a:rPr kumimoji="1" lang="ja-JP" altLang="en-US" sz="1200">
              <a:solidFill>
                <a:schemeClr val="dk1"/>
              </a:solidFill>
              <a:effectLst/>
              <a:latin typeface="+mn-lt"/>
              <a:ea typeface="+mn-ea"/>
              <a:cs typeface="+mn-cs"/>
            </a:rPr>
            <a:t>衛生費</a:t>
          </a:r>
          <a:r>
            <a:rPr kumimoji="1" lang="ja-JP" altLang="ja-JP" sz="1200">
              <a:solidFill>
                <a:schemeClr val="dk1"/>
              </a:solidFill>
              <a:effectLst/>
              <a:latin typeface="+mn-lt"/>
              <a:ea typeface="+mn-ea"/>
              <a:cs typeface="+mn-cs"/>
            </a:rPr>
            <a:t>については、住民一人当たり</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万</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千円となっており</a:t>
          </a:r>
          <a:r>
            <a:rPr kumimoji="1" lang="ja-JP" altLang="en-US" sz="1200">
              <a:solidFill>
                <a:schemeClr val="dk1"/>
              </a:solidFill>
              <a:effectLst/>
              <a:latin typeface="+mn-lt"/>
              <a:ea typeface="+mn-ea"/>
              <a:cs typeface="+mn-cs"/>
            </a:rPr>
            <a:t>、類似団体の平均を大きく上回っている。これは、</a:t>
          </a:r>
          <a:r>
            <a:rPr kumimoji="1" lang="ja-JP" altLang="ja-JP" sz="1200">
              <a:solidFill>
                <a:schemeClr val="dk1"/>
              </a:solidFill>
              <a:effectLst/>
              <a:latin typeface="+mn-lt"/>
              <a:ea typeface="+mn-ea"/>
              <a:cs typeface="+mn-cs"/>
            </a:rPr>
            <a:t>公害補償にかかる補償給付費や大牟田・荒尾清掃施設組合への負担金が大き</a:t>
          </a:r>
          <a:r>
            <a:rPr kumimoji="1" lang="ja-JP" altLang="en-US" sz="1200">
              <a:solidFill>
                <a:schemeClr val="dk1"/>
              </a:solidFill>
              <a:effectLst/>
              <a:latin typeface="+mn-lt"/>
              <a:ea typeface="+mn-ea"/>
              <a:cs typeface="+mn-cs"/>
            </a:rPr>
            <a:t>な割合を占めていることが影響している。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00" b="0" i="0" baseline="0">
              <a:solidFill>
                <a:schemeClr val="dk1"/>
              </a:solidFill>
              <a:effectLst/>
              <a:latin typeface="+mn-lt"/>
              <a:ea typeface="+mn-ea"/>
              <a:cs typeface="+mn-cs"/>
            </a:rPr>
            <a:t>２０年度から２３年度を計画期間とする「財政健全化計画」を策定し、歳入歳出両面の具体的な取組みを掲げ、職員数の削減、職員給与の減額等の歳出削減</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軽自動車税の税率改定等歳入の確保を行うなど、行財政改革を実施してきた。また、２３年８月には「財政構造強化指針」を策定し、健全な財政基盤を確立するための努力を行い、２</a:t>
          </a:r>
          <a:r>
            <a:rPr lang="ja-JP" altLang="en-US" sz="900" b="0" i="0" baseline="0">
              <a:solidFill>
                <a:schemeClr val="dk1"/>
              </a:solidFill>
              <a:effectLst/>
              <a:latin typeface="+mn-lt"/>
              <a:ea typeface="+mn-ea"/>
              <a:cs typeface="+mn-cs"/>
            </a:rPr>
            <a:t>７</a:t>
          </a:r>
          <a:r>
            <a:rPr lang="ja-JP" altLang="ja-JP" sz="900" b="0" i="0" baseline="0">
              <a:solidFill>
                <a:schemeClr val="dk1"/>
              </a:solidFill>
              <a:effectLst/>
              <a:latin typeface="+mn-lt"/>
              <a:ea typeface="+mn-ea"/>
              <a:cs typeface="+mn-cs"/>
            </a:rPr>
            <a:t>年度決算</a:t>
          </a:r>
          <a:r>
            <a:rPr lang="ja-JP" altLang="en-US" sz="900" b="0" i="0" baseline="0">
              <a:solidFill>
                <a:schemeClr val="dk1"/>
              </a:solidFill>
              <a:effectLst/>
              <a:latin typeface="+mn-lt"/>
              <a:ea typeface="+mn-ea"/>
              <a:cs typeface="+mn-cs"/>
            </a:rPr>
            <a:t>では、</a:t>
          </a:r>
          <a:r>
            <a:rPr lang="ja-JP" altLang="ja-JP" sz="900">
              <a:solidFill>
                <a:schemeClr val="dk1"/>
              </a:solidFill>
              <a:effectLst/>
              <a:latin typeface="+mn-lt"/>
              <a:ea typeface="+mn-ea"/>
              <a:cs typeface="+mn-cs"/>
            </a:rPr>
            <a:t>実質収支</a:t>
          </a:r>
          <a:r>
            <a:rPr lang="ja-JP" altLang="en-US" sz="900">
              <a:solidFill>
                <a:schemeClr val="dk1"/>
              </a:solidFill>
              <a:effectLst/>
              <a:latin typeface="+mn-lt"/>
              <a:ea typeface="+mn-ea"/>
              <a:cs typeface="+mn-cs"/>
            </a:rPr>
            <a:t>について６</a:t>
          </a:r>
          <a:r>
            <a:rPr lang="ja-JP" altLang="ja-JP" sz="900">
              <a:solidFill>
                <a:schemeClr val="dk1"/>
              </a:solidFill>
              <a:effectLst/>
              <a:latin typeface="+mn-lt"/>
              <a:ea typeface="+mn-ea"/>
              <a:cs typeface="+mn-cs"/>
            </a:rPr>
            <a:t>億</a:t>
          </a:r>
          <a:r>
            <a:rPr lang="ja-JP" altLang="en-US" sz="900">
              <a:solidFill>
                <a:schemeClr val="dk1"/>
              </a:solidFill>
              <a:effectLst/>
              <a:latin typeface="+mn-lt"/>
              <a:ea typeface="+mn-ea"/>
              <a:cs typeface="+mn-cs"/>
            </a:rPr>
            <a:t>８８</a:t>
          </a:r>
          <a:r>
            <a:rPr lang="ja-JP" altLang="ja-JP" sz="900">
              <a:solidFill>
                <a:schemeClr val="dk1"/>
              </a:solidFill>
              <a:effectLst/>
              <a:latin typeface="+mn-lt"/>
              <a:ea typeface="+mn-ea"/>
              <a:cs typeface="+mn-cs"/>
            </a:rPr>
            <a:t>百万円の黒字となり、</a:t>
          </a:r>
          <a:r>
            <a:rPr lang="ja-JP" altLang="en-US" sz="900">
              <a:solidFill>
                <a:schemeClr val="dk1"/>
              </a:solidFill>
              <a:effectLst/>
              <a:latin typeface="+mn-lt"/>
              <a:ea typeface="+mn-ea"/>
              <a:cs typeface="+mn-cs"/>
            </a:rPr>
            <a:t>６</a:t>
          </a:r>
          <a:r>
            <a:rPr lang="ja-JP" altLang="ja-JP" sz="900">
              <a:solidFill>
                <a:schemeClr val="dk1"/>
              </a:solidFill>
              <a:effectLst/>
              <a:latin typeface="+mn-lt"/>
              <a:ea typeface="+mn-ea"/>
              <a:cs typeface="+mn-cs"/>
            </a:rPr>
            <a:t>年連続の黒字決算となった。</a:t>
          </a:r>
          <a:endParaRPr lang="en-US" altLang="ja-JP" sz="900">
            <a:solidFill>
              <a:schemeClr val="dk1"/>
            </a:solidFill>
            <a:effectLst/>
            <a:latin typeface="+mn-lt"/>
            <a:ea typeface="+mn-ea"/>
            <a:cs typeface="+mn-cs"/>
          </a:endParaRPr>
        </a:p>
        <a:p>
          <a:pPr rtl="0" eaLnBrk="1" fontAlgn="auto" latinLnBrk="0" hangingPunct="1"/>
          <a:r>
            <a:rPr lang="ja-JP" altLang="en-US" sz="900">
              <a:solidFill>
                <a:schemeClr val="dk1"/>
              </a:solidFill>
              <a:effectLst/>
              <a:latin typeface="+mn-lt"/>
              <a:ea typeface="+mn-ea"/>
              <a:cs typeface="+mn-cs"/>
            </a:rPr>
            <a:t>これまでの財政健全化に向けた様々な取り組みにより</a:t>
          </a:r>
          <a:r>
            <a:rPr lang="ja-JP" altLang="ja-JP" sz="900" b="0" i="0" baseline="0">
              <a:solidFill>
                <a:schemeClr val="dk1"/>
              </a:solidFill>
              <a:effectLst/>
              <a:latin typeface="+mn-lt"/>
              <a:ea typeface="+mn-ea"/>
              <a:cs typeface="+mn-cs"/>
            </a:rPr>
            <a:t>人件費、公債費は一定の削減効果が現</a:t>
          </a:r>
          <a:r>
            <a:rPr lang="ja-JP" altLang="en-US" sz="900" b="0" i="0" baseline="0">
              <a:solidFill>
                <a:schemeClr val="dk1"/>
              </a:solidFill>
              <a:effectLst/>
              <a:latin typeface="+mn-lt"/>
              <a:ea typeface="+mn-ea"/>
              <a:cs typeface="+mn-cs"/>
            </a:rPr>
            <a:t>れ、財政構造の改善に寄与しているものの、今後も人口流出と少子高齢化により生産年齢人口の減少傾向は続いていくと予測され、歳入においては</a:t>
          </a:r>
          <a:r>
            <a:rPr lang="ja-JP" altLang="ja-JP" sz="900" b="0" i="0" baseline="0">
              <a:solidFill>
                <a:schemeClr val="dk1"/>
              </a:solidFill>
              <a:effectLst/>
              <a:latin typeface="+mn-lt"/>
              <a:ea typeface="+mn-ea"/>
              <a:cs typeface="+mn-cs"/>
            </a:rPr>
            <a:t>市税収入の</a:t>
          </a:r>
          <a:r>
            <a:rPr lang="ja-JP" altLang="en-US" sz="900" b="0" i="0" baseline="0">
              <a:solidFill>
                <a:schemeClr val="dk1"/>
              </a:solidFill>
              <a:effectLst/>
              <a:latin typeface="+mn-lt"/>
              <a:ea typeface="+mn-ea"/>
              <a:cs typeface="+mn-cs"/>
            </a:rPr>
            <a:t>大幅な増加は期待できず、歳出においては</a:t>
          </a:r>
          <a:r>
            <a:rPr lang="ja-JP" altLang="ja-JP" sz="900" b="0" i="0" baseline="0">
              <a:solidFill>
                <a:schemeClr val="dk1"/>
              </a:solidFill>
              <a:effectLst/>
              <a:latin typeface="+mn-lt"/>
              <a:ea typeface="+mn-ea"/>
              <a:cs typeface="+mn-cs"/>
            </a:rPr>
            <a:t>扶助費の増加</a:t>
          </a:r>
          <a:r>
            <a:rPr lang="ja-JP" altLang="en-US" sz="900" b="0" i="0" baseline="0">
              <a:solidFill>
                <a:schemeClr val="dk1"/>
              </a:solidFill>
              <a:effectLst/>
              <a:latin typeface="+mn-lt"/>
              <a:ea typeface="+mn-ea"/>
              <a:cs typeface="+mn-cs"/>
            </a:rPr>
            <a:t>や年々老朽化している公共施設の維持改修等に係る経費の増加が見込まれ、今後の財政見通しについては非常に厳しい状況にある。このため、財政</a:t>
          </a:r>
          <a:r>
            <a:rPr lang="ja-JP" altLang="ja-JP" sz="900" b="0" i="0" baseline="0">
              <a:solidFill>
                <a:schemeClr val="dk1"/>
              </a:solidFill>
              <a:effectLst/>
              <a:latin typeface="+mn-lt"/>
              <a:ea typeface="+mn-ea"/>
              <a:cs typeface="+mn-cs"/>
            </a:rPr>
            <a:t>構造強化指針に基づき、</a:t>
          </a:r>
          <a:r>
            <a:rPr lang="ja-JP" altLang="en-US" sz="900" b="0" i="0" baseline="0">
              <a:solidFill>
                <a:schemeClr val="dk1"/>
              </a:solidFill>
              <a:effectLst/>
              <a:latin typeface="+mn-lt"/>
              <a:ea typeface="+mn-ea"/>
              <a:cs typeface="+mn-cs"/>
            </a:rPr>
            <a:t>今後も</a:t>
          </a:r>
          <a:r>
            <a:rPr lang="ja-JP" altLang="ja-JP" sz="900" b="0" i="0" baseline="0">
              <a:solidFill>
                <a:schemeClr val="dk1"/>
              </a:solidFill>
              <a:effectLst/>
              <a:latin typeface="+mn-lt"/>
              <a:ea typeface="+mn-ea"/>
              <a:cs typeface="+mn-cs"/>
            </a:rPr>
            <a:t>健全な財政基盤を確立するための努力を引き続き行っていく</a:t>
          </a:r>
          <a:r>
            <a:rPr lang="ja-JP" altLang="en-US" sz="900" b="0" i="0" baseline="0">
              <a:solidFill>
                <a:schemeClr val="dk1"/>
              </a:solidFill>
              <a:effectLst/>
              <a:latin typeface="+mn-lt"/>
              <a:ea typeface="+mn-ea"/>
              <a:cs typeface="+mn-cs"/>
            </a:rPr>
            <a:t>一方で、まちづくり総合プランやアクションプログラムなど本市の総合計画に掲げる事業を積極的に実施し、人口減少の抑制に向け取り組んでいく。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国民健康保険事業会計については、</a:t>
          </a:r>
          <a:r>
            <a:rPr lang="ja-JP" altLang="ja-JP" sz="1100">
              <a:solidFill>
                <a:schemeClr val="dk1"/>
              </a:solidFill>
              <a:effectLst/>
              <a:latin typeface="+mn-lt"/>
              <a:ea typeface="+mn-ea"/>
              <a:cs typeface="+mn-cs"/>
            </a:rPr>
            <a:t>保険給付費が大きく増加したこと等により赤字となっ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連結による黒字の大半を占める水道事業会計については、事務事業見直しをはじめとする経費削減等の取り組み</a:t>
          </a:r>
          <a:r>
            <a:rPr lang="ja-JP" altLang="en-US" sz="1100" b="0" i="0" baseline="0">
              <a:solidFill>
                <a:schemeClr val="dk1"/>
              </a:solidFill>
              <a:effectLst/>
              <a:latin typeface="+mn-lt"/>
              <a:ea typeface="+mn-ea"/>
              <a:cs typeface="+mn-cs"/>
            </a:rPr>
            <a:t>を行っている一方で、</a:t>
          </a:r>
          <a:r>
            <a:rPr lang="ja-JP" altLang="ja-JP" sz="1100" b="0" i="0" baseline="0">
              <a:solidFill>
                <a:schemeClr val="dk1"/>
              </a:solidFill>
              <a:effectLst/>
              <a:latin typeface="+mn-lt"/>
              <a:ea typeface="+mn-ea"/>
              <a:cs typeface="+mn-cs"/>
            </a:rPr>
            <a:t>給水人口の減少等により水需要は減少傾向にあ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また、一般会計においては</a:t>
          </a:r>
          <a:r>
            <a:rPr lang="ja-JP" altLang="en-US" sz="1100" b="0" i="0" baseline="0">
              <a:solidFill>
                <a:schemeClr val="dk1"/>
              </a:solidFill>
              <a:effectLst/>
              <a:latin typeface="+mn-lt"/>
              <a:ea typeface="+mn-ea"/>
              <a:cs typeface="+mn-cs"/>
            </a:rPr>
            <a:t>、財政健全化に向けた様々な取り組みにより人件費、公債費は一定の削減効果が現れたことなどにより、６</a:t>
          </a:r>
          <a:r>
            <a:rPr lang="ja-JP" altLang="ja-JP" sz="1100">
              <a:solidFill>
                <a:schemeClr val="dk1"/>
              </a:solidFill>
              <a:effectLst/>
              <a:latin typeface="+mn-lt"/>
              <a:ea typeface="+mn-ea"/>
              <a:cs typeface="+mn-cs"/>
            </a:rPr>
            <a:t>年連続の黒字決算となった</a:t>
          </a:r>
          <a:r>
            <a:rPr lang="ja-JP" altLang="en-US" sz="1100">
              <a:solidFill>
                <a:schemeClr val="dk1"/>
              </a:solidFill>
              <a:effectLst/>
              <a:latin typeface="+mn-lt"/>
              <a:ea typeface="+mn-ea"/>
              <a:cs typeface="+mn-cs"/>
            </a:rPr>
            <a:t>。しかしながら、今後も人口流出と少子高齢化により生産年齢人口の減少傾向は続いていくと予測され、市税収入の大幅な増加は期待できず、歳出においては扶助費の増加や年々老朽化している公共施設の維持改修等に係る経費の増加が見込まれ、今後の財政見通しについては非常に厳しい状況にある。</a:t>
          </a:r>
          <a:endParaRPr lang="ja-JP" altLang="ja-JP" sz="1400">
            <a:effectLst/>
          </a:endParaRPr>
        </a:p>
        <a:p>
          <a:pPr rtl="0"/>
          <a:r>
            <a:rPr lang="ja-JP" altLang="ja-JP" sz="1100" b="0" i="0" baseline="0">
              <a:solidFill>
                <a:schemeClr val="dk1"/>
              </a:solidFill>
              <a:effectLst/>
              <a:latin typeface="+mn-lt"/>
              <a:ea typeface="+mn-ea"/>
              <a:cs typeface="+mn-cs"/>
            </a:rPr>
            <a:t>今後も全会計において、財政構造強化指針等に基づき収支均衡を継続していく。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57365810</v>
      </c>
      <c r="BO4" s="379"/>
      <c r="BP4" s="379"/>
      <c r="BQ4" s="379"/>
      <c r="BR4" s="379"/>
      <c r="BS4" s="379"/>
      <c r="BT4" s="379"/>
      <c r="BU4" s="380"/>
      <c r="BV4" s="378">
        <v>56608638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2.4</v>
      </c>
      <c r="CU4" s="385"/>
      <c r="CV4" s="385"/>
      <c r="CW4" s="385"/>
      <c r="CX4" s="385"/>
      <c r="CY4" s="385"/>
      <c r="CZ4" s="385"/>
      <c r="DA4" s="386"/>
      <c r="DB4" s="384">
        <v>1.6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56581864</v>
      </c>
      <c r="BO5" s="416"/>
      <c r="BP5" s="416"/>
      <c r="BQ5" s="416"/>
      <c r="BR5" s="416"/>
      <c r="BS5" s="416"/>
      <c r="BT5" s="416"/>
      <c r="BU5" s="417"/>
      <c r="BV5" s="415">
        <v>56087002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94.9</v>
      </c>
      <c r="CU5" s="413"/>
      <c r="CV5" s="413"/>
      <c r="CW5" s="413"/>
      <c r="CX5" s="413"/>
      <c r="CY5" s="413"/>
      <c r="CZ5" s="413"/>
      <c r="DA5" s="414"/>
      <c r="DB5" s="412">
        <v>99.6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783946</v>
      </c>
      <c r="BO6" s="416"/>
      <c r="BP6" s="416"/>
      <c r="BQ6" s="416"/>
      <c r="BR6" s="416"/>
      <c r="BS6" s="416"/>
      <c r="BT6" s="416"/>
      <c r="BU6" s="417"/>
      <c r="BV6" s="415">
        <v>521636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v>
      </c>
      <c r="CU6" s="453"/>
      <c r="CV6" s="453"/>
      <c r="CW6" s="453"/>
      <c r="CX6" s="453"/>
      <c r="CY6" s="453"/>
      <c r="CZ6" s="453"/>
      <c r="DA6" s="454"/>
      <c r="DB6" s="452">
        <v>107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96006</v>
      </c>
      <c r="BO7" s="416"/>
      <c r="BP7" s="416"/>
      <c r="BQ7" s="416"/>
      <c r="BR7" s="416"/>
      <c r="BS7" s="416"/>
      <c r="BT7" s="416"/>
      <c r="BU7" s="417"/>
      <c r="BV7" s="415">
        <v>60756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28452452</v>
      </c>
      <c r="CU7" s="416"/>
      <c r="CV7" s="416"/>
      <c r="CW7" s="416"/>
      <c r="CX7" s="416"/>
      <c r="CY7" s="416"/>
      <c r="CZ7" s="416"/>
      <c r="DA7" s="417"/>
      <c r="DB7" s="415">
        <v>28048120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687940</v>
      </c>
      <c r="BO8" s="416"/>
      <c r="BP8" s="416"/>
      <c r="BQ8" s="416"/>
      <c r="BR8" s="416"/>
      <c r="BS8" s="416"/>
      <c r="BT8" s="416"/>
      <c r="BU8" s="417"/>
      <c r="BV8" s="415">
        <v>460880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117360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227060</v>
      </c>
      <c r="BO9" s="416"/>
      <c r="BP9" s="416"/>
      <c r="BQ9" s="416"/>
      <c r="BR9" s="416"/>
      <c r="BS9" s="416"/>
      <c r="BT9" s="416"/>
      <c r="BU9" s="417"/>
      <c r="BV9" s="415">
        <v>-770354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v>
      </c>
      <c r="CU9" s="413"/>
      <c r="CV9" s="413"/>
      <c r="CW9" s="413"/>
      <c r="CX9" s="413"/>
      <c r="CY9" s="413"/>
      <c r="CZ9" s="413"/>
      <c r="DA9" s="414"/>
      <c r="DB9" s="412">
        <v>14.9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123638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231125</v>
      </c>
      <c r="BO10" s="416"/>
      <c r="BP10" s="416"/>
      <c r="BQ10" s="416"/>
      <c r="BR10" s="416"/>
      <c r="BS10" s="416"/>
      <c r="BT10" s="416"/>
      <c r="BU10" s="417"/>
      <c r="BV10" s="415">
        <v>615911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119407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118891</v>
      </c>
      <c r="S13" s="497"/>
      <c r="T13" s="497"/>
      <c r="U13" s="497"/>
      <c r="V13" s="498"/>
      <c r="W13" s="431" t="s">
        <v>121</v>
      </c>
      <c r="X13" s="432"/>
      <c r="Y13" s="432"/>
      <c r="Z13" s="432"/>
      <c r="AA13" s="432"/>
      <c r="AB13" s="422"/>
      <c r="AC13" s="466">
        <v>1021</v>
      </c>
      <c r="AD13" s="467"/>
      <c r="AE13" s="467"/>
      <c r="AF13" s="467"/>
      <c r="AG13" s="506"/>
      <c r="AH13" s="466">
        <v>1300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458185</v>
      </c>
      <c r="BO13" s="416"/>
      <c r="BP13" s="416"/>
      <c r="BQ13" s="416"/>
      <c r="BR13" s="416"/>
      <c r="BS13" s="416"/>
      <c r="BT13" s="416"/>
      <c r="BU13" s="417"/>
      <c r="BV13" s="415">
        <v>-154443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9.4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120921</v>
      </c>
      <c r="S14" s="497"/>
      <c r="T14" s="497"/>
      <c r="U14" s="497"/>
      <c r="V14" s="498"/>
      <c r="W14" s="405"/>
      <c r="X14" s="406"/>
      <c r="Y14" s="406"/>
      <c r="Z14" s="406"/>
      <c r="AA14" s="406"/>
      <c r="AB14" s="395"/>
      <c r="AC14" s="499">
        <v>2.1</v>
      </c>
      <c r="AD14" s="500"/>
      <c r="AE14" s="500"/>
      <c r="AF14" s="500"/>
      <c r="AG14" s="501"/>
      <c r="AH14" s="499">
        <v>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77.900000000000006</v>
      </c>
      <c r="CU14" s="511"/>
      <c r="CV14" s="511"/>
      <c r="CW14" s="511"/>
      <c r="CX14" s="511"/>
      <c r="CY14" s="511"/>
      <c r="CZ14" s="511"/>
      <c r="DA14" s="512"/>
      <c r="DB14" s="510">
        <v>87.4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120420</v>
      </c>
      <c r="S15" s="497"/>
      <c r="T15" s="497"/>
      <c r="U15" s="497"/>
      <c r="V15" s="498"/>
      <c r="W15" s="431" t="s">
        <v>128</v>
      </c>
      <c r="X15" s="432"/>
      <c r="Y15" s="432"/>
      <c r="Z15" s="432"/>
      <c r="AA15" s="432"/>
      <c r="AB15" s="422"/>
      <c r="AC15" s="466">
        <v>12274</v>
      </c>
      <c r="AD15" s="467"/>
      <c r="AE15" s="467"/>
      <c r="AF15" s="467"/>
      <c r="AG15" s="506"/>
      <c r="AH15" s="466">
        <v>14224</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11511270</v>
      </c>
      <c r="BO15" s="379"/>
      <c r="BP15" s="379"/>
      <c r="BQ15" s="379"/>
      <c r="BR15" s="379"/>
      <c r="BS15" s="379"/>
      <c r="BT15" s="379"/>
      <c r="BU15" s="380"/>
      <c r="BV15" s="378">
        <v>11359056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25.8</v>
      </c>
      <c r="AD16" s="500"/>
      <c r="AE16" s="500"/>
      <c r="AF16" s="500"/>
      <c r="AG16" s="501"/>
      <c r="AH16" s="499">
        <v>26.7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23490296</v>
      </c>
      <c r="BO16" s="416"/>
      <c r="BP16" s="416"/>
      <c r="BQ16" s="416"/>
      <c r="BR16" s="416"/>
      <c r="BS16" s="416"/>
      <c r="BT16" s="416"/>
      <c r="BU16" s="417"/>
      <c r="BV16" s="415">
        <v>23006315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34216</v>
      </c>
      <c r="AD17" s="467"/>
      <c r="AE17" s="467"/>
      <c r="AF17" s="467"/>
      <c r="AG17" s="506"/>
      <c r="AH17" s="466">
        <v>37109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14621373</v>
      </c>
      <c r="BO17" s="416"/>
      <c r="BP17" s="416"/>
      <c r="BQ17" s="416"/>
      <c r="BR17" s="416"/>
      <c r="BS17" s="416"/>
      <c r="BT17" s="416"/>
      <c r="BU17" s="417"/>
      <c r="BV17" s="415">
        <v>14643247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81.45</v>
      </c>
      <c r="M18" s="528"/>
      <c r="N18" s="528"/>
      <c r="O18" s="528"/>
      <c r="P18" s="528"/>
      <c r="Q18" s="528"/>
      <c r="R18" s="529"/>
      <c r="S18" s="529"/>
      <c r="T18" s="529"/>
      <c r="U18" s="529"/>
      <c r="V18" s="530"/>
      <c r="W18" s="433"/>
      <c r="X18" s="434"/>
      <c r="Y18" s="434"/>
      <c r="Z18" s="434"/>
      <c r="AA18" s="434"/>
      <c r="AB18" s="425"/>
      <c r="AC18" s="531">
        <v>72</v>
      </c>
      <c r="AD18" s="532"/>
      <c r="AE18" s="532"/>
      <c r="AF18" s="532"/>
      <c r="AG18" s="533"/>
      <c r="AH18" s="531">
        <v>69.7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29056754</v>
      </c>
      <c r="BO18" s="416"/>
      <c r="BP18" s="416"/>
      <c r="BQ18" s="416"/>
      <c r="BR18" s="416"/>
      <c r="BS18" s="416"/>
      <c r="BT18" s="416"/>
      <c r="BU18" s="417"/>
      <c r="BV18" s="415">
        <v>28760780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1441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33519238</v>
      </c>
      <c r="BO19" s="416"/>
      <c r="BP19" s="416"/>
      <c r="BQ19" s="416"/>
      <c r="BR19" s="416"/>
      <c r="BS19" s="416"/>
      <c r="BT19" s="416"/>
      <c r="BU19" s="417"/>
      <c r="BV19" s="415">
        <v>32717273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49398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48709293</v>
      </c>
      <c r="BO23" s="416"/>
      <c r="BP23" s="416"/>
      <c r="BQ23" s="416"/>
      <c r="BR23" s="416"/>
      <c r="BS23" s="416"/>
      <c r="BT23" s="416"/>
      <c r="BU23" s="417"/>
      <c r="BV23" s="415">
        <v>47743587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9130</v>
      </c>
      <c r="R24" s="467"/>
      <c r="S24" s="467"/>
      <c r="T24" s="467"/>
      <c r="U24" s="467"/>
      <c r="V24" s="506"/>
      <c r="W24" s="561"/>
      <c r="X24" s="549"/>
      <c r="Y24" s="550"/>
      <c r="Z24" s="465" t="s">
        <v>151</v>
      </c>
      <c r="AA24" s="445"/>
      <c r="AB24" s="445"/>
      <c r="AC24" s="445"/>
      <c r="AD24" s="445"/>
      <c r="AE24" s="445"/>
      <c r="AF24" s="445"/>
      <c r="AG24" s="446"/>
      <c r="AH24" s="466">
        <v>862</v>
      </c>
      <c r="AI24" s="467"/>
      <c r="AJ24" s="467"/>
      <c r="AK24" s="467"/>
      <c r="AL24" s="506"/>
      <c r="AM24" s="466">
        <v>3007518</v>
      </c>
      <c r="AN24" s="467"/>
      <c r="AO24" s="467"/>
      <c r="AP24" s="467"/>
      <c r="AQ24" s="467"/>
      <c r="AR24" s="506"/>
      <c r="AS24" s="466">
        <v>3489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42337037</v>
      </c>
      <c r="BO24" s="416"/>
      <c r="BP24" s="416"/>
      <c r="BQ24" s="416"/>
      <c r="BR24" s="416"/>
      <c r="BS24" s="416"/>
      <c r="BT24" s="416"/>
      <c r="BU24" s="417"/>
      <c r="BV24" s="415">
        <v>40907141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7300</v>
      </c>
      <c r="R25" s="467"/>
      <c r="S25" s="467"/>
      <c r="T25" s="467"/>
      <c r="U25" s="467"/>
      <c r="V25" s="506"/>
      <c r="W25" s="561"/>
      <c r="X25" s="549"/>
      <c r="Y25" s="550"/>
      <c r="Z25" s="465" t="s">
        <v>154</v>
      </c>
      <c r="AA25" s="445"/>
      <c r="AB25" s="445"/>
      <c r="AC25" s="445"/>
      <c r="AD25" s="445"/>
      <c r="AE25" s="445"/>
      <c r="AF25" s="445"/>
      <c r="AG25" s="446"/>
      <c r="AH25" s="466">
        <v>130</v>
      </c>
      <c r="AI25" s="467"/>
      <c r="AJ25" s="467"/>
      <c r="AK25" s="467"/>
      <c r="AL25" s="506"/>
      <c r="AM25" s="466">
        <v>419380</v>
      </c>
      <c r="AN25" s="467"/>
      <c r="AO25" s="467"/>
      <c r="AP25" s="467"/>
      <c r="AQ25" s="467"/>
      <c r="AR25" s="506"/>
      <c r="AS25" s="466">
        <v>3226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3671818</v>
      </c>
      <c r="BO25" s="379"/>
      <c r="BP25" s="379"/>
      <c r="BQ25" s="379"/>
      <c r="BR25" s="379"/>
      <c r="BS25" s="379"/>
      <c r="BT25" s="379"/>
      <c r="BU25" s="380"/>
      <c r="BV25" s="378">
        <v>3742447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6390</v>
      </c>
      <c r="R26" s="467"/>
      <c r="S26" s="467"/>
      <c r="T26" s="467"/>
      <c r="U26" s="467"/>
      <c r="V26" s="506"/>
      <c r="W26" s="561"/>
      <c r="X26" s="549"/>
      <c r="Y26" s="550"/>
      <c r="Z26" s="465" t="s">
        <v>157</v>
      </c>
      <c r="AA26" s="571"/>
      <c r="AB26" s="571"/>
      <c r="AC26" s="571"/>
      <c r="AD26" s="571"/>
      <c r="AE26" s="571"/>
      <c r="AF26" s="571"/>
      <c r="AG26" s="572"/>
      <c r="AH26" s="466">
        <v>91</v>
      </c>
      <c r="AI26" s="467"/>
      <c r="AJ26" s="467"/>
      <c r="AK26" s="467"/>
      <c r="AL26" s="506"/>
      <c r="AM26" s="466">
        <v>321776</v>
      </c>
      <c r="AN26" s="467"/>
      <c r="AO26" s="467"/>
      <c r="AP26" s="467"/>
      <c r="AQ26" s="467"/>
      <c r="AR26" s="506"/>
      <c r="AS26" s="466">
        <v>3536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5790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20350</v>
      </c>
      <c r="AN27" s="467"/>
      <c r="AO27" s="467"/>
      <c r="AP27" s="467"/>
      <c r="AQ27" s="467"/>
      <c r="AR27" s="506"/>
      <c r="AS27" s="466">
        <v>4070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326154</v>
      </c>
      <c r="BO27" s="585"/>
      <c r="BP27" s="585"/>
      <c r="BQ27" s="585"/>
      <c r="BR27" s="585"/>
      <c r="BS27" s="585"/>
      <c r="BT27" s="585"/>
      <c r="BU27" s="586"/>
      <c r="BV27" s="584">
        <v>326101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5090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2313322</v>
      </c>
      <c r="BO28" s="379"/>
      <c r="BP28" s="379"/>
      <c r="BQ28" s="379"/>
      <c r="BR28" s="379"/>
      <c r="BS28" s="379"/>
      <c r="BT28" s="379"/>
      <c r="BU28" s="380"/>
      <c r="BV28" s="378">
        <v>2082197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23</v>
      </c>
      <c r="M29" s="467"/>
      <c r="N29" s="467"/>
      <c r="O29" s="467"/>
      <c r="P29" s="506"/>
      <c r="Q29" s="466">
        <v>4640</v>
      </c>
      <c r="R29" s="467"/>
      <c r="S29" s="467"/>
      <c r="T29" s="467"/>
      <c r="U29" s="467"/>
      <c r="V29" s="506"/>
      <c r="W29" s="562"/>
      <c r="X29" s="563"/>
      <c r="Y29" s="564"/>
      <c r="Z29" s="465" t="s">
        <v>167</v>
      </c>
      <c r="AA29" s="445"/>
      <c r="AB29" s="445"/>
      <c r="AC29" s="445"/>
      <c r="AD29" s="445"/>
      <c r="AE29" s="445"/>
      <c r="AF29" s="445"/>
      <c r="AG29" s="446"/>
      <c r="AH29" s="466">
        <v>867</v>
      </c>
      <c r="AI29" s="467"/>
      <c r="AJ29" s="467"/>
      <c r="AK29" s="467"/>
      <c r="AL29" s="506"/>
      <c r="AM29" s="466">
        <v>3027868</v>
      </c>
      <c r="AN29" s="467"/>
      <c r="AO29" s="467"/>
      <c r="AP29" s="467"/>
      <c r="AQ29" s="467"/>
      <c r="AR29" s="506"/>
      <c r="AS29" s="466">
        <v>3492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3974440</v>
      </c>
      <c r="BO30" s="585"/>
      <c r="BP30" s="585"/>
      <c r="BQ30" s="585"/>
      <c r="BR30" s="585"/>
      <c r="BS30" s="585"/>
      <c r="BT30" s="585"/>
      <c r="BU30" s="586"/>
      <c r="BV30" s="584">
        <v>3070439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福岡県自治振興組合（一般会計）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有明環境整備公社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病院事業債管理特別会計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福岡県自治振興組合（公文書館事業特別会計）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大牟田文化振興財団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大牟田・荒尾清掃施設組合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大牟田市地域活性化センター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福岡県後期高齢者医療広域連合（一般会計）</v>
      </c>
      <c r="BZ37" s="597"/>
      <c r="CA37" s="597"/>
      <c r="CB37" s="597"/>
      <c r="CC37" s="597"/>
      <c r="CD37" s="597"/>
      <c r="CE37" s="597"/>
      <c r="CF37" s="597"/>
      <c r="CG37" s="597"/>
      <c r="CH37" s="597"/>
      <c r="CI37" s="597"/>
      <c r="CJ37" s="597"/>
      <c r="CK37" s="597"/>
      <c r="CL37" s="597"/>
      <c r="CM37" s="597"/>
      <c r="CN37" s="165"/>
      <c r="CO37" s="596">
        <f t="shared" si="3"/>
        <v>17</v>
      </c>
      <c r="CP37" s="596"/>
      <c r="CQ37" s="597" t="str">
        <f>IF('各会計、関係団体の財政状況及び健全化判断比率'!BS10="","",'各会計、関係団体の財政状況及び健全化判断比率'!BS10)</f>
        <v>大牟田市土地開発公社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18</v>
      </c>
      <c r="CP38" s="596"/>
      <c r="CQ38" s="597" t="str">
        <f>IF('各会計、関係団体の財政状況及び健全化判断比率'!BS11="","",'各会計、関係団体の財政状況及び健全化判断比率'!BS11)</f>
        <v>大牟田市立病院</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福岡県南広域水道企業団</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zoomScale="70" zoomScaleNormal="7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520</v>
      </c>
      <c r="D34" s="1181"/>
      <c r="E34" s="1182"/>
      <c r="F34" s="32">
        <v>0.08</v>
      </c>
      <c r="G34" s="33">
        <v>0.01</v>
      </c>
      <c r="H34" s="33">
        <v>0.01</v>
      </c>
      <c r="I34" s="33">
        <v>0.02</v>
      </c>
      <c r="J34" s="34" t="s">
        <v>521</v>
      </c>
      <c r="K34" s="22"/>
      <c r="L34" s="22"/>
      <c r="M34" s="22"/>
      <c r="N34" s="22"/>
      <c r="O34" s="22"/>
      <c r="P34" s="22"/>
    </row>
    <row r="35" spans="1:16" ht="39" customHeight="1">
      <c r="A35" s="22"/>
      <c r="B35" s="35"/>
      <c r="C35" s="1175" t="s">
        <v>522</v>
      </c>
      <c r="D35" s="1176"/>
      <c r="E35" s="1177"/>
      <c r="F35" s="36">
        <v>4.5</v>
      </c>
      <c r="G35" s="37">
        <v>5.08</v>
      </c>
      <c r="H35" s="37">
        <v>5.36</v>
      </c>
      <c r="I35" s="37">
        <v>5.72</v>
      </c>
      <c r="J35" s="38">
        <v>5.64</v>
      </c>
      <c r="K35" s="22"/>
      <c r="L35" s="22"/>
      <c r="M35" s="22"/>
      <c r="N35" s="22"/>
      <c r="O35" s="22"/>
      <c r="P35" s="22"/>
    </row>
    <row r="36" spans="1:16" ht="39" customHeight="1">
      <c r="A36" s="22"/>
      <c r="B36" s="35"/>
      <c r="C36" s="1175" t="s">
        <v>523</v>
      </c>
      <c r="D36" s="1176"/>
      <c r="E36" s="1177"/>
      <c r="F36" s="36">
        <v>2.58</v>
      </c>
      <c r="G36" s="37">
        <v>5.05</v>
      </c>
      <c r="H36" s="37">
        <v>4.45</v>
      </c>
      <c r="I36" s="37">
        <v>1.64</v>
      </c>
      <c r="J36" s="38">
        <v>2.41</v>
      </c>
      <c r="K36" s="22"/>
      <c r="L36" s="22"/>
      <c r="M36" s="22"/>
      <c r="N36" s="22"/>
      <c r="O36" s="22"/>
      <c r="P36" s="22"/>
    </row>
    <row r="37" spans="1:16" ht="39" customHeight="1">
      <c r="A37" s="22"/>
      <c r="B37" s="35"/>
      <c r="C37" s="1175" t="s">
        <v>524</v>
      </c>
      <c r="D37" s="1176"/>
      <c r="E37" s="1177"/>
      <c r="F37" s="36">
        <v>0.31</v>
      </c>
      <c r="G37" s="37">
        <v>0.35</v>
      </c>
      <c r="H37" s="37">
        <v>0.1</v>
      </c>
      <c r="I37" s="37">
        <v>0.75</v>
      </c>
      <c r="J37" s="38">
        <v>0.54</v>
      </c>
      <c r="K37" s="22"/>
      <c r="L37" s="22"/>
      <c r="M37" s="22"/>
      <c r="N37" s="22"/>
      <c r="O37" s="22"/>
      <c r="P37" s="22"/>
    </row>
    <row r="38" spans="1:16" ht="39" customHeight="1">
      <c r="A38" s="22"/>
      <c r="B38" s="35"/>
      <c r="C38" s="1175" t="s">
        <v>525</v>
      </c>
      <c r="D38" s="1176"/>
      <c r="E38" s="1177"/>
      <c r="F38" s="36">
        <v>0</v>
      </c>
      <c r="G38" s="37">
        <v>0.01</v>
      </c>
      <c r="H38" s="37">
        <v>0.13</v>
      </c>
      <c r="I38" s="37">
        <v>0.01</v>
      </c>
      <c r="J38" s="38">
        <v>0.47</v>
      </c>
      <c r="K38" s="22"/>
      <c r="L38" s="22"/>
      <c r="M38" s="22"/>
      <c r="N38" s="22"/>
      <c r="O38" s="22"/>
      <c r="P38" s="22"/>
    </row>
    <row r="39" spans="1:16" ht="39" customHeight="1">
      <c r="A39" s="22"/>
      <c r="B39" s="35"/>
      <c r="C39" s="1175" t="s">
        <v>526</v>
      </c>
      <c r="D39" s="1176"/>
      <c r="E39" s="1177"/>
      <c r="F39" s="36">
        <v>0.1</v>
      </c>
      <c r="G39" s="37">
        <v>0.14000000000000001</v>
      </c>
      <c r="H39" s="37">
        <v>0.11</v>
      </c>
      <c r="I39" s="37">
        <v>0.13</v>
      </c>
      <c r="J39" s="38">
        <v>0.13</v>
      </c>
      <c r="K39" s="22"/>
      <c r="L39" s="22"/>
      <c r="M39" s="22"/>
      <c r="N39" s="22"/>
      <c r="O39" s="22"/>
      <c r="P39" s="22"/>
    </row>
    <row r="40" spans="1:16" ht="39" customHeight="1">
      <c r="A40" s="22"/>
      <c r="B40" s="35"/>
      <c r="C40" s="1175" t="s">
        <v>527</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529</v>
      </c>
      <c r="D43" s="1179"/>
      <c r="E43" s="1180"/>
      <c r="F43" s="41">
        <v>0</v>
      </c>
      <c r="G43" s="42">
        <v>0</v>
      </c>
      <c r="H43" s="42">
        <v>0</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zoomScale="70" zoomScaleNormal="7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11</v>
      </c>
      <c r="C45" s="1192"/>
      <c r="D45" s="58"/>
      <c r="E45" s="1197" t="s">
        <v>12</v>
      </c>
      <c r="F45" s="1197"/>
      <c r="G45" s="1197"/>
      <c r="H45" s="1197"/>
      <c r="I45" s="1197"/>
      <c r="J45" s="1198"/>
      <c r="K45" s="59">
        <v>6615</v>
      </c>
      <c r="L45" s="60">
        <v>6279</v>
      </c>
      <c r="M45" s="60">
        <v>6018</v>
      </c>
      <c r="N45" s="60">
        <v>6085</v>
      </c>
      <c r="O45" s="61">
        <v>6013</v>
      </c>
      <c r="P45" s="48"/>
      <c r="Q45" s="48"/>
      <c r="R45" s="48"/>
      <c r="S45" s="48"/>
      <c r="T45" s="48"/>
      <c r="U45" s="48"/>
    </row>
    <row r="46" spans="1:21" ht="30.75" customHeight="1">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15</v>
      </c>
      <c r="F48" s="1185"/>
      <c r="G48" s="1185"/>
      <c r="H48" s="1185"/>
      <c r="I48" s="1185"/>
      <c r="J48" s="1186"/>
      <c r="K48" s="63">
        <v>1148</v>
      </c>
      <c r="L48" s="64">
        <v>1106</v>
      </c>
      <c r="M48" s="64">
        <v>1082</v>
      </c>
      <c r="N48" s="64">
        <v>1109</v>
      </c>
      <c r="O48" s="65">
        <v>1087</v>
      </c>
      <c r="P48" s="48"/>
      <c r="Q48" s="48"/>
      <c r="R48" s="48"/>
      <c r="S48" s="48"/>
      <c r="T48" s="48"/>
      <c r="U48" s="48"/>
    </row>
    <row r="49" spans="1:21" ht="30.75" customHeight="1">
      <c r="A49" s="48"/>
      <c r="B49" s="1193"/>
      <c r="C49" s="1194"/>
      <c r="D49" s="62"/>
      <c r="E49" s="1185" t="s">
        <v>16</v>
      </c>
      <c r="F49" s="1185"/>
      <c r="G49" s="1185"/>
      <c r="H49" s="1185"/>
      <c r="I49" s="1185"/>
      <c r="J49" s="1186"/>
      <c r="K49" s="63">
        <v>354</v>
      </c>
      <c r="L49" s="64">
        <v>333</v>
      </c>
      <c r="M49" s="64">
        <v>326</v>
      </c>
      <c r="N49" s="64">
        <v>316</v>
      </c>
      <c r="O49" s="65">
        <v>316</v>
      </c>
      <c r="P49" s="48"/>
      <c r="Q49" s="48"/>
      <c r="R49" s="48"/>
      <c r="S49" s="48"/>
      <c r="T49" s="48"/>
      <c r="U49" s="48"/>
    </row>
    <row r="50" spans="1:21" ht="30.75" customHeight="1">
      <c r="A50" s="48"/>
      <c r="B50" s="1193"/>
      <c r="C50" s="1194"/>
      <c r="D50" s="62"/>
      <c r="E50" s="1185" t="s">
        <v>17</v>
      </c>
      <c r="F50" s="1185"/>
      <c r="G50" s="1185"/>
      <c r="H50" s="1185"/>
      <c r="I50" s="1185"/>
      <c r="J50" s="1186"/>
      <c r="K50" s="63">
        <v>20</v>
      </c>
      <c r="L50" s="64">
        <v>17</v>
      </c>
      <c r="M50" s="64">
        <v>16</v>
      </c>
      <c r="N50" s="64">
        <v>16</v>
      </c>
      <c r="O50" s="65">
        <v>15</v>
      </c>
      <c r="P50" s="48"/>
      <c r="Q50" s="48"/>
      <c r="R50" s="48"/>
      <c r="S50" s="48"/>
      <c r="T50" s="48"/>
      <c r="U50" s="48"/>
    </row>
    <row r="51" spans="1:21" ht="30.75" customHeight="1">
      <c r="A51" s="48"/>
      <c r="B51" s="1195"/>
      <c r="C51" s="1196"/>
      <c r="D51" s="66"/>
      <c r="E51" s="1185" t="s">
        <v>18</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c r="A52" s="48"/>
      <c r="B52" s="1183" t="s">
        <v>19</v>
      </c>
      <c r="C52" s="1184"/>
      <c r="D52" s="66"/>
      <c r="E52" s="1185" t="s">
        <v>20</v>
      </c>
      <c r="F52" s="1185"/>
      <c r="G52" s="1185"/>
      <c r="H52" s="1185"/>
      <c r="I52" s="1185"/>
      <c r="J52" s="1186"/>
      <c r="K52" s="63">
        <v>5169</v>
      </c>
      <c r="L52" s="64">
        <v>5352</v>
      </c>
      <c r="M52" s="64">
        <v>5229</v>
      </c>
      <c r="N52" s="64">
        <v>5393</v>
      </c>
      <c r="O52" s="65">
        <v>5301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2968</v>
      </c>
      <c r="L53" s="69">
        <v>2383</v>
      </c>
      <c r="M53" s="69">
        <v>2213</v>
      </c>
      <c r="N53" s="69">
        <v>2133</v>
      </c>
      <c r="O53" s="70">
        <v>2130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zoomScale="70" zoomScaleNormal="7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99" t="s">
        <v>24</v>
      </c>
      <c r="C41" s="1200"/>
      <c r="D41" s="81"/>
      <c r="E41" s="1205" t="s">
        <v>25</v>
      </c>
      <c r="F41" s="1205"/>
      <c r="G41" s="1205"/>
      <c r="H41" s="1206"/>
      <c r="I41" s="82">
        <v>55101</v>
      </c>
      <c r="J41" s="83">
        <v>53217</v>
      </c>
      <c r="K41" s="83">
        <v>52645</v>
      </c>
      <c r="L41" s="83">
        <v>52818</v>
      </c>
      <c r="M41" s="84">
        <v>53330</v>
      </c>
    </row>
    <row r="42" spans="2:13" ht="27.75" customHeight="1">
      <c r="B42" s="1201"/>
      <c r="C42" s="1202"/>
      <c r="D42" s="85"/>
      <c r="E42" s="1207" t="s">
        <v>26</v>
      </c>
      <c r="F42" s="1207"/>
      <c r="G42" s="1207"/>
      <c r="H42" s="1208"/>
      <c r="I42" s="86">
        <v>3</v>
      </c>
      <c r="J42" s="87">
        <v>2</v>
      </c>
      <c r="K42" s="87">
        <v>2</v>
      </c>
      <c r="L42" s="87">
        <v>1</v>
      </c>
      <c r="M42" s="88">
        <v>237</v>
      </c>
    </row>
    <row r="43" spans="2:13" ht="27.75" customHeight="1">
      <c r="B43" s="1201"/>
      <c r="C43" s="1202"/>
      <c r="D43" s="85"/>
      <c r="E43" s="1207" t="s">
        <v>27</v>
      </c>
      <c r="F43" s="1207"/>
      <c r="G43" s="1207"/>
      <c r="H43" s="1208"/>
      <c r="I43" s="86">
        <v>16763</v>
      </c>
      <c r="J43" s="87">
        <v>16007</v>
      </c>
      <c r="K43" s="87">
        <v>15162</v>
      </c>
      <c r="L43" s="87">
        <v>15133</v>
      </c>
      <c r="M43" s="88">
        <v>14990</v>
      </c>
    </row>
    <row r="44" spans="2:13" ht="27.75" customHeight="1">
      <c r="B44" s="1201"/>
      <c r="C44" s="1202"/>
      <c r="D44" s="85"/>
      <c r="E44" s="1207" t="s">
        <v>28</v>
      </c>
      <c r="F44" s="1207"/>
      <c r="G44" s="1207"/>
      <c r="H44" s="1208"/>
      <c r="I44" s="86">
        <v>1790</v>
      </c>
      <c r="J44" s="87">
        <v>1464</v>
      </c>
      <c r="K44" s="87">
        <v>1140</v>
      </c>
      <c r="L44" s="87">
        <v>823</v>
      </c>
      <c r="M44" s="88">
        <v>503</v>
      </c>
    </row>
    <row r="45" spans="2:13" ht="27.75" customHeight="1">
      <c r="B45" s="1201"/>
      <c r="C45" s="1202"/>
      <c r="D45" s="85"/>
      <c r="E45" s="1207" t="s">
        <v>29</v>
      </c>
      <c r="F45" s="1207"/>
      <c r="G45" s="1207"/>
      <c r="H45" s="1208"/>
      <c r="I45" s="86">
        <v>11042</v>
      </c>
      <c r="J45" s="87">
        <v>11169</v>
      </c>
      <c r="K45" s="87">
        <v>10721</v>
      </c>
      <c r="L45" s="87">
        <v>9734</v>
      </c>
      <c r="M45" s="88">
        <v>9009</v>
      </c>
    </row>
    <row r="46" spans="2:13" ht="27.75" customHeight="1">
      <c r="B46" s="1201"/>
      <c r="C46" s="1202"/>
      <c r="D46" s="85"/>
      <c r="E46" s="1207" t="s">
        <v>30</v>
      </c>
      <c r="F46" s="1207"/>
      <c r="G46" s="1207"/>
      <c r="H46" s="1208"/>
      <c r="I46" s="86">
        <v>6</v>
      </c>
      <c r="J46" s="87">
        <v>2</v>
      </c>
      <c r="K46" s="87">
        <v>1</v>
      </c>
      <c r="L46" s="87">
        <v>5</v>
      </c>
      <c r="M46" s="88">
        <v>2</v>
      </c>
    </row>
    <row r="47" spans="2:13" ht="27.75" customHeight="1">
      <c r="B47" s="1201"/>
      <c r="C47" s="1202"/>
      <c r="D47" s="85"/>
      <c r="E47" s="1207" t="s">
        <v>31</v>
      </c>
      <c r="F47" s="1207"/>
      <c r="G47" s="1207"/>
      <c r="H47" s="1208"/>
      <c r="I47" s="86" t="s">
        <v>489</v>
      </c>
      <c r="J47" s="87" t="s">
        <v>489</v>
      </c>
      <c r="K47" s="87" t="s">
        <v>489</v>
      </c>
      <c r="L47" s="87" t="s">
        <v>489</v>
      </c>
      <c r="M47" s="88" t="s">
        <v>489</v>
      </c>
    </row>
    <row r="48" spans="2:13" ht="27.75" customHeight="1">
      <c r="B48" s="1203"/>
      <c r="C48" s="1204"/>
      <c r="D48" s="85"/>
      <c r="E48" s="1207" t="s">
        <v>32</v>
      </c>
      <c r="F48" s="1207"/>
      <c r="G48" s="1207"/>
      <c r="H48" s="1208"/>
      <c r="I48" s="86" t="s">
        <v>489</v>
      </c>
      <c r="J48" s="87" t="s">
        <v>489</v>
      </c>
      <c r="K48" s="87" t="s">
        <v>489</v>
      </c>
      <c r="L48" s="87" t="s">
        <v>489</v>
      </c>
      <c r="M48" s="88" t="s">
        <v>489</v>
      </c>
    </row>
    <row r="49" spans="2:13" ht="27.75" customHeight="1">
      <c r="B49" s="1209" t="s">
        <v>33</v>
      </c>
      <c r="C49" s="1210"/>
      <c r="D49" s="89"/>
      <c r="E49" s="1207" t="s">
        <v>34</v>
      </c>
      <c r="F49" s="1207"/>
      <c r="G49" s="1207"/>
      <c r="H49" s="1208"/>
      <c r="I49" s="86">
        <v>4260</v>
      </c>
      <c r="J49" s="87">
        <v>4922</v>
      </c>
      <c r="K49" s="87">
        <v>5743</v>
      </c>
      <c r="L49" s="87">
        <v>5960</v>
      </c>
      <c r="M49" s="88">
        <v>6505</v>
      </c>
    </row>
    <row r="50" spans="2:13" ht="27.75" customHeight="1">
      <c r="B50" s="1201"/>
      <c r="C50" s="1202"/>
      <c r="D50" s="85"/>
      <c r="E50" s="1207" t="s">
        <v>35</v>
      </c>
      <c r="F50" s="1207"/>
      <c r="G50" s="1207"/>
      <c r="H50" s="1208"/>
      <c r="I50" s="86">
        <v>10657</v>
      </c>
      <c r="J50" s="87">
        <v>9238</v>
      </c>
      <c r="K50" s="87">
        <v>8393</v>
      </c>
      <c r="L50" s="87">
        <v>8162</v>
      </c>
      <c r="M50" s="88">
        <v>8354</v>
      </c>
    </row>
    <row r="51" spans="2:13" ht="27.75" customHeight="1">
      <c r="B51" s="1203"/>
      <c r="C51" s="1204"/>
      <c r="D51" s="85"/>
      <c r="E51" s="1207" t="s">
        <v>36</v>
      </c>
      <c r="F51" s="1207"/>
      <c r="G51" s="1207"/>
      <c r="H51" s="1208"/>
      <c r="I51" s="86">
        <v>42393</v>
      </c>
      <c r="J51" s="87">
        <v>43030</v>
      </c>
      <c r="K51" s="87">
        <v>43119</v>
      </c>
      <c r="L51" s="87">
        <v>43640</v>
      </c>
      <c r="M51" s="88">
        <v>44359</v>
      </c>
    </row>
    <row r="52" spans="2:13" ht="27.75" customHeight="1" thickBot="1">
      <c r="B52" s="1211" t="s">
        <v>37</v>
      </c>
      <c r="C52" s="1212"/>
      <c r="D52" s="90"/>
      <c r="E52" s="1213" t="s">
        <v>38</v>
      </c>
      <c r="F52" s="1213"/>
      <c r="G52" s="1213"/>
      <c r="H52" s="1214"/>
      <c r="I52" s="91">
        <v>27396</v>
      </c>
      <c r="J52" s="92">
        <v>24671</v>
      </c>
      <c r="K52" s="92">
        <v>22416</v>
      </c>
      <c r="L52" s="92">
        <v>20750</v>
      </c>
      <c r="M52" s="93">
        <v>18854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22722</v>
      </c>
      <c r="E3" s="116"/>
      <c r="F3" s="117">
        <v>41433</v>
      </c>
      <c r="G3" s="118"/>
      <c r="H3" s="119"/>
    </row>
    <row r="4" spans="1:8">
      <c r="A4" s="120"/>
      <c r="B4" s="121"/>
      <c r="C4" s="122"/>
      <c r="D4" s="123">
        <v>17312</v>
      </c>
      <c r="E4" s="124"/>
      <c r="F4" s="125">
        <v>22351</v>
      </c>
      <c r="G4" s="126"/>
      <c r="H4" s="127"/>
    </row>
    <row r="5" spans="1:8">
      <c r="A5" s="108" t="s">
        <v>508</v>
      </c>
      <c r="B5" s="113"/>
      <c r="C5" s="114"/>
      <c r="D5" s="115">
        <v>27062</v>
      </c>
      <c r="E5" s="116"/>
      <c r="F5" s="117">
        <v>43493</v>
      </c>
      <c r="G5" s="118"/>
      <c r="H5" s="119"/>
    </row>
    <row r="6" spans="1:8">
      <c r="A6" s="120"/>
      <c r="B6" s="121"/>
      <c r="C6" s="122"/>
      <c r="D6" s="123">
        <v>14221</v>
      </c>
      <c r="E6" s="124"/>
      <c r="F6" s="125">
        <v>23254</v>
      </c>
      <c r="G6" s="126"/>
      <c r="H6" s="127"/>
    </row>
    <row r="7" spans="1:8">
      <c r="A7" s="108" t="s">
        <v>509</v>
      </c>
      <c r="B7" s="113"/>
      <c r="C7" s="114"/>
      <c r="D7" s="115">
        <v>37046</v>
      </c>
      <c r="E7" s="116"/>
      <c r="F7" s="117">
        <v>50840</v>
      </c>
      <c r="G7" s="118"/>
      <c r="H7" s="119"/>
    </row>
    <row r="8" spans="1:8">
      <c r="A8" s="120"/>
      <c r="B8" s="121"/>
      <c r="C8" s="122"/>
      <c r="D8" s="123">
        <v>14779</v>
      </c>
      <c r="E8" s="124"/>
      <c r="F8" s="125">
        <v>25367</v>
      </c>
      <c r="G8" s="126"/>
      <c r="H8" s="127"/>
    </row>
    <row r="9" spans="1:8">
      <c r="A9" s="108" t="s">
        <v>510</v>
      </c>
      <c r="B9" s="113"/>
      <c r="C9" s="114"/>
      <c r="D9" s="115">
        <v>40762</v>
      </c>
      <c r="E9" s="116"/>
      <c r="F9" s="117">
        <v>53605</v>
      </c>
      <c r="G9" s="118"/>
      <c r="H9" s="119"/>
    </row>
    <row r="10" spans="1:8">
      <c r="A10" s="120"/>
      <c r="B10" s="121"/>
      <c r="C10" s="122"/>
      <c r="D10" s="123">
        <v>18633</v>
      </c>
      <c r="E10" s="124"/>
      <c r="F10" s="125">
        <v>28343</v>
      </c>
      <c r="G10" s="126"/>
      <c r="H10" s="127"/>
    </row>
    <row r="11" spans="1:8">
      <c r="A11" s="108" t="s">
        <v>511</v>
      </c>
      <c r="B11" s="113"/>
      <c r="C11" s="114"/>
      <c r="D11" s="115">
        <v>37165</v>
      </c>
      <c r="E11" s="116"/>
      <c r="F11" s="117">
        <v>44267</v>
      </c>
      <c r="G11" s="118"/>
      <c r="H11" s="119"/>
    </row>
    <row r="12" spans="1:8">
      <c r="A12" s="120"/>
      <c r="B12" s="121"/>
      <c r="C12" s="128"/>
      <c r="D12" s="123">
        <v>22859</v>
      </c>
      <c r="E12" s="124"/>
      <c r="F12" s="125">
        <v>26161</v>
      </c>
      <c r="G12" s="126"/>
      <c r="H12" s="127"/>
    </row>
    <row r="13" spans="1:8">
      <c r="A13" s="108"/>
      <c r="B13" s="113"/>
      <c r="C13" s="129"/>
      <c r="D13" s="130">
        <v>32951</v>
      </c>
      <c r="E13" s="131"/>
      <c r="F13" s="132">
        <v>46728</v>
      </c>
      <c r="G13" s="133"/>
      <c r="H13" s="119"/>
    </row>
    <row r="14" spans="1:8">
      <c r="A14" s="120"/>
      <c r="B14" s="121"/>
      <c r="C14" s="122"/>
      <c r="D14" s="123">
        <v>17561</v>
      </c>
      <c r="E14" s="124"/>
      <c r="F14" s="125">
        <v>25095</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2.58</v>
      </c>
      <c r="C19" s="134">
        <f>ROUND(VALUE(SUBSTITUTE(実質収支比率等に係る経年分析!G$48,"▲","-")),2)</f>
        <v>5.0599999999999996</v>
      </c>
      <c r="D19" s="134">
        <f>ROUND(VALUE(SUBSTITUTE(実質収支比率等に係る経年分析!H$48,"▲","-")),2)</f>
        <v>4.45</v>
      </c>
      <c r="E19" s="134">
        <f>ROUND(VALUE(SUBSTITUTE(実質収支比率等に係る経年分析!I$48,"▲","-")),2)</f>
        <v>1.64</v>
      </c>
      <c r="F19" s="134">
        <f>ROUND(VALUE(SUBSTITUTE(実質収支比率等に係る経年分析!J$48,"▲","-")),2)</f>
        <v>2.42</v>
      </c>
    </row>
    <row r="20" spans="1:11">
      <c r="A20" s="134" t="s">
        <v>43</v>
      </c>
      <c r="B20" s="134">
        <f>ROUND(VALUE(SUBSTITUTE(実質収支比率等に係る経年分析!F$47,"▲","-")),2)</f>
        <v>1.37</v>
      </c>
      <c r="C20" s="134">
        <f>ROUND(VALUE(SUBSTITUTE(実質収支比率等に係る経年分析!G$47,"▲","-")),2)</f>
        <v>2.65</v>
      </c>
      <c r="D20" s="134">
        <f>ROUND(VALUE(SUBSTITUTE(実質収支比率等に係る経年分析!H$47,"▲","-")),2)</f>
        <v>5.3</v>
      </c>
      <c r="E20" s="134">
        <f>ROUND(VALUE(SUBSTITUTE(実質収支比率等に係る経年分析!I$47,"▲","-")),2)</f>
        <v>7.42</v>
      </c>
      <c r="F20" s="134">
        <f>ROUND(VALUE(SUBSTITUTE(実質収支比率等に係る経年分析!J$47,"▲","-")),2)</f>
        <v>8.1300000000000008</v>
      </c>
    </row>
    <row r="21" spans="1:11">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3.96</v>
      </c>
      <c r="D21" s="134">
        <f>IF(ISNUMBER(VALUE(SUBSTITUTE(実質収支比率等に係る経年分析!H$49,"▲","-"))),ROUND(VALUE(SUBSTITUTE(実質収支比率等に係る経年分析!H$49,"▲","-")),2),NA())</f>
        <v>1.86</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1.61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病院事業債管理特別会計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5.64</v>
      </c>
    </row>
    <row r="36" spans="1:16">
      <c r="A36" s="135" t="str">
        <f>IF(連結実質赤字比率に係る赤字・黒字の構成分析!C$34="",NA(),連結実質赤字比率に係る赤字・黒字の構成分析!C$34)</f>
        <v>国民健康保険事業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0.02</v>
      </c>
      <c r="J36" s="135">
        <f>IF(ROUND(VALUE(SUBSTITUTE(連結実質赤字比率に係る赤字・黒字の構成分析!J$34,"▲", "-")), 2) &lt; 0, ABS(ROUND(VALUE(SUBSTITUTE(連結実質赤字比率に係る赤字・黒字の構成分析!J$34,"▲", "-")), 2)), NA())</f>
        <v>0.27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5169</v>
      </c>
      <c r="E42" s="136"/>
      <c r="F42" s="136"/>
      <c r="G42" s="136">
        <f>'実質公債費比率（分子）の構造'!L$52</f>
        <v>5352</v>
      </c>
      <c r="H42" s="136"/>
      <c r="I42" s="136"/>
      <c r="J42" s="136">
        <f>'実質公債費比率（分子）の構造'!M$52</f>
        <v>5229</v>
      </c>
      <c r="K42" s="136"/>
      <c r="L42" s="136"/>
      <c r="M42" s="136">
        <f>'実質公債費比率（分子）の構造'!N$52</f>
        <v>5393</v>
      </c>
      <c r="N42" s="136"/>
      <c r="O42" s="136"/>
      <c r="P42" s="136">
        <f>'実質公債費比率（分子）の構造'!O$52</f>
        <v>5301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17</v>
      </c>
      <c r="F44" s="136"/>
      <c r="G44" s="136"/>
      <c r="H44" s="136">
        <f>'実質公債費比率（分子）の構造'!M$50</f>
        <v>16</v>
      </c>
      <c r="I44" s="136"/>
      <c r="J44" s="136"/>
      <c r="K44" s="136">
        <f>'実質公債費比率（分子）の構造'!N$50</f>
        <v>16</v>
      </c>
      <c r="L44" s="136"/>
      <c r="M44" s="136"/>
      <c r="N44" s="136">
        <f>'実質公債費比率（分子）の構造'!O$50</f>
        <v>15</v>
      </c>
      <c r="O44" s="136"/>
      <c r="P44" s="136"/>
    </row>
    <row r="45" spans="1:16">
      <c r="A45" s="136" t="s">
        <v>54</v>
      </c>
      <c r="B45" s="136">
        <f>'実質公債費比率（分子）の構造'!K$49</f>
        <v>354</v>
      </c>
      <c r="C45" s="136"/>
      <c r="D45" s="136"/>
      <c r="E45" s="136">
        <f>'実質公債費比率（分子）の構造'!L$49</f>
        <v>333</v>
      </c>
      <c r="F45" s="136"/>
      <c r="G45" s="136"/>
      <c r="H45" s="136">
        <f>'実質公債費比率（分子）の構造'!M$49</f>
        <v>326</v>
      </c>
      <c r="I45" s="136"/>
      <c r="J45" s="136"/>
      <c r="K45" s="136">
        <f>'実質公債費比率（分子）の構造'!N$49</f>
        <v>316</v>
      </c>
      <c r="L45" s="136"/>
      <c r="M45" s="136"/>
      <c r="N45" s="136">
        <f>'実質公債費比率（分子）の構造'!O$49</f>
        <v>316</v>
      </c>
      <c r="O45" s="136"/>
      <c r="P45" s="136"/>
    </row>
    <row r="46" spans="1:16">
      <c r="A46" s="136" t="s">
        <v>55</v>
      </c>
      <c r="B46" s="136">
        <f>'実質公債費比率（分子）の構造'!K$48</f>
        <v>1148</v>
      </c>
      <c r="C46" s="136"/>
      <c r="D46" s="136"/>
      <c r="E46" s="136">
        <f>'実質公債費比率（分子）の構造'!L$48</f>
        <v>1106</v>
      </c>
      <c r="F46" s="136"/>
      <c r="G46" s="136"/>
      <c r="H46" s="136">
        <f>'実質公債費比率（分子）の構造'!M$48</f>
        <v>1082</v>
      </c>
      <c r="I46" s="136"/>
      <c r="J46" s="136"/>
      <c r="K46" s="136">
        <f>'実質公債費比率（分子）の構造'!N$48</f>
        <v>1109</v>
      </c>
      <c r="L46" s="136"/>
      <c r="M46" s="136"/>
      <c r="N46" s="136">
        <f>'実質公債費比率（分子）の構造'!O$48</f>
        <v>1087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6615</v>
      </c>
      <c r="C49" s="136"/>
      <c r="D49" s="136"/>
      <c r="E49" s="136">
        <f>'実質公債費比率（分子）の構造'!L$45</f>
        <v>6279</v>
      </c>
      <c r="F49" s="136"/>
      <c r="G49" s="136"/>
      <c r="H49" s="136">
        <f>'実質公債費比率（分子）の構造'!M$45</f>
        <v>6018</v>
      </c>
      <c r="I49" s="136"/>
      <c r="J49" s="136"/>
      <c r="K49" s="136">
        <f>'実質公債費比率（分子）の構造'!N$45</f>
        <v>6085</v>
      </c>
      <c r="L49" s="136"/>
      <c r="M49" s="136"/>
      <c r="N49" s="136">
        <f>'実質公債費比率（分子）の構造'!O$45</f>
        <v>6013</v>
      </c>
      <c r="O49" s="136"/>
      <c r="P49" s="136"/>
    </row>
    <row r="50" spans="1:16">
      <c r="A50" s="136" t="s">
        <v>59</v>
      </c>
      <c r="B50" s="136" t="e">
        <f>NA()</f>
        <v>#N/A</v>
      </c>
      <c r="C50" s="136">
        <f>IF(ISNUMBER('実質公債費比率（分子）の構造'!K$53),'実質公債費比率（分子）の構造'!K$53,NA())</f>
        <v>2968</v>
      </c>
      <c r="D50" s="136" t="e">
        <f>NA()</f>
        <v>#N/A</v>
      </c>
      <c r="E50" s="136" t="e">
        <f>NA()</f>
        <v>#N/A</v>
      </c>
      <c r="F50" s="136">
        <f>IF(ISNUMBER('実質公債費比率（分子）の構造'!L$53),'実質公債費比率（分子）の構造'!L$53,NA())</f>
        <v>2383</v>
      </c>
      <c r="G50" s="136" t="e">
        <f>NA()</f>
        <v>#N/A</v>
      </c>
      <c r="H50" s="136" t="e">
        <f>NA()</f>
        <v>#N/A</v>
      </c>
      <c r="I50" s="136">
        <f>IF(ISNUMBER('実質公債費比率（分子）の構造'!M$53),'実質公債費比率（分子）の構造'!M$53,NA())</f>
        <v>2213</v>
      </c>
      <c r="J50" s="136" t="e">
        <f>NA()</f>
        <v>#N/A</v>
      </c>
      <c r="K50" s="136" t="e">
        <f>NA()</f>
        <v>#N/A</v>
      </c>
      <c r="L50" s="136">
        <f>IF(ISNUMBER('実質公債費比率（分子）の構造'!N$53),'実質公債費比率（分子）の構造'!N$53,NA())</f>
        <v>2133</v>
      </c>
      <c r="M50" s="136" t="e">
        <f>NA()</f>
        <v>#N/A</v>
      </c>
      <c r="N50" s="136" t="e">
        <f>NA()</f>
        <v>#N/A</v>
      </c>
      <c r="O50" s="136">
        <f>IF(ISNUMBER('実質公債費比率（分子）の構造'!O$53),'実質公債費比率（分子）の構造'!O$53,NA())</f>
        <v>2130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42393</v>
      </c>
      <c r="E56" s="135"/>
      <c r="F56" s="135"/>
      <c r="G56" s="135">
        <f>'将来負担比率（分子）の構造'!J$51</f>
        <v>43030</v>
      </c>
      <c r="H56" s="135"/>
      <c r="I56" s="135"/>
      <c r="J56" s="135">
        <f>'将来負担比率（分子）の構造'!K$51</f>
        <v>43119</v>
      </c>
      <c r="K56" s="135"/>
      <c r="L56" s="135"/>
      <c r="M56" s="135">
        <f>'将来負担比率（分子）の構造'!L$51</f>
        <v>43640</v>
      </c>
      <c r="N56" s="135"/>
      <c r="O56" s="135"/>
      <c r="P56" s="135">
        <f>'将来負担比率（分子）の構造'!M$51</f>
        <v>44359</v>
      </c>
    </row>
    <row r="57" spans="1:16">
      <c r="A57" s="135" t="s">
        <v>35</v>
      </c>
      <c r="B57" s="135"/>
      <c r="C57" s="135"/>
      <c r="D57" s="135">
        <f>'将来負担比率（分子）の構造'!I$50</f>
        <v>10657</v>
      </c>
      <c r="E57" s="135"/>
      <c r="F57" s="135"/>
      <c r="G57" s="135">
        <f>'将来負担比率（分子）の構造'!J$50</f>
        <v>9238</v>
      </c>
      <c r="H57" s="135"/>
      <c r="I57" s="135"/>
      <c r="J57" s="135">
        <f>'将来負担比率（分子）の構造'!K$50</f>
        <v>8393</v>
      </c>
      <c r="K57" s="135"/>
      <c r="L57" s="135"/>
      <c r="M57" s="135">
        <f>'将来負担比率（分子）の構造'!L$50</f>
        <v>8162</v>
      </c>
      <c r="N57" s="135"/>
      <c r="O57" s="135"/>
      <c r="P57" s="135">
        <f>'将来負担比率（分子）の構造'!M$50</f>
        <v>8354</v>
      </c>
    </row>
    <row r="58" spans="1:16">
      <c r="A58" s="135" t="s">
        <v>34</v>
      </c>
      <c r="B58" s="135"/>
      <c r="C58" s="135"/>
      <c r="D58" s="135">
        <f>'将来負担比率（分子）の構造'!I$49</f>
        <v>4260</v>
      </c>
      <c r="E58" s="135"/>
      <c r="F58" s="135"/>
      <c r="G58" s="135">
        <f>'将来負担比率（分子）の構造'!J$49</f>
        <v>4922</v>
      </c>
      <c r="H58" s="135"/>
      <c r="I58" s="135"/>
      <c r="J58" s="135">
        <f>'将来負担比率（分子）の構造'!K$49</f>
        <v>5743</v>
      </c>
      <c r="K58" s="135"/>
      <c r="L58" s="135"/>
      <c r="M58" s="135">
        <f>'将来負担比率（分子）の構造'!L$49</f>
        <v>5960</v>
      </c>
      <c r="N58" s="135"/>
      <c r="O58" s="135"/>
      <c r="P58" s="135">
        <f>'将来負担比率（分子）の構造'!M$49</f>
        <v>6505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2</v>
      </c>
      <c r="F61" s="135"/>
      <c r="G61" s="135"/>
      <c r="H61" s="135">
        <f>'将来負担比率（分子）の構造'!K$46</f>
        <v>1</v>
      </c>
      <c r="I61" s="135"/>
      <c r="J61" s="135"/>
      <c r="K61" s="135">
        <f>'将来負担比率（分子）の構造'!L$46</f>
        <v>5</v>
      </c>
      <c r="L61" s="135"/>
      <c r="M61" s="135"/>
      <c r="N61" s="135">
        <f>'将来負担比率（分子）の構造'!M$46</f>
        <v>2</v>
      </c>
      <c r="O61" s="135"/>
      <c r="P61" s="135"/>
    </row>
    <row r="62" spans="1:16">
      <c r="A62" s="135" t="s">
        <v>29</v>
      </c>
      <c r="B62" s="135">
        <f>'将来負担比率（分子）の構造'!I$45</f>
        <v>11042</v>
      </c>
      <c r="C62" s="135"/>
      <c r="D62" s="135"/>
      <c r="E62" s="135">
        <f>'将来負担比率（分子）の構造'!J$45</f>
        <v>11169</v>
      </c>
      <c r="F62" s="135"/>
      <c r="G62" s="135"/>
      <c r="H62" s="135">
        <f>'将来負担比率（分子）の構造'!K$45</f>
        <v>10721</v>
      </c>
      <c r="I62" s="135"/>
      <c r="J62" s="135"/>
      <c r="K62" s="135">
        <f>'将来負担比率（分子）の構造'!L$45</f>
        <v>9734</v>
      </c>
      <c r="L62" s="135"/>
      <c r="M62" s="135"/>
      <c r="N62" s="135">
        <f>'将来負担比率（分子）の構造'!M$45</f>
        <v>9009</v>
      </c>
      <c r="O62" s="135"/>
      <c r="P62" s="135"/>
    </row>
    <row r="63" spans="1:16">
      <c r="A63" s="135" t="s">
        <v>28</v>
      </c>
      <c r="B63" s="135">
        <f>'将来負担比率（分子）の構造'!I$44</f>
        <v>1790</v>
      </c>
      <c r="C63" s="135"/>
      <c r="D63" s="135"/>
      <c r="E63" s="135">
        <f>'将来負担比率（分子）の構造'!J$44</f>
        <v>1464</v>
      </c>
      <c r="F63" s="135"/>
      <c r="G63" s="135"/>
      <c r="H63" s="135">
        <f>'将来負担比率（分子）の構造'!K$44</f>
        <v>1140</v>
      </c>
      <c r="I63" s="135"/>
      <c r="J63" s="135"/>
      <c r="K63" s="135">
        <f>'将来負担比率（分子）の構造'!L$44</f>
        <v>823</v>
      </c>
      <c r="L63" s="135"/>
      <c r="M63" s="135"/>
      <c r="N63" s="135">
        <f>'将来負担比率（分子）の構造'!M$44</f>
        <v>503</v>
      </c>
      <c r="O63" s="135"/>
      <c r="P63" s="135"/>
    </row>
    <row r="64" spans="1:16">
      <c r="A64" s="135" t="s">
        <v>27</v>
      </c>
      <c r="B64" s="135">
        <f>'将来負担比率（分子）の構造'!I$43</f>
        <v>16763</v>
      </c>
      <c r="C64" s="135"/>
      <c r="D64" s="135"/>
      <c r="E64" s="135">
        <f>'将来負担比率（分子）の構造'!J$43</f>
        <v>16007</v>
      </c>
      <c r="F64" s="135"/>
      <c r="G64" s="135"/>
      <c r="H64" s="135">
        <f>'将来負担比率（分子）の構造'!K$43</f>
        <v>15162</v>
      </c>
      <c r="I64" s="135"/>
      <c r="J64" s="135"/>
      <c r="K64" s="135">
        <f>'将来負担比率（分子）の構造'!L$43</f>
        <v>15133</v>
      </c>
      <c r="L64" s="135"/>
      <c r="M64" s="135"/>
      <c r="N64" s="135">
        <f>'将来負担比率（分子）の構造'!M$43</f>
        <v>14990</v>
      </c>
      <c r="O64" s="135"/>
      <c r="P64" s="135"/>
    </row>
    <row r="65" spans="1:16">
      <c r="A65" s="135" t="s">
        <v>26</v>
      </c>
      <c r="B65" s="135">
        <f>'将来負担比率（分子）の構造'!I$42</f>
        <v>3</v>
      </c>
      <c r="C65" s="135"/>
      <c r="D65" s="135"/>
      <c r="E65" s="135">
        <f>'将来負担比率（分子）の構造'!J$42</f>
        <v>2</v>
      </c>
      <c r="F65" s="135"/>
      <c r="G65" s="135"/>
      <c r="H65" s="135">
        <f>'将来負担比率（分子）の構造'!K$42</f>
        <v>2</v>
      </c>
      <c r="I65" s="135"/>
      <c r="J65" s="135"/>
      <c r="K65" s="135">
        <f>'将来負担比率（分子）の構造'!L$42</f>
        <v>1</v>
      </c>
      <c r="L65" s="135"/>
      <c r="M65" s="135"/>
      <c r="N65" s="135">
        <f>'将来負担比率（分子）の構造'!M$42</f>
        <v>237</v>
      </c>
      <c r="O65" s="135"/>
      <c r="P65" s="135"/>
    </row>
    <row r="66" spans="1:16">
      <c r="A66" s="135" t="s">
        <v>25</v>
      </c>
      <c r="B66" s="135">
        <f>'将来負担比率（分子）の構造'!I$41</f>
        <v>55101</v>
      </c>
      <c r="C66" s="135"/>
      <c r="D66" s="135"/>
      <c r="E66" s="135">
        <f>'将来負担比率（分子）の構造'!J$41</f>
        <v>53217</v>
      </c>
      <c r="F66" s="135"/>
      <c r="G66" s="135"/>
      <c r="H66" s="135">
        <f>'将来負担比率（分子）の構造'!K$41</f>
        <v>52645</v>
      </c>
      <c r="I66" s="135"/>
      <c r="J66" s="135"/>
      <c r="K66" s="135">
        <f>'将来負担比率（分子）の構造'!L$41</f>
        <v>52818</v>
      </c>
      <c r="L66" s="135"/>
      <c r="M66" s="135"/>
      <c r="N66" s="135">
        <f>'将来負担比率（分子）の構造'!M$41</f>
        <v>53330</v>
      </c>
      <c r="O66" s="135"/>
      <c r="P66" s="135"/>
    </row>
    <row r="67" spans="1:16">
      <c r="A67" s="135" t="s">
        <v>63</v>
      </c>
      <c r="B67" s="135" t="e">
        <f>NA()</f>
        <v>#N/A</v>
      </c>
      <c r="C67" s="135">
        <f>IF(ISNUMBER('将来負担比率（分子）の構造'!I$52), IF('将来負担比率（分子）の構造'!I$52 &lt; 0, 0, '将来負担比率（分子）の構造'!I$52), NA())</f>
        <v>27396</v>
      </c>
      <c r="D67" s="135" t="e">
        <f>NA()</f>
        <v>#N/A</v>
      </c>
      <c r="E67" s="135" t="e">
        <f>NA()</f>
        <v>#N/A</v>
      </c>
      <c r="F67" s="135">
        <f>IF(ISNUMBER('将来負担比率（分子）の構造'!J$52), IF('将来負担比率（分子）の構造'!J$52 &lt; 0, 0, '将来負担比率（分子）の構造'!J$52), NA())</f>
        <v>24671</v>
      </c>
      <c r="G67" s="135" t="e">
        <f>NA()</f>
        <v>#N/A</v>
      </c>
      <c r="H67" s="135" t="e">
        <f>NA()</f>
        <v>#N/A</v>
      </c>
      <c r="I67" s="135">
        <f>IF(ISNUMBER('将来負担比率（分子）の構造'!K$52), IF('将来負担比率（分子）の構造'!K$52 &lt; 0, 0, '将来負担比率（分子）の構造'!K$52), NA())</f>
        <v>22416</v>
      </c>
      <c r="J67" s="135" t="e">
        <f>NA()</f>
        <v>#N/A</v>
      </c>
      <c r="K67" s="135" t="e">
        <f>NA()</f>
        <v>#N/A</v>
      </c>
      <c r="L67" s="135">
        <f>IF(ISNUMBER('将来負担比率（分子）の構造'!L$52), IF('将来負担比率（分子）の構造'!L$52 &lt; 0, 0, '将来負担比率（分子）の構造'!L$52), NA())</f>
        <v>20750</v>
      </c>
      <c r="M67" s="135" t="e">
        <f>NA()</f>
        <v>#N/A</v>
      </c>
      <c r="N67" s="135" t="e">
        <f>NA()</f>
        <v>#N/A</v>
      </c>
      <c r="O67" s="135">
        <f>IF(ISNUMBER('将来負担比率（分子）の構造'!M$52), IF('将来負担比率（分子）の構造'!M$52 &lt; 0, 0, '将来負担比率（分子）の構造'!M$52), NA())</f>
        <v>18854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554</v>
      </c>
      <c r="C41" s="246"/>
      <c r="D41" s="246"/>
      <c r="E41" s="246"/>
      <c r="F41" s="246"/>
      <c r="G41" s="246"/>
      <c r="H41" s="246"/>
      <c r="I41" s="246"/>
      <c r="J41" s="246"/>
      <c r="K41" s="246"/>
      <c r="L41" s="246"/>
      <c r="M41" s="246"/>
      <c r="N41" s="246"/>
      <c r="O41" s="246"/>
      <c r="P41" s="247"/>
    </row>
    <row r="42" spans="2:17" ht="13.5">
      <c r="B42" s="248"/>
      <c r="C42" s="244"/>
      <c r="D42" s="244"/>
      <c r="E42" s="244"/>
      <c r="F42" s="244"/>
      <c r="G42" s="353" t="s">
        <v>550</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553</v>
      </c>
    </row>
    <row r="50" spans="1:17" ht="13.5">
      <c r="B50" s="248"/>
      <c r="C50" s="244"/>
      <c r="D50" s="244"/>
      <c r="E50" s="244"/>
      <c r="F50" s="244"/>
      <c r="G50" s="1236"/>
      <c r="H50" s="1237"/>
      <c r="I50" s="1237"/>
      <c r="J50" s="1238"/>
      <c r="K50" s="345" t="s">
        <v>514</v>
      </c>
      <c r="L50" s="345" t="s">
        <v>515</v>
      </c>
      <c r="M50" s="345" t="s">
        <v>516</v>
      </c>
      <c r="N50" s="345" t="s">
        <v>517</v>
      </c>
      <c r="O50" s="345" t="s">
        <v>518</v>
      </c>
    </row>
    <row r="51" spans="1:17" ht="13.5">
      <c r="B51" s="248"/>
      <c r="C51" s="244"/>
      <c r="D51" s="244"/>
      <c r="E51" s="244"/>
      <c r="F51" s="244"/>
      <c r="G51" s="1239" t="s">
        <v>548</v>
      </c>
      <c r="H51" s="1240"/>
      <c r="I51" s="1245" t="s">
        <v>546</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552</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547</v>
      </c>
      <c r="H55" s="1220"/>
      <c r="I55" s="1225" t="s">
        <v>546</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552</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551</v>
      </c>
      <c r="C63" s="244"/>
      <c r="D63" s="244"/>
      <c r="E63" s="244"/>
      <c r="F63" s="244"/>
      <c r="G63" s="244"/>
      <c r="H63" s="244"/>
      <c r="I63" s="244"/>
      <c r="J63" s="244"/>
      <c r="K63" s="244"/>
      <c r="L63" s="244"/>
      <c r="M63" s="244"/>
      <c r="N63" s="244"/>
      <c r="O63" s="244"/>
    </row>
    <row r="64" spans="1:17" ht="13.5">
      <c r="B64" s="248"/>
      <c r="C64" s="244"/>
      <c r="D64" s="244"/>
      <c r="E64" s="244"/>
      <c r="F64" s="244"/>
      <c r="G64" s="353" t="s">
        <v>550</v>
      </c>
      <c r="I64" s="352"/>
      <c r="J64" s="352"/>
      <c r="K64" s="352"/>
      <c r="L64" s="244"/>
      <c r="M64" s="244"/>
      <c r="N64" s="244"/>
      <c r="O64" s="244"/>
    </row>
    <row r="65" spans="2:30" ht="13.5">
      <c r="B65" s="248"/>
      <c r="C65" s="244"/>
      <c r="D65" s="244"/>
      <c r="E65" s="244"/>
      <c r="F65" s="244"/>
      <c r="G65" s="1227" t="s">
        <v>556</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549</v>
      </c>
      <c r="I71" s="349"/>
      <c r="J71" s="348"/>
      <c r="K71" s="348"/>
      <c r="L71" s="347"/>
      <c r="M71" s="348"/>
      <c r="N71" s="347"/>
      <c r="O71" s="346"/>
    </row>
    <row r="72" spans="2:30" ht="13.5">
      <c r="B72" s="248"/>
      <c r="C72" s="244"/>
      <c r="D72" s="244"/>
      <c r="E72" s="244"/>
      <c r="F72" s="244"/>
      <c r="G72" s="1236"/>
      <c r="H72" s="1237"/>
      <c r="I72" s="1237"/>
      <c r="J72" s="1238"/>
      <c r="K72" s="345" t="s">
        <v>514</v>
      </c>
      <c r="L72" s="345" t="s">
        <v>515</v>
      </c>
      <c r="M72" s="345" t="s">
        <v>516</v>
      </c>
      <c r="N72" s="345" t="s">
        <v>517</v>
      </c>
      <c r="O72" s="345" t="s">
        <v>518</v>
      </c>
    </row>
    <row r="73" spans="2:30" ht="13.5">
      <c r="B73" s="248"/>
      <c r="C73" s="244"/>
      <c r="D73" s="244"/>
      <c r="E73" s="244"/>
      <c r="F73" s="244"/>
      <c r="G73" s="1239" t="s">
        <v>548</v>
      </c>
      <c r="H73" s="1240"/>
      <c r="I73" s="1245" t="s">
        <v>546</v>
      </c>
      <c r="J73" s="1245"/>
      <c r="K73" s="1226">
        <v>113.2</v>
      </c>
      <c r="L73" s="1226">
        <v>102</v>
      </c>
      <c r="M73" s="1215">
        <v>95.3</v>
      </c>
      <c r="N73" s="1215">
        <v>87.4</v>
      </c>
      <c r="O73" s="1215">
        <v>77.900000000000006</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545</v>
      </c>
      <c r="J75" s="1225"/>
      <c r="K75" s="1247">
        <v>13.2</v>
      </c>
      <c r="L75" s="1247">
        <v>12</v>
      </c>
      <c r="M75" s="1247">
        <v>10.5</v>
      </c>
      <c r="N75" s="1247">
        <v>9.4</v>
      </c>
      <c r="O75" s="1247">
        <v>9</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547</v>
      </c>
      <c r="H77" s="1220"/>
      <c r="I77" s="1225" t="s">
        <v>546</v>
      </c>
      <c r="J77" s="1225"/>
      <c r="K77" s="1226">
        <v>55.5</v>
      </c>
      <c r="L77" s="1226">
        <v>46.1</v>
      </c>
      <c r="M77" s="1215">
        <v>37.6</v>
      </c>
      <c r="N77" s="1215">
        <v>33.799999999999997</v>
      </c>
      <c r="O77" s="1215">
        <v>17.8</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545</v>
      </c>
      <c r="J79" s="1217"/>
      <c r="K79" s="1218">
        <v>9.3000000000000007</v>
      </c>
      <c r="L79" s="1218">
        <v>8.5</v>
      </c>
      <c r="M79" s="1218">
        <v>7.9</v>
      </c>
      <c r="N79" s="1218">
        <v>7.1</v>
      </c>
      <c r="O79" s="1218">
        <v>5.3</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13913804</v>
      </c>
      <c r="S5" s="613"/>
      <c r="T5" s="613"/>
      <c r="U5" s="613"/>
      <c r="V5" s="613"/>
      <c r="W5" s="613"/>
      <c r="X5" s="613"/>
      <c r="Y5" s="614"/>
      <c r="Z5" s="615">
        <v>24.3</v>
      </c>
      <c r="AA5" s="615"/>
      <c r="AB5" s="615"/>
      <c r="AC5" s="615"/>
      <c r="AD5" s="616">
        <v>13572727</v>
      </c>
      <c r="AE5" s="616"/>
      <c r="AF5" s="616"/>
      <c r="AG5" s="616"/>
      <c r="AH5" s="616"/>
      <c r="AI5" s="616"/>
      <c r="AJ5" s="616"/>
      <c r="AK5" s="616"/>
      <c r="AL5" s="617">
        <v>47.2</v>
      </c>
      <c r="AM5" s="618"/>
      <c r="AN5" s="618"/>
      <c r="AO5" s="619"/>
      <c r="AP5" s="609" t="s">
        <v>206</v>
      </c>
      <c r="AQ5" s="610"/>
      <c r="AR5" s="610"/>
      <c r="AS5" s="610"/>
      <c r="AT5" s="610"/>
      <c r="AU5" s="610"/>
      <c r="AV5" s="610"/>
      <c r="AW5" s="610"/>
      <c r="AX5" s="610"/>
      <c r="AY5" s="610"/>
      <c r="AZ5" s="610"/>
      <c r="BA5" s="610"/>
      <c r="BB5" s="610"/>
      <c r="BC5" s="610"/>
      <c r="BD5" s="610"/>
      <c r="BE5" s="610"/>
      <c r="BF5" s="611"/>
      <c r="BG5" s="623">
        <v>13571923</v>
      </c>
      <c r="BH5" s="624"/>
      <c r="BI5" s="624"/>
      <c r="BJ5" s="624"/>
      <c r="BK5" s="624"/>
      <c r="BL5" s="624"/>
      <c r="BM5" s="624"/>
      <c r="BN5" s="625"/>
      <c r="BO5" s="626">
        <v>97.5</v>
      </c>
      <c r="BP5" s="626"/>
      <c r="BQ5" s="626"/>
      <c r="BR5" s="626"/>
      <c r="BS5" s="627">
        <v>1075735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299317</v>
      </c>
      <c r="S6" s="624"/>
      <c r="T6" s="624"/>
      <c r="U6" s="624"/>
      <c r="V6" s="624"/>
      <c r="W6" s="624"/>
      <c r="X6" s="624"/>
      <c r="Y6" s="625"/>
      <c r="Z6" s="626">
        <v>0.5</v>
      </c>
      <c r="AA6" s="626"/>
      <c r="AB6" s="626"/>
      <c r="AC6" s="626"/>
      <c r="AD6" s="627">
        <v>299317</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13571923</v>
      </c>
      <c r="BH6" s="624"/>
      <c r="BI6" s="624"/>
      <c r="BJ6" s="624"/>
      <c r="BK6" s="624"/>
      <c r="BL6" s="624"/>
      <c r="BM6" s="624"/>
      <c r="BN6" s="625"/>
      <c r="BO6" s="626">
        <v>97.5</v>
      </c>
      <c r="BP6" s="626"/>
      <c r="BQ6" s="626"/>
      <c r="BR6" s="626"/>
      <c r="BS6" s="627">
        <v>1075735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371333</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371333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20453</v>
      </c>
      <c r="S7" s="624"/>
      <c r="T7" s="624"/>
      <c r="U7" s="624"/>
      <c r="V7" s="624"/>
      <c r="W7" s="624"/>
      <c r="X7" s="624"/>
      <c r="Y7" s="625"/>
      <c r="Z7" s="626">
        <v>0</v>
      </c>
      <c r="AA7" s="626"/>
      <c r="AB7" s="626"/>
      <c r="AC7" s="626"/>
      <c r="AD7" s="627">
        <v>20453</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5527187</v>
      </c>
      <c r="BH7" s="624"/>
      <c r="BI7" s="624"/>
      <c r="BJ7" s="624"/>
      <c r="BK7" s="624"/>
      <c r="BL7" s="624"/>
      <c r="BM7" s="624"/>
      <c r="BN7" s="625"/>
      <c r="BO7" s="626">
        <v>39.700000000000003</v>
      </c>
      <c r="BP7" s="626"/>
      <c r="BQ7" s="626"/>
      <c r="BR7" s="626"/>
      <c r="BS7" s="627">
        <v>226684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5696663</v>
      </c>
      <c r="CS7" s="624"/>
      <c r="CT7" s="624"/>
      <c r="CU7" s="624"/>
      <c r="CV7" s="624"/>
      <c r="CW7" s="624"/>
      <c r="CX7" s="624"/>
      <c r="CY7" s="625"/>
      <c r="CZ7" s="626">
        <v>10.1</v>
      </c>
      <c r="DA7" s="626"/>
      <c r="DB7" s="626"/>
      <c r="DC7" s="626"/>
      <c r="DD7" s="632">
        <v>443545</v>
      </c>
      <c r="DE7" s="624"/>
      <c r="DF7" s="624"/>
      <c r="DG7" s="624"/>
      <c r="DH7" s="624"/>
      <c r="DI7" s="624"/>
      <c r="DJ7" s="624"/>
      <c r="DK7" s="624"/>
      <c r="DL7" s="624"/>
      <c r="DM7" s="624"/>
      <c r="DN7" s="624"/>
      <c r="DO7" s="624"/>
      <c r="DP7" s="625"/>
      <c r="DQ7" s="632">
        <v>4791225</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57811</v>
      </c>
      <c r="S8" s="624"/>
      <c r="T8" s="624"/>
      <c r="U8" s="624"/>
      <c r="V8" s="624"/>
      <c r="W8" s="624"/>
      <c r="X8" s="624"/>
      <c r="Y8" s="625"/>
      <c r="Z8" s="626">
        <v>0.1</v>
      </c>
      <c r="AA8" s="626"/>
      <c r="AB8" s="626"/>
      <c r="AC8" s="626"/>
      <c r="AD8" s="627">
        <v>57811</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168095</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24852190</v>
      </c>
      <c r="CS8" s="624"/>
      <c r="CT8" s="624"/>
      <c r="CU8" s="624"/>
      <c r="CV8" s="624"/>
      <c r="CW8" s="624"/>
      <c r="CX8" s="624"/>
      <c r="CY8" s="625"/>
      <c r="CZ8" s="626">
        <v>43.9</v>
      </c>
      <c r="DA8" s="626"/>
      <c r="DB8" s="626"/>
      <c r="DC8" s="626"/>
      <c r="DD8" s="632">
        <v>350257</v>
      </c>
      <c r="DE8" s="624"/>
      <c r="DF8" s="624"/>
      <c r="DG8" s="624"/>
      <c r="DH8" s="624"/>
      <c r="DI8" s="624"/>
      <c r="DJ8" s="624"/>
      <c r="DK8" s="624"/>
      <c r="DL8" s="624"/>
      <c r="DM8" s="624"/>
      <c r="DN8" s="624"/>
      <c r="DO8" s="624"/>
      <c r="DP8" s="625"/>
      <c r="DQ8" s="632">
        <v>10695660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53783</v>
      </c>
      <c r="S9" s="624"/>
      <c r="T9" s="624"/>
      <c r="U9" s="624"/>
      <c r="V9" s="624"/>
      <c r="W9" s="624"/>
      <c r="X9" s="624"/>
      <c r="Y9" s="625"/>
      <c r="Z9" s="626">
        <v>0.1</v>
      </c>
      <c r="AA9" s="626"/>
      <c r="AB9" s="626"/>
      <c r="AC9" s="626"/>
      <c r="AD9" s="627">
        <v>53783</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3981932</v>
      </c>
      <c r="BH9" s="624"/>
      <c r="BI9" s="624"/>
      <c r="BJ9" s="624"/>
      <c r="BK9" s="624"/>
      <c r="BL9" s="624"/>
      <c r="BM9" s="624"/>
      <c r="BN9" s="625"/>
      <c r="BO9" s="626">
        <v>28.6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7921487</v>
      </c>
      <c r="CS9" s="624"/>
      <c r="CT9" s="624"/>
      <c r="CU9" s="624"/>
      <c r="CV9" s="624"/>
      <c r="CW9" s="624"/>
      <c r="CX9" s="624"/>
      <c r="CY9" s="625"/>
      <c r="CZ9" s="626">
        <v>14</v>
      </c>
      <c r="DA9" s="626"/>
      <c r="DB9" s="626"/>
      <c r="DC9" s="626"/>
      <c r="DD9" s="632">
        <v>148597</v>
      </c>
      <c r="DE9" s="624"/>
      <c r="DF9" s="624"/>
      <c r="DG9" s="624"/>
      <c r="DH9" s="624"/>
      <c r="DI9" s="624"/>
      <c r="DJ9" s="624"/>
      <c r="DK9" s="624"/>
      <c r="DL9" s="624"/>
      <c r="DM9" s="624"/>
      <c r="DN9" s="624"/>
      <c r="DO9" s="624"/>
      <c r="DP9" s="625"/>
      <c r="DQ9" s="632">
        <v>4566640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2389735</v>
      </c>
      <c r="S10" s="624"/>
      <c r="T10" s="624"/>
      <c r="U10" s="624"/>
      <c r="V10" s="624"/>
      <c r="W10" s="624"/>
      <c r="X10" s="624"/>
      <c r="Y10" s="625"/>
      <c r="Z10" s="626">
        <v>4.2</v>
      </c>
      <c r="AA10" s="626"/>
      <c r="AB10" s="626"/>
      <c r="AC10" s="626"/>
      <c r="AD10" s="627">
        <v>2389735</v>
      </c>
      <c r="AE10" s="627"/>
      <c r="AF10" s="627"/>
      <c r="AG10" s="627"/>
      <c r="AH10" s="627"/>
      <c r="AI10" s="627"/>
      <c r="AJ10" s="627"/>
      <c r="AK10" s="627"/>
      <c r="AL10" s="628">
        <v>8.3000000000000007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326825</v>
      </c>
      <c r="BH10" s="624"/>
      <c r="BI10" s="624"/>
      <c r="BJ10" s="624"/>
      <c r="BK10" s="624"/>
      <c r="BL10" s="624"/>
      <c r="BM10" s="624"/>
      <c r="BN10" s="625"/>
      <c r="BO10" s="626">
        <v>2.2999999999999998</v>
      </c>
      <c r="BP10" s="626"/>
      <c r="BQ10" s="626"/>
      <c r="BR10" s="626"/>
      <c r="BS10" s="632">
        <v>41279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45456</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31060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10917</v>
      </c>
      <c r="S11" s="624"/>
      <c r="T11" s="624"/>
      <c r="U11" s="624"/>
      <c r="V11" s="624"/>
      <c r="W11" s="624"/>
      <c r="X11" s="624"/>
      <c r="Y11" s="625"/>
      <c r="Z11" s="626">
        <v>0</v>
      </c>
      <c r="AA11" s="626"/>
      <c r="AB11" s="626"/>
      <c r="AC11" s="626"/>
      <c r="AD11" s="627">
        <v>10917</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1050335</v>
      </c>
      <c r="BH11" s="624"/>
      <c r="BI11" s="624"/>
      <c r="BJ11" s="624"/>
      <c r="BK11" s="624"/>
      <c r="BL11" s="624"/>
      <c r="BM11" s="624"/>
      <c r="BN11" s="625"/>
      <c r="BO11" s="626">
        <v>7.5</v>
      </c>
      <c r="BP11" s="626"/>
      <c r="BQ11" s="626"/>
      <c r="BR11" s="626"/>
      <c r="BS11" s="632">
        <v>185405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394065</v>
      </c>
      <c r="CS11" s="624"/>
      <c r="CT11" s="624"/>
      <c r="CU11" s="624"/>
      <c r="CV11" s="624"/>
      <c r="CW11" s="624"/>
      <c r="CX11" s="624"/>
      <c r="CY11" s="625"/>
      <c r="CZ11" s="626">
        <v>0.7</v>
      </c>
      <c r="DA11" s="626"/>
      <c r="DB11" s="626"/>
      <c r="DC11" s="626"/>
      <c r="DD11" s="632">
        <v>82688</v>
      </c>
      <c r="DE11" s="624"/>
      <c r="DF11" s="624"/>
      <c r="DG11" s="624"/>
      <c r="DH11" s="624"/>
      <c r="DI11" s="624"/>
      <c r="DJ11" s="624"/>
      <c r="DK11" s="624"/>
      <c r="DL11" s="624"/>
      <c r="DM11" s="624"/>
      <c r="DN11" s="624"/>
      <c r="DO11" s="624"/>
      <c r="DP11" s="625"/>
      <c r="DQ11" s="632">
        <v>226935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6903940</v>
      </c>
      <c r="BH12" s="624"/>
      <c r="BI12" s="624"/>
      <c r="BJ12" s="624"/>
      <c r="BK12" s="624"/>
      <c r="BL12" s="624"/>
      <c r="BM12" s="624"/>
      <c r="BN12" s="625"/>
      <c r="BO12" s="626">
        <v>49.6</v>
      </c>
      <c r="BP12" s="626"/>
      <c r="BQ12" s="626"/>
      <c r="BR12" s="626"/>
      <c r="BS12" s="632">
        <v>849051</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1556549</v>
      </c>
      <c r="CS12" s="624"/>
      <c r="CT12" s="624"/>
      <c r="CU12" s="624"/>
      <c r="CV12" s="624"/>
      <c r="CW12" s="624"/>
      <c r="CX12" s="624"/>
      <c r="CY12" s="625"/>
      <c r="CZ12" s="626">
        <v>2.8</v>
      </c>
      <c r="DA12" s="626"/>
      <c r="DB12" s="626"/>
      <c r="DC12" s="626"/>
      <c r="DD12" s="632">
        <v>19647</v>
      </c>
      <c r="DE12" s="624"/>
      <c r="DF12" s="624"/>
      <c r="DG12" s="624"/>
      <c r="DH12" s="624"/>
      <c r="DI12" s="624"/>
      <c r="DJ12" s="624"/>
      <c r="DK12" s="624"/>
      <c r="DL12" s="624"/>
      <c r="DM12" s="624"/>
      <c r="DN12" s="624"/>
      <c r="DO12" s="624"/>
      <c r="DP12" s="625"/>
      <c r="DQ12" s="632">
        <v>755043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65669</v>
      </c>
      <c r="S13" s="624"/>
      <c r="T13" s="624"/>
      <c r="U13" s="624"/>
      <c r="V13" s="624"/>
      <c r="W13" s="624"/>
      <c r="X13" s="624"/>
      <c r="Y13" s="625"/>
      <c r="Z13" s="626">
        <v>0.1</v>
      </c>
      <c r="AA13" s="626"/>
      <c r="AB13" s="626"/>
      <c r="AC13" s="626"/>
      <c r="AD13" s="627">
        <v>65669</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6837711</v>
      </c>
      <c r="BH13" s="624"/>
      <c r="BI13" s="624"/>
      <c r="BJ13" s="624"/>
      <c r="BK13" s="624"/>
      <c r="BL13" s="624"/>
      <c r="BM13" s="624"/>
      <c r="BN13" s="625"/>
      <c r="BO13" s="626">
        <v>49.1</v>
      </c>
      <c r="BP13" s="626"/>
      <c r="BQ13" s="626"/>
      <c r="BR13" s="626"/>
      <c r="BS13" s="632">
        <v>849051</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3708239</v>
      </c>
      <c r="CS13" s="624"/>
      <c r="CT13" s="624"/>
      <c r="CU13" s="624"/>
      <c r="CV13" s="624"/>
      <c r="CW13" s="624"/>
      <c r="CX13" s="624"/>
      <c r="CY13" s="625"/>
      <c r="CZ13" s="626">
        <v>6.6</v>
      </c>
      <c r="DA13" s="626"/>
      <c r="DB13" s="626"/>
      <c r="DC13" s="626"/>
      <c r="DD13" s="632">
        <v>1037245</v>
      </c>
      <c r="DE13" s="624"/>
      <c r="DF13" s="624"/>
      <c r="DG13" s="624"/>
      <c r="DH13" s="624"/>
      <c r="DI13" s="624"/>
      <c r="DJ13" s="624"/>
      <c r="DK13" s="624"/>
      <c r="DL13" s="624"/>
      <c r="DM13" s="624"/>
      <c r="DN13" s="624"/>
      <c r="DO13" s="624"/>
      <c r="DP13" s="625"/>
      <c r="DQ13" s="632">
        <v>2573820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246314</v>
      </c>
      <c r="BH14" s="624"/>
      <c r="BI14" s="624"/>
      <c r="BJ14" s="624"/>
      <c r="BK14" s="624"/>
      <c r="BL14" s="624"/>
      <c r="BM14" s="624"/>
      <c r="BN14" s="625"/>
      <c r="BO14" s="626">
        <v>1.8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1744735</v>
      </c>
      <c r="CS14" s="624"/>
      <c r="CT14" s="624"/>
      <c r="CU14" s="624"/>
      <c r="CV14" s="624"/>
      <c r="CW14" s="624"/>
      <c r="CX14" s="624"/>
      <c r="CY14" s="625"/>
      <c r="CZ14" s="626">
        <v>3.1</v>
      </c>
      <c r="DA14" s="626"/>
      <c r="DB14" s="626"/>
      <c r="DC14" s="626"/>
      <c r="DD14" s="632">
        <v>455785</v>
      </c>
      <c r="DE14" s="624"/>
      <c r="DF14" s="624"/>
      <c r="DG14" s="624"/>
      <c r="DH14" s="624"/>
      <c r="DI14" s="624"/>
      <c r="DJ14" s="624"/>
      <c r="DK14" s="624"/>
      <c r="DL14" s="624"/>
      <c r="DM14" s="624"/>
      <c r="DN14" s="624"/>
      <c r="DO14" s="624"/>
      <c r="DP14" s="625"/>
      <c r="DQ14" s="632">
        <v>1289643</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43240</v>
      </c>
      <c r="S15" s="624"/>
      <c r="T15" s="624"/>
      <c r="U15" s="624"/>
      <c r="V15" s="624"/>
      <c r="W15" s="624"/>
      <c r="X15" s="624"/>
      <c r="Y15" s="625"/>
      <c r="Z15" s="626">
        <v>0.1</v>
      </c>
      <c r="AA15" s="626"/>
      <c r="AB15" s="626"/>
      <c r="AC15" s="626"/>
      <c r="AD15" s="627">
        <v>43240</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894482</v>
      </c>
      <c r="BH15" s="624"/>
      <c r="BI15" s="624"/>
      <c r="BJ15" s="624"/>
      <c r="BK15" s="624"/>
      <c r="BL15" s="624"/>
      <c r="BM15" s="624"/>
      <c r="BN15" s="625"/>
      <c r="BO15" s="626">
        <v>6.4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4927940</v>
      </c>
      <c r="CS15" s="624"/>
      <c r="CT15" s="624"/>
      <c r="CU15" s="624"/>
      <c r="CV15" s="624"/>
      <c r="CW15" s="624"/>
      <c r="CX15" s="624"/>
      <c r="CY15" s="625"/>
      <c r="CZ15" s="626">
        <v>8.6999999999999993</v>
      </c>
      <c r="DA15" s="626"/>
      <c r="DB15" s="626"/>
      <c r="DC15" s="626"/>
      <c r="DD15" s="632">
        <v>1900055</v>
      </c>
      <c r="DE15" s="624"/>
      <c r="DF15" s="624"/>
      <c r="DG15" s="624"/>
      <c r="DH15" s="624"/>
      <c r="DI15" s="624"/>
      <c r="DJ15" s="624"/>
      <c r="DK15" s="624"/>
      <c r="DL15" s="624"/>
      <c r="DM15" s="624"/>
      <c r="DN15" s="624"/>
      <c r="DO15" s="624"/>
      <c r="DP15" s="625"/>
      <c r="DQ15" s="632">
        <v>2775508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13567414</v>
      </c>
      <c r="S16" s="624"/>
      <c r="T16" s="624"/>
      <c r="U16" s="624"/>
      <c r="V16" s="624"/>
      <c r="W16" s="624"/>
      <c r="X16" s="624"/>
      <c r="Y16" s="625"/>
      <c r="Z16" s="626">
        <v>23.7</v>
      </c>
      <c r="AA16" s="626"/>
      <c r="AB16" s="626"/>
      <c r="AC16" s="626"/>
      <c r="AD16" s="627">
        <v>11977755</v>
      </c>
      <c r="AE16" s="627"/>
      <c r="AF16" s="627"/>
      <c r="AG16" s="627"/>
      <c r="AH16" s="627"/>
      <c r="AI16" s="627"/>
      <c r="AJ16" s="627"/>
      <c r="AK16" s="627"/>
      <c r="AL16" s="628">
        <v>41.6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24941</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4182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11977755</v>
      </c>
      <c r="S17" s="624"/>
      <c r="T17" s="624"/>
      <c r="U17" s="624"/>
      <c r="V17" s="624"/>
      <c r="W17" s="624"/>
      <c r="X17" s="624"/>
      <c r="Y17" s="625"/>
      <c r="Z17" s="626">
        <v>20.9</v>
      </c>
      <c r="AA17" s="626"/>
      <c r="AB17" s="626"/>
      <c r="AC17" s="626"/>
      <c r="AD17" s="627">
        <v>11977755</v>
      </c>
      <c r="AE17" s="627"/>
      <c r="AF17" s="627"/>
      <c r="AG17" s="627"/>
      <c r="AH17" s="627"/>
      <c r="AI17" s="627"/>
      <c r="AJ17" s="627"/>
      <c r="AK17" s="627"/>
      <c r="AL17" s="628">
        <v>41.6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5338266</v>
      </c>
      <c r="CS17" s="624"/>
      <c r="CT17" s="624"/>
      <c r="CU17" s="624"/>
      <c r="CV17" s="624"/>
      <c r="CW17" s="624"/>
      <c r="CX17" s="624"/>
      <c r="CY17" s="625"/>
      <c r="CZ17" s="626">
        <v>9.4</v>
      </c>
      <c r="DA17" s="626"/>
      <c r="DB17" s="626"/>
      <c r="DC17" s="626"/>
      <c r="DD17" s="632" t="s">
        <v>109</v>
      </c>
      <c r="DE17" s="624"/>
      <c r="DF17" s="624"/>
      <c r="DG17" s="624"/>
      <c r="DH17" s="624"/>
      <c r="DI17" s="624"/>
      <c r="DJ17" s="624"/>
      <c r="DK17" s="624"/>
      <c r="DL17" s="624"/>
      <c r="DM17" s="624"/>
      <c r="DN17" s="624"/>
      <c r="DO17" s="624"/>
      <c r="DP17" s="625"/>
      <c r="DQ17" s="632">
        <v>4679164</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1589657</v>
      </c>
      <c r="S18" s="624"/>
      <c r="T18" s="624"/>
      <c r="U18" s="624"/>
      <c r="V18" s="624"/>
      <c r="W18" s="624"/>
      <c r="X18" s="624"/>
      <c r="Y18" s="625"/>
      <c r="Z18" s="626">
        <v>2.8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341881</v>
      </c>
      <c r="BH19" s="624"/>
      <c r="BI19" s="624"/>
      <c r="BJ19" s="624"/>
      <c r="BK19" s="624"/>
      <c r="BL19" s="624"/>
      <c r="BM19" s="624"/>
      <c r="BN19" s="625"/>
      <c r="BO19" s="626">
        <v>2.5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30422143</v>
      </c>
      <c r="S20" s="624"/>
      <c r="T20" s="624"/>
      <c r="U20" s="624"/>
      <c r="V20" s="624"/>
      <c r="W20" s="624"/>
      <c r="X20" s="624"/>
      <c r="Y20" s="625"/>
      <c r="Z20" s="626">
        <v>53</v>
      </c>
      <c r="AA20" s="626"/>
      <c r="AB20" s="626"/>
      <c r="AC20" s="626"/>
      <c r="AD20" s="627">
        <v>28491407</v>
      </c>
      <c r="AE20" s="627"/>
      <c r="AF20" s="627"/>
      <c r="AG20" s="627"/>
      <c r="AH20" s="627"/>
      <c r="AI20" s="627"/>
      <c r="AJ20" s="627"/>
      <c r="AK20" s="627"/>
      <c r="AL20" s="628">
        <v>99.1</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341881</v>
      </c>
      <c r="BH20" s="624"/>
      <c r="BI20" s="624"/>
      <c r="BJ20" s="624"/>
      <c r="BK20" s="624"/>
      <c r="BL20" s="624"/>
      <c r="BM20" s="624"/>
      <c r="BN20" s="625"/>
      <c r="BO20" s="626">
        <v>2.5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56581864</v>
      </c>
      <c r="CS20" s="624"/>
      <c r="CT20" s="624"/>
      <c r="CU20" s="624"/>
      <c r="CV20" s="624"/>
      <c r="CW20" s="624"/>
      <c r="CX20" s="624"/>
      <c r="CY20" s="625"/>
      <c r="CZ20" s="626">
        <v>100</v>
      </c>
      <c r="DA20" s="626"/>
      <c r="DB20" s="626"/>
      <c r="DC20" s="626"/>
      <c r="DD20" s="632">
        <v>4437819</v>
      </c>
      <c r="DE20" s="624"/>
      <c r="DF20" s="624"/>
      <c r="DG20" s="624"/>
      <c r="DH20" s="624"/>
      <c r="DI20" s="624"/>
      <c r="DJ20" s="624"/>
      <c r="DK20" s="624"/>
      <c r="DL20" s="624"/>
      <c r="DM20" s="624"/>
      <c r="DN20" s="624"/>
      <c r="DO20" s="624"/>
      <c r="DP20" s="625"/>
      <c r="DQ20" s="632">
        <v>32760213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27350</v>
      </c>
      <c r="S21" s="624"/>
      <c r="T21" s="624"/>
      <c r="U21" s="624"/>
      <c r="V21" s="624"/>
      <c r="W21" s="624"/>
      <c r="X21" s="624"/>
      <c r="Y21" s="625"/>
      <c r="Z21" s="626">
        <v>0</v>
      </c>
      <c r="AA21" s="626"/>
      <c r="AB21" s="626"/>
      <c r="AC21" s="626"/>
      <c r="AD21" s="627">
        <v>27350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804</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544062</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757414</v>
      </c>
      <c r="S23" s="624"/>
      <c r="T23" s="624"/>
      <c r="U23" s="624"/>
      <c r="V23" s="624"/>
      <c r="W23" s="624"/>
      <c r="X23" s="624"/>
      <c r="Y23" s="625"/>
      <c r="Z23" s="626">
        <v>1.3</v>
      </c>
      <c r="AA23" s="626"/>
      <c r="AB23" s="626"/>
      <c r="AC23" s="626"/>
      <c r="AD23" s="627">
        <v>169025</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341077</v>
      </c>
      <c r="BH23" s="624"/>
      <c r="BI23" s="624"/>
      <c r="BJ23" s="624"/>
      <c r="BK23" s="624"/>
      <c r="BL23" s="624"/>
      <c r="BM23" s="624"/>
      <c r="BN23" s="625"/>
      <c r="BO23" s="626">
        <v>2.5</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986497</v>
      </c>
      <c r="S24" s="624"/>
      <c r="T24" s="624"/>
      <c r="U24" s="624"/>
      <c r="V24" s="624"/>
      <c r="W24" s="624"/>
      <c r="X24" s="624"/>
      <c r="Y24" s="625"/>
      <c r="Z24" s="626">
        <v>1.7</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31249515</v>
      </c>
      <c r="CS24" s="613"/>
      <c r="CT24" s="613"/>
      <c r="CU24" s="613"/>
      <c r="CV24" s="613"/>
      <c r="CW24" s="613"/>
      <c r="CX24" s="613"/>
      <c r="CY24" s="614"/>
      <c r="CZ24" s="650">
        <v>55.2</v>
      </c>
      <c r="DA24" s="651"/>
      <c r="DB24" s="651"/>
      <c r="DC24" s="652"/>
      <c r="DD24" s="649">
        <v>17278442</v>
      </c>
      <c r="DE24" s="613"/>
      <c r="DF24" s="613"/>
      <c r="DG24" s="613"/>
      <c r="DH24" s="613"/>
      <c r="DI24" s="613"/>
      <c r="DJ24" s="613"/>
      <c r="DK24" s="614"/>
      <c r="DL24" s="649">
        <v>17096531</v>
      </c>
      <c r="DM24" s="613"/>
      <c r="DN24" s="613"/>
      <c r="DO24" s="613"/>
      <c r="DP24" s="613"/>
      <c r="DQ24" s="613"/>
      <c r="DR24" s="613"/>
      <c r="DS24" s="613"/>
      <c r="DT24" s="613"/>
      <c r="DU24" s="613"/>
      <c r="DV24" s="614"/>
      <c r="DW24" s="617">
        <v>55.8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11460875</v>
      </c>
      <c r="S25" s="624"/>
      <c r="T25" s="624"/>
      <c r="U25" s="624"/>
      <c r="V25" s="624"/>
      <c r="W25" s="624"/>
      <c r="X25" s="624"/>
      <c r="Y25" s="625"/>
      <c r="Z25" s="626">
        <v>20</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8707340</v>
      </c>
      <c r="CS25" s="655"/>
      <c r="CT25" s="655"/>
      <c r="CU25" s="655"/>
      <c r="CV25" s="655"/>
      <c r="CW25" s="655"/>
      <c r="CX25" s="655"/>
      <c r="CY25" s="656"/>
      <c r="CZ25" s="657">
        <v>15.4</v>
      </c>
      <c r="DA25" s="658"/>
      <c r="DB25" s="658"/>
      <c r="DC25" s="659"/>
      <c r="DD25" s="632">
        <v>8122096</v>
      </c>
      <c r="DE25" s="655"/>
      <c r="DF25" s="655"/>
      <c r="DG25" s="655"/>
      <c r="DH25" s="655"/>
      <c r="DI25" s="655"/>
      <c r="DJ25" s="655"/>
      <c r="DK25" s="656"/>
      <c r="DL25" s="632">
        <v>7960855</v>
      </c>
      <c r="DM25" s="655"/>
      <c r="DN25" s="655"/>
      <c r="DO25" s="655"/>
      <c r="DP25" s="655"/>
      <c r="DQ25" s="655"/>
      <c r="DR25" s="655"/>
      <c r="DS25" s="655"/>
      <c r="DT25" s="655"/>
      <c r="DU25" s="655"/>
      <c r="DV25" s="656"/>
      <c r="DW25" s="628">
        <v>26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5818570</v>
      </c>
      <c r="CS26" s="624"/>
      <c r="CT26" s="624"/>
      <c r="CU26" s="624"/>
      <c r="CV26" s="624"/>
      <c r="CW26" s="624"/>
      <c r="CX26" s="624"/>
      <c r="CY26" s="625"/>
      <c r="CZ26" s="657">
        <v>10.3</v>
      </c>
      <c r="DA26" s="658"/>
      <c r="DB26" s="658"/>
      <c r="DC26" s="659"/>
      <c r="DD26" s="632">
        <v>5480491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3514825</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13913804</v>
      </c>
      <c r="BH27" s="624"/>
      <c r="BI27" s="624"/>
      <c r="BJ27" s="624"/>
      <c r="BK27" s="624"/>
      <c r="BL27" s="624"/>
      <c r="BM27" s="624"/>
      <c r="BN27" s="625"/>
      <c r="BO27" s="626">
        <v>100</v>
      </c>
      <c r="BP27" s="626"/>
      <c r="BQ27" s="626"/>
      <c r="BR27" s="626"/>
      <c r="BS27" s="632">
        <v>1075735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17203909</v>
      </c>
      <c r="CS27" s="655"/>
      <c r="CT27" s="655"/>
      <c r="CU27" s="655"/>
      <c r="CV27" s="655"/>
      <c r="CW27" s="655"/>
      <c r="CX27" s="655"/>
      <c r="CY27" s="656"/>
      <c r="CZ27" s="657">
        <v>30.4</v>
      </c>
      <c r="DA27" s="658"/>
      <c r="DB27" s="658"/>
      <c r="DC27" s="659"/>
      <c r="DD27" s="632">
        <v>4477182</v>
      </c>
      <c r="DE27" s="655"/>
      <c r="DF27" s="655"/>
      <c r="DG27" s="655"/>
      <c r="DH27" s="655"/>
      <c r="DI27" s="655"/>
      <c r="DJ27" s="655"/>
      <c r="DK27" s="656"/>
      <c r="DL27" s="632">
        <v>4456512</v>
      </c>
      <c r="DM27" s="655"/>
      <c r="DN27" s="655"/>
      <c r="DO27" s="655"/>
      <c r="DP27" s="655"/>
      <c r="DQ27" s="655"/>
      <c r="DR27" s="655"/>
      <c r="DS27" s="655"/>
      <c r="DT27" s="655"/>
      <c r="DU27" s="655"/>
      <c r="DV27" s="656"/>
      <c r="DW27" s="628">
        <v>14.6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178254</v>
      </c>
      <c r="S28" s="624"/>
      <c r="T28" s="624"/>
      <c r="U28" s="624"/>
      <c r="V28" s="624"/>
      <c r="W28" s="624"/>
      <c r="X28" s="624"/>
      <c r="Y28" s="625"/>
      <c r="Z28" s="626">
        <v>0.3</v>
      </c>
      <c r="AA28" s="626"/>
      <c r="AB28" s="626"/>
      <c r="AC28" s="626"/>
      <c r="AD28" s="627">
        <v>31710</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5338266</v>
      </c>
      <c r="CS28" s="624"/>
      <c r="CT28" s="624"/>
      <c r="CU28" s="624"/>
      <c r="CV28" s="624"/>
      <c r="CW28" s="624"/>
      <c r="CX28" s="624"/>
      <c r="CY28" s="625"/>
      <c r="CZ28" s="657">
        <v>9.4</v>
      </c>
      <c r="DA28" s="658"/>
      <c r="DB28" s="658"/>
      <c r="DC28" s="659"/>
      <c r="DD28" s="632">
        <v>4679164</v>
      </c>
      <c r="DE28" s="624"/>
      <c r="DF28" s="624"/>
      <c r="DG28" s="624"/>
      <c r="DH28" s="624"/>
      <c r="DI28" s="624"/>
      <c r="DJ28" s="624"/>
      <c r="DK28" s="625"/>
      <c r="DL28" s="632">
        <v>4679164</v>
      </c>
      <c r="DM28" s="624"/>
      <c r="DN28" s="624"/>
      <c r="DO28" s="624"/>
      <c r="DP28" s="624"/>
      <c r="DQ28" s="624"/>
      <c r="DR28" s="624"/>
      <c r="DS28" s="624"/>
      <c r="DT28" s="624"/>
      <c r="DU28" s="624"/>
      <c r="DV28" s="625"/>
      <c r="DW28" s="628">
        <v>15.3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63009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5338089</v>
      </c>
      <c r="CS29" s="655"/>
      <c r="CT29" s="655"/>
      <c r="CU29" s="655"/>
      <c r="CV29" s="655"/>
      <c r="CW29" s="655"/>
      <c r="CX29" s="655"/>
      <c r="CY29" s="656"/>
      <c r="CZ29" s="657">
        <v>9.4</v>
      </c>
      <c r="DA29" s="658"/>
      <c r="DB29" s="658"/>
      <c r="DC29" s="659"/>
      <c r="DD29" s="632">
        <v>4678987</v>
      </c>
      <c r="DE29" s="655"/>
      <c r="DF29" s="655"/>
      <c r="DG29" s="655"/>
      <c r="DH29" s="655"/>
      <c r="DI29" s="655"/>
      <c r="DJ29" s="655"/>
      <c r="DK29" s="656"/>
      <c r="DL29" s="632">
        <v>4678987</v>
      </c>
      <c r="DM29" s="655"/>
      <c r="DN29" s="655"/>
      <c r="DO29" s="655"/>
      <c r="DP29" s="655"/>
      <c r="DQ29" s="655"/>
      <c r="DR29" s="655"/>
      <c r="DS29" s="655"/>
      <c r="DT29" s="655"/>
      <c r="DU29" s="655"/>
      <c r="DV29" s="656"/>
      <c r="DW29" s="628">
        <v>15.3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75633</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94.6</v>
      </c>
      <c r="BN30" s="682"/>
      <c r="BO30" s="682"/>
      <c r="BP30" s="682"/>
      <c r="BQ30" s="683"/>
      <c r="BR30" s="681">
        <v>98.8</v>
      </c>
      <c r="BS30" s="682"/>
      <c r="BT30" s="682"/>
      <c r="BU30" s="682"/>
      <c r="BV30" s="682"/>
      <c r="BW30" s="682"/>
      <c r="BX30" s="618">
        <v>94.3</v>
      </c>
      <c r="BY30" s="682"/>
      <c r="BZ30" s="682"/>
      <c r="CA30" s="682"/>
      <c r="CB30" s="683"/>
      <c r="CD30" s="686"/>
      <c r="CE30" s="687"/>
      <c r="CF30" s="637" t="s">
        <v>290</v>
      </c>
      <c r="CG30" s="638"/>
      <c r="CH30" s="638"/>
      <c r="CI30" s="638"/>
      <c r="CJ30" s="638"/>
      <c r="CK30" s="638"/>
      <c r="CL30" s="638"/>
      <c r="CM30" s="638"/>
      <c r="CN30" s="638"/>
      <c r="CO30" s="638"/>
      <c r="CP30" s="638"/>
      <c r="CQ30" s="639"/>
      <c r="CR30" s="623">
        <v>4778918</v>
      </c>
      <c r="CS30" s="624"/>
      <c r="CT30" s="624"/>
      <c r="CU30" s="624"/>
      <c r="CV30" s="624"/>
      <c r="CW30" s="624"/>
      <c r="CX30" s="624"/>
      <c r="CY30" s="625"/>
      <c r="CZ30" s="657">
        <v>8.4</v>
      </c>
      <c r="DA30" s="658"/>
      <c r="DB30" s="658"/>
      <c r="DC30" s="659"/>
      <c r="DD30" s="632">
        <v>4121090</v>
      </c>
      <c r="DE30" s="624"/>
      <c r="DF30" s="624"/>
      <c r="DG30" s="624"/>
      <c r="DH30" s="624"/>
      <c r="DI30" s="624"/>
      <c r="DJ30" s="624"/>
      <c r="DK30" s="625"/>
      <c r="DL30" s="632">
        <v>4121090</v>
      </c>
      <c r="DM30" s="624"/>
      <c r="DN30" s="624"/>
      <c r="DO30" s="624"/>
      <c r="DP30" s="624"/>
      <c r="DQ30" s="624"/>
      <c r="DR30" s="624"/>
      <c r="DS30" s="624"/>
      <c r="DT30" s="624"/>
      <c r="DU30" s="624"/>
      <c r="DV30" s="625"/>
      <c r="DW30" s="628">
        <v>13.5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521636</v>
      </c>
      <c r="S31" s="624"/>
      <c r="T31" s="624"/>
      <c r="U31" s="624"/>
      <c r="V31" s="624"/>
      <c r="W31" s="624"/>
      <c r="X31" s="624"/>
      <c r="Y31" s="625"/>
      <c r="Z31" s="626">
        <v>0.9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95.2</v>
      </c>
      <c r="BN31" s="679"/>
      <c r="BO31" s="679"/>
      <c r="BP31" s="679"/>
      <c r="BQ31" s="680"/>
      <c r="BR31" s="678">
        <v>98.7</v>
      </c>
      <c r="BS31" s="655"/>
      <c r="BT31" s="655"/>
      <c r="BU31" s="655"/>
      <c r="BV31" s="655"/>
      <c r="BW31" s="655"/>
      <c r="BX31" s="629">
        <v>94.7</v>
      </c>
      <c r="BY31" s="679"/>
      <c r="BZ31" s="679"/>
      <c r="CA31" s="679"/>
      <c r="CB31" s="680"/>
      <c r="CD31" s="686"/>
      <c r="CE31" s="687"/>
      <c r="CF31" s="637" t="s">
        <v>294</v>
      </c>
      <c r="CG31" s="638"/>
      <c r="CH31" s="638"/>
      <c r="CI31" s="638"/>
      <c r="CJ31" s="638"/>
      <c r="CK31" s="638"/>
      <c r="CL31" s="638"/>
      <c r="CM31" s="638"/>
      <c r="CN31" s="638"/>
      <c r="CO31" s="638"/>
      <c r="CP31" s="638"/>
      <c r="CQ31" s="639"/>
      <c r="CR31" s="623">
        <v>559171</v>
      </c>
      <c r="CS31" s="655"/>
      <c r="CT31" s="655"/>
      <c r="CU31" s="655"/>
      <c r="CV31" s="655"/>
      <c r="CW31" s="655"/>
      <c r="CX31" s="655"/>
      <c r="CY31" s="656"/>
      <c r="CZ31" s="657">
        <v>1</v>
      </c>
      <c r="DA31" s="658"/>
      <c r="DB31" s="658"/>
      <c r="DC31" s="659"/>
      <c r="DD31" s="632">
        <v>557897</v>
      </c>
      <c r="DE31" s="655"/>
      <c r="DF31" s="655"/>
      <c r="DG31" s="655"/>
      <c r="DH31" s="655"/>
      <c r="DI31" s="655"/>
      <c r="DJ31" s="655"/>
      <c r="DK31" s="656"/>
      <c r="DL31" s="632">
        <v>557897</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3069488</v>
      </c>
      <c r="S32" s="624"/>
      <c r="T32" s="624"/>
      <c r="U32" s="624"/>
      <c r="V32" s="624"/>
      <c r="W32" s="624"/>
      <c r="X32" s="624"/>
      <c r="Y32" s="625"/>
      <c r="Z32" s="626">
        <v>5.4</v>
      </c>
      <c r="AA32" s="626"/>
      <c r="AB32" s="626"/>
      <c r="AC32" s="626"/>
      <c r="AD32" s="627">
        <v>38845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93.5</v>
      </c>
      <c r="BN32" s="691"/>
      <c r="BO32" s="691"/>
      <c r="BP32" s="691"/>
      <c r="BQ32" s="693"/>
      <c r="BR32" s="690">
        <v>98.8</v>
      </c>
      <c r="BS32" s="691"/>
      <c r="BT32" s="691"/>
      <c r="BU32" s="691"/>
      <c r="BV32" s="691"/>
      <c r="BW32" s="691"/>
      <c r="BX32" s="692">
        <v>93.5</v>
      </c>
      <c r="BY32" s="691"/>
      <c r="BZ32" s="691"/>
      <c r="CA32" s="691"/>
      <c r="CB32" s="693"/>
      <c r="CD32" s="688"/>
      <c r="CE32" s="689"/>
      <c r="CF32" s="637" t="s">
        <v>297</v>
      </c>
      <c r="CG32" s="638"/>
      <c r="CH32" s="638"/>
      <c r="CI32" s="638"/>
      <c r="CJ32" s="638"/>
      <c r="CK32" s="638"/>
      <c r="CL32" s="638"/>
      <c r="CM32" s="638"/>
      <c r="CN32" s="638"/>
      <c r="CO32" s="638"/>
      <c r="CP32" s="638"/>
      <c r="CQ32" s="639"/>
      <c r="CR32" s="623">
        <v>177</v>
      </c>
      <c r="CS32" s="624"/>
      <c r="CT32" s="624"/>
      <c r="CU32" s="624"/>
      <c r="CV32" s="624"/>
      <c r="CW32" s="624"/>
      <c r="CX32" s="624"/>
      <c r="CY32" s="625"/>
      <c r="CZ32" s="657">
        <v>0</v>
      </c>
      <c r="DA32" s="658"/>
      <c r="DB32" s="658"/>
      <c r="DC32" s="659"/>
      <c r="DD32" s="632">
        <v>177</v>
      </c>
      <c r="DE32" s="624"/>
      <c r="DF32" s="624"/>
      <c r="DG32" s="624"/>
      <c r="DH32" s="624"/>
      <c r="DI32" s="624"/>
      <c r="DJ32" s="624"/>
      <c r="DK32" s="625"/>
      <c r="DL32" s="632">
        <v>177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5744624</v>
      </c>
      <c r="S33" s="624"/>
      <c r="T33" s="624"/>
      <c r="U33" s="624"/>
      <c r="V33" s="624"/>
      <c r="W33" s="624"/>
      <c r="X33" s="624"/>
      <c r="Y33" s="625"/>
      <c r="Z33" s="626">
        <v>10</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20869589</v>
      </c>
      <c r="CS33" s="655"/>
      <c r="CT33" s="655"/>
      <c r="CU33" s="655"/>
      <c r="CV33" s="655"/>
      <c r="CW33" s="655"/>
      <c r="CX33" s="655"/>
      <c r="CY33" s="656"/>
      <c r="CZ33" s="657">
        <v>36.9</v>
      </c>
      <c r="DA33" s="658"/>
      <c r="DB33" s="658"/>
      <c r="DC33" s="659"/>
      <c r="DD33" s="632">
        <v>15024922</v>
      </c>
      <c r="DE33" s="655"/>
      <c r="DF33" s="655"/>
      <c r="DG33" s="655"/>
      <c r="DH33" s="655"/>
      <c r="DI33" s="655"/>
      <c r="DJ33" s="655"/>
      <c r="DK33" s="656"/>
      <c r="DL33" s="632">
        <v>11960223</v>
      </c>
      <c r="DM33" s="655"/>
      <c r="DN33" s="655"/>
      <c r="DO33" s="655"/>
      <c r="DP33" s="655"/>
      <c r="DQ33" s="655"/>
      <c r="DR33" s="655"/>
      <c r="DS33" s="655"/>
      <c r="DT33" s="655"/>
      <c r="DU33" s="655"/>
      <c r="DV33" s="656"/>
      <c r="DW33" s="628">
        <v>39.1</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5575315</v>
      </c>
      <c r="CS34" s="624"/>
      <c r="CT34" s="624"/>
      <c r="CU34" s="624"/>
      <c r="CV34" s="624"/>
      <c r="CW34" s="624"/>
      <c r="CX34" s="624"/>
      <c r="CY34" s="625"/>
      <c r="CZ34" s="657">
        <v>9.9</v>
      </c>
      <c r="DA34" s="658"/>
      <c r="DB34" s="658"/>
      <c r="DC34" s="659"/>
      <c r="DD34" s="632">
        <v>4349250</v>
      </c>
      <c r="DE34" s="624"/>
      <c r="DF34" s="624"/>
      <c r="DG34" s="624"/>
      <c r="DH34" s="624"/>
      <c r="DI34" s="624"/>
      <c r="DJ34" s="624"/>
      <c r="DK34" s="625"/>
      <c r="DL34" s="632">
        <v>3710628</v>
      </c>
      <c r="DM34" s="624"/>
      <c r="DN34" s="624"/>
      <c r="DO34" s="624"/>
      <c r="DP34" s="624"/>
      <c r="DQ34" s="624"/>
      <c r="DR34" s="624"/>
      <c r="DS34" s="624"/>
      <c r="DT34" s="624"/>
      <c r="DU34" s="624"/>
      <c r="DV34" s="625"/>
      <c r="DW34" s="628">
        <v>12.1</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1853324</v>
      </c>
      <c r="S35" s="624"/>
      <c r="T35" s="624"/>
      <c r="U35" s="624"/>
      <c r="V35" s="624"/>
      <c r="W35" s="624"/>
      <c r="X35" s="624"/>
      <c r="Y35" s="625"/>
      <c r="Z35" s="626">
        <v>3.2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7556821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-78682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400715</v>
      </c>
      <c r="CS35" s="655"/>
      <c r="CT35" s="655"/>
      <c r="CU35" s="655"/>
      <c r="CV35" s="655"/>
      <c r="CW35" s="655"/>
      <c r="CX35" s="655"/>
      <c r="CY35" s="656"/>
      <c r="CZ35" s="657">
        <v>0.7</v>
      </c>
      <c r="DA35" s="658"/>
      <c r="DB35" s="658"/>
      <c r="DC35" s="659"/>
      <c r="DD35" s="632">
        <v>304380</v>
      </c>
      <c r="DE35" s="655"/>
      <c r="DF35" s="655"/>
      <c r="DG35" s="655"/>
      <c r="DH35" s="655"/>
      <c r="DI35" s="655"/>
      <c r="DJ35" s="655"/>
      <c r="DK35" s="656"/>
      <c r="DL35" s="632">
        <v>304380</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57365810</v>
      </c>
      <c r="S36" s="696"/>
      <c r="T36" s="696"/>
      <c r="U36" s="696"/>
      <c r="V36" s="696"/>
      <c r="W36" s="696"/>
      <c r="X36" s="696"/>
      <c r="Y36" s="697"/>
      <c r="Z36" s="698">
        <v>100</v>
      </c>
      <c r="AA36" s="698"/>
      <c r="AB36" s="698"/>
      <c r="AC36" s="698"/>
      <c r="AD36" s="699">
        <v>28758337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1529617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-509572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6341468</v>
      </c>
      <c r="CS36" s="624"/>
      <c r="CT36" s="624"/>
      <c r="CU36" s="624"/>
      <c r="CV36" s="624"/>
      <c r="CW36" s="624"/>
      <c r="CX36" s="624"/>
      <c r="CY36" s="625"/>
      <c r="CZ36" s="657">
        <v>11.2</v>
      </c>
      <c r="DA36" s="658"/>
      <c r="DB36" s="658"/>
      <c r="DC36" s="659"/>
      <c r="DD36" s="632">
        <v>4351145</v>
      </c>
      <c r="DE36" s="624"/>
      <c r="DF36" s="624"/>
      <c r="DG36" s="624"/>
      <c r="DH36" s="624"/>
      <c r="DI36" s="624"/>
      <c r="DJ36" s="624"/>
      <c r="DK36" s="625"/>
      <c r="DL36" s="632">
        <v>3585215</v>
      </c>
      <c r="DM36" s="624"/>
      <c r="DN36" s="624"/>
      <c r="DO36" s="624"/>
      <c r="DP36" s="624"/>
      <c r="DQ36" s="624"/>
      <c r="DR36" s="624"/>
      <c r="DS36" s="624"/>
      <c r="DT36" s="624"/>
      <c r="DU36" s="624"/>
      <c r="DV36" s="625"/>
      <c r="DW36" s="628">
        <v>11.7</v>
      </c>
      <c r="DX36" s="653"/>
      <c r="DY36" s="653"/>
      <c r="DZ36" s="653"/>
      <c r="EA36" s="653"/>
      <c r="EB36" s="653"/>
      <c r="EC36" s="654"/>
    </row>
    <row r="37" spans="2:133" ht="11.25" customHeight="1">
      <c r="AQ37" s="702" t="s">
        <v>312</v>
      </c>
      <c r="AR37" s="703"/>
      <c r="AS37" s="703"/>
      <c r="AT37" s="703"/>
      <c r="AU37" s="703"/>
      <c r="AV37" s="703"/>
      <c r="AW37" s="703"/>
      <c r="AX37" s="703"/>
      <c r="AY37" s="704"/>
      <c r="AZ37" s="623">
        <v>198923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18852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1088581</v>
      </c>
      <c r="CS37" s="655"/>
      <c r="CT37" s="655"/>
      <c r="CU37" s="655"/>
      <c r="CV37" s="655"/>
      <c r="CW37" s="655"/>
      <c r="CX37" s="655"/>
      <c r="CY37" s="656"/>
      <c r="CZ37" s="657">
        <v>1.9</v>
      </c>
      <c r="DA37" s="658"/>
      <c r="DB37" s="658"/>
      <c r="DC37" s="659"/>
      <c r="DD37" s="632">
        <v>867158</v>
      </c>
      <c r="DE37" s="655"/>
      <c r="DF37" s="655"/>
      <c r="DG37" s="655"/>
      <c r="DH37" s="655"/>
      <c r="DI37" s="655"/>
      <c r="DJ37" s="655"/>
      <c r="DK37" s="656"/>
      <c r="DL37" s="632">
        <v>867158</v>
      </c>
      <c r="DM37" s="655"/>
      <c r="DN37" s="655"/>
      <c r="DO37" s="655"/>
      <c r="DP37" s="655"/>
      <c r="DQ37" s="655"/>
      <c r="DR37" s="655"/>
      <c r="DS37" s="655"/>
      <c r="DT37" s="655"/>
      <c r="DU37" s="655"/>
      <c r="DV37" s="656"/>
      <c r="DW37" s="628">
        <v>2.8</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30015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5828281</v>
      </c>
      <c r="CS38" s="624"/>
      <c r="CT38" s="624"/>
      <c r="CU38" s="624"/>
      <c r="CV38" s="624"/>
      <c r="CW38" s="624"/>
      <c r="CX38" s="624"/>
      <c r="CY38" s="625"/>
      <c r="CZ38" s="657">
        <v>10.3</v>
      </c>
      <c r="DA38" s="658"/>
      <c r="DB38" s="658"/>
      <c r="DC38" s="659"/>
      <c r="DD38" s="632">
        <v>4803219</v>
      </c>
      <c r="DE38" s="624"/>
      <c r="DF38" s="624"/>
      <c r="DG38" s="624"/>
      <c r="DH38" s="624"/>
      <c r="DI38" s="624"/>
      <c r="DJ38" s="624"/>
      <c r="DK38" s="625"/>
      <c r="DL38" s="632">
        <v>4360000</v>
      </c>
      <c r="DM38" s="624"/>
      <c r="DN38" s="624"/>
      <c r="DO38" s="624"/>
      <c r="DP38" s="624"/>
      <c r="DQ38" s="624"/>
      <c r="DR38" s="624"/>
      <c r="DS38" s="624"/>
      <c r="DT38" s="624"/>
      <c r="DU38" s="624"/>
      <c r="DV38" s="625"/>
      <c r="DW38" s="628">
        <v>14.2</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1210759</v>
      </c>
      <c r="CS39" s="655"/>
      <c r="CT39" s="655"/>
      <c r="CU39" s="655"/>
      <c r="CV39" s="655"/>
      <c r="CW39" s="655"/>
      <c r="CX39" s="655"/>
      <c r="CY39" s="656"/>
      <c r="CZ39" s="657">
        <v>2.1</v>
      </c>
      <c r="DA39" s="658"/>
      <c r="DB39" s="658"/>
      <c r="DC39" s="659"/>
      <c r="DD39" s="632">
        <v>1176936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1384547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159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1513051</v>
      </c>
      <c r="CS40" s="624"/>
      <c r="CT40" s="624"/>
      <c r="CU40" s="624"/>
      <c r="CV40" s="624"/>
      <c r="CW40" s="624"/>
      <c r="CX40" s="624"/>
      <c r="CY40" s="625"/>
      <c r="CZ40" s="657">
        <v>2.7</v>
      </c>
      <c r="DA40" s="658"/>
      <c r="DB40" s="658"/>
      <c r="DC40" s="659"/>
      <c r="DD40" s="632">
        <v>39992</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4443734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390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4462760</v>
      </c>
      <c r="CS42" s="624"/>
      <c r="CT42" s="624"/>
      <c r="CU42" s="624"/>
      <c r="CV42" s="624"/>
      <c r="CW42" s="624"/>
      <c r="CX42" s="624"/>
      <c r="CY42" s="625"/>
      <c r="CZ42" s="657">
        <v>7.9</v>
      </c>
      <c r="DA42" s="706"/>
      <c r="DB42" s="706"/>
      <c r="DC42" s="707"/>
      <c r="DD42" s="632">
        <v>456849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84225</v>
      </c>
      <c r="CS43" s="655"/>
      <c r="CT43" s="655"/>
      <c r="CU43" s="655"/>
      <c r="CV43" s="655"/>
      <c r="CW43" s="655"/>
      <c r="CX43" s="655"/>
      <c r="CY43" s="656"/>
      <c r="CZ43" s="657">
        <v>0.1</v>
      </c>
      <c r="DA43" s="658"/>
      <c r="DB43" s="658"/>
      <c r="DC43" s="659"/>
      <c r="DD43" s="632">
        <v>7168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4437819</v>
      </c>
      <c r="CS44" s="624"/>
      <c r="CT44" s="624"/>
      <c r="CU44" s="624"/>
      <c r="CV44" s="624"/>
      <c r="CW44" s="624"/>
      <c r="CX44" s="624"/>
      <c r="CY44" s="625"/>
      <c r="CZ44" s="657">
        <v>7.8</v>
      </c>
      <c r="DA44" s="706"/>
      <c r="DB44" s="706"/>
      <c r="DC44" s="707"/>
      <c r="DD44" s="632">
        <v>452667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1694291</v>
      </c>
      <c r="CS45" s="655"/>
      <c r="CT45" s="655"/>
      <c r="CU45" s="655"/>
      <c r="CV45" s="655"/>
      <c r="CW45" s="655"/>
      <c r="CX45" s="655"/>
      <c r="CY45" s="656"/>
      <c r="CZ45" s="657">
        <v>3</v>
      </c>
      <c r="DA45" s="658"/>
      <c r="DB45" s="658"/>
      <c r="DC45" s="659"/>
      <c r="DD45" s="632">
        <v>107732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2729578</v>
      </c>
      <c r="CS46" s="624"/>
      <c r="CT46" s="624"/>
      <c r="CU46" s="624"/>
      <c r="CV46" s="624"/>
      <c r="CW46" s="624"/>
      <c r="CX46" s="624"/>
      <c r="CY46" s="625"/>
      <c r="CZ46" s="657">
        <v>4.8</v>
      </c>
      <c r="DA46" s="706"/>
      <c r="DB46" s="706"/>
      <c r="DC46" s="707"/>
      <c r="DD46" s="632">
        <v>344465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24941</v>
      </c>
      <c r="CS47" s="655"/>
      <c r="CT47" s="655"/>
      <c r="CU47" s="655"/>
      <c r="CV47" s="655"/>
      <c r="CW47" s="655"/>
      <c r="CX47" s="655"/>
      <c r="CY47" s="656"/>
      <c r="CZ47" s="657">
        <v>0</v>
      </c>
      <c r="DA47" s="658"/>
      <c r="DB47" s="658"/>
      <c r="DC47" s="659"/>
      <c r="DD47" s="632">
        <v>4182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56581864</v>
      </c>
      <c r="CS49" s="691"/>
      <c r="CT49" s="691"/>
      <c r="CU49" s="691"/>
      <c r="CV49" s="691"/>
      <c r="CW49" s="691"/>
      <c r="CX49" s="691"/>
      <c r="CY49" s="718"/>
      <c r="CZ49" s="719">
        <v>100</v>
      </c>
      <c r="DA49" s="720"/>
      <c r="DB49" s="720"/>
      <c r="DC49" s="721"/>
      <c r="DD49" s="722">
        <v>32760213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56378</v>
      </c>
      <c r="R7" s="753"/>
      <c r="S7" s="753"/>
      <c r="T7" s="753"/>
      <c r="U7" s="753"/>
      <c r="V7" s="753">
        <v>55594</v>
      </c>
      <c r="W7" s="753"/>
      <c r="X7" s="753"/>
      <c r="Y7" s="753"/>
      <c r="Z7" s="753"/>
      <c r="AA7" s="753">
        <v>784</v>
      </c>
      <c r="AB7" s="753"/>
      <c r="AC7" s="753"/>
      <c r="AD7" s="753"/>
      <c r="AE7" s="754"/>
      <c r="AF7" s="755">
        <v>688</v>
      </c>
      <c r="AG7" s="756"/>
      <c r="AH7" s="756"/>
      <c r="AI7" s="756"/>
      <c r="AJ7" s="757"/>
      <c r="AK7" s="792">
        <v>76</v>
      </c>
      <c r="AL7" s="793"/>
      <c r="AM7" s="793"/>
      <c r="AN7" s="793"/>
      <c r="AO7" s="793"/>
      <c r="AP7" s="793">
        <v>47434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530</v>
      </c>
      <c r="BT7" s="797"/>
      <c r="BU7" s="797"/>
      <c r="BV7" s="797"/>
      <c r="BW7" s="797"/>
      <c r="BX7" s="797"/>
      <c r="BY7" s="797"/>
      <c r="BZ7" s="797"/>
      <c r="CA7" s="797"/>
      <c r="CB7" s="797"/>
      <c r="CC7" s="797"/>
      <c r="CD7" s="797"/>
      <c r="CE7" s="797"/>
      <c r="CF7" s="797"/>
      <c r="CG7" s="798"/>
      <c r="CH7" s="789">
        <v>-5</v>
      </c>
      <c r="CI7" s="790"/>
      <c r="CJ7" s="790"/>
      <c r="CK7" s="790"/>
      <c r="CL7" s="791"/>
      <c r="CM7" s="789">
        <v>153</v>
      </c>
      <c r="CN7" s="790"/>
      <c r="CO7" s="790"/>
      <c r="CP7" s="790"/>
      <c r="CQ7" s="791"/>
      <c r="CR7" s="789">
        <v>3</v>
      </c>
      <c r="CS7" s="790"/>
      <c r="CT7" s="790"/>
      <c r="CU7" s="790"/>
      <c r="CV7" s="791"/>
      <c r="CW7" s="789" t="s">
        <v>489</v>
      </c>
      <c r="CX7" s="790"/>
      <c r="CY7" s="790"/>
      <c r="CZ7" s="790"/>
      <c r="DA7" s="791"/>
      <c r="DB7" s="789" t="s">
        <v>489</v>
      </c>
      <c r="DC7" s="790"/>
      <c r="DD7" s="790"/>
      <c r="DE7" s="790"/>
      <c r="DF7" s="791"/>
      <c r="DG7" s="789" t="s">
        <v>489</v>
      </c>
      <c r="DH7" s="790"/>
      <c r="DI7" s="790"/>
      <c r="DJ7" s="790"/>
      <c r="DK7" s="791"/>
      <c r="DL7" s="789" t="s">
        <v>489</v>
      </c>
      <c r="DM7" s="790"/>
      <c r="DN7" s="790"/>
      <c r="DO7" s="790"/>
      <c r="DP7" s="791"/>
      <c r="DQ7" s="789" t="s">
        <v>489</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1657</v>
      </c>
      <c r="R8" s="777"/>
      <c r="S8" s="777"/>
      <c r="T8" s="777"/>
      <c r="U8" s="777"/>
      <c r="V8" s="777">
        <v>1657</v>
      </c>
      <c r="W8" s="777"/>
      <c r="X8" s="777"/>
      <c r="Y8" s="777"/>
      <c r="Z8" s="777"/>
      <c r="AA8" s="777" t="s">
        <v>535</v>
      </c>
      <c r="AB8" s="777"/>
      <c r="AC8" s="777"/>
      <c r="AD8" s="777"/>
      <c r="AE8" s="778"/>
      <c r="AF8" s="779" t="s">
        <v>109</v>
      </c>
      <c r="AG8" s="780"/>
      <c r="AH8" s="780"/>
      <c r="AI8" s="780"/>
      <c r="AJ8" s="781"/>
      <c r="AK8" s="782" t="s">
        <v>535</v>
      </c>
      <c r="AL8" s="783"/>
      <c r="AM8" s="783"/>
      <c r="AN8" s="783"/>
      <c r="AO8" s="783"/>
      <c r="AP8" s="783">
        <v>5896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531</v>
      </c>
      <c r="BT8" s="787"/>
      <c r="BU8" s="787"/>
      <c r="BV8" s="787"/>
      <c r="BW8" s="787"/>
      <c r="BX8" s="787"/>
      <c r="BY8" s="787"/>
      <c r="BZ8" s="787"/>
      <c r="CA8" s="787"/>
      <c r="CB8" s="787"/>
      <c r="CC8" s="787"/>
      <c r="CD8" s="787"/>
      <c r="CE8" s="787"/>
      <c r="CF8" s="787"/>
      <c r="CG8" s="788"/>
      <c r="CH8" s="799">
        <v>6</v>
      </c>
      <c r="CI8" s="800"/>
      <c r="CJ8" s="800"/>
      <c r="CK8" s="800"/>
      <c r="CL8" s="801"/>
      <c r="CM8" s="799">
        <v>41</v>
      </c>
      <c r="CN8" s="800"/>
      <c r="CO8" s="800"/>
      <c r="CP8" s="800"/>
      <c r="CQ8" s="801"/>
      <c r="CR8" s="799">
        <v>10</v>
      </c>
      <c r="CS8" s="800"/>
      <c r="CT8" s="800"/>
      <c r="CU8" s="800"/>
      <c r="CV8" s="801"/>
      <c r="CW8" s="799" t="s">
        <v>489</v>
      </c>
      <c r="CX8" s="800"/>
      <c r="CY8" s="800"/>
      <c r="CZ8" s="800"/>
      <c r="DA8" s="801"/>
      <c r="DB8" s="799" t="s">
        <v>489</v>
      </c>
      <c r="DC8" s="800"/>
      <c r="DD8" s="800"/>
      <c r="DE8" s="800"/>
      <c r="DF8" s="801"/>
      <c r="DG8" s="799" t="s">
        <v>489</v>
      </c>
      <c r="DH8" s="800"/>
      <c r="DI8" s="800"/>
      <c r="DJ8" s="800"/>
      <c r="DK8" s="801"/>
      <c r="DL8" s="799" t="s">
        <v>489</v>
      </c>
      <c r="DM8" s="800"/>
      <c r="DN8" s="800"/>
      <c r="DO8" s="800"/>
      <c r="DP8" s="801"/>
      <c r="DQ8" s="799" t="s">
        <v>489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532</v>
      </c>
      <c r="BT9" s="787"/>
      <c r="BU9" s="787"/>
      <c r="BV9" s="787"/>
      <c r="BW9" s="787"/>
      <c r="BX9" s="787"/>
      <c r="BY9" s="787"/>
      <c r="BZ9" s="787"/>
      <c r="CA9" s="787"/>
      <c r="CB9" s="787"/>
      <c r="CC9" s="787"/>
      <c r="CD9" s="787"/>
      <c r="CE9" s="787"/>
      <c r="CF9" s="787"/>
      <c r="CG9" s="788"/>
      <c r="CH9" s="799">
        <v>-1</v>
      </c>
      <c r="CI9" s="800"/>
      <c r="CJ9" s="800"/>
      <c r="CK9" s="800"/>
      <c r="CL9" s="801"/>
      <c r="CM9" s="799">
        <v>197</v>
      </c>
      <c r="CN9" s="800"/>
      <c r="CO9" s="800"/>
      <c r="CP9" s="800"/>
      <c r="CQ9" s="801"/>
      <c r="CR9" s="799">
        <v>194</v>
      </c>
      <c r="CS9" s="800"/>
      <c r="CT9" s="800"/>
      <c r="CU9" s="800"/>
      <c r="CV9" s="801"/>
      <c r="CW9" s="799">
        <v>13</v>
      </c>
      <c r="CX9" s="800"/>
      <c r="CY9" s="800"/>
      <c r="CZ9" s="800"/>
      <c r="DA9" s="801"/>
      <c r="DB9" s="799" t="s">
        <v>489</v>
      </c>
      <c r="DC9" s="800"/>
      <c r="DD9" s="800"/>
      <c r="DE9" s="800"/>
      <c r="DF9" s="801"/>
      <c r="DG9" s="799" t="s">
        <v>489</v>
      </c>
      <c r="DH9" s="800"/>
      <c r="DI9" s="800"/>
      <c r="DJ9" s="800"/>
      <c r="DK9" s="801"/>
      <c r="DL9" s="799" t="s">
        <v>489</v>
      </c>
      <c r="DM9" s="800"/>
      <c r="DN9" s="800"/>
      <c r="DO9" s="800"/>
      <c r="DP9" s="801"/>
      <c r="DQ9" s="799" t="s">
        <v>489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544</v>
      </c>
      <c r="BS10" s="786" t="s">
        <v>533</v>
      </c>
      <c r="BT10" s="787"/>
      <c r="BU10" s="787"/>
      <c r="BV10" s="787"/>
      <c r="BW10" s="787"/>
      <c r="BX10" s="787"/>
      <c r="BY10" s="787"/>
      <c r="BZ10" s="787"/>
      <c r="CA10" s="787"/>
      <c r="CB10" s="787"/>
      <c r="CC10" s="787"/>
      <c r="CD10" s="787"/>
      <c r="CE10" s="787"/>
      <c r="CF10" s="787"/>
      <c r="CG10" s="788"/>
      <c r="CH10" s="799">
        <v>6</v>
      </c>
      <c r="CI10" s="800"/>
      <c r="CJ10" s="800"/>
      <c r="CK10" s="800"/>
      <c r="CL10" s="801"/>
      <c r="CM10" s="799">
        <v>531</v>
      </c>
      <c r="CN10" s="800"/>
      <c r="CO10" s="800"/>
      <c r="CP10" s="800"/>
      <c r="CQ10" s="801"/>
      <c r="CR10" s="799">
        <v>5</v>
      </c>
      <c r="CS10" s="800"/>
      <c r="CT10" s="800"/>
      <c r="CU10" s="800"/>
      <c r="CV10" s="801"/>
      <c r="CW10" s="799" t="s">
        <v>489</v>
      </c>
      <c r="CX10" s="800"/>
      <c r="CY10" s="800"/>
      <c r="CZ10" s="800"/>
      <c r="DA10" s="801"/>
      <c r="DB10" s="799">
        <v>236</v>
      </c>
      <c r="DC10" s="800"/>
      <c r="DD10" s="800"/>
      <c r="DE10" s="800"/>
      <c r="DF10" s="801"/>
      <c r="DG10" s="799" t="s">
        <v>489</v>
      </c>
      <c r="DH10" s="800"/>
      <c r="DI10" s="800"/>
      <c r="DJ10" s="800"/>
      <c r="DK10" s="801"/>
      <c r="DL10" s="799" t="s">
        <v>489</v>
      </c>
      <c r="DM10" s="800"/>
      <c r="DN10" s="800"/>
      <c r="DO10" s="800"/>
      <c r="DP10" s="801"/>
      <c r="DQ10" s="799" t="s">
        <v>489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544</v>
      </c>
      <c r="BS11" s="786" t="s">
        <v>534</v>
      </c>
      <c r="BT11" s="787"/>
      <c r="BU11" s="787"/>
      <c r="BV11" s="787"/>
      <c r="BW11" s="787"/>
      <c r="BX11" s="787"/>
      <c r="BY11" s="787"/>
      <c r="BZ11" s="787"/>
      <c r="CA11" s="787"/>
      <c r="CB11" s="787"/>
      <c r="CC11" s="787"/>
      <c r="CD11" s="787"/>
      <c r="CE11" s="787"/>
      <c r="CF11" s="787"/>
      <c r="CG11" s="788"/>
      <c r="CH11" s="799">
        <v>462</v>
      </c>
      <c r="CI11" s="800"/>
      <c r="CJ11" s="800"/>
      <c r="CK11" s="800"/>
      <c r="CL11" s="801"/>
      <c r="CM11" s="799">
        <v>2596</v>
      </c>
      <c r="CN11" s="800"/>
      <c r="CO11" s="800"/>
      <c r="CP11" s="800"/>
      <c r="CQ11" s="801"/>
      <c r="CR11" s="799">
        <v>100</v>
      </c>
      <c r="CS11" s="800"/>
      <c r="CT11" s="800"/>
      <c r="CU11" s="800"/>
      <c r="CV11" s="801"/>
      <c r="CW11" s="799">
        <v>721</v>
      </c>
      <c r="CX11" s="800"/>
      <c r="CY11" s="800"/>
      <c r="CZ11" s="800"/>
      <c r="DA11" s="801"/>
      <c r="DB11" s="799">
        <v>5896</v>
      </c>
      <c r="DC11" s="800"/>
      <c r="DD11" s="800"/>
      <c r="DE11" s="800"/>
      <c r="DF11" s="801"/>
      <c r="DG11" s="799" t="s">
        <v>489</v>
      </c>
      <c r="DH11" s="800"/>
      <c r="DI11" s="800"/>
      <c r="DJ11" s="800"/>
      <c r="DK11" s="801"/>
      <c r="DL11" s="799" t="s">
        <v>489</v>
      </c>
      <c r="DM11" s="800"/>
      <c r="DN11" s="800"/>
      <c r="DO11" s="800"/>
      <c r="DP11" s="801"/>
      <c r="DQ11" s="799" t="s">
        <v>489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58035</v>
      </c>
      <c r="R23" s="812"/>
      <c r="S23" s="812"/>
      <c r="T23" s="812"/>
      <c r="U23" s="812"/>
      <c r="V23" s="812">
        <v>57251</v>
      </c>
      <c r="W23" s="812"/>
      <c r="X23" s="812"/>
      <c r="Y23" s="812"/>
      <c r="Z23" s="812"/>
      <c r="AA23" s="812">
        <v>784</v>
      </c>
      <c r="AB23" s="812"/>
      <c r="AC23" s="812"/>
      <c r="AD23" s="812"/>
      <c r="AE23" s="813"/>
      <c r="AF23" s="814">
        <v>688</v>
      </c>
      <c r="AG23" s="812"/>
      <c r="AH23" s="812"/>
      <c r="AI23" s="812"/>
      <c r="AJ23" s="815"/>
      <c r="AK23" s="816"/>
      <c r="AL23" s="817"/>
      <c r="AM23" s="817"/>
      <c r="AN23" s="817"/>
      <c r="AO23" s="817"/>
      <c r="AP23" s="812">
        <v>53330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18571</v>
      </c>
      <c r="R28" s="841"/>
      <c r="S28" s="841"/>
      <c r="T28" s="841"/>
      <c r="U28" s="841"/>
      <c r="V28" s="841">
        <v>18650</v>
      </c>
      <c r="W28" s="841"/>
      <c r="X28" s="841"/>
      <c r="Y28" s="841"/>
      <c r="Z28" s="841"/>
      <c r="AA28" s="841">
        <v>-79</v>
      </c>
      <c r="AB28" s="841"/>
      <c r="AC28" s="841"/>
      <c r="AD28" s="841"/>
      <c r="AE28" s="842"/>
      <c r="AF28" s="843">
        <v>-79</v>
      </c>
      <c r="AG28" s="841"/>
      <c r="AH28" s="841"/>
      <c r="AI28" s="841"/>
      <c r="AJ28" s="844"/>
      <c r="AK28" s="845">
        <v>1740</v>
      </c>
      <c r="AL28" s="836"/>
      <c r="AM28" s="836"/>
      <c r="AN28" s="836"/>
      <c r="AO28" s="836"/>
      <c r="AP28" s="836" t="s">
        <v>489</v>
      </c>
      <c r="AQ28" s="836"/>
      <c r="AR28" s="836"/>
      <c r="AS28" s="836"/>
      <c r="AT28" s="836"/>
      <c r="AU28" s="836" t="s">
        <v>489</v>
      </c>
      <c r="AV28" s="836"/>
      <c r="AW28" s="836"/>
      <c r="AX28" s="836"/>
      <c r="AY28" s="836"/>
      <c r="AZ28" s="837" t="s">
        <v>535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12971</v>
      </c>
      <c r="R29" s="777"/>
      <c r="S29" s="777"/>
      <c r="T29" s="777"/>
      <c r="U29" s="777"/>
      <c r="V29" s="777">
        <v>12837</v>
      </c>
      <c r="W29" s="777"/>
      <c r="X29" s="777"/>
      <c r="Y29" s="777"/>
      <c r="Z29" s="777"/>
      <c r="AA29" s="777">
        <v>134</v>
      </c>
      <c r="AB29" s="777"/>
      <c r="AC29" s="777"/>
      <c r="AD29" s="777"/>
      <c r="AE29" s="778"/>
      <c r="AF29" s="779">
        <v>134</v>
      </c>
      <c r="AG29" s="780"/>
      <c r="AH29" s="780"/>
      <c r="AI29" s="780"/>
      <c r="AJ29" s="781"/>
      <c r="AK29" s="848">
        <v>1870</v>
      </c>
      <c r="AL29" s="849"/>
      <c r="AM29" s="849"/>
      <c r="AN29" s="849"/>
      <c r="AO29" s="849"/>
      <c r="AP29" s="849" t="s">
        <v>489</v>
      </c>
      <c r="AQ29" s="849"/>
      <c r="AR29" s="849"/>
      <c r="AS29" s="849"/>
      <c r="AT29" s="849"/>
      <c r="AU29" s="849" t="s">
        <v>489</v>
      </c>
      <c r="AV29" s="849"/>
      <c r="AW29" s="849"/>
      <c r="AX29" s="849"/>
      <c r="AY29" s="849"/>
      <c r="AZ29" s="850" t="s">
        <v>489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2016</v>
      </c>
      <c r="R30" s="777"/>
      <c r="S30" s="777"/>
      <c r="T30" s="777"/>
      <c r="U30" s="777"/>
      <c r="V30" s="777">
        <v>1979</v>
      </c>
      <c r="W30" s="777"/>
      <c r="X30" s="777"/>
      <c r="Y30" s="777"/>
      <c r="Z30" s="777"/>
      <c r="AA30" s="777">
        <v>37</v>
      </c>
      <c r="AB30" s="777"/>
      <c r="AC30" s="777"/>
      <c r="AD30" s="777"/>
      <c r="AE30" s="778"/>
      <c r="AF30" s="779">
        <v>37</v>
      </c>
      <c r="AG30" s="780"/>
      <c r="AH30" s="780"/>
      <c r="AI30" s="780"/>
      <c r="AJ30" s="781"/>
      <c r="AK30" s="848">
        <v>626</v>
      </c>
      <c r="AL30" s="849"/>
      <c r="AM30" s="849"/>
      <c r="AN30" s="849"/>
      <c r="AO30" s="849"/>
      <c r="AP30" s="849" t="s">
        <v>489</v>
      </c>
      <c r="AQ30" s="849"/>
      <c r="AR30" s="849"/>
      <c r="AS30" s="849"/>
      <c r="AT30" s="849"/>
      <c r="AU30" s="849" t="s">
        <v>489</v>
      </c>
      <c r="AV30" s="849"/>
      <c r="AW30" s="849"/>
      <c r="AX30" s="849"/>
      <c r="AY30" s="849"/>
      <c r="AZ30" s="850" t="s">
        <v>489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2730</v>
      </c>
      <c r="R31" s="777"/>
      <c r="S31" s="777"/>
      <c r="T31" s="777"/>
      <c r="U31" s="777"/>
      <c r="V31" s="777">
        <v>2510</v>
      </c>
      <c r="W31" s="777"/>
      <c r="X31" s="777"/>
      <c r="Y31" s="777"/>
      <c r="Z31" s="777"/>
      <c r="AA31" s="777">
        <v>220</v>
      </c>
      <c r="AB31" s="777"/>
      <c r="AC31" s="777"/>
      <c r="AD31" s="777"/>
      <c r="AE31" s="778"/>
      <c r="AF31" s="779">
        <v>1605</v>
      </c>
      <c r="AG31" s="780"/>
      <c r="AH31" s="780"/>
      <c r="AI31" s="780"/>
      <c r="AJ31" s="781"/>
      <c r="AK31" s="848">
        <v>127</v>
      </c>
      <c r="AL31" s="849"/>
      <c r="AM31" s="849"/>
      <c r="AN31" s="849"/>
      <c r="AO31" s="849"/>
      <c r="AP31" s="849">
        <v>9418</v>
      </c>
      <c r="AQ31" s="849"/>
      <c r="AR31" s="849"/>
      <c r="AS31" s="849"/>
      <c r="AT31" s="849"/>
      <c r="AU31" s="849">
        <v>611</v>
      </c>
      <c r="AV31" s="849"/>
      <c r="AW31" s="849"/>
      <c r="AX31" s="849"/>
      <c r="AY31" s="849"/>
      <c r="AZ31" s="850" t="s">
        <v>489</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3493</v>
      </c>
      <c r="R32" s="777"/>
      <c r="S32" s="777"/>
      <c r="T32" s="777"/>
      <c r="U32" s="777"/>
      <c r="V32" s="777">
        <v>3177</v>
      </c>
      <c r="W32" s="777"/>
      <c r="X32" s="777"/>
      <c r="Y32" s="777"/>
      <c r="Z32" s="777"/>
      <c r="AA32" s="777">
        <v>316</v>
      </c>
      <c r="AB32" s="777"/>
      <c r="AC32" s="777"/>
      <c r="AD32" s="777"/>
      <c r="AE32" s="778"/>
      <c r="AF32" s="779">
        <v>156</v>
      </c>
      <c r="AG32" s="780"/>
      <c r="AH32" s="780"/>
      <c r="AI32" s="780"/>
      <c r="AJ32" s="781"/>
      <c r="AK32" s="848">
        <v>1530</v>
      </c>
      <c r="AL32" s="849"/>
      <c r="AM32" s="849"/>
      <c r="AN32" s="849"/>
      <c r="AO32" s="849"/>
      <c r="AP32" s="849">
        <v>22750</v>
      </c>
      <c r="AQ32" s="849"/>
      <c r="AR32" s="849"/>
      <c r="AS32" s="849"/>
      <c r="AT32" s="849"/>
      <c r="AU32" s="849">
        <v>14378</v>
      </c>
      <c r="AV32" s="849"/>
      <c r="AW32" s="849"/>
      <c r="AX32" s="849"/>
      <c r="AY32" s="849"/>
      <c r="AZ32" s="850" t="s">
        <v>489</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1854</v>
      </c>
      <c r="AG63" s="860"/>
      <c r="AH63" s="860"/>
      <c r="AI63" s="860"/>
      <c r="AJ63" s="861"/>
      <c r="AK63" s="862"/>
      <c r="AL63" s="857"/>
      <c r="AM63" s="857"/>
      <c r="AN63" s="857"/>
      <c r="AO63" s="857"/>
      <c r="AP63" s="860">
        <v>32168</v>
      </c>
      <c r="AQ63" s="860"/>
      <c r="AR63" s="860"/>
      <c r="AS63" s="860"/>
      <c r="AT63" s="860"/>
      <c r="AU63" s="860">
        <v>14989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183</v>
      </c>
      <c r="R68" s="884"/>
      <c r="S68" s="884"/>
      <c r="T68" s="884"/>
      <c r="U68" s="884"/>
      <c r="V68" s="884">
        <v>171</v>
      </c>
      <c r="W68" s="884"/>
      <c r="X68" s="884"/>
      <c r="Y68" s="884"/>
      <c r="Z68" s="884"/>
      <c r="AA68" s="884">
        <v>12</v>
      </c>
      <c r="AB68" s="884"/>
      <c r="AC68" s="884"/>
      <c r="AD68" s="884"/>
      <c r="AE68" s="884"/>
      <c r="AF68" s="884">
        <v>12</v>
      </c>
      <c r="AG68" s="884"/>
      <c r="AH68" s="884"/>
      <c r="AI68" s="884"/>
      <c r="AJ68" s="884"/>
      <c r="AK68" s="884" t="s">
        <v>489</v>
      </c>
      <c r="AL68" s="884"/>
      <c r="AM68" s="884"/>
      <c r="AN68" s="884"/>
      <c r="AO68" s="884"/>
      <c r="AP68" s="884" t="s">
        <v>489</v>
      </c>
      <c r="AQ68" s="884"/>
      <c r="AR68" s="884"/>
      <c r="AS68" s="884"/>
      <c r="AT68" s="884"/>
      <c r="AU68" s="884" t="s">
        <v>489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65</v>
      </c>
      <c r="R69" s="849"/>
      <c r="S69" s="849"/>
      <c r="T69" s="849"/>
      <c r="U69" s="849"/>
      <c r="V69" s="849">
        <v>65</v>
      </c>
      <c r="W69" s="849"/>
      <c r="X69" s="849"/>
      <c r="Y69" s="849"/>
      <c r="Z69" s="849"/>
      <c r="AA69" s="849" t="s">
        <v>489</v>
      </c>
      <c r="AB69" s="849"/>
      <c r="AC69" s="849"/>
      <c r="AD69" s="849"/>
      <c r="AE69" s="849"/>
      <c r="AF69" s="849" t="s">
        <v>489</v>
      </c>
      <c r="AG69" s="849"/>
      <c r="AH69" s="849"/>
      <c r="AI69" s="849"/>
      <c r="AJ69" s="849"/>
      <c r="AK69" s="849" t="s">
        <v>489</v>
      </c>
      <c r="AL69" s="849"/>
      <c r="AM69" s="849"/>
      <c r="AN69" s="849"/>
      <c r="AO69" s="849"/>
      <c r="AP69" s="849" t="s">
        <v>489</v>
      </c>
      <c r="AQ69" s="849"/>
      <c r="AR69" s="849"/>
      <c r="AS69" s="849"/>
      <c r="AT69" s="849"/>
      <c r="AU69" s="849" t="s">
        <v>489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1592</v>
      </c>
      <c r="R70" s="849"/>
      <c r="S70" s="849"/>
      <c r="T70" s="849"/>
      <c r="U70" s="849"/>
      <c r="V70" s="849">
        <v>1573</v>
      </c>
      <c r="W70" s="849"/>
      <c r="X70" s="849"/>
      <c r="Y70" s="849"/>
      <c r="Z70" s="849"/>
      <c r="AA70" s="849">
        <v>20</v>
      </c>
      <c r="AB70" s="849"/>
      <c r="AC70" s="849"/>
      <c r="AD70" s="849"/>
      <c r="AE70" s="849"/>
      <c r="AF70" s="849">
        <v>20</v>
      </c>
      <c r="AG70" s="849"/>
      <c r="AH70" s="849"/>
      <c r="AI70" s="849"/>
      <c r="AJ70" s="849"/>
      <c r="AK70" s="849" t="s">
        <v>489</v>
      </c>
      <c r="AL70" s="849"/>
      <c r="AM70" s="849"/>
      <c r="AN70" s="849"/>
      <c r="AO70" s="849"/>
      <c r="AP70" s="849">
        <v>690</v>
      </c>
      <c r="AQ70" s="849"/>
      <c r="AR70" s="849"/>
      <c r="AS70" s="849"/>
      <c r="AT70" s="849"/>
      <c r="AU70" s="849">
        <v>500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540</v>
      </c>
      <c r="R71" s="849"/>
      <c r="S71" s="849"/>
      <c r="T71" s="849"/>
      <c r="U71" s="849"/>
      <c r="V71" s="849">
        <v>435</v>
      </c>
      <c r="W71" s="849"/>
      <c r="X71" s="849"/>
      <c r="Y71" s="849"/>
      <c r="Z71" s="849"/>
      <c r="AA71" s="849">
        <v>105</v>
      </c>
      <c r="AB71" s="849"/>
      <c r="AC71" s="849"/>
      <c r="AD71" s="849"/>
      <c r="AE71" s="849"/>
      <c r="AF71" s="849">
        <v>105</v>
      </c>
      <c r="AG71" s="849"/>
      <c r="AH71" s="849"/>
      <c r="AI71" s="849"/>
      <c r="AJ71" s="849"/>
      <c r="AK71" s="849">
        <v>73</v>
      </c>
      <c r="AL71" s="849"/>
      <c r="AM71" s="849"/>
      <c r="AN71" s="849"/>
      <c r="AO71" s="849"/>
      <c r="AP71" s="849" t="s">
        <v>489</v>
      </c>
      <c r="AQ71" s="849"/>
      <c r="AR71" s="849"/>
      <c r="AS71" s="849"/>
      <c r="AT71" s="849"/>
      <c r="AU71" s="849" t="s">
        <v>489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737974</v>
      </c>
      <c r="R72" s="849"/>
      <c r="S72" s="849"/>
      <c r="T72" s="849"/>
      <c r="U72" s="849"/>
      <c r="V72" s="849">
        <v>705624</v>
      </c>
      <c r="W72" s="849"/>
      <c r="X72" s="849"/>
      <c r="Y72" s="849"/>
      <c r="Z72" s="849"/>
      <c r="AA72" s="849">
        <v>32350</v>
      </c>
      <c r="AB72" s="849"/>
      <c r="AC72" s="849"/>
      <c r="AD72" s="849"/>
      <c r="AE72" s="849"/>
      <c r="AF72" s="849">
        <v>32350</v>
      </c>
      <c r="AG72" s="849"/>
      <c r="AH72" s="849"/>
      <c r="AI72" s="849"/>
      <c r="AJ72" s="849"/>
      <c r="AK72" s="849">
        <v>127</v>
      </c>
      <c r="AL72" s="849"/>
      <c r="AM72" s="849"/>
      <c r="AN72" s="849"/>
      <c r="AO72" s="849"/>
      <c r="AP72" s="849" t="s">
        <v>489</v>
      </c>
      <c r="AQ72" s="849"/>
      <c r="AR72" s="849"/>
      <c r="AS72" s="849"/>
      <c r="AT72" s="849"/>
      <c r="AU72" s="849" t="s">
        <v>489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4064</v>
      </c>
      <c r="R73" s="849"/>
      <c r="S73" s="849"/>
      <c r="T73" s="849"/>
      <c r="U73" s="849"/>
      <c r="V73" s="849">
        <v>3528</v>
      </c>
      <c r="W73" s="849"/>
      <c r="X73" s="849"/>
      <c r="Y73" s="849"/>
      <c r="Z73" s="849"/>
      <c r="AA73" s="849">
        <v>536</v>
      </c>
      <c r="AB73" s="849"/>
      <c r="AC73" s="849"/>
      <c r="AD73" s="849"/>
      <c r="AE73" s="849"/>
      <c r="AF73" s="849">
        <v>2462</v>
      </c>
      <c r="AG73" s="849"/>
      <c r="AH73" s="849"/>
      <c r="AI73" s="849"/>
      <c r="AJ73" s="849"/>
      <c r="AK73" s="849" t="s">
        <v>489</v>
      </c>
      <c r="AL73" s="849"/>
      <c r="AM73" s="849"/>
      <c r="AN73" s="849"/>
      <c r="AO73" s="849"/>
      <c r="AP73" s="849">
        <v>9718</v>
      </c>
      <c r="AQ73" s="849"/>
      <c r="AR73" s="849"/>
      <c r="AS73" s="849"/>
      <c r="AT73" s="849"/>
      <c r="AU73" s="849">
        <v>4</v>
      </c>
      <c r="AV73" s="849"/>
      <c r="AW73" s="849"/>
      <c r="AX73" s="849"/>
      <c r="AY73" s="849"/>
      <c r="AZ73" s="895" t="s">
        <v>543</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34949</v>
      </c>
      <c r="AG88" s="860"/>
      <c r="AH88" s="860"/>
      <c r="AI88" s="860"/>
      <c r="AJ88" s="860"/>
      <c r="AK88" s="857"/>
      <c r="AL88" s="857"/>
      <c r="AM88" s="857"/>
      <c r="AN88" s="857"/>
      <c r="AO88" s="857"/>
      <c r="AP88" s="860">
        <v>10408</v>
      </c>
      <c r="AQ88" s="860"/>
      <c r="AR88" s="860"/>
      <c r="AS88" s="860"/>
      <c r="AT88" s="860"/>
      <c r="AU88" s="860">
        <v>504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312</v>
      </c>
      <c r="CS102" s="868"/>
      <c r="CT102" s="868"/>
      <c r="CU102" s="868"/>
      <c r="CV102" s="911"/>
      <c r="CW102" s="910">
        <v>734</v>
      </c>
      <c r="CX102" s="868"/>
      <c r="CY102" s="868"/>
      <c r="CZ102" s="868"/>
      <c r="DA102" s="911"/>
      <c r="DB102" s="910">
        <v>6132</v>
      </c>
      <c r="DC102" s="868"/>
      <c r="DD102" s="868"/>
      <c r="DE102" s="868"/>
      <c r="DF102" s="911"/>
      <c r="DG102" s="910" t="s">
        <v>540</v>
      </c>
      <c r="DH102" s="868"/>
      <c r="DI102" s="868"/>
      <c r="DJ102" s="868"/>
      <c r="DK102" s="911"/>
      <c r="DL102" s="910" t="s">
        <v>540</v>
      </c>
      <c r="DM102" s="868"/>
      <c r="DN102" s="868"/>
      <c r="DO102" s="868"/>
      <c r="DP102" s="911"/>
      <c r="DQ102" s="910" t="s">
        <v>540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6017539</v>
      </c>
      <c r="AB110" s="920"/>
      <c r="AC110" s="920"/>
      <c r="AD110" s="920"/>
      <c r="AE110" s="921"/>
      <c r="AF110" s="922">
        <v>6085416</v>
      </c>
      <c r="AG110" s="920"/>
      <c r="AH110" s="920"/>
      <c r="AI110" s="920"/>
      <c r="AJ110" s="921"/>
      <c r="AK110" s="922">
        <v>6013162</v>
      </c>
      <c r="AL110" s="920"/>
      <c r="AM110" s="920"/>
      <c r="AN110" s="920"/>
      <c r="AO110" s="921"/>
      <c r="AP110" s="923">
        <v>24.9</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52645098</v>
      </c>
      <c r="BR110" s="957"/>
      <c r="BS110" s="957"/>
      <c r="BT110" s="957"/>
      <c r="BU110" s="957"/>
      <c r="BV110" s="957">
        <v>52817620</v>
      </c>
      <c r="BW110" s="957"/>
      <c r="BX110" s="957"/>
      <c r="BY110" s="957"/>
      <c r="BZ110" s="957"/>
      <c r="CA110" s="957">
        <v>53329810</v>
      </c>
      <c r="CB110" s="957"/>
      <c r="CC110" s="957"/>
      <c r="CD110" s="957"/>
      <c r="CE110" s="957"/>
      <c r="CF110" s="971">
        <v>220.5</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1692</v>
      </c>
      <c r="BR111" s="950"/>
      <c r="BS111" s="950"/>
      <c r="BT111" s="950"/>
      <c r="BU111" s="950"/>
      <c r="BV111" s="950">
        <v>1128</v>
      </c>
      <c r="BW111" s="950"/>
      <c r="BX111" s="950"/>
      <c r="BY111" s="950"/>
      <c r="BZ111" s="950"/>
      <c r="CA111" s="950">
        <v>237494</v>
      </c>
      <c r="CB111" s="950"/>
      <c r="CC111" s="950"/>
      <c r="CD111" s="950"/>
      <c r="CE111" s="950"/>
      <c r="CF111" s="944">
        <v>1</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15162169</v>
      </c>
      <c r="BR112" s="950"/>
      <c r="BS112" s="950"/>
      <c r="BT112" s="950"/>
      <c r="BU112" s="950"/>
      <c r="BV112" s="950">
        <v>15132514</v>
      </c>
      <c r="BW112" s="950"/>
      <c r="BX112" s="950"/>
      <c r="BY112" s="950"/>
      <c r="BZ112" s="950"/>
      <c r="CA112" s="950">
        <v>14989773</v>
      </c>
      <c r="CB112" s="950"/>
      <c r="CC112" s="950"/>
      <c r="CD112" s="950"/>
      <c r="CE112" s="950"/>
      <c r="CF112" s="944">
        <v>62</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1082035</v>
      </c>
      <c r="AB113" s="964"/>
      <c r="AC113" s="964"/>
      <c r="AD113" s="964"/>
      <c r="AE113" s="965"/>
      <c r="AF113" s="966">
        <v>1108772</v>
      </c>
      <c r="AG113" s="964"/>
      <c r="AH113" s="964"/>
      <c r="AI113" s="964"/>
      <c r="AJ113" s="965"/>
      <c r="AK113" s="966">
        <v>1086542</v>
      </c>
      <c r="AL113" s="964"/>
      <c r="AM113" s="964"/>
      <c r="AN113" s="964"/>
      <c r="AO113" s="965"/>
      <c r="AP113" s="967">
        <v>4.5</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1139720</v>
      </c>
      <c r="BR113" s="950"/>
      <c r="BS113" s="950"/>
      <c r="BT113" s="950"/>
      <c r="BU113" s="950"/>
      <c r="BV113" s="950">
        <v>823133</v>
      </c>
      <c r="BW113" s="950"/>
      <c r="BX113" s="950"/>
      <c r="BY113" s="950"/>
      <c r="BZ113" s="950"/>
      <c r="CA113" s="950">
        <v>503440</v>
      </c>
      <c r="CB113" s="950"/>
      <c r="CC113" s="950"/>
      <c r="CD113" s="950"/>
      <c r="CE113" s="950"/>
      <c r="CF113" s="944">
        <v>2.1</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326497</v>
      </c>
      <c r="AB114" s="989"/>
      <c r="AC114" s="989"/>
      <c r="AD114" s="989"/>
      <c r="AE114" s="990"/>
      <c r="AF114" s="991">
        <v>316060</v>
      </c>
      <c r="AG114" s="989"/>
      <c r="AH114" s="989"/>
      <c r="AI114" s="989"/>
      <c r="AJ114" s="990"/>
      <c r="AK114" s="991">
        <v>316043</v>
      </c>
      <c r="AL114" s="989"/>
      <c r="AM114" s="989"/>
      <c r="AN114" s="989"/>
      <c r="AO114" s="990"/>
      <c r="AP114" s="992">
        <v>1.3</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10720642</v>
      </c>
      <c r="BR114" s="950"/>
      <c r="BS114" s="950"/>
      <c r="BT114" s="950"/>
      <c r="BU114" s="950"/>
      <c r="BV114" s="950">
        <v>9733707</v>
      </c>
      <c r="BW114" s="950"/>
      <c r="BX114" s="950"/>
      <c r="BY114" s="950"/>
      <c r="BZ114" s="950"/>
      <c r="CA114" s="950">
        <v>9009023</v>
      </c>
      <c r="CB114" s="950"/>
      <c r="CC114" s="950"/>
      <c r="CD114" s="950"/>
      <c r="CE114" s="950"/>
      <c r="CF114" s="944">
        <v>37.200000000000003</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16208</v>
      </c>
      <c r="AB115" s="964"/>
      <c r="AC115" s="964"/>
      <c r="AD115" s="964"/>
      <c r="AE115" s="965"/>
      <c r="AF115" s="966">
        <v>16219</v>
      </c>
      <c r="AG115" s="964"/>
      <c r="AH115" s="964"/>
      <c r="AI115" s="964"/>
      <c r="AJ115" s="965"/>
      <c r="AK115" s="966">
        <v>14685</v>
      </c>
      <c r="AL115" s="964"/>
      <c r="AM115" s="964"/>
      <c r="AN115" s="964"/>
      <c r="AO115" s="965"/>
      <c r="AP115" s="967">
        <v>0.1</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1497</v>
      </c>
      <c r="BR115" s="950"/>
      <c r="BS115" s="950"/>
      <c r="BT115" s="950"/>
      <c r="BU115" s="950"/>
      <c r="BV115" s="950">
        <v>4671</v>
      </c>
      <c r="BW115" s="950"/>
      <c r="BX115" s="950"/>
      <c r="BY115" s="950"/>
      <c r="BZ115" s="950"/>
      <c r="CA115" s="950">
        <v>1826</v>
      </c>
      <c r="CB115" s="950"/>
      <c r="CC115" s="950"/>
      <c r="CD115" s="950"/>
      <c r="CE115" s="950"/>
      <c r="CF115" s="944">
        <v>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v>236930</v>
      </c>
      <c r="DR115" s="989"/>
      <c r="DS115" s="989"/>
      <c r="DT115" s="989"/>
      <c r="DU115" s="990"/>
      <c r="DV115" s="992">
        <v>1</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7442279</v>
      </c>
      <c r="AB117" s="996"/>
      <c r="AC117" s="996"/>
      <c r="AD117" s="996"/>
      <c r="AE117" s="997"/>
      <c r="AF117" s="995">
        <v>7526467</v>
      </c>
      <c r="AG117" s="996"/>
      <c r="AH117" s="996"/>
      <c r="AI117" s="996"/>
      <c r="AJ117" s="997"/>
      <c r="AK117" s="995">
        <v>7430432</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79670818</v>
      </c>
      <c r="BR118" s="1016"/>
      <c r="BS118" s="1016"/>
      <c r="BT118" s="1016"/>
      <c r="BU118" s="1016"/>
      <c r="BV118" s="1016">
        <v>78512773</v>
      </c>
      <c r="BW118" s="1016"/>
      <c r="BX118" s="1016"/>
      <c r="BY118" s="1016"/>
      <c r="BZ118" s="1016"/>
      <c r="CA118" s="1016">
        <v>78071366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5742552</v>
      </c>
      <c r="BR119" s="957"/>
      <c r="BS119" s="957"/>
      <c r="BT119" s="957"/>
      <c r="BU119" s="957"/>
      <c r="BV119" s="957">
        <v>5960316</v>
      </c>
      <c r="BW119" s="957"/>
      <c r="BX119" s="957"/>
      <c r="BY119" s="957"/>
      <c r="BZ119" s="957"/>
      <c r="CA119" s="957">
        <v>6504677</v>
      </c>
      <c r="CB119" s="957"/>
      <c r="CC119" s="957"/>
      <c r="CD119" s="957"/>
      <c r="CE119" s="957"/>
      <c r="CF119" s="971">
        <v>26.9</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1692</v>
      </c>
      <c r="DH119" s="1028"/>
      <c r="DI119" s="1028"/>
      <c r="DJ119" s="1028"/>
      <c r="DK119" s="1029"/>
      <c r="DL119" s="1030">
        <v>1128</v>
      </c>
      <c r="DM119" s="1028"/>
      <c r="DN119" s="1028"/>
      <c r="DO119" s="1028"/>
      <c r="DP119" s="1029"/>
      <c r="DQ119" s="1030">
        <v>564</v>
      </c>
      <c r="DR119" s="1028"/>
      <c r="DS119" s="1028"/>
      <c r="DT119" s="1028"/>
      <c r="DU119" s="1029"/>
      <c r="DV119" s="1031">
        <v>0</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8392680</v>
      </c>
      <c r="BR120" s="950"/>
      <c r="BS120" s="950"/>
      <c r="BT120" s="950"/>
      <c r="BU120" s="950"/>
      <c r="BV120" s="950">
        <v>8162419</v>
      </c>
      <c r="BW120" s="950"/>
      <c r="BX120" s="950"/>
      <c r="BY120" s="950"/>
      <c r="BZ120" s="950"/>
      <c r="CA120" s="950">
        <v>8354076</v>
      </c>
      <c r="CB120" s="950"/>
      <c r="CC120" s="950"/>
      <c r="CD120" s="950"/>
      <c r="CE120" s="950"/>
      <c r="CF120" s="944">
        <v>34.5</v>
      </c>
      <c r="CG120" s="945"/>
      <c r="CH120" s="945"/>
      <c r="CI120" s="945"/>
      <c r="CJ120" s="945"/>
      <c r="CK120" s="1043" t="s">
        <v>433</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14536234</v>
      </c>
      <c r="DH120" s="957"/>
      <c r="DI120" s="957"/>
      <c r="DJ120" s="957"/>
      <c r="DK120" s="957"/>
      <c r="DL120" s="957">
        <v>14483296</v>
      </c>
      <c r="DM120" s="957"/>
      <c r="DN120" s="957"/>
      <c r="DO120" s="957"/>
      <c r="DP120" s="957"/>
      <c r="DQ120" s="957">
        <v>14378278</v>
      </c>
      <c r="DR120" s="957"/>
      <c r="DS120" s="957"/>
      <c r="DT120" s="957"/>
      <c r="DU120" s="957"/>
      <c r="DV120" s="958">
        <v>59.4</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43119316</v>
      </c>
      <c r="BR121" s="1016"/>
      <c r="BS121" s="1016"/>
      <c r="BT121" s="1016"/>
      <c r="BU121" s="1016"/>
      <c r="BV121" s="1016">
        <v>43640457</v>
      </c>
      <c r="BW121" s="1016"/>
      <c r="BX121" s="1016"/>
      <c r="BY121" s="1016"/>
      <c r="BZ121" s="1016"/>
      <c r="CA121" s="1016">
        <v>44358857</v>
      </c>
      <c r="CB121" s="1016"/>
      <c r="CC121" s="1016"/>
      <c r="CD121" s="1016"/>
      <c r="CE121" s="1016"/>
      <c r="CF121" s="1054">
        <v>183.4</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625935</v>
      </c>
      <c r="DH121" s="950"/>
      <c r="DI121" s="950"/>
      <c r="DJ121" s="950"/>
      <c r="DK121" s="950"/>
      <c r="DL121" s="950">
        <v>649218</v>
      </c>
      <c r="DM121" s="950"/>
      <c r="DN121" s="950"/>
      <c r="DO121" s="950"/>
      <c r="DP121" s="950"/>
      <c r="DQ121" s="950">
        <v>611495</v>
      </c>
      <c r="DR121" s="950"/>
      <c r="DS121" s="950"/>
      <c r="DT121" s="950"/>
      <c r="DU121" s="950"/>
      <c r="DV121" s="951">
        <v>2.5</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57254548</v>
      </c>
      <c r="BR122" s="1065"/>
      <c r="BS122" s="1065"/>
      <c r="BT122" s="1065"/>
      <c r="BU122" s="1065"/>
      <c r="BV122" s="1065">
        <v>57763192</v>
      </c>
      <c r="BW122" s="1065"/>
      <c r="BX122" s="1065"/>
      <c r="BY122" s="1065"/>
      <c r="BZ122" s="1065"/>
      <c r="CA122" s="1065">
        <v>59217610</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95.3</v>
      </c>
      <c r="BR123" s="1057"/>
      <c r="BS123" s="1057"/>
      <c r="BT123" s="1057"/>
      <c r="BU123" s="1057"/>
      <c r="BV123" s="1057">
        <v>87.4</v>
      </c>
      <c r="BW123" s="1057"/>
      <c r="BX123" s="1057"/>
      <c r="BY123" s="1057"/>
      <c r="BZ123" s="1057"/>
      <c r="CA123" s="1057">
        <v>77.900000000000006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437</v>
      </c>
      <c r="AB126" s="989"/>
      <c r="AC126" s="989"/>
      <c r="AD126" s="989"/>
      <c r="AE126" s="990"/>
      <c r="AF126" s="991" t="s">
        <v>437</v>
      </c>
      <c r="AG126" s="989"/>
      <c r="AH126" s="989"/>
      <c r="AI126" s="989"/>
      <c r="AJ126" s="990"/>
      <c r="AK126" s="991" t="s">
        <v>437</v>
      </c>
      <c r="AL126" s="989"/>
      <c r="AM126" s="989"/>
      <c r="AN126" s="989"/>
      <c r="AO126" s="990"/>
      <c r="AP126" s="992" t="s">
        <v>437</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16208</v>
      </c>
      <c r="AB127" s="989"/>
      <c r="AC127" s="989"/>
      <c r="AD127" s="989"/>
      <c r="AE127" s="990"/>
      <c r="AF127" s="991">
        <v>16219</v>
      </c>
      <c r="AG127" s="989"/>
      <c r="AH127" s="989"/>
      <c r="AI127" s="989"/>
      <c r="AJ127" s="990"/>
      <c r="AK127" s="991">
        <v>14685</v>
      </c>
      <c r="AL127" s="989"/>
      <c r="AM127" s="989"/>
      <c r="AN127" s="989"/>
      <c r="AO127" s="990"/>
      <c r="AP127" s="992">
        <v>0.1</v>
      </c>
      <c r="AQ127" s="993"/>
      <c r="AR127" s="993"/>
      <c r="AS127" s="993"/>
      <c r="AT127" s="994"/>
      <c r="AU127" s="233"/>
      <c r="AV127" s="233"/>
      <c r="AW127" s="233"/>
      <c r="AX127" s="916" t="s">
        <v>448</v>
      </c>
      <c r="AY127" s="917"/>
      <c r="AZ127" s="917"/>
      <c r="BA127" s="917"/>
      <c r="BB127" s="917"/>
      <c r="BC127" s="917"/>
      <c r="BD127" s="917"/>
      <c r="BE127" s="918"/>
      <c r="BF127" s="1071" t="s">
        <v>437</v>
      </c>
      <c r="BG127" s="1072"/>
      <c r="BH127" s="1072"/>
      <c r="BI127" s="1072"/>
      <c r="BJ127" s="1072"/>
      <c r="BK127" s="1072"/>
      <c r="BL127" s="1081"/>
      <c r="BM127" s="1071">
        <v>11.88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v>1497</v>
      </c>
      <c r="DH127" s="1078"/>
      <c r="DI127" s="1078"/>
      <c r="DJ127" s="1078"/>
      <c r="DK127" s="1078"/>
      <c r="DL127" s="1078">
        <v>4671</v>
      </c>
      <c r="DM127" s="1078"/>
      <c r="DN127" s="1078"/>
      <c r="DO127" s="1078"/>
      <c r="DP127" s="1078"/>
      <c r="DQ127" s="1078">
        <v>1826</v>
      </c>
      <c r="DR127" s="1078"/>
      <c r="DS127" s="1078"/>
      <c r="DT127" s="1078"/>
      <c r="DU127" s="1078"/>
      <c r="DV127" s="1079">
        <v>0</v>
      </c>
      <c r="DW127" s="1079"/>
      <c r="DX127" s="1079"/>
      <c r="DY127" s="1079"/>
      <c r="DZ127" s="1080"/>
    </row>
    <row r="128" spans="1:130" s="197" customFormat="1" ht="26.25" customHeight="1">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1073613</v>
      </c>
      <c r="AB128" s="1120"/>
      <c r="AC128" s="1120"/>
      <c r="AD128" s="1120"/>
      <c r="AE128" s="1121"/>
      <c r="AF128" s="1122">
        <v>1072661</v>
      </c>
      <c r="AG128" s="1120"/>
      <c r="AH128" s="1120"/>
      <c r="AI128" s="1120"/>
      <c r="AJ128" s="1121"/>
      <c r="AK128" s="1122">
        <v>1039575</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16.88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27660284</v>
      </c>
      <c r="AB129" s="989"/>
      <c r="AC129" s="989"/>
      <c r="AD129" s="989"/>
      <c r="AE129" s="990"/>
      <c r="AF129" s="991">
        <v>28048120</v>
      </c>
      <c r="AG129" s="989"/>
      <c r="AH129" s="989"/>
      <c r="AI129" s="989"/>
      <c r="AJ129" s="990"/>
      <c r="AK129" s="991">
        <v>28452452</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4155106</v>
      </c>
      <c r="AB130" s="989"/>
      <c r="AC130" s="989"/>
      <c r="AD130" s="989"/>
      <c r="AE130" s="990"/>
      <c r="AF130" s="991">
        <v>4320828</v>
      </c>
      <c r="AG130" s="989"/>
      <c r="AH130" s="989"/>
      <c r="AI130" s="989"/>
      <c r="AJ130" s="990"/>
      <c r="AK130" s="991">
        <v>4262881</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77.900000000000006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23505178</v>
      </c>
      <c r="AB131" s="1028"/>
      <c r="AC131" s="1028"/>
      <c r="AD131" s="1028"/>
      <c r="AE131" s="1029"/>
      <c r="AF131" s="1030">
        <v>23727292</v>
      </c>
      <c r="AG131" s="1028"/>
      <c r="AH131" s="1028"/>
      <c r="AI131" s="1028"/>
      <c r="AJ131" s="1029"/>
      <c r="AK131" s="1030">
        <v>24189571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9.4173292370000006</v>
      </c>
      <c r="AB132" s="1134"/>
      <c r="AC132" s="1134"/>
      <c r="AD132" s="1134"/>
      <c r="AE132" s="1135"/>
      <c r="AF132" s="1136">
        <v>8.9895551499999993</v>
      </c>
      <c r="AG132" s="1134"/>
      <c r="AH132" s="1134"/>
      <c r="AI132" s="1134"/>
      <c r="AJ132" s="1135"/>
      <c r="AK132" s="1136">
        <v>8.7970803620000009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10.5</v>
      </c>
      <c r="AB133" s="1141"/>
      <c r="AC133" s="1141"/>
      <c r="AD133" s="1141"/>
      <c r="AE133" s="1142"/>
      <c r="AF133" s="1140">
        <v>9.4</v>
      </c>
      <c r="AG133" s="1141"/>
      <c r="AH133" s="1141"/>
      <c r="AI133" s="1141"/>
      <c r="AJ133" s="1142"/>
      <c r="AK133" s="1140">
        <v>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zoomScale="70" zoomScaleNormal="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zoomScale="70" zoomScaleNormal="7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zoomScale="70" zoomScaleNormal="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8707340</v>
      </c>
      <c r="L9" s="264">
        <v>72922</v>
      </c>
      <c r="M9" s="265">
        <v>57752</v>
      </c>
      <c r="N9" s="266">
        <v>26.3</v>
      </c>
    </row>
    <row r="10" spans="1:16">
      <c r="A10" s="248"/>
      <c r="B10" s="244"/>
      <c r="C10" s="244"/>
      <c r="D10" s="244"/>
      <c r="E10" s="244"/>
      <c r="F10" s="244"/>
      <c r="G10" s="1149" t="s">
        <v>471</v>
      </c>
      <c r="H10" s="1150"/>
      <c r="I10" s="1150"/>
      <c r="J10" s="1151"/>
      <c r="K10" s="267">
        <v>290111</v>
      </c>
      <c r="L10" s="268">
        <v>2430</v>
      </c>
      <c r="M10" s="269">
        <v>3854</v>
      </c>
      <c r="N10" s="270">
        <v>-36.9</v>
      </c>
    </row>
    <row r="11" spans="1:16" ht="13.5" customHeight="1">
      <c r="A11" s="248"/>
      <c r="B11" s="244"/>
      <c r="C11" s="244"/>
      <c r="D11" s="244"/>
      <c r="E11" s="244"/>
      <c r="F11" s="244"/>
      <c r="G11" s="1149" t="s">
        <v>472</v>
      </c>
      <c r="H11" s="1150"/>
      <c r="I11" s="1150"/>
      <c r="J11" s="1151"/>
      <c r="K11" s="267">
        <v>1785</v>
      </c>
      <c r="L11" s="268">
        <v>15</v>
      </c>
      <c r="M11" s="269">
        <v>3128</v>
      </c>
      <c r="N11" s="270">
        <v>-99.5</v>
      </c>
    </row>
    <row r="12" spans="1:16" ht="13.5" customHeight="1">
      <c r="A12" s="248"/>
      <c r="B12" s="244"/>
      <c r="C12" s="244"/>
      <c r="D12" s="244"/>
      <c r="E12" s="244"/>
      <c r="F12" s="244"/>
      <c r="G12" s="1149" t="s">
        <v>473</v>
      </c>
      <c r="H12" s="1150"/>
      <c r="I12" s="1150"/>
      <c r="J12" s="1151"/>
      <c r="K12" s="267">
        <v>115470</v>
      </c>
      <c r="L12" s="268">
        <v>967</v>
      </c>
      <c r="M12" s="269">
        <v>608</v>
      </c>
      <c r="N12" s="270">
        <v>59</v>
      </c>
    </row>
    <row r="13" spans="1:16" ht="13.5" customHeight="1">
      <c r="A13" s="248"/>
      <c r="B13" s="244"/>
      <c r="C13" s="244"/>
      <c r="D13" s="244"/>
      <c r="E13" s="244"/>
      <c r="F13" s="244"/>
      <c r="G13" s="1149" t="s">
        <v>474</v>
      </c>
      <c r="H13" s="1150"/>
      <c r="I13" s="1150"/>
      <c r="J13" s="1151"/>
      <c r="K13" s="267">
        <v>540</v>
      </c>
      <c r="L13" s="268">
        <v>5</v>
      </c>
      <c r="M13" s="269">
        <v>0</v>
      </c>
      <c r="N13" s="270">
        <v>0</v>
      </c>
    </row>
    <row r="14" spans="1:16" ht="13.5" customHeight="1">
      <c r="A14" s="248"/>
      <c r="B14" s="244"/>
      <c r="C14" s="244"/>
      <c r="D14" s="244"/>
      <c r="E14" s="244"/>
      <c r="F14" s="244"/>
      <c r="G14" s="1149" t="s">
        <v>475</v>
      </c>
      <c r="H14" s="1150"/>
      <c r="I14" s="1150"/>
      <c r="J14" s="1151"/>
      <c r="K14" s="267">
        <v>342741</v>
      </c>
      <c r="L14" s="268">
        <v>2870</v>
      </c>
      <c r="M14" s="269">
        <v>2455</v>
      </c>
      <c r="N14" s="270">
        <v>16.899999999999999</v>
      </c>
    </row>
    <row r="15" spans="1:16" ht="13.5" customHeight="1">
      <c r="A15" s="248"/>
      <c r="B15" s="244"/>
      <c r="C15" s="244"/>
      <c r="D15" s="244"/>
      <c r="E15" s="244"/>
      <c r="F15" s="244"/>
      <c r="G15" s="1149" t="s">
        <v>476</v>
      </c>
      <c r="H15" s="1150"/>
      <c r="I15" s="1150"/>
      <c r="J15" s="1151"/>
      <c r="K15" s="267">
        <v>84225</v>
      </c>
      <c r="L15" s="268">
        <v>705</v>
      </c>
      <c r="M15" s="269">
        <v>1040</v>
      </c>
      <c r="N15" s="270">
        <v>-32.200000000000003</v>
      </c>
    </row>
    <row r="16" spans="1:16">
      <c r="A16" s="248"/>
      <c r="B16" s="244"/>
      <c r="C16" s="244"/>
      <c r="D16" s="244"/>
      <c r="E16" s="244"/>
      <c r="F16" s="244"/>
      <c r="G16" s="1152" t="s">
        <v>477</v>
      </c>
      <c r="H16" s="1153"/>
      <c r="I16" s="1153"/>
      <c r="J16" s="1154"/>
      <c r="K16" s="268">
        <v>-754016</v>
      </c>
      <c r="L16" s="268">
        <v>-6315</v>
      </c>
      <c r="M16" s="269">
        <v>-5417</v>
      </c>
      <c r="N16" s="270">
        <v>16.600000000000001</v>
      </c>
    </row>
    <row r="17" spans="1:16">
      <c r="A17" s="248"/>
      <c r="B17" s="244"/>
      <c r="C17" s="244"/>
      <c r="D17" s="244"/>
      <c r="E17" s="244"/>
      <c r="F17" s="244"/>
      <c r="G17" s="1152" t="s">
        <v>167</v>
      </c>
      <c r="H17" s="1153"/>
      <c r="I17" s="1153"/>
      <c r="J17" s="1154"/>
      <c r="K17" s="268">
        <v>8788196</v>
      </c>
      <c r="L17" s="268">
        <v>73599</v>
      </c>
      <c r="M17" s="269">
        <v>63420</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4" t="s">
        <v>482</v>
      </c>
      <c r="H21" s="1145"/>
      <c r="I21" s="1145"/>
      <c r="J21" s="1146"/>
      <c r="K21" s="280">
        <v>7.26</v>
      </c>
      <c r="L21" s="281">
        <v>6.06</v>
      </c>
      <c r="M21" s="282">
        <v>1.2</v>
      </c>
      <c r="N21" s="249"/>
      <c r="O21" s="283"/>
      <c r="P21" s="279"/>
    </row>
    <row r="22" spans="1:16" s="284" customFormat="1">
      <c r="A22" s="279"/>
      <c r="B22" s="249"/>
      <c r="C22" s="249"/>
      <c r="D22" s="249"/>
      <c r="E22" s="249"/>
      <c r="F22" s="249"/>
      <c r="G22" s="1144" t="s">
        <v>483</v>
      </c>
      <c r="H22" s="1145"/>
      <c r="I22" s="1145"/>
      <c r="J22" s="1146"/>
      <c r="K22" s="285">
        <v>100.4</v>
      </c>
      <c r="L22" s="286">
        <v>99.7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487</v>
      </c>
      <c r="H32" s="1161"/>
      <c r="I32" s="1161"/>
      <c r="J32" s="1162"/>
      <c r="K32" s="294">
        <v>6013162</v>
      </c>
      <c r="L32" s="294">
        <v>50359</v>
      </c>
      <c r="M32" s="295">
        <v>31722</v>
      </c>
      <c r="N32" s="296">
        <v>58.8</v>
      </c>
    </row>
    <row r="33" spans="1:16" ht="13.5" customHeight="1">
      <c r="A33" s="248"/>
      <c r="B33" s="244"/>
      <c r="C33" s="244"/>
      <c r="D33" s="244"/>
      <c r="E33" s="244"/>
      <c r="F33" s="244"/>
      <c r="G33" s="1160" t="s">
        <v>488</v>
      </c>
      <c r="H33" s="1161"/>
      <c r="I33" s="1161"/>
      <c r="J33" s="1162"/>
      <c r="K33" s="294" t="s">
        <v>489</v>
      </c>
      <c r="L33" s="294" t="s">
        <v>489</v>
      </c>
      <c r="M33" s="295">
        <v>0</v>
      </c>
      <c r="N33" s="296" t="s">
        <v>489</v>
      </c>
    </row>
    <row r="34" spans="1:16" ht="27" customHeight="1">
      <c r="A34" s="248"/>
      <c r="B34" s="244"/>
      <c r="C34" s="244"/>
      <c r="D34" s="244"/>
      <c r="E34" s="244"/>
      <c r="F34" s="244"/>
      <c r="G34" s="1160" t="s">
        <v>490</v>
      </c>
      <c r="H34" s="1161"/>
      <c r="I34" s="1161"/>
      <c r="J34" s="1162"/>
      <c r="K34" s="294" t="s">
        <v>489</v>
      </c>
      <c r="L34" s="294" t="s">
        <v>489</v>
      </c>
      <c r="M34" s="295">
        <v>57</v>
      </c>
      <c r="N34" s="296" t="s">
        <v>489</v>
      </c>
    </row>
    <row r="35" spans="1:16" ht="27" customHeight="1">
      <c r="A35" s="248"/>
      <c r="B35" s="244"/>
      <c r="C35" s="244"/>
      <c r="D35" s="244"/>
      <c r="E35" s="244"/>
      <c r="F35" s="244"/>
      <c r="G35" s="1160" t="s">
        <v>491</v>
      </c>
      <c r="H35" s="1161"/>
      <c r="I35" s="1161"/>
      <c r="J35" s="1162"/>
      <c r="K35" s="294">
        <v>1086542</v>
      </c>
      <c r="L35" s="294">
        <v>9099</v>
      </c>
      <c r="M35" s="295">
        <v>7092</v>
      </c>
      <c r="N35" s="296">
        <v>28.3</v>
      </c>
    </row>
    <row r="36" spans="1:16" ht="27" customHeight="1">
      <c r="A36" s="248"/>
      <c r="B36" s="244"/>
      <c r="C36" s="244"/>
      <c r="D36" s="244"/>
      <c r="E36" s="244"/>
      <c r="F36" s="244"/>
      <c r="G36" s="1160" t="s">
        <v>492</v>
      </c>
      <c r="H36" s="1161"/>
      <c r="I36" s="1161"/>
      <c r="J36" s="1162"/>
      <c r="K36" s="294">
        <v>316043</v>
      </c>
      <c r="L36" s="294">
        <v>2647</v>
      </c>
      <c r="M36" s="295">
        <v>1180</v>
      </c>
      <c r="N36" s="296">
        <v>124.3</v>
      </c>
    </row>
    <row r="37" spans="1:16" ht="13.5" customHeight="1">
      <c r="A37" s="248"/>
      <c r="B37" s="244"/>
      <c r="C37" s="244"/>
      <c r="D37" s="244"/>
      <c r="E37" s="244"/>
      <c r="F37" s="244"/>
      <c r="G37" s="1160" t="s">
        <v>493</v>
      </c>
      <c r="H37" s="1161"/>
      <c r="I37" s="1161"/>
      <c r="J37" s="1162"/>
      <c r="K37" s="294">
        <v>14685</v>
      </c>
      <c r="L37" s="294">
        <v>123</v>
      </c>
      <c r="M37" s="295">
        <v>1206</v>
      </c>
      <c r="N37" s="296">
        <v>-89.8</v>
      </c>
    </row>
    <row r="38" spans="1:16" ht="27" customHeight="1">
      <c r="A38" s="248"/>
      <c r="B38" s="244"/>
      <c r="C38" s="244"/>
      <c r="D38" s="244"/>
      <c r="E38" s="244"/>
      <c r="F38" s="244"/>
      <c r="G38" s="1163" t="s">
        <v>494</v>
      </c>
      <c r="H38" s="1164"/>
      <c r="I38" s="1164"/>
      <c r="J38" s="1165"/>
      <c r="K38" s="297" t="s">
        <v>489</v>
      </c>
      <c r="L38" s="297" t="s">
        <v>489</v>
      </c>
      <c r="M38" s="298">
        <v>3</v>
      </c>
      <c r="N38" s="299" t="s">
        <v>489</v>
      </c>
      <c r="O38" s="293"/>
    </row>
    <row r="39" spans="1:16">
      <c r="A39" s="248"/>
      <c r="B39" s="244"/>
      <c r="C39" s="244"/>
      <c r="D39" s="244"/>
      <c r="E39" s="244"/>
      <c r="F39" s="244"/>
      <c r="G39" s="1163" t="s">
        <v>495</v>
      </c>
      <c r="H39" s="1164"/>
      <c r="I39" s="1164"/>
      <c r="J39" s="1165"/>
      <c r="K39" s="300">
        <v>-1039575</v>
      </c>
      <c r="L39" s="300">
        <v>-8706</v>
      </c>
      <c r="M39" s="301">
        <v>-6973</v>
      </c>
      <c r="N39" s="302">
        <v>24.9</v>
      </c>
      <c r="O39" s="293"/>
    </row>
    <row r="40" spans="1:16" ht="27" customHeight="1">
      <c r="A40" s="248"/>
      <c r="B40" s="244"/>
      <c r="C40" s="244"/>
      <c r="D40" s="244"/>
      <c r="E40" s="244"/>
      <c r="F40" s="244"/>
      <c r="G40" s="1160" t="s">
        <v>496</v>
      </c>
      <c r="H40" s="1161"/>
      <c r="I40" s="1161"/>
      <c r="J40" s="1162"/>
      <c r="K40" s="300">
        <v>-4262881</v>
      </c>
      <c r="L40" s="300">
        <v>-35700</v>
      </c>
      <c r="M40" s="301">
        <v>-25524</v>
      </c>
      <c r="N40" s="302">
        <v>39.9</v>
      </c>
      <c r="O40" s="293"/>
    </row>
    <row r="41" spans="1:16">
      <c r="A41" s="248"/>
      <c r="B41" s="244"/>
      <c r="C41" s="244"/>
      <c r="D41" s="244"/>
      <c r="E41" s="244"/>
      <c r="F41" s="244"/>
      <c r="G41" s="1166" t="s">
        <v>278</v>
      </c>
      <c r="H41" s="1167"/>
      <c r="I41" s="1167"/>
      <c r="J41" s="1168"/>
      <c r="K41" s="294">
        <v>2127976</v>
      </c>
      <c r="L41" s="300">
        <v>17821</v>
      </c>
      <c r="M41" s="301">
        <v>8763</v>
      </c>
      <c r="N41" s="302">
        <v>103.4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2818604</v>
      </c>
      <c r="J51" s="320">
        <v>22722</v>
      </c>
      <c r="K51" s="321">
        <v>-36.299999999999997</v>
      </c>
      <c r="L51" s="322">
        <v>41433</v>
      </c>
      <c r="M51" s="323">
        <v>15.2</v>
      </c>
      <c r="N51" s="324">
        <v>-51.5</v>
      </c>
    </row>
    <row r="52" spans="1:14">
      <c r="A52" s="248"/>
      <c r="B52" s="244"/>
      <c r="C52" s="244"/>
      <c r="D52" s="244"/>
      <c r="E52" s="244"/>
      <c r="F52" s="244"/>
      <c r="G52" s="325"/>
      <c r="H52" s="326" t="s">
        <v>507</v>
      </c>
      <c r="I52" s="327">
        <v>2147549</v>
      </c>
      <c r="J52" s="328">
        <v>17312</v>
      </c>
      <c r="K52" s="329">
        <v>18.2</v>
      </c>
      <c r="L52" s="330">
        <v>22351</v>
      </c>
      <c r="M52" s="331">
        <v>11</v>
      </c>
      <c r="N52" s="332">
        <v>7.2</v>
      </c>
    </row>
    <row r="53" spans="1:14">
      <c r="A53" s="248"/>
      <c r="B53" s="244"/>
      <c r="C53" s="244"/>
      <c r="D53" s="244"/>
      <c r="E53" s="244"/>
      <c r="F53" s="244"/>
      <c r="G53" s="310" t="s">
        <v>508</v>
      </c>
      <c r="H53" s="311"/>
      <c r="I53" s="319">
        <v>3331545</v>
      </c>
      <c r="J53" s="320">
        <v>27062</v>
      </c>
      <c r="K53" s="321">
        <v>19.100000000000001</v>
      </c>
      <c r="L53" s="322">
        <v>43493</v>
      </c>
      <c r="M53" s="323">
        <v>5</v>
      </c>
      <c r="N53" s="324">
        <v>14.1</v>
      </c>
    </row>
    <row r="54" spans="1:14">
      <c r="A54" s="248"/>
      <c r="B54" s="244"/>
      <c r="C54" s="244"/>
      <c r="D54" s="244"/>
      <c r="E54" s="244"/>
      <c r="F54" s="244"/>
      <c r="G54" s="325"/>
      <c r="H54" s="326" t="s">
        <v>507</v>
      </c>
      <c r="I54" s="327">
        <v>1750679</v>
      </c>
      <c r="J54" s="328">
        <v>14221</v>
      </c>
      <c r="K54" s="329">
        <v>-17.899999999999999</v>
      </c>
      <c r="L54" s="330">
        <v>23254</v>
      </c>
      <c r="M54" s="331">
        <v>4</v>
      </c>
      <c r="N54" s="332">
        <v>-21.9</v>
      </c>
    </row>
    <row r="55" spans="1:14">
      <c r="A55" s="248"/>
      <c r="B55" s="244"/>
      <c r="C55" s="244"/>
      <c r="D55" s="244"/>
      <c r="E55" s="244"/>
      <c r="F55" s="244"/>
      <c r="G55" s="310" t="s">
        <v>509</v>
      </c>
      <c r="H55" s="311"/>
      <c r="I55" s="319">
        <v>4529885</v>
      </c>
      <c r="J55" s="320">
        <v>37046</v>
      </c>
      <c r="K55" s="321">
        <v>36.9</v>
      </c>
      <c r="L55" s="322">
        <v>50840</v>
      </c>
      <c r="M55" s="323">
        <v>16.899999999999999</v>
      </c>
      <c r="N55" s="324">
        <v>20</v>
      </c>
    </row>
    <row r="56" spans="1:14">
      <c r="A56" s="248"/>
      <c r="B56" s="244"/>
      <c r="C56" s="244"/>
      <c r="D56" s="244"/>
      <c r="E56" s="244"/>
      <c r="F56" s="244"/>
      <c r="G56" s="325"/>
      <c r="H56" s="326" t="s">
        <v>507</v>
      </c>
      <c r="I56" s="327">
        <v>1807077</v>
      </c>
      <c r="J56" s="328">
        <v>14779</v>
      </c>
      <c r="K56" s="329">
        <v>3.9</v>
      </c>
      <c r="L56" s="330">
        <v>25367</v>
      </c>
      <c r="M56" s="331">
        <v>9.1</v>
      </c>
      <c r="N56" s="332">
        <v>-5.2</v>
      </c>
    </row>
    <row r="57" spans="1:14">
      <c r="A57" s="248"/>
      <c r="B57" s="244"/>
      <c r="C57" s="244"/>
      <c r="D57" s="244"/>
      <c r="E57" s="244"/>
      <c r="F57" s="244"/>
      <c r="G57" s="310" t="s">
        <v>510</v>
      </c>
      <c r="H57" s="311"/>
      <c r="I57" s="319">
        <v>4928994</v>
      </c>
      <c r="J57" s="320">
        <v>40762</v>
      </c>
      <c r="K57" s="321">
        <v>10</v>
      </c>
      <c r="L57" s="322">
        <v>53605</v>
      </c>
      <c r="M57" s="323">
        <v>5.4</v>
      </c>
      <c r="N57" s="324">
        <v>4.5999999999999996</v>
      </c>
    </row>
    <row r="58" spans="1:14">
      <c r="A58" s="248"/>
      <c r="B58" s="244"/>
      <c r="C58" s="244"/>
      <c r="D58" s="244"/>
      <c r="E58" s="244"/>
      <c r="F58" s="244"/>
      <c r="G58" s="325"/>
      <c r="H58" s="326" t="s">
        <v>507</v>
      </c>
      <c r="I58" s="327">
        <v>2253169</v>
      </c>
      <c r="J58" s="328">
        <v>18633</v>
      </c>
      <c r="K58" s="329">
        <v>26.1</v>
      </c>
      <c r="L58" s="330">
        <v>28343</v>
      </c>
      <c r="M58" s="331">
        <v>11.7</v>
      </c>
      <c r="N58" s="332">
        <v>14.4</v>
      </c>
    </row>
    <row r="59" spans="1:14">
      <c r="A59" s="248"/>
      <c r="B59" s="244"/>
      <c r="C59" s="244"/>
      <c r="D59" s="244"/>
      <c r="E59" s="244"/>
      <c r="F59" s="244"/>
      <c r="G59" s="310" t="s">
        <v>511</v>
      </c>
      <c r="H59" s="311"/>
      <c r="I59" s="319">
        <v>4437819</v>
      </c>
      <c r="J59" s="320">
        <v>37165</v>
      </c>
      <c r="K59" s="321">
        <v>-8.8000000000000007</v>
      </c>
      <c r="L59" s="322">
        <v>44267</v>
      </c>
      <c r="M59" s="323">
        <v>-17.399999999999999</v>
      </c>
      <c r="N59" s="324">
        <v>8.6</v>
      </c>
    </row>
    <row r="60" spans="1:14">
      <c r="A60" s="248"/>
      <c r="B60" s="244"/>
      <c r="C60" s="244"/>
      <c r="D60" s="244"/>
      <c r="E60" s="244"/>
      <c r="F60" s="244"/>
      <c r="G60" s="325"/>
      <c r="H60" s="326" t="s">
        <v>507</v>
      </c>
      <c r="I60" s="333">
        <v>2729578</v>
      </c>
      <c r="J60" s="328">
        <v>22859</v>
      </c>
      <c r="K60" s="329">
        <v>22.7</v>
      </c>
      <c r="L60" s="330">
        <v>26161</v>
      </c>
      <c r="M60" s="331">
        <v>-7.7</v>
      </c>
      <c r="N60" s="332">
        <v>30.4</v>
      </c>
    </row>
    <row r="61" spans="1:14">
      <c r="A61" s="248"/>
      <c r="B61" s="244"/>
      <c r="C61" s="244"/>
      <c r="D61" s="244"/>
      <c r="E61" s="244"/>
      <c r="F61" s="244"/>
      <c r="G61" s="310" t="s">
        <v>512</v>
      </c>
      <c r="H61" s="334"/>
      <c r="I61" s="335">
        <v>4009369</v>
      </c>
      <c r="J61" s="336">
        <v>32951</v>
      </c>
      <c r="K61" s="337">
        <v>4.2</v>
      </c>
      <c r="L61" s="338">
        <v>46728</v>
      </c>
      <c r="M61" s="339">
        <v>5</v>
      </c>
      <c r="N61" s="324">
        <v>-0.8</v>
      </c>
    </row>
    <row r="62" spans="1:14">
      <c r="A62" s="248"/>
      <c r="B62" s="244"/>
      <c r="C62" s="244"/>
      <c r="D62" s="244"/>
      <c r="E62" s="244"/>
      <c r="F62" s="244"/>
      <c r="G62" s="325"/>
      <c r="H62" s="326" t="s">
        <v>507</v>
      </c>
      <c r="I62" s="327">
        <v>2137610</v>
      </c>
      <c r="J62" s="328">
        <v>17561</v>
      </c>
      <c r="K62" s="329">
        <v>10.6</v>
      </c>
      <c r="L62" s="330">
        <v>25095</v>
      </c>
      <c r="M62" s="331">
        <v>5.6</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zoomScale="70" zoomScaleNormal="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zoomScale="70" zoomScaleNormal="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zoomScale="70" zoomScaleNormal="7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1.37</v>
      </c>
      <c r="G47" s="12">
        <v>2.65</v>
      </c>
      <c r="H47" s="12">
        <v>5.3</v>
      </c>
      <c r="I47" s="12">
        <v>7.42</v>
      </c>
      <c r="J47" s="13">
        <v>8.1300000000000008</v>
      </c>
    </row>
    <row r="48" spans="2:10" ht="57.75" customHeight="1">
      <c r="B48" s="14"/>
      <c r="C48" s="1171" t="s">
        <v>4</v>
      </c>
      <c r="D48" s="1171"/>
      <c r="E48" s="1172"/>
      <c r="F48" s="15">
        <v>2.58</v>
      </c>
      <c r="G48" s="16">
        <v>5.0599999999999996</v>
      </c>
      <c r="H48" s="16">
        <v>4.45</v>
      </c>
      <c r="I48" s="16">
        <v>1.64</v>
      </c>
      <c r="J48" s="17">
        <v>2.42</v>
      </c>
    </row>
    <row r="49" spans="2:10" ht="57.75" customHeight="1" thickBot="1">
      <c r="B49" s="18"/>
      <c r="C49" s="1173" t="s">
        <v>5</v>
      </c>
      <c r="D49" s="1173"/>
      <c r="E49" s="1174"/>
      <c r="F49" s="19">
        <v>1.22</v>
      </c>
      <c r="G49" s="20">
        <v>3.96</v>
      </c>
      <c r="H49" s="20">
        <v>1.86</v>
      </c>
      <c r="I49" s="20" t="s">
        <v>519</v>
      </c>
      <c r="J49" s="21">
        <v>1.61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2017-05-08T14:01:06Z</cp:lastPrinted>
  <dcterms:created xsi:type="dcterms:W3CDTF">2017-02-15T22:24:07Z</dcterms:created>
  <dcterms:modified xsi:type="dcterms:W3CDTF">2017-05-08T14:01:53Z</dcterms:modified>
</cp:coreProperties>
</file>