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033市町村支援課\税政係\平成３１年度\T 住民税・諸税\T0 課税状況調\01令和元年度課税状況調\13データブック\01データブック作成\03ホームページ掲載【概要調書】\"/>
    </mc:Choice>
  </mc:AlternateContent>
  <bookViews>
    <workbookView xWindow="-15" yWindow="0" windowWidth="15330" windowHeight="8130" activeTab="1"/>
  </bookViews>
  <sheets>
    <sheet name="概家13-1" sheetId="5" r:id="rId1"/>
    <sheet name="概家13-2" sheetId="6" r:id="rId2"/>
  </sheets>
  <definedNames>
    <definedName name="_">#REF!</definedName>
    <definedName name="\P">#REF!</definedName>
    <definedName name="\Q">#REF!</definedName>
    <definedName name="\X" localSheetId="1">#REF!</definedName>
    <definedName name="\X">#REF!</definedName>
    <definedName name="H23概13_2">#REF!</definedName>
    <definedName name="H24概13_2BD">#REF!</definedName>
    <definedName name="_xlnm.Print_Area" localSheetId="0">'概家13-1'!$A$1:$Q$56</definedName>
    <definedName name="_xlnm.Print_Area" localSheetId="1">'概家13-2'!$A$1:$R$71</definedName>
    <definedName name="印刷マクロ">#REF!</definedName>
  </definedNames>
  <calcPr calcId="152511"/>
  <fileRecoveryPr repairLoad="1"/>
</workbook>
</file>

<file path=xl/calcChain.xml><?xml version="1.0" encoding="utf-8"?>
<calcChain xmlns="http://schemas.openxmlformats.org/spreadsheetml/2006/main">
  <c r="O72" i="6" l="1"/>
  <c r="N72" i="6"/>
  <c r="M72" i="6"/>
  <c r="L72" i="6"/>
  <c r="K72" i="6"/>
  <c r="J72" i="6"/>
  <c r="I72" i="6"/>
  <c r="H72" i="6"/>
  <c r="G72" i="6"/>
  <c r="F72" i="6"/>
  <c r="E72" i="6"/>
  <c r="D72" i="6"/>
  <c r="O71" i="6"/>
  <c r="O73" i="6" s="1"/>
  <c r="K71" i="6"/>
  <c r="K73" i="6" s="1"/>
  <c r="G71" i="6"/>
  <c r="G73" i="6" s="1"/>
  <c r="R70" i="6"/>
  <c r="O70" i="6"/>
  <c r="N70" i="6"/>
  <c r="M70" i="6"/>
  <c r="L70" i="6"/>
  <c r="K70" i="6"/>
  <c r="Q70" i="6" s="1"/>
  <c r="J70" i="6"/>
  <c r="P70" i="6" s="1"/>
  <c r="I70" i="6"/>
  <c r="H70" i="6"/>
  <c r="G70" i="6"/>
  <c r="F70" i="6"/>
  <c r="E70" i="6"/>
  <c r="D70" i="6"/>
  <c r="Q69" i="6"/>
  <c r="O69" i="6"/>
  <c r="N69" i="6"/>
  <c r="M69" i="6"/>
  <c r="L69" i="6"/>
  <c r="R69" i="6" s="1"/>
  <c r="K69" i="6"/>
  <c r="J69" i="6"/>
  <c r="P69" i="6" s="1"/>
  <c r="I69" i="6"/>
  <c r="H69" i="6"/>
  <c r="G69" i="6"/>
  <c r="F69" i="6"/>
  <c r="E69" i="6"/>
  <c r="D69" i="6"/>
  <c r="P68" i="6"/>
  <c r="O68" i="6"/>
  <c r="N68" i="6"/>
  <c r="N71" i="6" s="1"/>
  <c r="N73" i="6" s="1"/>
  <c r="M68" i="6"/>
  <c r="M71" i="6" s="1"/>
  <c r="M73" i="6" s="1"/>
  <c r="L68" i="6"/>
  <c r="R68" i="6" s="1"/>
  <c r="K68" i="6"/>
  <c r="Q68" i="6" s="1"/>
  <c r="J68" i="6"/>
  <c r="J71" i="6" s="1"/>
  <c r="I68" i="6"/>
  <c r="I71" i="6" s="1"/>
  <c r="I73" i="6" s="1"/>
  <c r="H68" i="6"/>
  <c r="H71" i="6" s="1"/>
  <c r="H73" i="6" s="1"/>
  <c r="G68" i="6"/>
  <c r="F68" i="6"/>
  <c r="F71" i="6" s="1"/>
  <c r="F73" i="6" s="1"/>
  <c r="E68" i="6"/>
  <c r="E71" i="6" s="1"/>
  <c r="E73" i="6" s="1"/>
  <c r="D68" i="6"/>
  <c r="D71" i="6" s="1"/>
  <c r="D73" i="6" s="1"/>
  <c r="R67" i="6"/>
  <c r="Q67" i="6"/>
  <c r="P67" i="6"/>
  <c r="R66" i="6"/>
  <c r="Q66" i="6"/>
  <c r="P66" i="6"/>
  <c r="R65" i="6"/>
  <c r="Q65" i="6"/>
  <c r="P65" i="6"/>
  <c r="R64" i="6"/>
  <c r="Q64" i="6"/>
  <c r="P64" i="6"/>
  <c r="R63" i="6"/>
  <c r="Q63" i="6"/>
  <c r="P63" i="6"/>
  <c r="R62" i="6"/>
  <c r="Q62" i="6"/>
  <c r="P62" i="6"/>
  <c r="R61" i="6"/>
  <c r="Q61" i="6"/>
  <c r="P61" i="6"/>
  <c r="R60" i="6"/>
  <c r="Q60" i="6"/>
  <c r="P60" i="6"/>
  <c r="R59" i="6"/>
  <c r="Q59" i="6"/>
  <c r="P59" i="6"/>
  <c r="R58" i="6"/>
  <c r="Q58" i="6"/>
  <c r="P58" i="6"/>
  <c r="R57" i="6"/>
  <c r="Q57" i="6"/>
  <c r="P57" i="6"/>
  <c r="R56" i="6"/>
  <c r="Q56" i="6"/>
  <c r="P56" i="6"/>
  <c r="R55" i="6"/>
  <c r="Q55" i="6"/>
  <c r="P55" i="6"/>
  <c r="R54" i="6"/>
  <c r="Q54" i="6"/>
  <c r="P54" i="6"/>
  <c r="R53" i="6"/>
  <c r="Q53" i="6"/>
  <c r="P53" i="6"/>
  <c r="R52" i="6"/>
  <c r="Q52" i="6"/>
  <c r="P52" i="6"/>
  <c r="R51" i="6"/>
  <c r="Q51" i="6"/>
  <c r="P51" i="6"/>
  <c r="R50" i="6"/>
  <c r="Q50" i="6"/>
  <c r="P50" i="6"/>
  <c r="R49" i="6"/>
  <c r="Q49" i="6"/>
  <c r="P49" i="6"/>
  <c r="R48" i="6"/>
  <c r="Q48" i="6"/>
  <c r="P48" i="6"/>
  <c r="R47" i="6"/>
  <c r="Q47" i="6"/>
  <c r="P47" i="6"/>
  <c r="R46" i="6"/>
  <c r="Q46" i="6"/>
  <c r="P46" i="6"/>
  <c r="R45" i="6"/>
  <c r="Q45" i="6"/>
  <c r="P45" i="6"/>
  <c r="R44" i="6"/>
  <c r="Q44" i="6"/>
  <c r="P44" i="6"/>
  <c r="R43" i="6"/>
  <c r="Q43" i="6"/>
  <c r="P43" i="6"/>
  <c r="R42" i="6"/>
  <c r="Q42" i="6"/>
  <c r="P42" i="6"/>
  <c r="R41" i="6"/>
  <c r="Q41" i="6"/>
  <c r="P41" i="6"/>
  <c r="R40" i="6"/>
  <c r="Q40" i="6"/>
  <c r="P40" i="6"/>
  <c r="R39" i="6"/>
  <c r="Q39" i="6"/>
  <c r="P39" i="6"/>
  <c r="R38" i="6"/>
  <c r="Q38" i="6"/>
  <c r="P38" i="6"/>
  <c r="R37" i="6"/>
  <c r="Q37" i="6"/>
  <c r="P37" i="6"/>
  <c r="R36" i="6"/>
  <c r="Q36" i="6"/>
  <c r="P36" i="6"/>
  <c r="R35" i="6"/>
  <c r="Q35" i="6"/>
  <c r="P35" i="6"/>
  <c r="R34" i="6"/>
  <c r="Q34" i="6"/>
  <c r="P34" i="6"/>
  <c r="R33" i="6"/>
  <c r="Q33" i="6"/>
  <c r="P33" i="6"/>
  <c r="R32" i="6"/>
  <c r="Q32" i="6"/>
  <c r="P32" i="6"/>
  <c r="R31" i="6"/>
  <c r="Q31" i="6"/>
  <c r="P31" i="6"/>
  <c r="R30" i="6"/>
  <c r="Q30" i="6"/>
  <c r="P30" i="6"/>
  <c r="R29" i="6"/>
  <c r="Q29" i="6"/>
  <c r="P29" i="6"/>
  <c r="R28" i="6"/>
  <c r="Q28" i="6"/>
  <c r="P28" i="6"/>
  <c r="R27" i="6"/>
  <c r="Q27" i="6"/>
  <c r="P27" i="6"/>
  <c r="R26" i="6"/>
  <c r="Q26" i="6"/>
  <c r="P26" i="6"/>
  <c r="R25" i="6"/>
  <c r="Q25" i="6"/>
  <c r="P25" i="6"/>
  <c r="R24" i="6"/>
  <c r="Q24" i="6"/>
  <c r="P24" i="6"/>
  <c r="R23" i="6"/>
  <c r="Q23" i="6"/>
  <c r="P23" i="6"/>
  <c r="R22" i="6"/>
  <c r="Q22" i="6"/>
  <c r="P22" i="6"/>
  <c r="R21" i="6"/>
  <c r="Q21" i="6"/>
  <c r="P21" i="6"/>
  <c r="R20" i="6"/>
  <c r="Q20" i="6"/>
  <c r="P20" i="6"/>
  <c r="R19" i="6"/>
  <c r="Q19" i="6"/>
  <c r="P19" i="6"/>
  <c r="R18" i="6"/>
  <c r="Q18" i="6"/>
  <c r="P18" i="6"/>
  <c r="R17" i="6"/>
  <c r="Q17" i="6"/>
  <c r="P17" i="6"/>
  <c r="R16" i="6"/>
  <c r="Q16" i="6"/>
  <c r="P16" i="6"/>
  <c r="R15" i="6"/>
  <c r="Q15" i="6"/>
  <c r="P15" i="6"/>
  <c r="R14" i="6"/>
  <c r="Q14" i="6"/>
  <c r="P14" i="6"/>
  <c r="R13" i="6"/>
  <c r="Q13" i="6"/>
  <c r="P13" i="6"/>
  <c r="R12" i="6"/>
  <c r="Q12" i="6"/>
  <c r="P12" i="6"/>
  <c r="R11" i="6"/>
  <c r="Q11" i="6"/>
  <c r="P11" i="6"/>
  <c r="R10" i="6"/>
  <c r="Q10" i="6"/>
  <c r="P10" i="6"/>
  <c r="R9" i="6"/>
  <c r="Q9" i="6"/>
  <c r="P9" i="6"/>
  <c r="R8" i="6"/>
  <c r="Q8" i="6"/>
  <c r="P8" i="6"/>
  <c r="J73" i="6" l="1"/>
  <c r="P71" i="6"/>
  <c r="L71" i="6"/>
  <c r="Q71" i="6"/>
  <c r="O25" i="5"/>
  <c r="R71" i="6" l="1"/>
  <c r="L73" i="6"/>
  <c r="F51" i="5"/>
  <c r="F44" i="5"/>
  <c r="F37" i="5"/>
  <c r="F23" i="5"/>
  <c r="F16" i="5"/>
  <c r="J44" i="5" l="1"/>
  <c r="I44" i="5"/>
  <c r="K37" i="5"/>
  <c r="J37" i="5"/>
  <c r="I37" i="5"/>
  <c r="K30" i="5"/>
  <c r="J30" i="5"/>
  <c r="I30" i="5"/>
  <c r="C30" i="5"/>
  <c r="D30" i="5"/>
  <c r="E30" i="5"/>
  <c r="F30" i="5"/>
  <c r="F59" i="5" s="1"/>
  <c r="F60" i="5" s="1"/>
  <c r="G30" i="5"/>
  <c r="H30" i="5"/>
  <c r="P22" i="5"/>
  <c r="L23" i="5"/>
  <c r="K23" i="5"/>
  <c r="J23" i="5"/>
  <c r="I23" i="5"/>
  <c r="C23" i="5"/>
  <c r="O10" i="5" l="1"/>
  <c r="P10" i="5"/>
  <c r="I16" i="5"/>
  <c r="I59" i="5" s="1"/>
  <c r="J16" i="5"/>
  <c r="J59" i="5" s="1"/>
  <c r="K16" i="5"/>
  <c r="L16" i="5"/>
  <c r="M16" i="5"/>
  <c r="N16" i="5"/>
  <c r="P43" i="5" l="1"/>
  <c r="P11" i="5"/>
  <c r="P12" i="5"/>
  <c r="P13" i="5"/>
  <c r="P14" i="5"/>
  <c r="P15" i="5"/>
  <c r="O46" i="5"/>
  <c r="O47" i="5"/>
  <c r="O48" i="5"/>
  <c r="O49" i="5"/>
  <c r="O50" i="5"/>
  <c r="O39" i="5"/>
  <c r="O40" i="5"/>
  <c r="O41" i="5"/>
  <c r="O42" i="5"/>
  <c r="O43" i="5"/>
  <c r="O32" i="5"/>
  <c r="O33" i="5"/>
  <c r="O34" i="5"/>
  <c r="O35" i="5"/>
  <c r="O36" i="5"/>
  <c r="O26" i="5"/>
  <c r="O27" i="5"/>
  <c r="O28" i="5"/>
  <c r="O29" i="5"/>
  <c r="O18" i="5"/>
  <c r="O19" i="5"/>
  <c r="O20" i="5"/>
  <c r="O21" i="5"/>
  <c r="O22" i="5"/>
  <c r="O23" i="5"/>
  <c r="O11" i="5"/>
  <c r="O12" i="5"/>
  <c r="O13" i="5"/>
  <c r="O14" i="5"/>
  <c r="O15" i="5"/>
  <c r="N30" i="5"/>
  <c r="N23" i="5"/>
  <c r="M51" i="5"/>
  <c r="M44" i="5"/>
  <c r="P44" i="5" s="1"/>
  <c r="M37" i="5"/>
  <c r="M23" i="5"/>
  <c r="N51" i="5"/>
  <c r="N44" i="5"/>
  <c r="N37" i="5"/>
  <c r="M30" i="5"/>
  <c r="L51" i="5"/>
  <c r="L44" i="5"/>
  <c r="O44" i="5" s="1"/>
  <c r="L37" i="5"/>
  <c r="O37" i="5" s="1"/>
  <c r="L30" i="5"/>
  <c r="K51" i="5"/>
  <c r="K44" i="5"/>
  <c r="K59" i="5" s="1"/>
  <c r="L59" i="5" l="1"/>
  <c r="L60" i="5" s="1"/>
  <c r="N59" i="5"/>
  <c r="N60" i="5" s="1"/>
  <c r="O30" i="5"/>
  <c r="K60" i="5"/>
  <c r="M59" i="5"/>
  <c r="M60" i="5" s="1"/>
  <c r="P30" i="5"/>
  <c r="O38" i="5" l="1"/>
  <c r="O31" i="5"/>
  <c r="O24" i="5"/>
  <c r="O17" i="5"/>
  <c r="Q10" i="5"/>
  <c r="Q11" i="5"/>
  <c r="Q12" i="5"/>
  <c r="Q13" i="5"/>
  <c r="Q14" i="5"/>
  <c r="Q15" i="5"/>
  <c r="C16" i="5"/>
  <c r="D16" i="5"/>
  <c r="E16" i="5"/>
  <c r="G16" i="5"/>
  <c r="H16" i="5"/>
  <c r="O16" i="5"/>
  <c r="P16" i="5"/>
  <c r="Q16" i="5"/>
  <c r="P17" i="5"/>
  <c r="Q17" i="5"/>
  <c r="P18" i="5"/>
  <c r="Q18" i="5"/>
  <c r="P19" i="5"/>
  <c r="Q19" i="5"/>
  <c r="P20" i="5"/>
  <c r="Q20" i="5"/>
  <c r="P21" i="5"/>
  <c r="Q21" i="5"/>
  <c r="Q22" i="5"/>
  <c r="D23" i="5"/>
  <c r="E23" i="5"/>
  <c r="G23" i="5"/>
  <c r="H23" i="5"/>
  <c r="Q23" i="5"/>
  <c r="P23" i="5"/>
  <c r="P24" i="5"/>
  <c r="Q24" i="5"/>
  <c r="P25" i="5"/>
  <c r="Q25" i="5"/>
  <c r="P26" i="5"/>
  <c r="Q26" i="5"/>
  <c r="P27" i="5"/>
  <c r="Q27" i="5"/>
  <c r="P28" i="5"/>
  <c r="Q28" i="5"/>
  <c r="P29" i="5"/>
  <c r="Q29" i="5"/>
  <c r="Q30" i="5"/>
  <c r="P31" i="5"/>
  <c r="Q31" i="5"/>
  <c r="P32" i="5"/>
  <c r="Q32" i="5"/>
  <c r="P33" i="5"/>
  <c r="Q33" i="5"/>
  <c r="P34" i="5"/>
  <c r="Q34" i="5"/>
  <c r="P35" i="5"/>
  <c r="Q35" i="5"/>
  <c r="P36" i="5"/>
  <c r="Q36" i="5"/>
  <c r="C37" i="5"/>
  <c r="D37" i="5"/>
  <c r="E37" i="5"/>
  <c r="G37" i="5"/>
  <c r="H37" i="5"/>
  <c r="P37" i="5"/>
  <c r="Q37" i="5"/>
  <c r="P38" i="5"/>
  <c r="Q38" i="5"/>
  <c r="P39" i="5"/>
  <c r="Q39" i="5"/>
  <c r="P40" i="5"/>
  <c r="Q40" i="5"/>
  <c r="P41" i="5"/>
  <c r="Q41" i="5"/>
  <c r="P42" i="5"/>
  <c r="Q42" i="5"/>
  <c r="Q43" i="5"/>
  <c r="C44" i="5"/>
  <c r="D44" i="5"/>
  <c r="E44" i="5"/>
  <c r="G44" i="5"/>
  <c r="H44" i="5"/>
  <c r="Q44" i="5"/>
  <c r="O45" i="5"/>
  <c r="P45" i="5"/>
  <c r="Q45" i="5"/>
  <c r="P46" i="5"/>
  <c r="Q46" i="5"/>
  <c r="P47" i="5"/>
  <c r="Q47" i="5"/>
  <c r="P48" i="5"/>
  <c r="Q48" i="5"/>
  <c r="P49" i="5"/>
  <c r="Q49" i="5"/>
  <c r="P50" i="5"/>
  <c r="Q50" i="5"/>
  <c r="C51" i="5"/>
  <c r="D51" i="5"/>
  <c r="E51" i="5"/>
  <c r="G51" i="5"/>
  <c r="H51" i="5"/>
  <c r="I51" i="5"/>
  <c r="J51" i="5"/>
  <c r="Q51" i="5"/>
  <c r="P51" i="5" l="1"/>
  <c r="J60" i="5"/>
  <c r="O51" i="5"/>
  <c r="I60" i="5"/>
  <c r="H59" i="5"/>
  <c r="H60" i="5" s="1"/>
  <c r="D59" i="5"/>
  <c r="D60" i="5" s="1"/>
  <c r="C59" i="5"/>
  <c r="C60" i="5" s="1"/>
  <c r="G59" i="5"/>
  <c r="G60" i="5" s="1"/>
  <c r="E59" i="5"/>
  <c r="E60" i="5" s="1"/>
</calcChain>
</file>

<file path=xl/sharedStrings.xml><?xml version="1.0" encoding="utf-8"?>
<sst xmlns="http://schemas.openxmlformats.org/spreadsheetml/2006/main" count="206" uniqueCount="137">
  <si>
    <t>(ﾆ/ｲ)</t>
  </si>
  <si>
    <t>(ﾎ/ﾛ)</t>
  </si>
  <si>
    <t>(ﾍ/ﾊ)</t>
  </si>
  <si>
    <t>(ｲ)</t>
  </si>
  <si>
    <t>(ﾛ)</t>
  </si>
  <si>
    <t>(ﾊ)</t>
  </si>
  <si>
    <t>(ﾆ)</t>
  </si>
  <si>
    <t>(ﾎ)</t>
  </si>
  <si>
    <t>(ﾍ)</t>
  </si>
  <si>
    <t>　（注）</t>
  </si>
  <si>
    <t xml:space="preserve"> Ｒ  Ｃ  造（鉄筋コンクリート造）</t>
  </si>
  <si>
    <t xml:space="preserve"> Ｌ Ｇ Ｓ造（軽量鉄骨造）</t>
  </si>
  <si>
    <t xml:space="preserve"> Ｓ Ｒ Ｃ造（鉄骨鉄筋コンクリート造）</t>
    <rPh sb="9" eb="10">
      <t>ホネ</t>
    </rPh>
    <rPh sb="11" eb="12">
      <t>スジ</t>
    </rPh>
    <phoneticPr fontId="4"/>
  </si>
  <si>
    <t xml:space="preserve">区   分 </t>
    <rPh sb="0" eb="1">
      <t>ク</t>
    </rPh>
    <rPh sb="4" eb="5">
      <t>ブン</t>
    </rPh>
    <phoneticPr fontId="2"/>
  </si>
  <si>
    <t>　（１）総　括</t>
    <phoneticPr fontId="4"/>
  </si>
  <si>
    <t>棟              数          （棟）</t>
    <phoneticPr fontId="4"/>
  </si>
  <si>
    <t>決   定   価   格   （千円）</t>
    <phoneticPr fontId="4"/>
  </si>
  <si>
    <t>単位当たり価格（円）</t>
    <phoneticPr fontId="4"/>
  </si>
  <si>
    <t>総    数</t>
    <phoneticPr fontId="4"/>
  </si>
  <si>
    <t>種　類</t>
    <phoneticPr fontId="4"/>
  </si>
  <si>
    <t>構   造</t>
    <phoneticPr fontId="4"/>
  </si>
  <si>
    <t>棟数</t>
    <phoneticPr fontId="4"/>
  </si>
  <si>
    <t>Ｓ Ｒ Ｃ造</t>
    <phoneticPr fontId="4"/>
  </si>
  <si>
    <t>事務所</t>
    <phoneticPr fontId="4"/>
  </si>
  <si>
    <t>Ｒ  Ｃ  造</t>
    <phoneticPr fontId="4"/>
  </si>
  <si>
    <t>Ｓ      造</t>
    <phoneticPr fontId="4"/>
  </si>
  <si>
    <t>百貨店</t>
    <phoneticPr fontId="4"/>
  </si>
  <si>
    <t>Ｌ Ｇ Ｓ造</t>
    <phoneticPr fontId="4"/>
  </si>
  <si>
    <t>れんが造等</t>
    <phoneticPr fontId="4"/>
  </si>
  <si>
    <t>そ  の  他</t>
    <phoneticPr fontId="4"/>
  </si>
  <si>
    <t>計</t>
    <phoneticPr fontId="4"/>
  </si>
  <si>
    <t>ホテル</t>
    <phoneticPr fontId="4"/>
  </si>
  <si>
    <t>その他</t>
    <phoneticPr fontId="4"/>
  </si>
  <si>
    <t>１３　木造以外の家屋に関する調</t>
    <phoneticPr fontId="2"/>
  </si>
  <si>
    <t>主たる</t>
    <phoneticPr fontId="2"/>
  </si>
  <si>
    <t>用途以外の</t>
    <rPh sb="0" eb="2">
      <t>ヨウト</t>
    </rPh>
    <rPh sb="2" eb="4">
      <t>イガイ</t>
    </rPh>
    <phoneticPr fontId="2"/>
  </si>
  <si>
    <t>総　数</t>
    <phoneticPr fontId="4"/>
  </si>
  <si>
    <t>法定免税点</t>
    <phoneticPr fontId="4"/>
  </si>
  <si>
    <t>未満のもの</t>
    <rPh sb="0" eb="2">
      <t>ミマン</t>
    </rPh>
    <phoneticPr fontId="4"/>
  </si>
  <si>
    <t>以上のもの</t>
    <rPh sb="0" eb="2">
      <t>イジョウ</t>
    </rPh>
    <phoneticPr fontId="2"/>
  </si>
  <si>
    <t>法定免税点</t>
    <rPh sb="0" eb="2">
      <t>ホウテイ</t>
    </rPh>
    <rPh sb="2" eb="5">
      <t>メンゼイテン</t>
    </rPh>
    <phoneticPr fontId="4"/>
  </si>
  <si>
    <t>以上のもの</t>
    <rPh sb="0" eb="2">
      <t>イジョウ</t>
    </rPh>
    <phoneticPr fontId="4"/>
  </si>
  <si>
    <t xml:space="preserve"> れんが造等（れんが造・コンクリートブロック造）</t>
    <rPh sb="5" eb="6">
      <t>トウ</t>
    </rPh>
    <rPh sb="22" eb="23">
      <t>ヅク</t>
    </rPh>
    <phoneticPr fontId="2"/>
  </si>
  <si>
    <t>店舗</t>
    <phoneticPr fontId="4"/>
  </si>
  <si>
    <t>住宅</t>
    <rPh sb="0" eb="2">
      <t>ジュウタク</t>
    </rPh>
    <phoneticPr fontId="4"/>
  </si>
  <si>
    <t>病院</t>
    <rPh sb="0" eb="2">
      <t>ビョウイン</t>
    </rPh>
    <phoneticPr fontId="4"/>
  </si>
  <si>
    <t>工場</t>
    <rPh sb="0" eb="2">
      <t>コウジョウ</t>
    </rPh>
    <phoneticPr fontId="4"/>
  </si>
  <si>
    <t>倉庫</t>
    <rPh sb="0" eb="2">
      <t>ソウコ</t>
    </rPh>
    <phoneticPr fontId="4"/>
  </si>
  <si>
    <t>市場</t>
    <rPh sb="0" eb="2">
      <t>イチバ</t>
    </rPh>
    <phoneticPr fontId="4"/>
  </si>
  <si>
    <t>合計</t>
    <rPh sb="0" eb="2">
      <t>ゴウケイ</t>
    </rPh>
    <phoneticPr fontId="4"/>
  </si>
  <si>
    <t>アパート</t>
    <phoneticPr fontId="4"/>
  </si>
  <si>
    <t>棟　数</t>
    <rPh sb="0" eb="1">
      <t>ムネ</t>
    </rPh>
    <rPh sb="2" eb="3">
      <t>カズ</t>
    </rPh>
    <phoneticPr fontId="4"/>
  </si>
  <si>
    <t>法定免税点</t>
    <rPh sb="0" eb="2">
      <t>ホウテイ</t>
    </rPh>
    <rPh sb="2" eb="4">
      <t>メンゼイ</t>
    </rPh>
    <rPh sb="4" eb="5">
      <t>テン</t>
    </rPh>
    <phoneticPr fontId="4"/>
  </si>
  <si>
    <t>総    額</t>
    <rPh sb="5" eb="6">
      <t>ガク</t>
    </rPh>
    <phoneticPr fontId="4"/>
  </si>
  <si>
    <t xml:space="preserve"> Ｓ      造（鉄骨造）</t>
    <rPh sb="10" eb="12">
      <t>テッコツ</t>
    </rPh>
    <phoneticPr fontId="2"/>
  </si>
  <si>
    <t>床   　面  　積   （㎡）</t>
    <phoneticPr fontId="4"/>
  </si>
  <si>
    <t>（２）市町村別</t>
    <phoneticPr fontId="2"/>
  </si>
  <si>
    <t>市町村名</t>
  </si>
  <si>
    <t>棟　　　　数  　 (棟)</t>
    <phoneticPr fontId="4"/>
  </si>
  <si>
    <t>床  面　積　　（㎡）</t>
    <rPh sb="0" eb="1">
      <t>ユカ</t>
    </rPh>
    <phoneticPr fontId="4"/>
  </si>
  <si>
    <t>決　　定　　価　　格　　（千円）</t>
    <phoneticPr fontId="4"/>
  </si>
  <si>
    <t>単位当たり価格（円）</t>
    <phoneticPr fontId="4"/>
  </si>
  <si>
    <t>総　     数</t>
    <phoneticPr fontId="4"/>
  </si>
  <si>
    <t>法定免税点未満のもの</t>
    <phoneticPr fontId="4"/>
  </si>
  <si>
    <t>法定免税点以上のもの</t>
    <phoneticPr fontId="4"/>
  </si>
  <si>
    <t>法定免税点</t>
  </si>
  <si>
    <t>棟  数</t>
    <rPh sb="0" eb="1">
      <t>トウ</t>
    </rPh>
    <phoneticPr fontId="4"/>
  </si>
  <si>
    <t>主たる用途</t>
    <rPh sb="0" eb="1">
      <t>シュ</t>
    </rPh>
    <rPh sb="3" eb="5">
      <t>ヨウト</t>
    </rPh>
    <phoneticPr fontId="4"/>
  </si>
  <si>
    <t>総　　数</t>
    <rPh sb="0" eb="4">
      <t>ソウスウ</t>
    </rPh>
    <phoneticPr fontId="4"/>
  </si>
  <si>
    <t>未満のもの</t>
  </si>
  <si>
    <t>以上のもの</t>
  </si>
  <si>
    <t>総　　額</t>
    <rPh sb="0" eb="1">
      <t>フサ</t>
    </rPh>
    <rPh sb="3" eb="4">
      <t>ガク</t>
    </rPh>
    <phoneticPr fontId="4"/>
  </si>
  <si>
    <t>以外の棟数</t>
    <rPh sb="0" eb="2">
      <t>イガイ</t>
    </rPh>
    <rPh sb="3" eb="5">
      <t>トウスウ</t>
    </rPh>
    <phoneticPr fontId="4"/>
  </si>
  <si>
    <t>北九州市</t>
  </si>
  <si>
    <t>福岡市</t>
  </si>
  <si>
    <t>大牟田市</t>
  </si>
  <si>
    <t>久留米市</t>
  </si>
  <si>
    <t>直方市</t>
  </si>
  <si>
    <t>飯塚市</t>
  </si>
  <si>
    <t>田川市</t>
  </si>
  <si>
    <t>柳川市</t>
  </si>
  <si>
    <t>八女市</t>
  </si>
  <si>
    <t>筑後市</t>
  </si>
  <si>
    <t>大川市</t>
  </si>
  <si>
    <t>行橋市</t>
  </si>
  <si>
    <t>豊前市</t>
  </si>
  <si>
    <t>中間市</t>
  </si>
  <si>
    <t>小郡市</t>
  </si>
  <si>
    <t>筑紫野市</t>
  </si>
  <si>
    <t>春日市</t>
  </si>
  <si>
    <t>大野城市</t>
  </si>
  <si>
    <t>宗像市</t>
  </si>
  <si>
    <t>太宰府市</t>
  </si>
  <si>
    <t>古賀市</t>
  </si>
  <si>
    <t>福津市</t>
  </si>
  <si>
    <t>うきは市</t>
  </si>
  <si>
    <t>宮若市</t>
  </si>
  <si>
    <t>嘉麻市</t>
  </si>
  <si>
    <t>朝倉市</t>
  </si>
  <si>
    <t>みやま市</t>
  </si>
  <si>
    <t>糸島市</t>
  </si>
  <si>
    <t>那珂川市</t>
    <rPh sb="0" eb="3">
      <t>ナカガワ</t>
    </rPh>
    <rPh sb="3" eb="4">
      <t>シ</t>
    </rPh>
    <phoneticPr fontId="2"/>
  </si>
  <si>
    <t>宇美町</t>
  </si>
  <si>
    <t>篠栗町</t>
  </si>
  <si>
    <t>志免町</t>
  </si>
  <si>
    <t>須恵町</t>
  </si>
  <si>
    <t>新宮町</t>
  </si>
  <si>
    <t>久山町</t>
  </si>
  <si>
    <t>粕屋町</t>
  </si>
  <si>
    <t>芦屋町</t>
  </si>
  <si>
    <t>水巻町</t>
  </si>
  <si>
    <t>岡垣町</t>
  </si>
  <si>
    <t>遠賀町</t>
  </si>
  <si>
    <t>小竹町</t>
  </si>
  <si>
    <t>鞍手町</t>
  </si>
  <si>
    <t>桂川町</t>
  </si>
  <si>
    <t>筑前町</t>
  </si>
  <si>
    <t>東峰村</t>
  </si>
  <si>
    <t>大刀洗町</t>
  </si>
  <si>
    <t>大木町</t>
  </si>
  <si>
    <t>広川町</t>
  </si>
  <si>
    <t>香春町</t>
  </si>
  <si>
    <t>添田町</t>
  </si>
  <si>
    <t>糸田町</t>
  </si>
  <si>
    <t>川崎町</t>
  </si>
  <si>
    <t>大任町</t>
  </si>
  <si>
    <t>赤村</t>
  </si>
  <si>
    <t>福智町</t>
  </si>
  <si>
    <t>苅田町</t>
  </si>
  <si>
    <t>みやこ町</t>
  </si>
  <si>
    <t>吉富町</t>
  </si>
  <si>
    <t>上毛町</t>
  </si>
  <si>
    <t>築上町</t>
  </si>
  <si>
    <t>大都市計</t>
  </si>
  <si>
    <t>都市計</t>
    <phoneticPr fontId="2"/>
  </si>
  <si>
    <t>町村計</t>
    <phoneticPr fontId="2"/>
  </si>
  <si>
    <t>県計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</si>
</sst>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7"/>
      <name val="ＭＳ Ｐ明朝"/>
      <family val="1"/>
      <charset val="128"/>
    </font>
    <font>
      <sz val="11"/>
      <color indexed="8"/>
      <name val="ＭＳ ゴシック"/>
      <family val="3"/>
      <charset val="128"/>
    </font>
    <font>
      <sz val="9"/>
      <color indexed="8"/>
      <name val="ＭＳ ゴシック"/>
      <family val="3"/>
      <charset val="128"/>
    </font>
    <font>
      <sz val="9"/>
      <name val="ＭＳ 明朝"/>
      <family val="1"/>
      <charset val="128"/>
    </font>
    <font>
      <sz val="10"/>
      <color indexed="8"/>
      <name val="ＭＳ ゴシック"/>
      <family val="3"/>
      <charset val="128"/>
    </font>
    <font>
      <sz val="8"/>
      <color indexed="8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color indexed="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</borders>
  <cellStyleXfs count="7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7" fontId="3" fillId="0" borderId="0"/>
    <xf numFmtId="0" fontId="3" fillId="0" borderId="0"/>
    <xf numFmtId="37" fontId="3" fillId="0" borderId="0"/>
    <xf numFmtId="37" fontId="3" fillId="0" borderId="0"/>
    <xf numFmtId="0" fontId="12" fillId="0" borderId="0"/>
  </cellStyleXfs>
  <cellXfs count="160">
    <xf numFmtId="0" fontId="0" fillId="0" borderId="0" xfId="0">
      <alignment vertical="center"/>
    </xf>
    <xf numFmtId="0" fontId="5" fillId="2" borderId="0" xfId="2" applyNumberFormat="1" applyFont="1" applyFill="1" applyAlignment="1" applyProtection="1">
      <alignment vertical="center"/>
    </xf>
    <xf numFmtId="0" fontId="6" fillId="2" borderId="0" xfId="2" applyNumberFormat="1" applyFont="1" applyFill="1" applyAlignment="1" applyProtection="1">
      <alignment vertical="center"/>
    </xf>
    <xf numFmtId="0" fontId="0" fillId="2" borderId="0" xfId="0" applyFill="1">
      <alignment vertical="center"/>
    </xf>
    <xf numFmtId="0" fontId="8" fillId="2" borderId="0" xfId="2" applyNumberFormat="1" applyFont="1" applyFill="1" applyAlignment="1" applyProtection="1">
      <alignment vertical="center"/>
    </xf>
    <xf numFmtId="0" fontId="6" fillId="2" borderId="1" xfId="2" applyNumberFormat="1" applyFont="1" applyFill="1" applyBorder="1" applyAlignment="1" applyProtection="1">
      <alignment vertical="center"/>
    </xf>
    <xf numFmtId="0" fontId="6" fillId="2" borderId="2" xfId="2" applyNumberFormat="1" applyFont="1" applyFill="1" applyBorder="1" applyAlignment="1" applyProtection="1">
      <alignment horizontal="right" vertical="center"/>
    </xf>
    <xf numFmtId="0" fontId="6" fillId="2" borderId="3" xfId="2" applyNumberFormat="1" applyFont="1" applyFill="1" applyBorder="1" applyAlignment="1" applyProtection="1">
      <alignment vertical="center"/>
    </xf>
    <xf numFmtId="0" fontId="6" fillId="2" borderId="0" xfId="2" applyNumberFormat="1" applyFont="1" applyFill="1" applyBorder="1" applyAlignment="1" applyProtection="1">
      <alignment vertical="center"/>
    </xf>
    <xf numFmtId="0" fontId="6" fillId="2" borderId="4" xfId="2" applyNumberFormat="1" applyFont="1" applyFill="1" applyBorder="1" applyAlignment="1" applyProtection="1">
      <alignment vertical="center"/>
    </xf>
    <xf numFmtId="0" fontId="6" fillId="2" borderId="5" xfId="2" applyNumberFormat="1" applyFont="1" applyFill="1" applyBorder="1" applyAlignment="1" applyProtection="1">
      <alignment horizontal="distributed" vertical="center" indent="1"/>
    </xf>
    <xf numFmtId="0" fontId="6" fillId="2" borderId="6" xfId="2" applyNumberFormat="1" applyFont="1" applyFill="1" applyBorder="1" applyAlignment="1" applyProtection="1">
      <alignment horizontal="center" vertical="center"/>
    </xf>
    <xf numFmtId="0" fontId="6" fillId="2" borderId="5" xfId="2" applyNumberFormat="1" applyFont="1" applyFill="1" applyBorder="1" applyAlignment="1" applyProtection="1">
      <alignment horizontal="center" vertical="center"/>
    </xf>
    <xf numFmtId="0" fontId="6" fillId="2" borderId="7" xfId="2" applyNumberFormat="1" applyFont="1" applyFill="1" applyBorder="1" applyAlignment="1" applyProtection="1">
      <alignment horizontal="center" vertical="center"/>
    </xf>
    <xf numFmtId="0" fontId="6" fillId="2" borderId="5" xfId="2" applyNumberFormat="1" applyFont="1" applyFill="1" applyBorder="1" applyAlignment="1" applyProtection="1">
      <alignment vertical="center"/>
    </xf>
    <xf numFmtId="0" fontId="6" fillId="2" borderId="7" xfId="2" applyNumberFormat="1" applyFont="1" applyFill="1" applyBorder="1" applyAlignment="1" applyProtection="1">
      <alignment vertical="center"/>
    </xf>
    <xf numFmtId="0" fontId="6" fillId="2" borderId="8" xfId="2" applyNumberFormat="1" applyFont="1" applyFill="1" applyBorder="1" applyAlignment="1" applyProtection="1">
      <alignment horizontal="center" vertical="center"/>
    </xf>
    <xf numFmtId="0" fontId="6" fillId="2" borderId="6" xfId="2" applyNumberFormat="1" applyFont="1" applyFill="1" applyBorder="1" applyAlignment="1" applyProtection="1">
      <alignment vertical="center"/>
    </xf>
    <xf numFmtId="0" fontId="6" fillId="2" borderId="9" xfId="2" applyNumberFormat="1" applyFont="1" applyFill="1" applyBorder="1" applyAlignment="1" applyProtection="1">
      <alignment horizontal="distributed" vertical="center" indent="1"/>
    </xf>
    <xf numFmtId="0" fontId="6" fillId="2" borderId="12" xfId="2" applyNumberFormat="1" applyFont="1" applyFill="1" applyBorder="1" applyAlignment="1" applyProtection="1">
      <alignment horizontal="right" vertical="center"/>
    </xf>
    <xf numFmtId="0" fontId="6" fillId="2" borderId="11" xfId="2" applyNumberFormat="1" applyFont="1" applyFill="1" applyBorder="1" applyAlignment="1" applyProtection="1">
      <alignment horizontal="right" vertical="center"/>
    </xf>
    <xf numFmtId="0" fontId="6" fillId="2" borderId="13" xfId="2" applyNumberFormat="1" applyFont="1" applyFill="1" applyBorder="1" applyAlignment="1" applyProtection="1">
      <alignment horizontal="right" vertical="center"/>
    </xf>
    <xf numFmtId="0" fontId="6" fillId="2" borderId="14" xfId="2" applyNumberFormat="1" applyFont="1" applyFill="1" applyBorder="1" applyAlignment="1" applyProtection="1">
      <alignment horizontal="right" vertical="center"/>
    </xf>
    <xf numFmtId="0" fontId="6" fillId="2" borderId="15" xfId="2" applyNumberFormat="1" applyFont="1" applyFill="1" applyBorder="1" applyAlignment="1" applyProtection="1">
      <alignment horizontal="right" vertical="center"/>
    </xf>
    <xf numFmtId="0" fontId="6" fillId="2" borderId="16" xfId="2" applyNumberFormat="1" applyFont="1" applyFill="1" applyBorder="1" applyAlignment="1" applyProtection="1">
      <alignment horizontal="right" vertical="center"/>
    </xf>
    <xf numFmtId="0" fontId="6" fillId="2" borderId="10" xfId="2" applyNumberFormat="1" applyFont="1" applyFill="1" applyBorder="1" applyAlignment="1" applyProtection="1">
      <alignment vertical="center"/>
    </xf>
    <xf numFmtId="0" fontId="6" fillId="2" borderId="11" xfId="2" applyNumberFormat="1" applyFont="1" applyFill="1" applyBorder="1" applyAlignment="1" applyProtection="1">
      <alignment vertical="center"/>
    </xf>
    <xf numFmtId="0" fontId="6" fillId="2" borderId="17" xfId="2" applyNumberFormat="1" applyFont="1" applyFill="1" applyBorder="1" applyAlignment="1" applyProtection="1">
      <alignment vertical="center"/>
    </xf>
    <xf numFmtId="0" fontId="6" fillId="2" borderId="3" xfId="2" applyNumberFormat="1" applyFont="1" applyFill="1" applyBorder="1" applyAlignment="1" applyProtection="1">
      <alignment horizontal="distributed" vertical="center" indent="1"/>
    </xf>
    <xf numFmtId="38" fontId="6" fillId="2" borderId="5" xfId="1" applyFont="1" applyFill="1" applyBorder="1" applyAlignment="1" applyProtection="1">
      <alignment vertical="center"/>
    </xf>
    <xf numFmtId="38" fontId="6" fillId="2" borderId="4" xfId="1" applyFont="1" applyFill="1" applyBorder="1" applyAlignment="1" applyProtection="1">
      <alignment vertical="center"/>
    </xf>
    <xf numFmtId="38" fontId="6" fillId="2" borderId="7" xfId="1" applyFont="1" applyFill="1" applyBorder="1" applyAlignment="1" applyProtection="1">
      <alignment vertical="center"/>
    </xf>
    <xf numFmtId="38" fontId="6" fillId="2" borderId="3" xfId="1" applyFont="1" applyFill="1" applyBorder="1" applyAlignment="1" applyProtection="1">
      <alignment vertical="center"/>
    </xf>
    <xf numFmtId="38" fontId="6" fillId="2" borderId="11" xfId="1" applyFont="1" applyFill="1" applyBorder="1" applyAlignment="1" applyProtection="1">
      <alignment vertical="center"/>
    </xf>
    <xf numFmtId="38" fontId="6" fillId="2" borderId="9" xfId="1" applyFont="1" applyFill="1" applyBorder="1" applyAlignment="1" applyProtection="1">
      <alignment vertical="center"/>
    </xf>
    <xf numFmtId="38" fontId="6" fillId="2" borderId="17" xfId="1" applyFont="1" applyFill="1" applyBorder="1" applyAlignment="1" applyProtection="1">
      <alignment vertical="center"/>
    </xf>
    <xf numFmtId="38" fontId="6" fillId="2" borderId="18" xfId="1" applyFont="1" applyFill="1" applyBorder="1" applyAlignment="1" applyProtection="1">
      <alignment vertical="center"/>
    </xf>
    <xf numFmtId="38" fontId="6" fillId="2" borderId="19" xfId="1" applyFont="1" applyFill="1" applyBorder="1" applyAlignment="1" applyProtection="1">
      <alignment vertical="center"/>
    </xf>
    <xf numFmtId="38" fontId="6" fillId="2" borderId="20" xfId="1" applyFont="1" applyFill="1" applyBorder="1" applyAlignment="1" applyProtection="1">
      <alignment vertical="center"/>
    </xf>
    <xf numFmtId="38" fontId="6" fillId="2" borderId="21" xfId="1" applyFont="1" applyFill="1" applyBorder="1" applyAlignment="1" applyProtection="1">
      <alignment vertical="center"/>
    </xf>
    <xf numFmtId="0" fontId="6" fillId="2" borderId="22" xfId="2" applyNumberFormat="1" applyFont="1" applyFill="1" applyBorder="1" applyAlignment="1" applyProtection="1">
      <alignment horizontal="distributed" vertical="center" indent="1"/>
    </xf>
    <xf numFmtId="0" fontId="6" fillId="2" borderId="23" xfId="2" applyNumberFormat="1" applyFont="1" applyFill="1" applyBorder="1" applyAlignment="1" applyProtection="1">
      <alignment horizontal="center" vertical="center"/>
    </xf>
    <xf numFmtId="38" fontId="6" fillId="2" borderId="23" xfId="1" applyFont="1" applyFill="1" applyBorder="1" applyAlignment="1" applyProtection="1">
      <alignment vertical="center"/>
    </xf>
    <xf numFmtId="38" fontId="6" fillId="2" borderId="22" xfId="1" applyFont="1" applyFill="1" applyBorder="1" applyAlignment="1" applyProtection="1">
      <alignment vertical="center"/>
    </xf>
    <xf numFmtId="38" fontId="6" fillId="2" borderId="16" xfId="1" applyFont="1" applyFill="1" applyBorder="1" applyAlignment="1" applyProtection="1">
      <alignment vertical="center"/>
    </xf>
    <xf numFmtId="0" fontId="7" fillId="2" borderId="0" xfId="2" applyNumberFormat="1" applyFont="1" applyFill="1" applyAlignment="1">
      <alignment vertical="center"/>
    </xf>
    <xf numFmtId="0" fontId="6" fillId="2" borderId="11" xfId="2" applyNumberFormat="1" applyFont="1" applyFill="1" applyBorder="1" applyAlignment="1" applyProtection="1">
      <alignment horizontal="center" vertical="center"/>
    </xf>
    <xf numFmtId="0" fontId="6" fillId="2" borderId="10" xfId="2" applyNumberFormat="1" applyFont="1" applyFill="1" applyBorder="1" applyAlignment="1" applyProtection="1">
      <alignment horizontal="center" vertical="center"/>
    </xf>
    <xf numFmtId="0" fontId="6" fillId="2" borderId="19" xfId="2" applyNumberFormat="1" applyFont="1" applyFill="1" applyBorder="1" applyAlignment="1" applyProtection="1">
      <alignment horizontal="center" vertical="center"/>
    </xf>
    <xf numFmtId="38" fontId="6" fillId="2" borderId="0" xfId="1" applyFont="1" applyFill="1" applyBorder="1" applyAlignment="1" applyProtection="1">
      <alignment vertical="center"/>
    </xf>
    <xf numFmtId="38" fontId="6" fillId="2" borderId="10" xfId="1" applyFont="1" applyFill="1" applyBorder="1" applyAlignment="1" applyProtection="1">
      <alignment vertical="center"/>
    </xf>
    <xf numFmtId="38" fontId="6" fillId="2" borderId="35" xfId="1" applyFont="1" applyFill="1" applyBorder="1" applyAlignment="1" applyProtection="1">
      <alignment vertical="center"/>
    </xf>
    <xf numFmtId="38" fontId="6" fillId="2" borderId="36" xfId="1" applyFont="1" applyFill="1" applyBorder="1" applyAlignment="1" applyProtection="1">
      <alignment vertical="center"/>
    </xf>
    <xf numFmtId="0" fontId="9" fillId="2" borderId="5" xfId="2" applyNumberFormat="1" applyFont="1" applyFill="1" applyBorder="1" applyAlignment="1" applyProtection="1">
      <alignment horizontal="distributed" vertical="center" indent="1"/>
    </xf>
    <xf numFmtId="0" fontId="9" fillId="2" borderId="6" xfId="2" applyNumberFormat="1" applyFont="1" applyFill="1" applyBorder="1" applyAlignment="1" applyProtection="1">
      <alignment horizontal="distributed" vertical="center" indent="1"/>
    </xf>
    <xf numFmtId="0" fontId="9" fillId="2" borderId="7" xfId="2" applyNumberFormat="1" applyFont="1" applyFill="1" applyBorder="1" applyAlignment="1" applyProtection="1">
      <alignment horizontal="distributed" vertical="center" indent="1"/>
    </xf>
    <xf numFmtId="0" fontId="6" fillId="2" borderId="3" xfId="2" applyNumberFormat="1" applyFont="1" applyFill="1" applyBorder="1" applyAlignment="1" applyProtection="1">
      <alignment horizontal="center" vertical="center" shrinkToFit="1"/>
    </xf>
    <xf numFmtId="38" fontId="6" fillId="2" borderId="22" xfId="1" applyFont="1" applyFill="1" applyBorder="1" applyAlignment="1" applyProtection="1">
      <alignment vertical="center" shrinkToFit="1"/>
    </xf>
    <xf numFmtId="38" fontId="6" fillId="2" borderId="37" xfId="1" applyFont="1" applyFill="1" applyBorder="1" applyAlignment="1" applyProtection="1">
      <alignment vertical="center"/>
    </xf>
    <xf numFmtId="38" fontId="6" fillId="2" borderId="6" xfId="1" applyFont="1" applyFill="1" applyBorder="1" applyAlignment="1" applyProtection="1">
      <alignment vertical="center"/>
    </xf>
    <xf numFmtId="38" fontId="6" fillId="2" borderId="13" xfId="1" applyFont="1" applyFill="1" applyBorder="1" applyAlignment="1" applyProtection="1">
      <alignment vertical="center"/>
    </xf>
    <xf numFmtId="38" fontId="6" fillId="2" borderId="38" xfId="1" applyFont="1" applyFill="1" applyBorder="1" applyAlignment="1" applyProtection="1">
      <alignment vertical="center"/>
    </xf>
    <xf numFmtId="38" fontId="6" fillId="2" borderId="8" xfId="1" applyFont="1" applyFill="1" applyBorder="1" applyAlignment="1" applyProtection="1">
      <alignment vertical="center"/>
    </xf>
    <xf numFmtId="38" fontId="6" fillId="2" borderId="39" xfId="1" applyFont="1" applyFill="1" applyBorder="1" applyAlignment="1" applyProtection="1">
      <alignment vertical="center"/>
    </xf>
    <xf numFmtId="38" fontId="7" fillId="2" borderId="0" xfId="2" applyNumberFormat="1" applyFont="1" applyFill="1" applyAlignment="1">
      <alignment vertical="center"/>
    </xf>
    <xf numFmtId="0" fontId="7" fillId="2" borderId="0" xfId="2" applyNumberFormat="1" applyFont="1" applyFill="1" applyAlignment="1">
      <alignment horizontal="center" vertical="center"/>
    </xf>
    <xf numFmtId="0" fontId="10" fillId="0" borderId="0" xfId="4" quotePrefix="1" applyNumberFormat="1" applyFont="1" applyAlignment="1" applyProtection="1">
      <alignment horizontal="left" vertical="center"/>
    </xf>
    <xf numFmtId="0" fontId="10" fillId="0" borderId="0" xfId="4" applyNumberFormat="1" applyFont="1" applyAlignment="1" applyProtection="1">
      <alignment vertical="center"/>
    </xf>
    <xf numFmtId="0" fontId="11" fillId="0" borderId="0" xfId="4" applyNumberFormat="1" applyFont="1" applyAlignment="1" applyProtection="1">
      <alignment vertical="center"/>
    </xf>
    <xf numFmtId="0" fontId="10" fillId="0" borderId="1" xfId="4" applyNumberFormat="1" applyFont="1" applyBorder="1" applyAlignment="1" applyProtection="1">
      <alignment horizontal="right" vertical="center"/>
    </xf>
    <xf numFmtId="0" fontId="10" fillId="0" borderId="40" xfId="4" applyNumberFormat="1" applyFont="1" applyBorder="1" applyAlignment="1" applyProtection="1">
      <alignment horizontal="right" vertical="center"/>
    </xf>
    <xf numFmtId="0" fontId="10" fillId="0" borderId="3" xfId="4" applyNumberFormat="1" applyFont="1" applyBorder="1" applyAlignment="1" applyProtection="1">
      <alignment vertical="center"/>
    </xf>
    <xf numFmtId="0" fontId="10" fillId="0" borderId="42" xfId="4" applyNumberFormat="1" applyFont="1" applyBorder="1" applyAlignment="1" applyProtection="1">
      <alignment vertical="center"/>
    </xf>
    <xf numFmtId="0" fontId="10" fillId="0" borderId="5" xfId="4" applyNumberFormat="1" applyFont="1" applyBorder="1" applyAlignment="1" applyProtection="1">
      <alignment horizontal="center" vertical="center"/>
    </xf>
    <xf numFmtId="0" fontId="10" fillId="0" borderId="34" xfId="4" applyNumberFormat="1" applyFont="1" applyBorder="1" applyAlignment="1" applyProtection="1">
      <alignment horizontal="center" vertical="center"/>
    </xf>
    <xf numFmtId="0" fontId="10" fillId="0" borderId="5" xfId="4" applyNumberFormat="1" applyFont="1" applyBorder="1" applyAlignment="1" applyProtection="1">
      <alignment vertical="center"/>
    </xf>
    <xf numFmtId="0" fontId="10" fillId="0" borderId="7" xfId="4" applyNumberFormat="1" applyFont="1" applyBorder="1" applyAlignment="1" applyProtection="1">
      <alignment vertical="center"/>
    </xf>
    <xf numFmtId="0" fontId="10" fillId="0" borderId="18" xfId="4" applyNumberFormat="1" applyFont="1" applyBorder="1" applyAlignment="1" applyProtection="1">
      <alignment horizontal="center" vertical="center"/>
    </xf>
    <xf numFmtId="0" fontId="6" fillId="0" borderId="6" xfId="4" applyNumberFormat="1" applyFont="1" applyBorder="1" applyAlignment="1" applyProtection="1">
      <alignment horizontal="center" vertical="center"/>
    </xf>
    <xf numFmtId="0" fontId="10" fillId="0" borderId="9" xfId="4" applyNumberFormat="1" applyFont="1" applyBorder="1" applyAlignment="1" applyProtection="1">
      <alignment horizontal="left" vertical="center"/>
    </xf>
    <xf numFmtId="0" fontId="10" fillId="0" borderId="25" xfId="4" applyNumberFormat="1" applyFont="1" applyBorder="1" applyAlignment="1" applyProtection="1">
      <alignment horizontal="left" vertical="center"/>
    </xf>
    <xf numFmtId="0" fontId="10" fillId="0" borderId="11" xfId="4" applyNumberFormat="1" applyFont="1" applyBorder="1" applyAlignment="1" applyProtection="1">
      <alignment horizontal="center" vertical="center"/>
    </xf>
    <xf numFmtId="0" fontId="10" fillId="0" borderId="24" xfId="4" applyNumberFormat="1" applyFont="1" applyBorder="1" applyAlignment="1" applyProtection="1">
      <alignment horizontal="right" vertical="center"/>
    </xf>
    <xf numFmtId="0" fontId="10" fillId="0" borderId="11" xfId="4" applyNumberFormat="1" applyFont="1" applyBorder="1" applyAlignment="1" applyProtection="1">
      <alignment vertical="center"/>
    </xf>
    <xf numFmtId="0" fontId="10" fillId="0" borderId="17" xfId="4" applyNumberFormat="1" applyFont="1" applyBorder="1" applyAlignment="1" applyProtection="1">
      <alignment vertical="center"/>
    </xf>
    <xf numFmtId="37" fontId="11" fillId="0" borderId="1" xfId="5" applyFont="1" applyBorder="1" applyAlignment="1" applyProtection="1">
      <alignment horizontal="center" vertical="center"/>
    </xf>
    <xf numFmtId="0" fontId="8" fillId="0" borderId="2" xfId="6" applyFont="1" applyFill="1" applyBorder="1" applyAlignment="1">
      <alignment horizontal="distributed" vertical="center"/>
    </xf>
    <xf numFmtId="37" fontId="11" fillId="0" borderId="45" xfId="5" applyFont="1" applyBorder="1" applyAlignment="1" applyProtection="1">
      <alignment horizontal="center" vertical="center"/>
    </xf>
    <xf numFmtId="3" fontId="8" fillId="0" borderId="37" xfId="6" applyNumberFormat="1" applyFont="1" applyFill="1" applyBorder="1" applyAlignment="1" applyProtection="1">
      <alignment vertical="center"/>
      <protection locked="0"/>
    </xf>
    <xf numFmtId="37" fontId="11" fillId="0" borderId="3" xfId="5" applyFont="1" applyBorder="1" applyAlignment="1" applyProtection="1">
      <alignment horizontal="center" vertical="center"/>
    </xf>
    <xf numFmtId="0" fontId="8" fillId="0" borderId="0" xfId="6" applyFont="1" applyFill="1" applyBorder="1" applyAlignment="1">
      <alignment horizontal="distributed" vertical="center"/>
    </xf>
    <xf numFmtId="37" fontId="11" fillId="0" borderId="8" xfId="5" applyFont="1" applyBorder="1" applyAlignment="1" applyProtection="1">
      <alignment horizontal="center" vertical="center"/>
    </xf>
    <xf numFmtId="3" fontId="8" fillId="0" borderId="6" xfId="6" applyNumberFormat="1" applyFont="1" applyFill="1" applyBorder="1" applyAlignment="1" applyProtection="1">
      <alignment vertical="center"/>
      <protection locked="0"/>
    </xf>
    <xf numFmtId="37" fontId="11" fillId="0" borderId="46" xfId="5" applyFont="1" applyBorder="1" applyAlignment="1" applyProtection="1">
      <alignment horizontal="center" vertical="center"/>
    </xf>
    <xf numFmtId="0" fontId="8" fillId="0" borderId="47" xfId="6" applyFont="1" applyFill="1" applyBorder="1" applyAlignment="1">
      <alignment horizontal="distributed" vertical="center"/>
    </xf>
    <xf numFmtId="37" fontId="11" fillId="0" borderId="48" xfId="5" applyFont="1" applyBorder="1" applyAlignment="1" applyProtection="1">
      <alignment horizontal="center" vertical="center"/>
    </xf>
    <xf numFmtId="3" fontId="8" fillId="0" borderId="49" xfId="6" applyNumberFormat="1" applyFont="1" applyFill="1" applyBorder="1" applyAlignment="1" applyProtection="1">
      <alignment vertical="center"/>
      <protection locked="0"/>
    </xf>
    <xf numFmtId="37" fontId="11" fillId="0" borderId="3" xfId="5" quotePrefix="1" applyFont="1" applyBorder="1" applyAlignment="1" applyProtection="1">
      <alignment horizontal="center" vertical="center"/>
    </xf>
    <xf numFmtId="37" fontId="11" fillId="0" borderId="8" xfId="5" quotePrefix="1" applyFont="1" applyBorder="1" applyAlignment="1" applyProtection="1">
      <alignment horizontal="center" vertical="center"/>
    </xf>
    <xf numFmtId="0" fontId="0" fillId="0" borderId="0" xfId="0" applyFill="1">
      <alignment vertical="center"/>
    </xf>
    <xf numFmtId="37" fontId="11" fillId="0" borderId="50" xfId="5" applyFont="1" applyBorder="1" applyAlignment="1" applyProtection="1">
      <alignment horizontal="center" vertical="center"/>
    </xf>
    <xf numFmtId="0" fontId="8" fillId="0" borderId="51" xfId="6" applyFont="1" applyFill="1" applyBorder="1" applyAlignment="1">
      <alignment horizontal="distributed" vertical="center"/>
    </xf>
    <xf numFmtId="37" fontId="11" fillId="0" borderId="52" xfId="5" applyFont="1" applyBorder="1" applyAlignment="1" applyProtection="1">
      <alignment horizontal="center" vertical="center"/>
    </xf>
    <xf numFmtId="3" fontId="8" fillId="0" borderId="53" xfId="6" applyNumberFormat="1" applyFont="1" applyFill="1" applyBorder="1" applyAlignment="1" applyProtection="1">
      <alignment vertical="center"/>
      <protection locked="0"/>
    </xf>
    <xf numFmtId="37" fontId="11" fillId="0" borderId="22" xfId="5" applyFont="1" applyBorder="1" applyAlignment="1" applyProtection="1">
      <alignment horizontal="center" vertical="center"/>
    </xf>
    <xf numFmtId="0" fontId="8" fillId="0" borderId="36" xfId="6" applyFont="1" applyFill="1" applyBorder="1" applyAlignment="1">
      <alignment horizontal="distributed" vertical="center"/>
    </xf>
    <xf numFmtId="37" fontId="11" fillId="0" borderId="39" xfId="5" applyFont="1" applyBorder="1" applyAlignment="1" applyProtection="1">
      <alignment horizontal="center" vertical="center"/>
    </xf>
    <xf numFmtId="3" fontId="8" fillId="0" borderId="13" xfId="6" applyNumberFormat="1" applyFont="1" applyFill="1" applyBorder="1" applyAlignment="1" applyProtection="1">
      <alignment vertical="center"/>
      <protection locked="0"/>
    </xf>
    <xf numFmtId="0" fontId="10" fillId="0" borderId="1" xfId="4" applyNumberFormat="1" applyFont="1" applyBorder="1" applyAlignment="1" applyProtection="1">
      <alignment horizontal="center" vertical="center"/>
    </xf>
    <xf numFmtId="37" fontId="10" fillId="0" borderId="2" xfId="4" applyFont="1" applyBorder="1" applyAlignment="1" applyProtection="1">
      <alignment horizontal="distributed" vertical="center"/>
    </xf>
    <xf numFmtId="0" fontId="10" fillId="0" borderId="40" xfId="4" applyNumberFormat="1" applyFont="1" applyBorder="1" applyAlignment="1" applyProtection="1">
      <alignment horizontal="center" vertical="center"/>
    </xf>
    <xf numFmtId="38" fontId="11" fillId="0" borderId="19" xfId="1" applyFont="1" applyBorder="1" applyAlignment="1" applyProtection="1">
      <alignment horizontal="right" vertical="center"/>
    </xf>
    <xf numFmtId="38" fontId="11" fillId="0" borderId="19" xfId="1" applyFont="1" applyBorder="1" applyAlignment="1" applyProtection="1">
      <alignment vertical="center"/>
    </xf>
    <xf numFmtId="38" fontId="11" fillId="0" borderId="34" xfId="1" applyFont="1" applyBorder="1" applyAlignment="1" applyProtection="1">
      <alignment vertical="center"/>
    </xf>
    <xf numFmtId="38" fontId="11" fillId="0" borderId="21" xfId="1" applyFont="1" applyBorder="1" applyAlignment="1" applyProtection="1">
      <alignment vertical="center"/>
    </xf>
    <xf numFmtId="0" fontId="10" fillId="0" borderId="3" xfId="4" applyNumberFormat="1" applyFont="1" applyBorder="1" applyAlignment="1" applyProtection="1">
      <alignment horizontal="center" vertical="center"/>
    </xf>
    <xf numFmtId="37" fontId="10" fillId="0" borderId="0" xfId="4" applyFont="1" applyBorder="1" applyAlignment="1" applyProtection="1">
      <alignment horizontal="distributed" vertical="center"/>
    </xf>
    <xf numFmtId="0" fontId="10" fillId="0" borderId="42" xfId="4" applyNumberFormat="1" applyFont="1" applyBorder="1" applyAlignment="1" applyProtection="1">
      <alignment horizontal="center" vertical="center"/>
    </xf>
    <xf numFmtId="38" fontId="11" fillId="0" borderId="5" xfId="1" applyFont="1" applyBorder="1" applyAlignment="1" applyProtection="1">
      <alignment vertical="center"/>
    </xf>
    <xf numFmtId="38" fontId="11" fillId="0" borderId="18" xfId="1" applyFont="1" applyBorder="1" applyAlignment="1" applyProtection="1">
      <alignment vertical="center"/>
    </xf>
    <xf numFmtId="38" fontId="11" fillId="0" borderId="7" xfId="1" applyFont="1" applyBorder="1" applyAlignment="1" applyProtection="1">
      <alignment vertical="center"/>
    </xf>
    <xf numFmtId="0" fontId="10" fillId="0" borderId="22" xfId="4" applyNumberFormat="1" applyFont="1" applyBorder="1" applyAlignment="1" applyProtection="1">
      <alignment horizontal="center" vertical="center"/>
    </xf>
    <xf numFmtId="37" fontId="10" fillId="0" borderId="36" xfId="4" applyFont="1" applyBorder="1" applyAlignment="1" applyProtection="1">
      <alignment horizontal="distributed" vertical="center"/>
    </xf>
    <xf numFmtId="0" fontId="10" fillId="0" borderId="54" xfId="4" applyNumberFormat="1" applyFont="1" applyBorder="1" applyAlignment="1" applyProtection="1">
      <alignment horizontal="center" vertical="center"/>
    </xf>
    <xf numFmtId="38" fontId="11" fillId="0" borderId="23" xfId="1" applyFont="1" applyBorder="1" applyAlignment="1" applyProtection="1">
      <alignment vertical="center"/>
    </xf>
    <xf numFmtId="38" fontId="11" fillId="0" borderId="15" xfId="1" applyFont="1" applyBorder="1" applyAlignment="1" applyProtection="1">
      <alignment vertical="center"/>
    </xf>
    <xf numFmtId="38" fontId="11" fillId="0" borderId="16" xfId="1" applyFont="1" applyBorder="1" applyAlignment="1" applyProtection="1">
      <alignment vertical="center"/>
    </xf>
    <xf numFmtId="0" fontId="10" fillId="0" borderId="0" xfId="4" applyNumberFormat="1" applyFont="1" applyAlignment="1">
      <alignment vertical="center"/>
    </xf>
    <xf numFmtId="38" fontId="11" fillId="0" borderId="0" xfId="5" applyNumberFormat="1" applyFont="1" applyAlignment="1">
      <alignment vertical="center"/>
    </xf>
    <xf numFmtId="0" fontId="11" fillId="0" borderId="0" xfId="5" applyNumberFormat="1" applyFont="1" applyAlignment="1">
      <alignment horizontal="right" vertical="center"/>
    </xf>
    <xf numFmtId="0" fontId="6" fillId="2" borderId="28" xfId="2" applyNumberFormat="1" applyFont="1" applyFill="1" applyBorder="1" applyAlignment="1" applyProtection="1">
      <alignment horizontal="center" vertical="center"/>
    </xf>
    <xf numFmtId="0" fontId="6" fillId="2" borderId="33" xfId="2" applyNumberFormat="1" applyFont="1" applyFill="1" applyBorder="1" applyAlignment="1" applyProtection="1">
      <alignment horizontal="center" vertical="center"/>
    </xf>
    <xf numFmtId="0" fontId="6" fillId="2" borderId="19" xfId="2" applyNumberFormat="1" applyFont="1" applyFill="1" applyBorder="1" applyAlignment="1" applyProtection="1">
      <alignment horizontal="center" vertical="center"/>
    </xf>
    <xf numFmtId="0" fontId="6" fillId="2" borderId="26" xfId="2" applyNumberFormat="1" applyFont="1" applyFill="1" applyBorder="1" applyAlignment="1" applyProtection="1">
      <alignment horizontal="center" vertical="center"/>
    </xf>
    <xf numFmtId="0" fontId="6" fillId="2" borderId="11" xfId="2" applyNumberFormat="1" applyFont="1" applyFill="1" applyBorder="1" applyAlignment="1" applyProtection="1">
      <alignment horizontal="center" vertical="center"/>
    </xf>
    <xf numFmtId="0" fontId="6" fillId="2" borderId="25" xfId="2" applyNumberFormat="1" applyFont="1" applyFill="1" applyBorder="1" applyAlignment="1" applyProtection="1">
      <alignment horizontal="center" vertical="center"/>
    </xf>
    <xf numFmtId="0" fontId="6" fillId="2" borderId="35" xfId="2" applyNumberFormat="1" applyFont="1" applyFill="1" applyBorder="1" applyAlignment="1" applyProtection="1">
      <alignment horizontal="center" vertical="center"/>
    </xf>
    <xf numFmtId="0" fontId="6" fillId="2" borderId="10" xfId="2" applyNumberFormat="1" applyFont="1" applyFill="1" applyBorder="1" applyAlignment="1" applyProtection="1">
      <alignment horizontal="center" vertical="center"/>
    </xf>
    <xf numFmtId="0" fontId="6" fillId="2" borderId="4" xfId="2" applyNumberFormat="1" applyFont="1" applyFill="1" applyBorder="1" applyAlignment="1" applyProtection="1">
      <alignment horizontal="center" vertical="center"/>
    </xf>
    <xf numFmtId="0" fontId="6" fillId="2" borderId="34" xfId="2" applyNumberFormat="1" applyFont="1" applyFill="1" applyBorder="1" applyAlignment="1" applyProtection="1">
      <alignment horizontal="center" vertical="center"/>
    </xf>
    <xf numFmtId="0" fontId="6" fillId="2" borderId="18" xfId="2" applyNumberFormat="1" applyFont="1" applyFill="1" applyBorder="1" applyAlignment="1" applyProtection="1">
      <alignment horizontal="center" vertical="center"/>
    </xf>
    <xf numFmtId="0" fontId="6" fillId="2" borderId="24" xfId="2" applyNumberFormat="1" applyFont="1" applyFill="1" applyBorder="1" applyAlignment="1" applyProtection="1">
      <alignment horizontal="center" vertical="center"/>
    </xf>
    <xf numFmtId="0" fontId="6" fillId="2" borderId="27" xfId="2" applyNumberFormat="1" applyFont="1" applyFill="1" applyBorder="1" applyAlignment="1" applyProtection="1">
      <alignment horizontal="center" vertical="center"/>
    </xf>
    <xf numFmtId="0" fontId="6" fillId="2" borderId="29" xfId="2" applyNumberFormat="1" applyFont="1" applyFill="1" applyBorder="1" applyAlignment="1" applyProtection="1">
      <alignment horizontal="center" vertical="center"/>
    </xf>
    <xf numFmtId="0" fontId="6" fillId="2" borderId="30" xfId="2" applyNumberFormat="1" applyFont="1" applyFill="1" applyBorder="1" applyAlignment="1" applyProtection="1">
      <alignment horizontal="center" vertical="center"/>
    </xf>
    <xf numFmtId="0" fontId="6" fillId="2" borderId="31" xfId="2" applyNumberFormat="1" applyFont="1" applyFill="1" applyBorder="1" applyAlignment="1" applyProtection="1">
      <alignment horizontal="center" vertical="center"/>
    </xf>
    <xf numFmtId="0" fontId="6" fillId="2" borderId="32" xfId="2" applyNumberFormat="1" applyFont="1" applyFill="1" applyBorder="1" applyAlignment="1" applyProtection="1">
      <alignment horizontal="center" vertical="center"/>
    </xf>
    <xf numFmtId="0" fontId="10" fillId="0" borderId="34" xfId="4" applyNumberFormat="1" applyFont="1" applyBorder="1" applyAlignment="1" applyProtection="1">
      <alignment horizontal="center" vertical="center"/>
    </xf>
    <xf numFmtId="0" fontId="10" fillId="0" borderId="24" xfId="4" applyNumberFormat="1" applyFont="1" applyBorder="1" applyAlignment="1" applyProtection="1">
      <alignment horizontal="center" vertical="center"/>
    </xf>
    <xf numFmtId="0" fontId="10" fillId="0" borderId="2" xfId="4" applyNumberFormat="1" applyFont="1" applyBorder="1" applyAlignment="1" applyProtection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10" fillId="0" borderId="27" xfId="4" applyNumberFormat="1" applyFont="1" applyBorder="1" applyAlignment="1" applyProtection="1">
      <alignment horizontal="center" vertical="center"/>
    </xf>
    <xf numFmtId="0" fontId="10" fillId="0" borderId="28" xfId="4" applyNumberFormat="1" applyFont="1" applyBorder="1" applyAlignment="1" applyProtection="1">
      <alignment horizontal="center" vertical="center"/>
    </xf>
    <xf numFmtId="0" fontId="10" fillId="0" borderId="41" xfId="4" applyNumberFormat="1" applyFont="1" applyBorder="1" applyAlignment="1" applyProtection="1">
      <alignment horizontal="center" vertical="center"/>
    </xf>
    <xf numFmtId="0" fontId="10" fillId="0" borderId="28" xfId="4" quotePrefix="1" applyNumberFormat="1" applyFont="1" applyBorder="1" applyAlignment="1" applyProtection="1">
      <alignment horizontal="center" vertical="center"/>
    </xf>
    <xf numFmtId="0" fontId="10" fillId="0" borderId="41" xfId="4" quotePrefix="1" applyNumberFormat="1" applyFont="1" applyBorder="1" applyAlignment="1" applyProtection="1">
      <alignment horizontal="center" vertical="center"/>
    </xf>
    <xf numFmtId="0" fontId="10" fillId="0" borderId="33" xfId="4" applyNumberFormat="1" applyFont="1" applyBorder="1" applyAlignment="1" applyProtection="1">
      <alignment horizontal="center" vertical="center"/>
    </xf>
    <xf numFmtId="0" fontId="10" fillId="0" borderId="43" xfId="4" applyNumberFormat="1" applyFont="1" applyBorder="1" applyAlignment="1" applyProtection="1">
      <alignment horizontal="center" vertical="center"/>
    </xf>
    <xf numFmtId="0" fontId="10" fillId="0" borderId="44" xfId="4" applyNumberFormat="1" applyFont="1" applyBorder="1" applyAlignment="1" applyProtection="1">
      <alignment horizontal="center" vertical="center"/>
    </xf>
  </cellXfs>
  <cellStyles count="7">
    <cellStyle name="桁区切り" xfId="1" builtinId="6"/>
    <cellStyle name="標準" xfId="0" builtinId="0"/>
    <cellStyle name="標準_H20概10" xfId="5"/>
    <cellStyle name="標準_H20概12-1" xfId="2"/>
    <cellStyle name="標準_H20概12-2" xfId="4"/>
    <cellStyle name="標準_概家10 (2)" xfId="6"/>
    <cellStyle name="未定義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2</xdr:col>
      <xdr:colOff>9525</xdr:colOff>
      <xdr:row>9</xdr:row>
      <xdr:rowOff>9525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 flipV="1">
          <a:off x="0" y="714375"/>
          <a:ext cx="1857375" cy="1438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0"/>
  <sheetViews>
    <sheetView zoomScale="90" zoomScaleNormal="90" zoomScaleSheetLayoutView="85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Q13" sqref="Q13"/>
    </sheetView>
  </sheetViews>
  <sheetFormatPr defaultRowHeight="18.75" customHeight="1"/>
  <cols>
    <col min="1" max="1" width="11.625" style="45" customWidth="1"/>
    <col min="2" max="2" width="12.625" style="45" customWidth="1"/>
    <col min="3" max="3" width="9" style="45"/>
    <col min="4" max="4" width="9.25" style="45" customWidth="1"/>
    <col min="5" max="5" width="9" style="45"/>
    <col min="6" max="6" width="9.25" style="45" customWidth="1"/>
    <col min="7" max="7" width="9" style="45"/>
    <col min="8" max="8" width="9.25" style="45" customWidth="1"/>
    <col min="9" max="9" width="9.625" style="45" customWidth="1"/>
    <col min="10" max="10" width="13.125" style="45" customWidth="1"/>
    <col min="11" max="11" width="13.375" style="45" customWidth="1"/>
    <col min="12" max="12" width="12.875" style="45" customWidth="1"/>
    <col min="13" max="14" width="13.25" style="45" customWidth="1"/>
    <col min="15" max="17" width="12.875" style="45" customWidth="1"/>
    <col min="18" max="16384" width="9" style="3"/>
  </cols>
  <sheetData>
    <row r="1" spans="1:17" ht="18.75" customHeight="1">
      <c r="A1" s="1" t="s">
        <v>33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18.75" customHeight="1">
      <c r="A2" s="4" t="s">
        <v>14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8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8.75" customHeight="1">
      <c r="A4" s="5"/>
      <c r="B4" s="6" t="s">
        <v>13</v>
      </c>
      <c r="C4" s="142" t="s">
        <v>15</v>
      </c>
      <c r="D4" s="130"/>
      <c r="E4" s="130"/>
      <c r="F4" s="130"/>
      <c r="G4" s="130"/>
      <c r="H4" s="130"/>
      <c r="I4" s="143" t="s">
        <v>55</v>
      </c>
      <c r="J4" s="144"/>
      <c r="K4" s="145"/>
      <c r="L4" s="146" t="s">
        <v>16</v>
      </c>
      <c r="M4" s="130"/>
      <c r="N4" s="131"/>
      <c r="O4" s="130" t="s">
        <v>17</v>
      </c>
      <c r="P4" s="130"/>
      <c r="Q4" s="131"/>
    </row>
    <row r="5" spans="1:17" ht="18.75" customHeight="1">
      <c r="A5" s="7"/>
      <c r="B5" s="8"/>
      <c r="C5" s="132" t="s">
        <v>36</v>
      </c>
      <c r="D5" s="133"/>
      <c r="E5" s="132" t="s">
        <v>37</v>
      </c>
      <c r="F5" s="133"/>
      <c r="G5" s="132" t="s">
        <v>52</v>
      </c>
      <c r="H5" s="136"/>
      <c r="I5" s="9"/>
      <c r="J5" s="10"/>
      <c r="K5" s="11"/>
      <c r="L5" s="7"/>
      <c r="M5" s="12"/>
      <c r="N5" s="13"/>
      <c r="O5" s="8"/>
      <c r="P5" s="14"/>
      <c r="Q5" s="15"/>
    </row>
    <row r="6" spans="1:17" ht="18.75" customHeight="1">
      <c r="A6" s="7"/>
      <c r="B6" s="8"/>
      <c r="C6" s="134"/>
      <c r="D6" s="135"/>
      <c r="E6" s="134" t="s">
        <v>38</v>
      </c>
      <c r="F6" s="135"/>
      <c r="G6" s="134" t="s">
        <v>39</v>
      </c>
      <c r="H6" s="137"/>
      <c r="I6" s="138" t="s">
        <v>18</v>
      </c>
      <c r="J6" s="53" t="s">
        <v>40</v>
      </c>
      <c r="K6" s="54" t="s">
        <v>40</v>
      </c>
      <c r="L6" s="138" t="s">
        <v>53</v>
      </c>
      <c r="M6" s="53" t="s">
        <v>40</v>
      </c>
      <c r="N6" s="55" t="s">
        <v>40</v>
      </c>
      <c r="O6" s="16" t="s">
        <v>0</v>
      </c>
      <c r="P6" s="11" t="s">
        <v>1</v>
      </c>
      <c r="Q6" s="11" t="s">
        <v>2</v>
      </c>
    </row>
    <row r="7" spans="1:17" ht="18.75" customHeight="1">
      <c r="A7" s="7"/>
      <c r="B7" s="8"/>
      <c r="C7" s="139" t="s">
        <v>51</v>
      </c>
      <c r="D7" s="12" t="s">
        <v>34</v>
      </c>
      <c r="E7" s="139" t="s">
        <v>51</v>
      </c>
      <c r="F7" s="12" t="s">
        <v>34</v>
      </c>
      <c r="G7" s="139" t="s">
        <v>51</v>
      </c>
      <c r="H7" s="12" t="s">
        <v>34</v>
      </c>
      <c r="I7" s="138"/>
      <c r="J7" s="53" t="s">
        <v>38</v>
      </c>
      <c r="K7" s="54" t="s">
        <v>41</v>
      </c>
      <c r="L7" s="138"/>
      <c r="M7" s="53" t="s">
        <v>38</v>
      </c>
      <c r="N7" s="55" t="s">
        <v>41</v>
      </c>
      <c r="O7" s="8"/>
      <c r="P7" s="14"/>
      <c r="Q7" s="15"/>
    </row>
    <row r="8" spans="1:17" ht="18.75" customHeight="1">
      <c r="A8" s="7"/>
      <c r="B8" s="8"/>
      <c r="C8" s="140"/>
      <c r="D8" s="12" t="s">
        <v>35</v>
      </c>
      <c r="E8" s="140"/>
      <c r="F8" s="12" t="s">
        <v>35</v>
      </c>
      <c r="G8" s="140"/>
      <c r="H8" s="12" t="s">
        <v>35</v>
      </c>
      <c r="I8" s="9"/>
      <c r="J8" s="10"/>
      <c r="K8" s="17"/>
      <c r="L8" s="7"/>
      <c r="M8" s="12"/>
      <c r="N8" s="15"/>
      <c r="O8" s="8"/>
      <c r="P8" s="14"/>
      <c r="Q8" s="15"/>
    </row>
    <row r="9" spans="1:17" ht="18.75" customHeight="1">
      <c r="A9" s="18" t="s">
        <v>19</v>
      </c>
      <c r="B9" s="47" t="s">
        <v>20</v>
      </c>
      <c r="C9" s="141"/>
      <c r="D9" s="46" t="s">
        <v>21</v>
      </c>
      <c r="E9" s="141"/>
      <c r="F9" s="46" t="s">
        <v>21</v>
      </c>
      <c r="G9" s="141"/>
      <c r="H9" s="46" t="s">
        <v>21</v>
      </c>
      <c r="I9" s="19" t="s">
        <v>3</v>
      </c>
      <c r="J9" s="20" t="s">
        <v>4</v>
      </c>
      <c r="K9" s="21" t="s">
        <v>5</v>
      </c>
      <c r="L9" s="22" t="s">
        <v>6</v>
      </c>
      <c r="M9" s="23" t="s">
        <v>7</v>
      </c>
      <c r="N9" s="24" t="s">
        <v>8</v>
      </c>
      <c r="O9" s="25"/>
      <c r="P9" s="26"/>
      <c r="Q9" s="27"/>
    </row>
    <row r="10" spans="1:17" ht="18.75" customHeight="1">
      <c r="A10" s="28"/>
      <c r="B10" s="12" t="s">
        <v>22</v>
      </c>
      <c r="C10" s="29">
        <v>1372</v>
      </c>
      <c r="D10" s="29">
        <v>144</v>
      </c>
      <c r="E10" s="29">
        <v>0</v>
      </c>
      <c r="F10" s="29">
        <v>0</v>
      </c>
      <c r="G10" s="29">
        <v>1372</v>
      </c>
      <c r="H10" s="29">
        <v>144</v>
      </c>
      <c r="I10" s="30">
        <v>6665189</v>
      </c>
      <c r="J10" s="29">
        <v>0</v>
      </c>
      <c r="K10" s="31">
        <v>6665189</v>
      </c>
      <c r="L10" s="32">
        <v>580524206</v>
      </c>
      <c r="M10" s="29">
        <v>0</v>
      </c>
      <c r="N10" s="31">
        <v>580524206</v>
      </c>
      <c r="O10" s="49">
        <f>IF(I10=0," ",ROUND(L10*1000/I10,0))</f>
        <v>87098</v>
      </c>
      <c r="P10" s="29" t="str">
        <f>IF(J10=0," ",ROUND(M10*1000/J10,0))</f>
        <v xml:space="preserve"> </v>
      </c>
      <c r="Q10" s="31">
        <f t="shared" ref="O10:Q51" si="0">IF(K10=0," ",ROUND(N10*1000/K10,0))</f>
        <v>87098</v>
      </c>
    </row>
    <row r="11" spans="1:17" ht="18.75" customHeight="1">
      <c r="A11" s="28" t="s">
        <v>23</v>
      </c>
      <c r="B11" s="12" t="s">
        <v>24</v>
      </c>
      <c r="C11" s="29">
        <v>8331</v>
      </c>
      <c r="D11" s="29">
        <v>2097</v>
      </c>
      <c r="E11" s="29">
        <v>0</v>
      </c>
      <c r="F11" s="29">
        <v>0</v>
      </c>
      <c r="G11" s="29">
        <v>8331</v>
      </c>
      <c r="H11" s="29">
        <v>2097</v>
      </c>
      <c r="I11" s="30">
        <v>6320278</v>
      </c>
      <c r="J11" s="29">
        <v>2</v>
      </c>
      <c r="K11" s="31">
        <v>6320276</v>
      </c>
      <c r="L11" s="32">
        <v>361532025</v>
      </c>
      <c r="M11" s="29">
        <v>93</v>
      </c>
      <c r="N11" s="31">
        <v>361531932</v>
      </c>
      <c r="O11" s="49">
        <f t="shared" si="0"/>
        <v>57202</v>
      </c>
      <c r="P11" s="29">
        <f t="shared" si="0"/>
        <v>46500</v>
      </c>
      <c r="Q11" s="31">
        <f t="shared" si="0"/>
        <v>57202</v>
      </c>
    </row>
    <row r="12" spans="1:17" ht="18.75" customHeight="1">
      <c r="A12" s="28" t="s">
        <v>43</v>
      </c>
      <c r="B12" s="12" t="s">
        <v>25</v>
      </c>
      <c r="C12" s="29">
        <v>33532</v>
      </c>
      <c r="D12" s="29">
        <v>4528</v>
      </c>
      <c r="E12" s="29">
        <v>20</v>
      </c>
      <c r="F12" s="29">
        <v>0</v>
      </c>
      <c r="G12" s="29">
        <v>33512</v>
      </c>
      <c r="H12" s="29">
        <v>4528</v>
      </c>
      <c r="I12" s="30">
        <v>19527252</v>
      </c>
      <c r="J12" s="29">
        <v>750</v>
      </c>
      <c r="K12" s="31">
        <v>19526502</v>
      </c>
      <c r="L12" s="32">
        <v>1043253711</v>
      </c>
      <c r="M12" s="29">
        <v>3092</v>
      </c>
      <c r="N12" s="31">
        <v>1043250619</v>
      </c>
      <c r="O12" s="49">
        <f t="shared" si="0"/>
        <v>53426</v>
      </c>
      <c r="P12" s="29">
        <f t="shared" si="0"/>
        <v>4123</v>
      </c>
      <c r="Q12" s="31">
        <f t="shared" si="0"/>
        <v>53427</v>
      </c>
    </row>
    <row r="13" spans="1:17" ht="18.75" customHeight="1">
      <c r="A13" s="28" t="s">
        <v>26</v>
      </c>
      <c r="B13" s="12" t="s">
        <v>27</v>
      </c>
      <c r="C13" s="29">
        <v>10102</v>
      </c>
      <c r="D13" s="29">
        <v>671</v>
      </c>
      <c r="E13" s="29">
        <v>185</v>
      </c>
      <c r="F13" s="29">
        <v>1</v>
      </c>
      <c r="G13" s="29">
        <v>9917</v>
      </c>
      <c r="H13" s="29">
        <v>670</v>
      </c>
      <c r="I13" s="30">
        <v>1202160</v>
      </c>
      <c r="J13" s="29">
        <v>4711</v>
      </c>
      <c r="K13" s="31">
        <v>1197449</v>
      </c>
      <c r="L13" s="32">
        <v>33212649</v>
      </c>
      <c r="M13" s="29">
        <v>22892</v>
      </c>
      <c r="N13" s="31">
        <v>33189757</v>
      </c>
      <c r="O13" s="49">
        <f t="shared" si="0"/>
        <v>27627</v>
      </c>
      <c r="P13" s="29">
        <f t="shared" si="0"/>
        <v>4859</v>
      </c>
      <c r="Q13" s="31">
        <f t="shared" si="0"/>
        <v>27717</v>
      </c>
    </row>
    <row r="14" spans="1:17" ht="18.75" customHeight="1">
      <c r="A14" s="28"/>
      <c r="B14" s="12" t="s">
        <v>28</v>
      </c>
      <c r="C14" s="29">
        <v>1598</v>
      </c>
      <c r="D14" s="29">
        <v>239</v>
      </c>
      <c r="E14" s="29">
        <v>30</v>
      </c>
      <c r="F14" s="29">
        <v>0</v>
      </c>
      <c r="G14" s="29">
        <v>1568</v>
      </c>
      <c r="H14" s="29">
        <v>239</v>
      </c>
      <c r="I14" s="30">
        <v>114591</v>
      </c>
      <c r="J14" s="29">
        <v>829</v>
      </c>
      <c r="K14" s="31">
        <v>113762</v>
      </c>
      <c r="L14" s="32">
        <v>1727247</v>
      </c>
      <c r="M14" s="29">
        <v>3295</v>
      </c>
      <c r="N14" s="31">
        <v>1723952</v>
      </c>
      <c r="O14" s="49">
        <f t="shared" si="0"/>
        <v>15073</v>
      </c>
      <c r="P14" s="29">
        <f t="shared" si="0"/>
        <v>3975</v>
      </c>
      <c r="Q14" s="31">
        <f t="shared" si="0"/>
        <v>15154</v>
      </c>
    </row>
    <row r="15" spans="1:17" ht="18.75" customHeight="1">
      <c r="A15" s="28"/>
      <c r="B15" s="12" t="s">
        <v>29</v>
      </c>
      <c r="C15" s="29">
        <v>4</v>
      </c>
      <c r="D15" s="29">
        <v>0</v>
      </c>
      <c r="E15" s="29">
        <v>0</v>
      </c>
      <c r="F15" s="29">
        <v>0</v>
      </c>
      <c r="G15" s="29">
        <v>4</v>
      </c>
      <c r="H15" s="29">
        <v>0</v>
      </c>
      <c r="I15" s="30">
        <v>507</v>
      </c>
      <c r="J15" s="29">
        <v>0</v>
      </c>
      <c r="K15" s="31">
        <v>507</v>
      </c>
      <c r="L15" s="32">
        <v>11275</v>
      </c>
      <c r="M15" s="29">
        <v>0</v>
      </c>
      <c r="N15" s="31">
        <v>11275</v>
      </c>
      <c r="O15" s="49">
        <f t="shared" si="0"/>
        <v>22239</v>
      </c>
      <c r="P15" s="29" t="str">
        <f>IF(J15=0," ",ROUND(M15*1000/J15,0))</f>
        <v xml:space="preserve"> </v>
      </c>
      <c r="Q15" s="31">
        <f t="shared" si="0"/>
        <v>22239</v>
      </c>
    </row>
    <row r="16" spans="1:17" ht="18.75" customHeight="1">
      <c r="A16" s="18"/>
      <c r="B16" s="46" t="s">
        <v>30</v>
      </c>
      <c r="C16" s="42">
        <f>SUM(C10:C15)</f>
        <v>54939</v>
      </c>
      <c r="D16" s="42">
        <f t="shared" ref="D16:K16" si="1">SUM(D10:D15)</f>
        <v>7679</v>
      </c>
      <c r="E16" s="42">
        <f t="shared" si="1"/>
        <v>235</v>
      </c>
      <c r="F16" s="42">
        <f t="shared" si="1"/>
        <v>1</v>
      </c>
      <c r="G16" s="42">
        <f t="shared" si="1"/>
        <v>54704</v>
      </c>
      <c r="H16" s="42">
        <f t="shared" si="1"/>
        <v>7678</v>
      </c>
      <c r="I16" s="43">
        <f t="shared" si="1"/>
        <v>33829977</v>
      </c>
      <c r="J16" s="42">
        <f t="shared" si="1"/>
        <v>6292</v>
      </c>
      <c r="K16" s="44">
        <f t="shared" si="1"/>
        <v>33823685</v>
      </c>
      <c r="L16" s="34">
        <f>SUM(L10:L15)</f>
        <v>2020261113</v>
      </c>
      <c r="M16" s="33">
        <f>SUM(M10:M15)</f>
        <v>29372</v>
      </c>
      <c r="N16" s="35">
        <f>SUM(N10:N15)</f>
        <v>2020231741</v>
      </c>
      <c r="O16" s="49">
        <f t="shared" si="0"/>
        <v>59718</v>
      </c>
      <c r="P16" s="33">
        <f t="shared" si="0"/>
        <v>4668</v>
      </c>
      <c r="Q16" s="35">
        <f t="shared" si="0"/>
        <v>59728</v>
      </c>
    </row>
    <row r="17" spans="1:17" ht="18.75" customHeight="1">
      <c r="A17" s="28"/>
      <c r="B17" s="12" t="s">
        <v>22</v>
      </c>
      <c r="C17" s="29">
        <v>4866</v>
      </c>
      <c r="D17" s="29">
        <v>309</v>
      </c>
      <c r="E17" s="29">
        <v>0</v>
      </c>
      <c r="F17" s="29">
        <v>0</v>
      </c>
      <c r="G17" s="29">
        <v>4866</v>
      </c>
      <c r="H17" s="29">
        <v>309</v>
      </c>
      <c r="I17" s="30">
        <v>10769125</v>
      </c>
      <c r="J17" s="29">
        <v>213</v>
      </c>
      <c r="K17" s="31">
        <v>10768912</v>
      </c>
      <c r="L17" s="32">
        <v>702106743</v>
      </c>
      <c r="M17" s="29">
        <v>1905</v>
      </c>
      <c r="N17" s="31">
        <v>702104838</v>
      </c>
      <c r="O17" s="58">
        <f t="shared" si="0"/>
        <v>65196</v>
      </c>
      <c r="P17" s="49">
        <f t="shared" si="0"/>
        <v>8944</v>
      </c>
      <c r="Q17" s="31">
        <f t="shared" si="0"/>
        <v>65197</v>
      </c>
    </row>
    <row r="18" spans="1:17" ht="18.75" customHeight="1">
      <c r="A18" s="28" t="s">
        <v>44</v>
      </c>
      <c r="B18" s="12" t="s">
        <v>24</v>
      </c>
      <c r="C18" s="29">
        <v>54534</v>
      </c>
      <c r="D18" s="29">
        <v>4329</v>
      </c>
      <c r="E18" s="29">
        <v>1</v>
      </c>
      <c r="F18" s="29">
        <v>0</v>
      </c>
      <c r="G18" s="29">
        <v>54533</v>
      </c>
      <c r="H18" s="29">
        <v>4329</v>
      </c>
      <c r="I18" s="30">
        <v>47635520</v>
      </c>
      <c r="J18" s="29">
        <v>36</v>
      </c>
      <c r="K18" s="31">
        <v>47635484</v>
      </c>
      <c r="L18" s="32">
        <v>3047197328</v>
      </c>
      <c r="M18" s="29">
        <v>1445</v>
      </c>
      <c r="N18" s="31">
        <v>3047195883</v>
      </c>
      <c r="O18" s="59">
        <f t="shared" si="0"/>
        <v>63969</v>
      </c>
      <c r="P18" s="49">
        <f t="shared" si="0"/>
        <v>40139</v>
      </c>
      <c r="Q18" s="31">
        <f t="shared" si="0"/>
        <v>63969</v>
      </c>
    </row>
    <row r="19" spans="1:17" ht="18.75" customHeight="1">
      <c r="A19" s="28"/>
      <c r="B19" s="12" t="s">
        <v>25</v>
      </c>
      <c r="C19" s="29">
        <v>30790</v>
      </c>
      <c r="D19" s="29">
        <v>4413</v>
      </c>
      <c r="E19" s="29">
        <v>11</v>
      </c>
      <c r="F19" s="29">
        <v>0</v>
      </c>
      <c r="G19" s="29">
        <v>30779</v>
      </c>
      <c r="H19" s="29">
        <v>4413</v>
      </c>
      <c r="I19" s="30">
        <v>7686838</v>
      </c>
      <c r="J19" s="29">
        <v>280</v>
      </c>
      <c r="K19" s="31">
        <v>7686558</v>
      </c>
      <c r="L19" s="32">
        <v>306814564</v>
      </c>
      <c r="M19" s="29">
        <v>1707</v>
      </c>
      <c r="N19" s="31">
        <v>306812857</v>
      </c>
      <c r="O19" s="59">
        <f t="shared" si="0"/>
        <v>39914</v>
      </c>
      <c r="P19" s="49">
        <f t="shared" si="0"/>
        <v>6096</v>
      </c>
      <c r="Q19" s="31">
        <f t="shared" si="0"/>
        <v>39916</v>
      </c>
    </row>
    <row r="20" spans="1:17" ht="18.75" customHeight="1">
      <c r="A20" s="28"/>
      <c r="B20" s="12" t="s">
        <v>27</v>
      </c>
      <c r="C20" s="29">
        <v>129589</v>
      </c>
      <c r="D20" s="29">
        <v>1297</v>
      </c>
      <c r="E20" s="29">
        <v>131</v>
      </c>
      <c r="F20" s="29">
        <v>3</v>
      </c>
      <c r="G20" s="29">
        <v>129458</v>
      </c>
      <c r="H20" s="29">
        <v>1294</v>
      </c>
      <c r="I20" s="30">
        <v>18690536</v>
      </c>
      <c r="J20" s="29">
        <v>2655</v>
      </c>
      <c r="K20" s="31">
        <v>18687881</v>
      </c>
      <c r="L20" s="30">
        <v>592814338</v>
      </c>
      <c r="M20" s="36">
        <v>14491</v>
      </c>
      <c r="N20" s="31">
        <v>592799847</v>
      </c>
      <c r="O20" s="59">
        <f t="shared" si="0"/>
        <v>31717</v>
      </c>
      <c r="P20" s="49">
        <f t="shared" si="0"/>
        <v>5458</v>
      </c>
      <c r="Q20" s="31">
        <f t="shared" si="0"/>
        <v>31721</v>
      </c>
    </row>
    <row r="21" spans="1:17" ht="18.75" customHeight="1">
      <c r="A21" s="56" t="s">
        <v>50</v>
      </c>
      <c r="B21" s="12" t="s">
        <v>28</v>
      </c>
      <c r="C21" s="29">
        <v>6133</v>
      </c>
      <c r="D21" s="29">
        <v>322</v>
      </c>
      <c r="E21" s="29">
        <v>45</v>
      </c>
      <c r="F21" s="29">
        <v>1</v>
      </c>
      <c r="G21" s="29">
        <v>6088</v>
      </c>
      <c r="H21" s="29">
        <v>321</v>
      </c>
      <c r="I21" s="30">
        <v>569801</v>
      </c>
      <c r="J21" s="29">
        <v>1332</v>
      </c>
      <c r="K21" s="31">
        <v>568469</v>
      </c>
      <c r="L21" s="32">
        <v>8331225</v>
      </c>
      <c r="M21" s="29">
        <v>5387</v>
      </c>
      <c r="N21" s="31">
        <v>8325838</v>
      </c>
      <c r="O21" s="59">
        <f t="shared" si="0"/>
        <v>14621</v>
      </c>
      <c r="P21" s="49">
        <f t="shared" si="0"/>
        <v>4044</v>
      </c>
      <c r="Q21" s="31">
        <f t="shared" si="0"/>
        <v>14646</v>
      </c>
    </row>
    <row r="22" spans="1:17" ht="18.75" customHeight="1">
      <c r="A22" s="28"/>
      <c r="B22" s="12" t="s">
        <v>29</v>
      </c>
      <c r="C22" s="29">
        <v>1</v>
      </c>
      <c r="D22" s="29">
        <v>0</v>
      </c>
      <c r="E22" s="29">
        <v>0</v>
      </c>
      <c r="F22" s="29">
        <v>0</v>
      </c>
      <c r="G22" s="29">
        <v>1</v>
      </c>
      <c r="H22" s="29">
        <v>0</v>
      </c>
      <c r="I22" s="30">
        <v>387</v>
      </c>
      <c r="J22" s="29">
        <v>0</v>
      </c>
      <c r="K22" s="31">
        <v>387</v>
      </c>
      <c r="L22" s="32">
        <v>3901</v>
      </c>
      <c r="M22" s="29">
        <v>0</v>
      </c>
      <c r="N22" s="31">
        <v>3901</v>
      </c>
      <c r="O22" s="59">
        <f t="shared" si="0"/>
        <v>10080</v>
      </c>
      <c r="P22" s="49" t="str">
        <f>IF(J22=0," ",ROUND(M22*1000/J22,0))</f>
        <v xml:space="preserve"> </v>
      </c>
      <c r="Q22" s="31">
        <f t="shared" si="0"/>
        <v>10080</v>
      </c>
    </row>
    <row r="23" spans="1:17" ht="18.75" customHeight="1">
      <c r="A23" s="18"/>
      <c r="B23" s="46" t="s">
        <v>30</v>
      </c>
      <c r="C23" s="42">
        <f>SUM(C17:C22)</f>
        <v>225913</v>
      </c>
      <c r="D23" s="42">
        <f t="shared" ref="D23:L23" si="2">SUM(D17:D22)</f>
        <v>10670</v>
      </c>
      <c r="E23" s="42">
        <f t="shared" si="2"/>
        <v>188</v>
      </c>
      <c r="F23" s="42">
        <f t="shared" si="2"/>
        <v>4</v>
      </c>
      <c r="G23" s="42">
        <f t="shared" si="2"/>
        <v>225725</v>
      </c>
      <c r="H23" s="42">
        <f t="shared" si="2"/>
        <v>10666</v>
      </c>
      <c r="I23" s="43">
        <f t="shared" si="2"/>
        <v>85352207</v>
      </c>
      <c r="J23" s="42">
        <f t="shared" si="2"/>
        <v>4516</v>
      </c>
      <c r="K23" s="44">
        <f t="shared" si="2"/>
        <v>85347691</v>
      </c>
      <c r="L23" s="34">
        <f t="shared" si="2"/>
        <v>4657268099</v>
      </c>
      <c r="M23" s="33">
        <f>SUM(M17:M22)</f>
        <v>24935</v>
      </c>
      <c r="N23" s="35">
        <f>SUM(N17:N22)</f>
        <v>4657243164</v>
      </c>
      <c r="O23" s="60">
        <f t="shared" si="0"/>
        <v>54565</v>
      </c>
      <c r="P23" s="50">
        <f t="shared" si="0"/>
        <v>5521</v>
      </c>
      <c r="Q23" s="35">
        <f t="shared" si="0"/>
        <v>54568</v>
      </c>
    </row>
    <row r="24" spans="1:17" ht="18.75" customHeight="1">
      <c r="A24" s="28"/>
      <c r="B24" s="12" t="s">
        <v>22</v>
      </c>
      <c r="C24" s="29">
        <v>233</v>
      </c>
      <c r="D24" s="29">
        <v>10</v>
      </c>
      <c r="E24" s="29">
        <v>0</v>
      </c>
      <c r="F24" s="29">
        <v>0</v>
      </c>
      <c r="G24" s="29">
        <v>233</v>
      </c>
      <c r="H24" s="29">
        <v>10</v>
      </c>
      <c r="I24" s="30">
        <v>1270041</v>
      </c>
      <c r="J24" s="29">
        <v>0</v>
      </c>
      <c r="K24" s="31">
        <v>1270041</v>
      </c>
      <c r="L24" s="32">
        <v>102388728</v>
      </c>
      <c r="M24" s="29">
        <v>0</v>
      </c>
      <c r="N24" s="31">
        <v>102388728</v>
      </c>
      <c r="O24" s="49">
        <f t="shared" si="0"/>
        <v>80618</v>
      </c>
      <c r="P24" s="29" t="str">
        <f t="shared" si="0"/>
        <v xml:space="preserve"> </v>
      </c>
      <c r="Q24" s="31">
        <f t="shared" si="0"/>
        <v>80618</v>
      </c>
    </row>
    <row r="25" spans="1:17" ht="18.75" customHeight="1">
      <c r="A25" s="28" t="s">
        <v>45</v>
      </c>
      <c r="B25" s="12" t="s">
        <v>24</v>
      </c>
      <c r="C25" s="29">
        <v>3110</v>
      </c>
      <c r="D25" s="29">
        <v>444</v>
      </c>
      <c r="E25" s="29">
        <v>0</v>
      </c>
      <c r="F25" s="29">
        <v>0</v>
      </c>
      <c r="G25" s="29">
        <v>3110</v>
      </c>
      <c r="H25" s="29">
        <v>444</v>
      </c>
      <c r="I25" s="30">
        <v>4355897</v>
      </c>
      <c r="J25" s="29">
        <v>0</v>
      </c>
      <c r="K25" s="31">
        <v>4355897</v>
      </c>
      <c r="L25" s="30">
        <v>327916761</v>
      </c>
      <c r="M25" s="36">
        <v>0</v>
      </c>
      <c r="N25" s="31">
        <v>327916761</v>
      </c>
      <c r="O25" s="49">
        <f t="shared" si="0"/>
        <v>75281</v>
      </c>
      <c r="P25" s="29" t="str">
        <f t="shared" si="0"/>
        <v xml:space="preserve"> </v>
      </c>
      <c r="Q25" s="31">
        <f t="shared" si="0"/>
        <v>75281</v>
      </c>
    </row>
    <row r="26" spans="1:17" ht="18.75" customHeight="1">
      <c r="A26" s="28"/>
      <c r="B26" s="12" t="s">
        <v>25</v>
      </c>
      <c r="C26" s="29">
        <v>2046</v>
      </c>
      <c r="D26" s="29">
        <v>281</v>
      </c>
      <c r="E26" s="29">
        <v>0</v>
      </c>
      <c r="F26" s="29">
        <v>0</v>
      </c>
      <c r="G26" s="29">
        <v>2046</v>
      </c>
      <c r="H26" s="29">
        <v>281</v>
      </c>
      <c r="I26" s="30">
        <v>1724392</v>
      </c>
      <c r="J26" s="29">
        <v>0</v>
      </c>
      <c r="K26" s="31">
        <v>1724392</v>
      </c>
      <c r="L26" s="32">
        <v>132664455</v>
      </c>
      <c r="M26" s="29">
        <v>0</v>
      </c>
      <c r="N26" s="31">
        <v>132664455</v>
      </c>
      <c r="O26" s="49">
        <f t="shared" si="0"/>
        <v>76934</v>
      </c>
      <c r="P26" s="29" t="str">
        <f t="shared" si="0"/>
        <v xml:space="preserve"> </v>
      </c>
      <c r="Q26" s="31">
        <f t="shared" si="0"/>
        <v>76934</v>
      </c>
    </row>
    <row r="27" spans="1:17" ht="18.75" customHeight="1">
      <c r="A27" s="28"/>
      <c r="B27" s="12" t="s">
        <v>27</v>
      </c>
      <c r="C27" s="29">
        <v>269</v>
      </c>
      <c r="D27" s="29">
        <v>23</v>
      </c>
      <c r="E27" s="29">
        <v>0</v>
      </c>
      <c r="F27" s="29">
        <v>0</v>
      </c>
      <c r="G27" s="29">
        <v>269</v>
      </c>
      <c r="H27" s="29">
        <v>23</v>
      </c>
      <c r="I27" s="30">
        <v>63141</v>
      </c>
      <c r="J27" s="29">
        <v>0</v>
      </c>
      <c r="K27" s="31">
        <v>63141</v>
      </c>
      <c r="L27" s="30">
        <v>2643123</v>
      </c>
      <c r="M27" s="36">
        <v>0</v>
      </c>
      <c r="N27" s="31">
        <v>2643123</v>
      </c>
      <c r="O27" s="49">
        <f t="shared" si="0"/>
        <v>41861</v>
      </c>
      <c r="P27" s="29" t="str">
        <f t="shared" si="0"/>
        <v xml:space="preserve"> </v>
      </c>
      <c r="Q27" s="31">
        <f t="shared" si="0"/>
        <v>41861</v>
      </c>
    </row>
    <row r="28" spans="1:17" ht="18.75" customHeight="1">
      <c r="A28" s="28" t="s">
        <v>31</v>
      </c>
      <c r="B28" s="12" t="s">
        <v>28</v>
      </c>
      <c r="C28" s="29">
        <v>106</v>
      </c>
      <c r="D28" s="29">
        <v>15</v>
      </c>
      <c r="E28" s="29">
        <v>0</v>
      </c>
      <c r="F28" s="29">
        <v>0</v>
      </c>
      <c r="G28" s="29">
        <v>106</v>
      </c>
      <c r="H28" s="29">
        <v>15</v>
      </c>
      <c r="I28" s="30">
        <v>21369</v>
      </c>
      <c r="J28" s="29">
        <v>0</v>
      </c>
      <c r="K28" s="31">
        <v>21369</v>
      </c>
      <c r="L28" s="30">
        <v>353235</v>
      </c>
      <c r="M28" s="36">
        <v>0</v>
      </c>
      <c r="N28" s="31">
        <v>353235</v>
      </c>
      <c r="O28" s="49">
        <f t="shared" si="0"/>
        <v>16530</v>
      </c>
      <c r="P28" s="29" t="str">
        <f t="shared" si="0"/>
        <v xml:space="preserve"> </v>
      </c>
      <c r="Q28" s="31">
        <f t="shared" si="0"/>
        <v>16530</v>
      </c>
    </row>
    <row r="29" spans="1:17" ht="18.75" customHeight="1">
      <c r="A29" s="28"/>
      <c r="B29" s="12" t="s">
        <v>29</v>
      </c>
      <c r="C29" s="29">
        <v>0</v>
      </c>
      <c r="D29" s="29">
        <v>0</v>
      </c>
      <c r="E29" s="29">
        <v>0</v>
      </c>
      <c r="F29" s="29">
        <v>0</v>
      </c>
      <c r="G29" s="29">
        <v>0</v>
      </c>
      <c r="H29" s="29">
        <v>0</v>
      </c>
      <c r="I29" s="30">
        <v>0</v>
      </c>
      <c r="J29" s="29">
        <v>0</v>
      </c>
      <c r="K29" s="31">
        <v>0</v>
      </c>
      <c r="L29" s="32">
        <v>0</v>
      </c>
      <c r="M29" s="29">
        <v>0</v>
      </c>
      <c r="N29" s="31">
        <v>0</v>
      </c>
      <c r="O29" s="49" t="str">
        <f t="shared" si="0"/>
        <v xml:space="preserve"> </v>
      </c>
      <c r="P29" s="29" t="str">
        <f t="shared" si="0"/>
        <v xml:space="preserve"> </v>
      </c>
      <c r="Q29" s="31" t="str">
        <f t="shared" si="0"/>
        <v xml:space="preserve"> </v>
      </c>
    </row>
    <row r="30" spans="1:17" ht="18.75" customHeight="1">
      <c r="A30" s="18"/>
      <c r="B30" s="46" t="s">
        <v>30</v>
      </c>
      <c r="C30" s="42">
        <f>SUM(C24:C29)</f>
        <v>5764</v>
      </c>
      <c r="D30" s="42">
        <f t="shared" ref="D30:K30" si="3">SUM(D24:D29)</f>
        <v>773</v>
      </c>
      <c r="E30" s="42">
        <f t="shared" si="3"/>
        <v>0</v>
      </c>
      <c r="F30" s="42">
        <f t="shared" si="3"/>
        <v>0</v>
      </c>
      <c r="G30" s="42">
        <f t="shared" si="3"/>
        <v>5764</v>
      </c>
      <c r="H30" s="42">
        <f t="shared" si="3"/>
        <v>773</v>
      </c>
      <c r="I30" s="43">
        <f t="shared" si="3"/>
        <v>7434840</v>
      </c>
      <c r="J30" s="42">
        <f t="shared" si="3"/>
        <v>0</v>
      </c>
      <c r="K30" s="44">
        <f t="shared" si="3"/>
        <v>7434840</v>
      </c>
      <c r="L30" s="34">
        <f>SUM(L24:L29)</f>
        <v>565966302</v>
      </c>
      <c r="M30" s="33">
        <f>SUM(M24:M29)</f>
        <v>0</v>
      </c>
      <c r="N30" s="35">
        <f>SUM(N24:N29)</f>
        <v>565966302</v>
      </c>
      <c r="O30" s="49">
        <f t="shared" si="0"/>
        <v>76124</v>
      </c>
      <c r="P30" s="33" t="str">
        <f t="shared" si="0"/>
        <v xml:space="preserve"> </v>
      </c>
      <c r="Q30" s="35">
        <f t="shared" si="0"/>
        <v>76124</v>
      </c>
    </row>
    <row r="31" spans="1:17" ht="18.75" customHeight="1">
      <c r="A31" s="28"/>
      <c r="B31" s="12" t="s">
        <v>22</v>
      </c>
      <c r="C31" s="29">
        <v>436</v>
      </c>
      <c r="D31" s="29">
        <v>22</v>
      </c>
      <c r="E31" s="29">
        <v>2</v>
      </c>
      <c r="F31" s="29">
        <v>0</v>
      </c>
      <c r="G31" s="29">
        <v>434</v>
      </c>
      <c r="H31" s="29">
        <v>22</v>
      </c>
      <c r="I31" s="30">
        <v>954550</v>
      </c>
      <c r="J31" s="29">
        <v>128</v>
      </c>
      <c r="K31" s="31">
        <v>954422</v>
      </c>
      <c r="L31" s="32">
        <v>41196047</v>
      </c>
      <c r="M31" s="29">
        <v>2435</v>
      </c>
      <c r="N31" s="31">
        <v>41193612</v>
      </c>
      <c r="O31" s="58">
        <f t="shared" si="0"/>
        <v>43158</v>
      </c>
      <c r="P31" s="49">
        <f t="shared" si="0"/>
        <v>19023</v>
      </c>
      <c r="Q31" s="31">
        <f t="shared" si="0"/>
        <v>43161</v>
      </c>
    </row>
    <row r="32" spans="1:17" ht="18.75" customHeight="1">
      <c r="A32" s="28" t="s">
        <v>46</v>
      </c>
      <c r="B32" s="12" t="s">
        <v>24</v>
      </c>
      <c r="C32" s="29">
        <v>15294</v>
      </c>
      <c r="D32" s="29">
        <v>424</v>
      </c>
      <c r="E32" s="29">
        <v>54</v>
      </c>
      <c r="F32" s="29">
        <v>1</v>
      </c>
      <c r="G32" s="29">
        <v>15240</v>
      </c>
      <c r="H32" s="29">
        <v>423</v>
      </c>
      <c r="I32" s="30">
        <v>3183764</v>
      </c>
      <c r="J32" s="29">
        <v>1067</v>
      </c>
      <c r="K32" s="31">
        <v>3182697</v>
      </c>
      <c r="L32" s="32">
        <v>97644745</v>
      </c>
      <c r="M32" s="29">
        <v>8602</v>
      </c>
      <c r="N32" s="31">
        <v>97636143</v>
      </c>
      <c r="O32" s="59">
        <f t="shared" si="0"/>
        <v>30670</v>
      </c>
      <c r="P32" s="49">
        <f t="shared" si="0"/>
        <v>8062</v>
      </c>
      <c r="Q32" s="31">
        <f t="shared" si="0"/>
        <v>30677</v>
      </c>
    </row>
    <row r="33" spans="1:17" ht="18.75" customHeight="1">
      <c r="A33" s="28"/>
      <c r="B33" s="12" t="s">
        <v>25</v>
      </c>
      <c r="C33" s="29">
        <v>71968</v>
      </c>
      <c r="D33" s="29">
        <v>4003</v>
      </c>
      <c r="E33" s="29">
        <v>223</v>
      </c>
      <c r="F33" s="29">
        <v>1</v>
      </c>
      <c r="G33" s="29">
        <v>71745</v>
      </c>
      <c r="H33" s="29">
        <v>4002</v>
      </c>
      <c r="I33" s="30">
        <v>40930395</v>
      </c>
      <c r="J33" s="29">
        <v>8790</v>
      </c>
      <c r="K33" s="31">
        <v>40921605</v>
      </c>
      <c r="L33" s="32">
        <v>934661736</v>
      </c>
      <c r="M33" s="29">
        <v>29559</v>
      </c>
      <c r="N33" s="31">
        <v>934632177</v>
      </c>
      <c r="O33" s="59">
        <f t="shared" si="0"/>
        <v>22835</v>
      </c>
      <c r="P33" s="49">
        <f t="shared" si="0"/>
        <v>3363</v>
      </c>
      <c r="Q33" s="31">
        <f t="shared" si="0"/>
        <v>22840</v>
      </c>
    </row>
    <row r="34" spans="1:17" ht="18.75" customHeight="1">
      <c r="A34" s="28" t="s">
        <v>47</v>
      </c>
      <c r="B34" s="12" t="s">
        <v>27</v>
      </c>
      <c r="C34" s="29">
        <v>32428</v>
      </c>
      <c r="D34" s="29">
        <v>768</v>
      </c>
      <c r="E34" s="29">
        <v>1299</v>
      </c>
      <c r="F34" s="29">
        <v>21</v>
      </c>
      <c r="G34" s="29">
        <v>31129</v>
      </c>
      <c r="H34" s="29">
        <v>747</v>
      </c>
      <c r="I34" s="30">
        <v>3032221</v>
      </c>
      <c r="J34" s="29">
        <v>41243</v>
      </c>
      <c r="K34" s="31">
        <v>2990978</v>
      </c>
      <c r="L34" s="32">
        <v>20326956</v>
      </c>
      <c r="M34" s="29">
        <v>133248</v>
      </c>
      <c r="N34" s="31">
        <v>20193708</v>
      </c>
      <c r="O34" s="59">
        <f t="shared" si="0"/>
        <v>6704</v>
      </c>
      <c r="P34" s="49">
        <f t="shared" si="0"/>
        <v>3231</v>
      </c>
      <c r="Q34" s="31">
        <f t="shared" si="0"/>
        <v>6752</v>
      </c>
    </row>
    <row r="35" spans="1:17" ht="18.75" customHeight="1">
      <c r="A35" s="28"/>
      <c r="B35" s="12" t="s">
        <v>28</v>
      </c>
      <c r="C35" s="29">
        <v>22724</v>
      </c>
      <c r="D35" s="29">
        <v>346</v>
      </c>
      <c r="E35" s="29">
        <v>642</v>
      </c>
      <c r="F35" s="29">
        <v>12</v>
      </c>
      <c r="G35" s="29">
        <v>22082</v>
      </c>
      <c r="H35" s="29">
        <v>334</v>
      </c>
      <c r="I35" s="30">
        <v>709924</v>
      </c>
      <c r="J35" s="29">
        <v>13242</v>
      </c>
      <c r="K35" s="31">
        <v>696682</v>
      </c>
      <c r="L35" s="32">
        <v>6800966</v>
      </c>
      <c r="M35" s="29">
        <v>56528</v>
      </c>
      <c r="N35" s="31">
        <v>6744438</v>
      </c>
      <c r="O35" s="59">
        <f t="shared" si="0"/>
        <v>9580</v>
      </c>
      <c r="P35" s="49">
        <f t="shared" si="0"/>
        <v>4269</v>
      </c>
      <c r="Q35" s="31">
        <f t="shared" si="0"/>
        <v>9681</v>
      </c>
    </row>
    <row r="36" spans="1:17" ht="18.75" customHeight="1">
      <c r="A36" s="28" t="s">
        <v>48</v>
      </c>
      <c r="B36" s="12" t="s">
        <v>29</v>
      </c>
      <c r="C36" s="29">
        <v>17</v>
      </c>
      <c r="D36" s="29">
        <v>0</v>
      </c>
      <c r="E36" s="29">
        <v>0</v>
      </c>
      <c r="F36" s="29">
        <v>0</v>
      </c>
      <c r="G36" s="29">
        <v>17</v>
      </c>
      <c r="H36" s="29">
        <v>0</v>
      </c>
      <c r="I36" s="30">
        <v>829</v>
      </c>
      <c r="J36" s="29">
        <v>0</v>
      </c>
      <c r="K36" s="31">
        <v>829</v>
      </c>
      <c r="L36" s="32">
        <v>14253</v>
      </c>
      <c r="M36" s="29">
        <v>0</v>
      </c>
      <c r="N36" s="31">
        <v>14253</v>
      </c>
      <c r="O36" s="59">
        <f t="shared" si="0"/>
        <v>17193</v>
      </c>
      <c r="P36" s="49" t="str">
        <f t="shared" si="0"/>
        <v xml:space="preserve"> </v>
      </c>
      <c r="Q36" s="31">
        <f t="shared" si="0"/>
        <v>17193</v>
      </c>
    </row>
    <row r="37" spans="1:17" ht="18.75" customHeight="1">
      <c r="A37" s="18"/>
      <c r="B37" s="46" t="s">
        <v>30</v>
      </c>
      <c r="C37" s="42">
        <f>SUM(C31:C36)</f>
        <v>142867</v>
      </c>
      <c r="D37" s="42">
        <f t="shared" ref="D37:K37" si="4">SUM(D31:D36)</f>
        <v>5563</v>
      </c>
      <c r="E37" s="42">
        <f t="shared" si="4"/>
        <v>2220</v>
      </c>
      <c r="F37" s="42">
        <f t="shared" si="4"/>
        <v>35</v>
      </c>
      <c r="G37" s="42">
        <f t="shared" si="4"/>
        <v>140647</v>
      </c>
      <c r="H37" s="42">
        <f t="shared" si="4"/>
        <v>5528</v>
      </c>
      <c r="I37" s="43">
        <f t="shared" si="4"/>
        <v>48811683</v>
      </c>
      <c r="J37" s="42">
        <f t="shared" si="4"/>
        <v>64470</v>
      </c>
      <c r="K37" s="44">
        <f t="shared" si="4"/>
        <v>48747213</v>
      </c>
      <c r="L37" s="34">
        <f>SUM(L31:L36)</f>
        <v>1100644703</v>
      </c>
      <c r="M37" s="33">
        <f>SUM(M31:M36)</f>
        <v>230372</v>
      </c>
      <c r="N37" s="35">
        <f>SUM(N31:N36)</f>
        <v>1100414331</v>
      </c>
      <c r="O37" s="60">
        <f t="shared" si="0"/>
        <v>22549</v>
      </c>
      <c r="P37" s="50">
        <f t="shared" si="0"/>
        <v>3573</v>
      </c>
      <c r="Q37" s="35">
        <f t="shared" si="0"/>
        <v>22574</v>
      </c>
    </row>
    <row r="38" spans="1:17" ht="18.75" customHeight="1">
      <c r="A38" s="28"/>
      <c r="B38" s="12" t="s">
        <v>22</v>
      </c>
      <c r="C38" s="29">
        <v>134</v>
      </c>
      <c r="D38" s="29">
        <v>14</v>
      </c>
      <c r="E38" s="29">
        <v>1</v>
      </c>
      <c r="F38" s="29">
        <v>0</v>
      </c>
      <c r="G38" s="29">
        <v>133</v>
      </c>
      <c r="H38" s="29">
        <v>14</v>
      </c>
      <c r="I38" s="30">
        <v>305783</v>
      </c>
      <c r="J38" s="29">
        <v>25</v>
      </c>
      <c r="K38" s="31">
        <v>305758</v>
      </c>
      <c r="L38" s="30">
        <v>27702435</v>
      </c>
      <c r="M38" s="29">
        <v>491</v>
      </c>
      <c r="N38" s="31">
        <v>27701944</v>
      </c>
      <c r="O38" s="49">
        <f t="shared" si="0"/>
        <v>90595</v>
      </c>
      <c r="P38" s="29">
        <f t="shared" si="0"/>
        <v>19640</v>
      </c>
      <c r="Q38" s="31">
        <f t="shared" si="0"/>
        <v>90601</v>
      </c>
    </row>
    <row r="39" spans="1:17" ht="18.75" customHeight="1">
      <c r="A39" s="28"/>
      <c r="B39" s="12" t="s">
        <v>24</v>
      </c>
      <c r="C39" s="29">
        <v>16890</v>
      </c>
      <c r="D39" s="29">
        <v>574</v>
      </c>
      <c r="E39" s="29">
        <v>46</v>
      </c>
      <c r="F39" s="29">
        <v>0</v>
      </c>
      <c r="G39" s="29">
        <v>16844</v>
      </c>
      <c r="H39" s="29">
        <v>574</v>
      </c>
      <c r="I39" s="30">
        <v>883587</v>
      </c>
      <c r="J39" s="29">
        <v>803</v>
      </c>
      <c r="K39" s="31">
        <v>882784</v>
      </c>
      <c r="L39" s="30">
        <v>37785708</v>
      </c>
      <c r="M39" s="29">
        <v>6648</v>
      </c>
      <c r="N39" s="31">
        <v>37779060</v>
      </c>
      <c r="O39" s="49">
        <f t="shared" si="0"/>
        <v>42764</v>
      </c>
      <c r="P39" s="29">
        <f t="shared" si="0"/>
        <v>8279</v>
      </c>
      <c r="Q39" s="31">
        <f t="shared" si="0"/>
        <v>42795</v>
      </c>
    </row>
    <row r="40" spans="1:17" ht="18.75" customHeight="1">
      <c r="A40" s="28"/>
      <c r="B40" s="12" t="s">
        <v>25</v>
      </c>
      <c r="C40" s="29">
        <v>19567</v>
      </c>
      <c r="D40" s="29">
        <v>1347</v>
      </c>
      <c r="E40" s="29">
        <v>218</v>
      </c>
      <c r="F40" s="29">
        <v>2</v>
      </c>
      <c r="G40" s="29">
        <v>19349</v>
      </c>
      <c r="H40" s="29">
        <v>1345</v>
      </c>
      <c r="I40" s="30">
        <v>3558298</v>
      </c>
      <c r="J40" s="29">
        <v>8269</v>
      </c>
      <c r="K40" s="31">
        <v>3550029</v>
      </c>
      <c r="L40" s="30">
        <v>103601414</v>
      </c>
      <c r="M40" s="29">
        <v>29431</v>
      </c>
      <c r="N40" s="31">
        <v>103571983</v>
      </c>
      <c r="O40" s="49">
        <f t="shared" si="0"/>
        <v>29115</v>
      </c>
      <c r="P40" s="29">
        <f t="shared" si="0"/>
        <v>3559</v>
      </c>
      <c r="Q40" s="31">
        <f t="shared" si="0"/>
        <v>29175</v>
      </c>
    </row>
    <row r="41" spans="1:17" ht="18.75" customHeight="1">
      <c r="A41" s="28" t="s">
        <v>32</v>
      </c>
      <c r="B41" s="12" t="s">
        <v>27</v>
      </c>
      <c r="C41" s="29">
        <v>26288</v>
      </c>
      <c r="D41" s="29">
        <v>921</v>
      </c>
      <c r="E41" s="29">
        <v>1483</v>
      </c>
      <c r="F41" s="29">
        <v>11</v>
      </c>
      <c r="G41" s="29">
        <v>24805</v>
      </c>
      <c r="H41" s="29">
        <v>910</v>
      </c>
      <c r="I41" s="30">
        <v>1350266</v>
      </c>
      <c r="J41" s="29">
        <v>41836</v>
      </c>
      <c r="K41" s="31">
        <v>1308430</v>
      </c>
      <c r="L41" s="30">
        <v>8742344</v>
      </c>
      <c r="M41" s="29">
        <v>142236</v>
      </c>
      <c r="N41" s="31">
        <v>8600108</v>
      </c>
      <c r="O41" s="49">
        <f t="shared" si="0"/>
        <v>6475</v>
      </c>
      <c r="P41" s="29">
        <f t="shared" si="0"/>
        <v>3400</v>
      </c>
      <c r="Q41" s="31">
        <f t="shared" si="0"/>
        <v>6573</v>
      </c>
    </row>
    <row r="42" spans="1:17" ht="18.75" customHeight="1">
      <c r="A42" s="28"/>
      <c r="B42" s="12" t="s">
        <v>28</v>
      </c>
      <c r="C42" s="29">
        <v>26576</v>
      </c>
      <c r="D42" s="29">
        <v>627</v>
      </c>
      <c r="E42" s="29">
        <v>669</v>
      </c>
      <c r="F42" s="29">
        <v>5</v>
      </c>
      <c r="G42" s="29">
        <v>25907</v>
      </c>
      <c r="H42" s="29">
        <v>622</v>
      </c>
      <c r="I42" s="30">
        <v>502126</v>
      </c>
      <c r="J42" s="29">
        <v>13049</v>
      </c>
      <c r="K42" s="31">
        <v>489077</v>
      </c>
      <c r="L42" s="30">
        <v>5274926</v>
      </c>
      <c r="M42" s="29">
        <v>56467</v>
      </c>
      <c r="N42" s="31">
        <v>5218459</v>
      </c>
      <c r="O42" s="49">
        <f t="shared" si="0"/>
        <v>10505</v>
      </c>
      <c r="P42" s="29">
        <f t="shared" si="0"/>
        <v>4327</v>
      </c>
      <c r="Q42" s="31">
        <f t="shared" si="0"/>
        <v>10670</v>
      </c>
    </row>
    <row r="43" spans="1:17" ht="18.75" customHeight="1">
      <c r="A43" s="28"/>
      <c r="B43" s="12" t="s">
        <v>29</v>
      </c>
      <c r="C43" s="29">
        <v>35</v>
      </c>
      <c r="D43" s="29">
        <v>0</v>
      </c>
      <c r="E43" s="29">
        <v>2</v>
      </c>
      <c r="F43" s="29">
        <v>0</v>
      </c>
      <c r="G43" s="29">
        <v>33</v>
      </c>
      <c r="H43" s="29">
        <v>0</v>
      </c>
      <c r="I43" s="30">
        <v>1049</v>
      </c>
      <c r="J43" s="29">
        <v>61</v>
      </c>
      <c r="K43" s="31">
        <v>988</v>
      </c>
      <c r="L43" s="30">
        <v>8945</v>
      </c>
      <c r="M43" s="29">
        <v>44</v>
      </c>
      <c r="N43" s="31">
        <v>8901</v>
      </c>
      <c r="O43" s="49">
        <f t="shared" si="0"/>
        <v>8527</v>
      </c>
      <c r="P43" s="29">
        <f t="shared" si="0"/>
        <v>721</v>
      </c>
      <c r="Q43" s="31">
        <f t="shared" si="0"/>
        <v>9009</v>
      </c>
    </row>
    <row r="44" spans="1:17" ht="18.75" customHeight="1">
      <c r="A44" s="18"/>
      <c r="B44" s="46" t="s">
        <v>30</v>
      </c>
      <c r="C44" s="42">
        <f>SUM(C38:C43)</f>
        <v>89490</v>
      </c>
      <c r="D44" s="42">
        <f t="shared" ref="D44:H44" si="5">SUM(D38:D43)</f>
        <v>3483</v>
      </c>
      <c r="E44" s="42">
        <f t="shared" si="5"/>
        <v>2419</v>
      </c>
      <c r="F44" s="42">
        <f t="shared" si="5"/>
        <v>18</v>
      </c>
      <c r="G44" s="42">
        <f t="shared" si="5"/>
        <v>87071</v>
      </c>
      <c r="H44" s="42">
        <f t="shared" si="5"/>
        <v>3465</v>
      </c>
      <c r="I44" s="43">
        <f t="shared" ref="I44:N44" si="6">SUM(I38:I43)</f>
        <v>6601109</v>
      </c>
      <c r="J44" s="42">
        <f t="shared" si="6"/>
        <v>64043</v>
      </c>
      <c r="K44" s="44">
        <f t="shared" si="6"/>
        <v>6537066</v>
      </c>
      <c r="L44" s="34">
        <f t="shared" si="6"/>
        <v>183115772</v>
      </c>
      <c r="M44" s="33">
        <f t="shared" si="6"/>
        <v>235317</v>
      </c>
      <c r="N44" s="35">
        <f t="shared" si="6"/>
        <v>182880455</v>
      </c>
      <c r="O44" s="49">
        <f t="shared" si="0"/>
        <v>27740</v>
      </c>
      <c r="P44" s="29">
        <f t="shared" si="0"/>
        <v>3674</v>
      </c>
      <c r="Q44" s="35">
        <f t="shared" si="0"/>
        <v>27976</v>
      </c>
    </row>
    <row r="45" spans="1:17" ht="18.75" customHeight="1">
      <c r="A45" s="28"/>
      <c r="B45" s="48" t="s">
        <v>22</v>
      </c>
      <c r="C45" s="37">
        <v>7041</v>
      </c>
      <c r="D45" s="37">
        <v>499</v>
      </c>
      <c r="E45" s="37">
        <v>3</v>
      </c>
      <c r="F45" s="37">
        <v>0</v>
      </c>
      <c r="G45" s="37">
        <v>7038</v>
      </c>
      <c r="H45" s="37">
        <v>499</v>
      </c>
      <c r="I45" s="38">
        <v>19964688</v>
      </c>
      <c r="J45" s="37">
        <v>366</v>
      </c>
      <c r="K45" s="39">
        <v>19964322</v>
      </c>
      <c r="L45" s="38">
        <v>1453918159</v>
      </c>
      <c r="M45" s="37">
        <v>4831</v>
      </c>
      <c r="N45" s="39">
        <v>1453913328</v>
      </c>
      <c r="O45" s="51">
        <f>IF(I45=0," ",ROUND(L45*1000/I45,0))</f>
        <v>72824</v>
      </c>
      <c r="P45" s="58">
        <f t="shared" si="0"/>
        <v>13199</v>
      </c>
      <c r="Q45" s="61">
        <f t="shared" si="0"/>
        <v>72826</v>
      </c>
    </row>
    <row r="46" spans="1:17" ht="18.75" customHeight="1">
      <c r="A46" s="28"/>
      <c r="B46" s="12" t="s">
        <v>24</v>
      </c>
      <c r="C46" s="29">
        <v>98159</v>
      </c>
      <c r="D46" s="29">
        <v>7868</v>
      </c>
      <c r="E46" s="29">
        <v>101</v>
      </c>
      <c r="F46" s="29">
        <v>1</v>
      </c>
      <c r="G46" s="29">
        <v>98058</v>
      </c>
      <c r="H46" s="29">
        <v>7867</v>
      </c>
      <c r="I46" s="32">
        <v>62379046</v>
      </c>
      <c r="J46" s="29">
        <v>1908</v>
      </c>
      <c r="K46" s="31">
        <v>62377138</v>
      </c>
      <c r="L46" s="32">
        <v>3872076567</v>
      </c>
      <c r="M46" s="29">
        <v>16788</v>
      </c>
      <c r="N46" s="31">
        <v>3872059779</v>
      </c>
      <c r="O46" s="49">
        <f t="shared" si="0"/>
        <v>62073</v>
      </c>
      <c r="P46" s="59">
        <f t="shared" si="0"/>
        <v>8799</v>
      </c>
      <c r="Q46" s="62">
        <f t="shared" si="0"/>
        <v>62075</v>
      </c>
    </row>
    <row r="47" spans="1:17" ht="18.75" customHeight="1">
      <c r="A47" s="28"/>
      <c r="B47" s="12" t="s">
        <v>25</v>
      </c>
      <c r="C47" s="29">
        <v>157903</v>
      </c>
      <c r="D47" s="29">
        <v>14572</v>
      </c>
      <c r="E47" s="29">
        <v>472</v>
      </c>
      <c r="F47" s="29">
        <v>3</v>
      </c>
      <c r="G47" s="29">
        <v>157431</v>
      </c>
      <c r="H47" s="29">
        <v>14569</v>
      </c>
      <c r="I47" s="32">
        <v>73427175</v>
      </c>
      <c r="J47" s="29">
        <v>18089</v>
      </c>
      <c r="K47" s="31">
        <v>73409086</v>
      </c>
      <c r="L47" s="32">
        <v>2520995880</v>
      </c>
      <c r="M47" s="29">
        <v>63789</v>
      </c>
      <c r="N47" s="31">
        <v>2520932091</v>
      </c>
      <c r="O47" s="49">
        <f t="shared" si="0"/>
        <v>34333</v>
      </c>
      <c r="P47" s="59">
        <f t="shared" si="0"/>
        <v>3526</v>
      </c>
      <c r="Q47" s="62">
        <f t="shared" si="0"/>
        <v>34341</v>
      </c>
    </row>
    <row r="48" spans="1:17" ht="18.75" customHeight="1">
      <c r="A48" s="28" t="s">
        <v>49</v>
      </c>
      <c r="B48" s="12" t="s">
        <v>27</v>
      </c>
      <c r="C48" s="29">
        <v>198676</v>
      </c>
      <c r="D48" s="29">
        <v>3680</v>
      </c>
      <c r="E48" s="29">
        <v>3098</v>
      </c>
      <c r="F48" s="29">
        <v>36</v>
      </c>
      <c r="G48" s="29">
        <v>195578</v>
      </c>
      <c r="H48" s="29">
        <v>3644</v>
      </c>
      <c r="I48" s="32">
        <v>24338324</v>
      </c>
      <c r="J48" s="29">
        <v>90445</v>
      </c>
      <c r="K48" s="31">
        <v>24247879</v>
      </c>
      <c r="L48" s="32">
        <v>657739410</v>
      </c>
      <c r="M48" s="29">
        <v>312867</v>
      </c>
      <c r="N48" s="31">
        <v>657426543</v>
      </c>
      <c r="O48" s="49">
        <f t="shared" si="0"/>
        <v>27025</v>
      </c>
      <c r="P48" s="59">
        <f t="shared" si="0"/>
        <v>3459</v>
      </c>
      <c r="Q48" s="62">
        <f t="shared" si="0"/>
        <v>27113</v>
      </c>
    </row>
    <row r="49" spans="1:17" ht="18.75" customHeight="1">
      <c r="A49" s="28"/>
      <c r="B49" s="12" t="s">
        <v>28</v>
      </c>
      <c r="C49" s="29">
        <v>57137</v>
      </c>
      <c r="D49" s="29">
        <v>1549</v>
      </c>
      <c r="E49" s="29">
        <v>1386</v>
      </c>
      <c r="F49" s="29">
        <v>18</v>
      </c>
      <c r="G49" s="29">
        <v>55751</v>
      </c>
      <c r="H49" s="29">
        <v>1531</v>
      </c>
      <c r="I49" s="32">
        <v>1917811</v>
      </c>
      <c r="J49" s="29">
        <v>28452</v>
      </c>
      <c r="K49" s="31">
        <v>1889359</v>
      </c>
      <c r="L49" s="32">
        <v>22487599</v>
      </c>
      <c r="M49" s="29">
        <v>121677</v>
      </c>
      <c r="N49" s="31">
        <v>22365922</v>
      </c>
      <c r="O49" s="49">
        <f t="shared" si="0"/>
        <v>11726</v>
      </c>
      <c r="P49" s="59">
        <f t="shared" si="0"/>
        <v>4277</v>
      </c>
      <c r="Q49" s="62">
        <f t="shared" si="0"/>
        <v>11838</v>
      </c>
    </row>
    <row r="50" spans="1:17" ht="18.75" customHeight="1">
      <c r="A50" s="28"/>
      <c r="B50" s="12" t="s">
        <v>29</v>
      </c>
      <c r="C50" s="29">
        <v>57</v>
      </c>
      <c r="D50" s="29">
        <v>0</v>
      </c>
      <c r="E50" s="29">
        <v>2</v>
      </c>
      <c r="F50" s="29">
        <v>0</v>
      </c>
      <c r="G50" s="29">
        <v>55</v>
      </c>
      <c r="H50" s="29">
        <v>0</v>
      </c>
      <c r="I50" s="32">
        <v>2772</v>
      </c>
      <c r="J50" s="29">
        <v>61</v>
      </c>
      <c r="K50" s="31">
        <v>2711</v>
      </c>
      <c r="L50" s="32">
        <v>38374</v>
      </c>
      <c r="M50" s="29">
        <v>44</v>
      </c>
      <c r="N50" s="31">
        <v>38330</v>
      </c>
      <c r="O50" s="49">
        <f t="shared" si="0"/>
        <v>13843</v>
      </c>
      <c r="P50" s="59">
        <f t="shared" si="0"/>
        <v>721</v>
      </c>
      <c r="Q50" s="62">
        <f t="shared" si="0"/>
        <v>14139</v>
      </c>
    </row>
    <row r="51" spans="1:17" ht="18.75" customHeight="1">
      <c r="A51" s="40"/>
      <c r="B51" s="41" t="s">
        <v>30</v>
      </c>
      <c r="C51" s="42">
        <f>SUM(C45:C50)</f>
        <v>518973</v>
      </c>
      <c r="D51" s="42">
        <f t="shared" ref="D51:J51" si="7">SUM(D45:D50)</f>
        <v>28168</v>
      </c>
      <c r="E51" s="42">
        <f t="shared" si="7"/>
        <v>5062</v>
      </c>
      <c r="F51" s="42">
        <f t="shared" si="7"/>
        <v>58</v>
      </c>
      <c r="G51" s="42">
        <f t="shared" si="7"/>
        <v>513911</v>
      </c>
      <c r="H51" s="42">
        <f t="shared" si="7"/>
        <v>28110</v>
      </c>
      <c r="I51" s="57">
        <f t="shared" si="7"/>
        <v>182029816</v>
      </c>
      <c r="J51" s="42">
        <f t="shared" si="7"/>
        <v>139321</v>
      </c>
      <c r="K51" s="44">
        <f>SUM(K45:K50)</f>
        <v>181890495</v>
      </c>
      <c r="L51" s="43">
        <f>SUM(L45:L50)</f>
        <v>8527255989</v>
      </c>
      <c r="M51" s="42">
        <f>SUM(M45:M50)</f>
        <v>519996</v>
      </c>
      <c r="N51" s="44">
        <f>SUM(N45:N50)</f>
        <v>8526735993</v>
      </c>
      <c r="O51" s="52">
        <f t="shared" si="0"/>
        <v>46845</v>
      </c>
      <c r="P51" s="60">
        <f t="shared" si="0"/>
        <v>3732</v>
      </c>
      <c r="Q51" s="63">
        <f t="shared" si="0"/>
        <v>46878</v>
      </c>
    </row>
    <row r="52" spans="1:17" ht="18.75" customHeight="1">
      <c r="A52" s="2" t="s">
        <v>9</v>
      </c>
      <c r="B52" s="2" t="s">
        <v>12</v>
      </c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</row>
    <row r="53" spans="1:17" ht="18.75" customHeight="1">
      <c r="A53" s="2"/>
      <c r="B53" s="2" t="s">
        <v>10</v>
      </c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</row>
    <row r="54" spans="1:17" ht="18.75" customHeight="1">
      <c r="A54" s="2"/>
      <c r="B54" s="2" t="s">
        <v>54</v>
      </c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</row>
    <row r="55" spans="1:17" ht="18.75" customHeight="1">
      <c r="A55" s="2"/>
      <c r="B55" s="2" t="s">
        <v>11</v>
      </c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</row>
    <row r="56" spans="1:17" ht="18.75" customHeight="1">
      <c r="B56" s="2" t="s">
        <v>42</v>
      </c>
    </row>
    <row r="59" spans="1:17" ht="18.75" customHeight="1">
      <c r="C59" s="64">
        <f>SUM(C16,C23,C30,C37,C44)</f>
        <v>518973</v>
      </c>
      <c r="D59" s="64">
        <f t="shared" ref="D59:N59" si="8">SUM(D16,D23,D30,D37,D44)</f>
        <v>28168</v>
      </c>
      <c r="E59" s="64">
        <f t="shared" si="8"/>
        <v>5062</v>
      </c>
      <c r="F59" s="64">
        <f t="shared" si="8"/>
        <v>58</v>
      </c>
      <c r="G59" s="64">
        <f t="shared" si="8"/>
        <v>513911</v>
      </c>
      <c r="H59" s="64">
        <f t="shared" si="8"/>
        <v>28110</v>
      </c>
      <c r="I59" s="64">
        <f t="shared" si="8"/>
        <v>182029816</v>
      </c>
      <c r="J59" s="64">
        <f t="shared" si="8"/>
        <v>139321</v>
      </c>
      <c r="K59" s="64">
        <f t="shared" si="8"/>
        <v>181890495</v>
      </c>
      <c r="L59" s="64">
        <f t="shared" si="8"/>
        <v>8527255989</v>
      </c>
      <c r="M59" s="64">
        <f t="shared" si="8"/>
        <v>519996</v>
      </c>
      <c r="N59" s="64">
        <f t="shared" si="8"/>
        <v>8526735993</v>
      </c>
      <c r="O59" s="64"/>
      <c r="P59" s="64"/>
      <c r="Q59" s="64"/>
    </row>
    <row r="60" spans="1:17" ht="18.75" customHeight="1">
      <c r="C60" s="65" t="b">
        <f>C59=C51</f>
        <v>1</v>
      </c>
      <c r="D60" s="65" t="b">
        <f t="shared" ref="D60:N60" si="9">D59=D51</f>
        <v>1</v>
      </c>
      <c r="E60" s="65" t="b">
        <f t="shared" si="9"/>
        <v>1</v>
      </c>
      <c r="F60" s="65" t="b">
        <f t="shared" si="9"/>
        <v>1</v>
      </c>
      <c r="G60" s="65" t="b">
        <f t="shared" si="9"/>
        <v>1</v>
      </c>
      <c r="H60" s="65" t="b">
        <f t="shared" si="9"/>
        <v>1</v>
      </c>
      <c r="I60" s="65" t="b">
        <f t="shared" si="9"/>
        <v>1</v>
      </c>
      <c r="J60" s="65" t="b">
        <f t="shared" si="9"/>
        <v>1</v>
      </c>
      <c r="K60" s="65" t="b">
        <f t="shared" si="9"/>
        <v>1</v>
      </c>
      <c r="L60" s="65" t="b">
        <f t="shared" si="9"/>
        <v>1</v>
      </c>
      <c r="M60" s="65" t="b">
        <f t="shared" si="9"/>
        <v>1</v>
      </c>
      <c r="N60" s="65" t="b">
        <f t="shared" si="9"/>
        <v>1</v>
      </c>
    </row>
  </sheetData>
  <mergeCells count="14">
    <mergeCell ref="O4:Q4"/>
    <mergeCell ref="C5:D6"/>
    <mergeCell ref="E5:F5"/>
    <mergeCell ref="G5:H5"/>
    <mergeCell ref="E6:F6"/>
    <mergeCell ref="G6:H6"/>
    <mergeCell ref="I6:I7"/>
    <mergeCell ref="L6:L7"/>
    <mergeCell ref="C7:C9"/>
    <mergeCell ref="E7:E9"/>
    <mergeCell ref="G7:G9"/>
    <mergeCell ref="C4:H4"/>
    <mergeCell ref="I4:K4"/>
    <mergeCell ref="L4:N4"/>
  </mergeCells>
  <phoneticPr fontId="2"/>
  <pageMargins left="0.59055118110236227" right="0.59055118110236227" top="0.59055118110236227" bottom="0.59055118110236227" header="0.31496062992125984" footer="0.31496062992125984"/>
  <pageSetup paperSize="9" scale="79" firstPageNumber="153" orientation="portrait" useFirstPageNumber="1" r:id="rId1"/>
  <headerFooter alignWithMargins="0"/>
  <colBreaks count="1" manualBreakCount="1">
    <brk id="11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3"/>
  <sheetViews>
    <sheetView tabSelected="1" view="pageBreakPreview" zoomScaleNormal="55" zoomScaleSheetLayoutView="100" workbookViewId="0">
      <pane xSplit="3" ySplit="7" topLeftCell="D8" activePane="bottomRight" state="frozenSplit"/>
      <selection pane="topRight" activeCell="C1" sqref="C1"/>
      <selection pane="bottomLeft" activeCell="A7" sqref="A7"/>
      <selection pane="bottomRight" activeCell="E2" sqref="E2"/>
    </sheetView>
  </sheetViews>
  <sheetFormatPr defaultRowHeight="12.75" customHeight="1"/>
  <cols>
    <col min="1" max="1" width="1.375" style="127" customWidth="1"/>
    <col min="2" max="2" width="8.375" style="127" customWidth="1"/>
    <col min="3" max="3" width="1.375" style="127" customWidth="1"/>
    <col min="4" max="9" width="10.25" style="127" customWidth="1"/>
    <col min="10" max="15" width="13.625" style="127" customWidth="1"/>
    <col min="16" max="18" width="10.5" style="127" customWidth="1"/>
    <col min="257" max="257" width="1.375" customWidth="1"/>
    <col min="258" max="258" width="8.375" customWidth="1"/>
    <col min="259" max="259" width="1.375" customWidth="1"/>
    <col min="260" max="265" width="10.25" customWidth="1"/>
    <col min="266" max="271" width="13.625" customWidth="1"/>
    <col min="272" max="274" width="10.5" customWidth="1"/>
    <col min="513" max="513" width="1.375" customWidth="1"/>
    <col min="514" max="514" width="8.375" customWidth="1"/>
    <col min="515" max="515" width="1.375" customWidth="1"/>
    <col min="516" max="521" width="10.25" customWidth="1"/>
    <col min="522" max="527" width="13.625" customWidth="1"/>
    <col min="528" max="530" width="10.5" customWidth="1"/>
    <col min="769" max="769" width="1.375" customWidth="1"/>
    <col min="770" max="770" width="8.375" customWidth="1"/>
    <col min="771" max="771" width="1.375" customWidth="1"/>
    <col min="772" max="777" width="10.25" customWidth="1"/>
    <col min="778" max="783" width="13.625" customWidth="1"/>
    <col min="784" max="786" width="10.5" customWidth="1"/>
    <col min="1025" max="1025" width="1.375" customWidth="1"/>
    <col min="1026" max="1026" width="8.375" customWidth="1"/>
    <col min="1027" max="1027" width="1.375" customWidth="1"/>
    <col min="1028" max="1033" width="10.25" customWidth="1"/>
    <col min="1034" max="1039" width="13.625" customWidth="1"/>
    <col min="1040" max="1042" width="10.5" customWidth="1"/>
    <col min="1281" max="1281" width="1.375" customWidth="1"/>
    <col min="1282" max="1282" width="8.375" customWidth="1"/>
    <col min="1283" max="1283" width="1.375" customWidth="1"/>
    <col min="1284" max="1289" width="10.25" customWidth="1"/>
    <col min="1290" max="1295" width="13.625" customWidth="1"/>
    <col min="1296" max="1298" width="10.5" customWidth="1"/>
    <col min="1537" max="1537" width="1.375" customWidth="1"/>
    <col min="1538" max="1538" width="8.375" customWidth="1"/>
    <col min="1539" max="1539" width="1.375" customWidth="1"/>
    <col min="1540" max="1545" width="10.25" customWidth="1"/>
    <col min="1546" max="1551" width="13.625" customWidth="1"/>
    <col min="1552" max="1554" width="10.5" customWidth="1"/>
    <col min="1793" max="1793" width="1.375" customWidth="1"/>
    <col min="1794" max="1794" width="8.375" customWidth="1"/>
    <col min="1795" max="1795" width="1.375" customWidth="1"/>
    <col min="1796" max="1801" width="10.25" customWidth="1"/>
    <col min="1802" max="1807" width="13.625" customWidth="1"/>
    <col min="1808" max="1810" width="10.5" customWidth="1"/>
    <col min="2049" max="2049" width="1.375" customWidth="1"/>
    <col min="2050" max="2050" width="8.375" customWidth="1"/>
    <col min="2051" max="2051" width="1.375" customWidth="1"/>
    <col min="2052" max="2057" width="10.25" customWidth="1"/>
    <col min="2058" max="2063" width="13.625" customWidth="1"/>
    <col min="2064" max="2066" width="10.5" customWidth="1"/>
    <col min="2305" max="2305" width="1.375" customWidth="1"/>
    <col min="2306" max="2306" width="8.375" customWidth="1"/>
    <col min="2307" max="2307" width="1.375" customWidth="1"/>
    <col min="2308" max="2313" width="10.25" customWidth="1"/>
    <col min="2314" max="2319" width="13.625" customWidth="1"/>
    <col min="2320" max="2322" width="10.5" customWidth="1"/>
    <col min="2561" max="2561" width="1.375" customWidth="1"/>
    <col min="2562" max="2562" width="8.375" customWidth="1"/>
    <col min="2563" max="2563" width="1.375" customWidth="1"/>
    <col min="2564" max="2569" width="10.25" customWidth="1"/>
    <col min="2570" max="2575" width="13.625" customWidth="1"/>
    <col min="2576" max="2578" width="10.5" customWidth="1"/>
    <col min="2817" max="2817" width="1.375" customWidth="1"/>
    <col min="2818" max="2818" width="8.375" customWidth="1"/>
    <col min="2819" max="2819" width="1.375" customWidth="1"/>
    <col min="2820" max="2825" width="10.25" customWidth="1"/>
    <col min="2826" max="2831" width="13.625" customWidth="1"/>
    <col min="2832" max="2834" width="10.5" customWidth="1"/>
    <col min="3073" max="3073" width="1.375" customWidth="1"/>
    <col min="3074" max="3074" width="8.375" customWidth="1"/>
    <col min="3075" max="3075" width="1.375" customWidth="1"/>
    <col min="3076" max="3081" width="10.25" customWidth="1"/>
    <col min="3082" max="3087" width="13.625" customWidth="1"/>
    <col min="3088" max="3090" width="10.5" customWidth="1"/>
    <col min="3329" max="3329" width="1.375" customWidth="1"/>
    <col min="3330" max="3330" width="8.375" customWidth="1"/>
    <col min="3331" max="3331" width="1.375" customWidth="1"/>
    <col min="3332" max="3337" width="10.25" customWidth="1"/>
    <col min="3338" max="3343" width="13.625" customWidth="1"/>
    <col min="3344" max="3346" width="10.5" customWidth="1"/>
    <col min="3585" max="3585" width="1.375" customWidth="1"/>
    <col min="3586" max="3586" width="8.375" customWidth="1"/>
    <col min="3587" max="3587" width="1.375" customWidth="1"/>
    <col min="3588" max="3593" width="10.25" customWidth="1"/>
    <col min="3594" max="3599" width="13.625" customWidth="1"/>
    <col min="3600" max="3602" width="10.5" customWidth="1"/>
    <col min="3841" max="3841" width="1.375" customWidth="1"/>
    <col min="3842" max="3842" width="8.375" customWidth="1"/>
    <col min="3843" max="3843" width="1.375" customWidth="1"/>
    <col min="3844" max="3849" width="10.25" customWidth="1"/>
    <col min="3850" max="3855" width="13.625" customWidth="1"/>
    <col min="3856" max="3858" width="10.5" customWidth="1"/>
    <col min="4097" max="4097" width="1.375" customWidth="1"/>
    <col min="4098" max="4098" width="8.375" customWidth="1"/>
    <col min="4099" max="4099" width="1.375" customWidth="1"/>
    <col min="4100" max="4105" width="10.25" customWidth="1"/>
    <col min="4106" max="4111" width="13.625" customWidth="1"/>
    <col min="4112" max="4114" width="10.5" customWidth="1"/>
    <col min="4353" max="4353" width="1.375" customWidth="1"/>
    <col min="4354" max="4354" width="8.375" customWidth="1"/>
    <col min="4355" max="4355" width="1.375" customWidth="1"/>
    <col min="4356" max="4361" width="10.25" customWidth="1"/>
    <col min="4362" max="4367" width="13.625" customWidth="1"/>
    <col min="4368" max="4370" width="10.5" customWidth="1"/>
    <col min="4609" max="4609" width="1.375" customWidth="1"/>
    <col min="4610" max="4610" width="8.375" customWidth="1"/>
    <col min="4611" max="4611" width="1.375" customWidth="1"/>
    <col min="4612" max="4617" width="10.25" customWidth="1"/>
    <col min="4618" max="4623" width="13.625" customWidth="1"/>
    <col min="4624" max="4626" width="10.5" customWidth="1"/>
    <col min="4865" max="4865" width="1.375" customWidth="1"/>
    <col min="4866" max="4866" width="8.375" customWidth="1"/>
    <col min="4867" max="4867" width="1.375" customWidth="1"/>
    <col min="4868" max="4873" width="10.25" customWidth="1"/>
    <col min="4874" max="4879" width="13.625" customWidth="1"/>
    <col min="4880" max="4882" width="10.5" customWidth="1"/>
    <col min="5121" max="5121" width="1.375" customWidth="1"/>
    <col min="5122" max="5122" width="8.375" customWidth="1"/>
    <col min="5123" max="5123" width="1.375" customWidth="1"/>
    <col min="5124" max="5129" width="10.25" customWidth="1"/>
    <col min="5130" max="5135" width="13.625" customWidth="1"/>
    <col min="5136" max="5138" width="10.5" customWidth="1"/>
    <col min="5377" max="5377" width="1.375" customWidth="1"/>
    <col min="5378" max="5378" width="8.375" customWidth="1"/>
    <col min="5379" max="5379" width="1.375" customWidth="1"/>
    <col min="5380" max="5385" width="10.25" customWidth="1"/>
    <col min="5386" max="5391" width="13.625" customWidth="1"/>
    <col min="5392" max="5394" width="10.5" customWidth="1"/>
    <col min="5633" max="5633" width="1.375" customWidth="1"/>
    <col min="5634" max="5634" width="8.375" customWidth="1"/>
    <col min="5635" max="5635" width="1.375" customWidth="1"/>
    <col min="5636" max="5641" width="10.25" customWidth="1"/>
    <col min="5642" max="5647" width="13.625" customWidth="1"/>
    <col min="5648" max="5650" width="10.5" customWidth="1"/>
    <col min="5889" max="5889" width="1.375" customWidth="1"/>
    <col min="5890" max="5890" width="8.375" customWidth="1"/>
    <col min="5891" max="5891" width="1.375" customWidth="1"/>
    <col min="5892" max="5897" width="10.25" customWidth="1"/>
    <col min="5898" max="5903" width="13.625" customWidth="1"/>
    <col min="5904" max="5906" width="10.5" customWidth="1"/>
    <col min="6145" max="6145" width="1.375" customWidth="1"/>
    <col min="6146" max="6146" width="8.375" customWidth="1"/>
    <col min="6147" max="6147" width="1.375" customWidth="1"/>
    <col min="6148" max="6153" width="10.25" customWidth="1"/>
    <col min="6154" max="6159" width="13.625" customWidth="1"/>
    <col min="6160" max="6162" width="10.5" customWidth="1"/>
    <col min="6401" max="6401" width="1.375" customWidth="1"/>
    <col min="6402" max="6402" width="8.375" customWidth="1"/>
    <col min="6403" max="6403" width="1.375" customWidth="1"/>
    <col min="6404" max="6409" width="10.25" customWidth="1"/>
    <col min="6410" max="6415" width="13.625" customWidth="1"/>
    <col min="6416" max="6418" width="10.5" customWidth="1"/>
    <col min="6657" max="6657" width="1.375" customWidth="1"/>
    <col min="6658" max="6658" width="8.375" customWidth="1"/>
    <col min="6659" max="6659" width="1.375" customWidth="1"/>
    <col min="6660" max="6665" width="10.25" customWidth="1"/>
    <col min="6666" max="6671" width="13.625" customWidth="1"/>
    <col min="6672" max="6674" width="10.5" customWidth="1"/>
    <col min="6913" max="6913" width="1.375" customWidth="1"/>
    <col min="6914" max="6914" width="8.375" customWidth="1"/>
    <col min="6915" max="6915" width="1.375" customWidth="1"/>
    <col min="6916" max="6921" width="10.25" customWidth="1"/>
    <col min="6922" max="6927" width="13.625" customWidth="1"/>
    <col min="6928" max="6930" width="10.5" customWidth="1"/>
    <col min="7169" max="7169" width="1.375" customWidth="1"/>
    <col min="7170" max="7170" width="8.375" customWidth="1"/>
    <col min="7171" max="7171" width="1.375" customWidth="1"/>
    <col min="7172" max="7177" width="10.25" customWidth="1"/>
    <col min="7178" max="7183" width="13.625" customWidth="1"/>
    <col min="7184" max="7186" width="10.5" customWidth="1"/>
    <col min="7425" max="7425" width="1.375" customWidth="1"/>
    <col min="7426" max="7426" width="8.375" customWidth="1"/>
    <col min="7427" max="7427" width="1.375" customWidth="1"/>
    <col min="7428" max="7433" width="10.25" customWidth="1"/>
    <col min="7434" max="7439" width="13.625" customWidth="1"/>
    <col min="7440" max="7442" width="10.5" customWidth="1"/>
    <col min="7681" max="7681" width="1.375" customWidth="1"/>
    <col min="7682" max="7682" width="8.375" customWidth="1"/>
    <col min="7683" max="7683" width="1.375" customWidth="1"/>
    <col min="7684" max="7689" width="10.25" customWidth="1"/>
    <col min="7690" max="7695" width="13.625" customWidth="1"/>
    <col min="7696" max="7698" width="10.5" customWidth="1"/>
    <col min="7937" max="7937" width="1.375" customWidth="1"/>
    <col min="7938" max="7938" width="8.375" customWidth="1"/>
    <col min="7939" max="7939" width="1.375" customWidth="1"/>
    <col min="7940" max="7945" width="10.25" customWidth="1"/>
    <col min="7946" max="7951" width="13.625" customWidth="1"/>
    <col min="7952" max="7954" width="10.5" customWidth="1"/>
    <col min="8193" max="8193" width="1.375" customWidth="1"/>
    <col min="8194" max="8194" width="8.375" customWidth="1"/>
    <col min="8195" max="8195" width="1.375" customWidth="1"/>
    <col min="8196" max="8201" width="10.25" customWidth="1"/>
    <col min="8202" max="8207" width="13.625" customWidth="1"/>
    <col min="8208" max="8210" width="10.5" customWidth="1"/>
    <col min="8449" max="8449" width="1.375" customWidth="1"/>
    <col min="8450" max="8450" width="8.375" customWidth="1"/>
    <col min="8451" max="8451" width="1.375" customWidth="1"/>
    <col min="8452" max="8457" width="10.25" customWidth="1"/>
    <col min="8458" max="8463" width="13.625" customWidth="1"/>
    <col min="8464" max="8466" width="10.5" customWidth="1"/>
    <col min="8705" max="8705" width="1.375" customWidth="1"/>
    <col min="8706" max="8706" width="8.375" customWidth="1"/>
    <col min="8707" max="8707" width="1.375" customWidth="1"/>
    <col min="8708" max="8713" width="10.25" customWidth="1"/>
    <col min="8714" max="8719" width="13.625" customWidth="1"/>
    <col min="8720" max="8722" width="10.5" customWidth="1"/>
    <col min="8961" max="8961" width="1.375" customWidth="1"/>
    <col min="8962" max="8962" width="8.375" customWidth="1"/>
    <col min="8963" max="8963" width="1.375" customWidth="1"/>
    <col min="8964" max="8969" width="10.25" customWidth="1"/>
    <col min="8970" max="8975" width="13.625" customWidth="1"/>
    <col min="8976" max="8978" width="10.5" customWidth="1"/>
    <col min="9217" max="9217" width="1.375" customWidth="1"/>
    <col min="9218" max="9218" width="8.375" customWidth="1"/>
    <col min="9219" max="9219" width="1.375" customWidth="1"/>
    <col min="9220" max="9225" width="10.25" customWidth="1"/>
    <col min="9226" max="9231" width="13.625" customWidth="1"/>
    <col min="9232" max="9234" width="10.5" customWidth="1"/>
    <col min="9473" max="9473" width="1.375" customWidth="1"/>
    <col min="9474" max="9474" width="8.375" customWidth="1"/>
    <col min="9475" max="9475" width="1.375" customWidth="1"/>
    <col min="9476" max="9481" width="10.25" customWidth="1"/>
    <col min="9482" max="9487" width="13.625" customWidth="1"/>
    <col min="9488" max="9490" width="10.5" customWidth="1"/>
    <col min="9729" max="9729" width="1.375" customWidth="1"/>
    <col min="9730" max="9730" width="8.375" customWidth="1"/>
    <col min="9731" max="9731" width="1.375" customWidth="1"/>
    <col min="9732" max="9737" width="10.25" customWidth="1"/>
    <col min="9738" max="9743" width="13.625" customWidth="1"/>
    <col min="9744" max="9746" width="10.5" customWidth="1"/>
    <col min="9985" max="9985" width="1.375" customWidth="1"/>
    <col min="9986" max="9986" width="8.375" customWidth="1"/>
    <col min="9987" max="9987" width="1.375" customWidth="1"/>
    <col min="9988" max="9993" width="10.25" customWidth="1"/>
    <col min="9994" max="9999" width="13.625" customWidth="1"/>
    <col min="10000" max="10002" width="10.5" customWidth="1"/>
    <col min="10241" max="10241" width="1.375" customWidth="1"/>
    <col min="10242" max="10242" width="8.375" customWidth="1"/>
    <col min="10243" max="10243" width="1.375" customWidth="1"/>
    <col min="10244" max="10249" width="10.25" customWidth="1"/>
    <col min="10250" max="10255" width="13.625" customWidth="1"/>
    <col min="10256" max="10258" width="10.5" customWidth="1"/>
    <col min="10497" max="10497" width="1.375" customWidth="1"/>
    <col min="10498" max="10498" width="8.375" customWidth="1"/>
    <col min="10499" max="10499" width="1.375" customWidth="1"/>
    <col min="10500" max="10505" width="10.25" customWidth="1"/>
    <col min="10506" max="10511" width="13.625" customWidth="1"/>
    <col min="10512" max="10514" width="10.5" customWidth="1"/>
    <col min="10753" max="10753" width="1.375" customWidth="1"/>
    <col min="10754" max="10754" width="8.375" customWidth="1"/>
    <col min="10755" max="10755" width="1.375" customWidth="1"/>
    <col min="10756" max="10761" width="10.25" customWidth="1"/>
    <col min="10762" max="10767" width="13.625" customWidth="1"/>
    <col min="10768" max="10770" width="10.5" customWidth="1"/>
    <col min="11009" max="11009" width="1.375" customWidth="1"/>
    <col min="11010" max="11010" width="8.375" customWidth="1"/>
    <col min="11011" max="11011" width="1.375" customWidth="1"/>
    <col min="11012" max="11017" width="10.25" customWidth="1"/>
    <col min="11018" max="11023" width="13.625" customWidth="1"/>
    <col min="11024" max="11026" width="10.5" customWidth="1"/>
    <col min="11265" max="11265" width="1.375" customWidth="1"/>
    <col min="11266" max="11266" width="8.375" customWidth="1"/>
    <col min="11267" max="11267" width="1.375" customWidth="1"/>
    <col min="11268" max="11273" width="10.25" customWidth="1"/>
    <col min="11274" max="11279" width="13.625" customWidth="1"/>
    <col min="11280" max="11282" width="10.5" customWidth="1"/>
    <col min="11521" max="11521" width="1.375" customWidth="1"/>
    <col min="11522" max="11522" width="8.375" customWidth="1"/>
    <col min="11523" max="11523" width="1.375" customWidth="1"/>
    <col min="11524" max="11529" width="10.25" customWidth="1"/>
    <col min="11530" max="11535" width="13.625" customWidth="1"/>
    <col min="11536" max="11538" width="10.5" customWidth="1"/>
    <col min="11777" max="11777" width="1.375" customWidth="1"/>
    <col min="11778" max="11778" width="8.375" customWidth="1"/>
    <col min="11779" max="11779" width="1.375" customWidth="1"/>
    <col min="11780" max="11785" width="10.25" customWidth="1"/>
    <col min="11786" max="11791" width="13.625" customWidth="1"/>
    <col min="11792" max="11794" width="10.5" customWidth="1"/>
    <col min="12033" max="12033" width="1.375" customWidth="1"/>
    <col min="12034" max="12034" width="8.375" customWidth="1"/>
    <col min="12035" max="12035" width="1.375" customWidth="1"/>
    <col min="12036" max="12041" width="10.25" customWidth="1"/>
    <col min="12042" max="12047" width="13.625" customWidth="1"/>
    <col min="12048" max="12050" width="10.5" customWidth="1"/>
    <col min="12289" max="12289" width="1.375" customWidth="1"/>
    <col min="12290" max="12290" width="8.375" customWidth="1"/>
    <col min="12291" max="12291" width="1.375" customWidth="1"/>
    <col min="12292" max="12297" width="10.25" customWidth="1"/>
    <col min="12298" max="12303" width="13.625" customWidth="1"/>
    <col min="12304" max="12306" width="10.5" customWidth="1"/>
    <col min="12545" max="12545" width="1.375" customWidth="1"/>
    <col min="12546" max="12546" width="8.375" customWidth="1"/>
    <col min="12547" max="12547" width="1.375" customWidth="1"/>
    <col min="12548" max="12553" width="10.25" customWidth="1"/>
    <col min="12554" max="12559" width="13.625" customWidth="1"/>
    <col min="12560" max="12562" width="10.5" customWidth="1"/>
    <col min="12801" max="12801" width="1.375" customWidth="1"/>
    <col min="12802" max="12802" width="8.375" customWidth="1"/>
    <col min="12803" max="12803" width="1.375" customWidth="1"/>
    <col min="12804" max="12809" width="10.25" customWidth="1"/>
    <col min="12810" max="12815" width="13.625" customWidth="1"/>
    <col min="12816" max="12818" width="10.5" customWidth="1"/>
    <col min="13057" max="13057" width="1.375" customWidth="1"/>
    <col min="13058" max="13058" width="8.375" customWidth="1"/>
    <col min="13059" max="13059" width="1.375" customWidth="1"/>
    <col min="13060" max="13065" width="10.25" customWidth="1"/>
    <col min="13066" max="13071" width="13.625" customWidth="1"/>
    <col min="13072" max="13074" width="10.5" customWidth="1"/>
    <col min="13313" max="13313" width="1.375" customWidth="1"/>
    <col min="13314" max="13314" width="8.375" customWidth="1"/>
    <col min="13315" max="13315" width="1.375" customWidth="1"/>
    <col min="13316" max="13321" width="10.25" customWidth="1"/>
    <col min="13322" max="13327" width="13.625" customWidth="1"/>
    <col min="13328" max="13330" width="10.5" customWidth="1"/>
    <col min="13569" max="13569" width="1.375" customWidth="1"/>
    <col min="13570" max="13570" width="8.375" customWidth="1"/>
    <col min="13571" max="13571" width="1.375" customWidth="1"/>
    <col min="13572" max="13577" width="10.25" customWidth="1"/>
    <col min="13578" max="13583" width="13.625" customWidth="1"/>
    <col min="13584" max="13586" width="10.5" customWidth="1"/>
    <col min="13825" max="13825" width="1.375" customWidth="1"/>
    <col min="13826" max="13826" width="8.375" customWidth="1"/>
    <col min="13827" max="13827" width="1.375" customWidth="1"/>
    <col min="13828" max="13833" width="10.25" customWidth="1"/>
    <col min="13834" max="13839" width="13.625" customWidth="1"/>
    <col min="13840" max="13842" width="10.5" customWidth="1"/>
    <col min="14081" max="14081" width="1.375" customWidth="1"/>
    <col min="14082" max="14082" width="8.375" customWidth="1"/>
    <col min="14083" max="14083" width="1.375" customWidth="1"/>
    <col min="14084" max="14089" width="10.25" customWidth="1"/>
    <col min="14090" max="14095" width="13.625" customWidth="1"/>
    <col min="14096" max="14098" width="10.5" customWidth="1"/>
    <col min="14337" max="14337" width="1.375" customWidth="1"/>
    <col min="14338" max="14338" width="8.375" customWidth="1"/>
    <col min="14339" max="14339" width="1.375" customWidth="1"/>
    <col min="14340" max="14345" width="10.25" customWidth="1"/>
    <col min="14346" max="14351" width="13.625" customWidth="1"/>
    <col min="14352" max="14354" width="10.5" customWidth="1"/>
    <col min="14593" max="14593" width="1.375" customWidth="1"/>
    <col min="14594" max="14594" width="8.375" customWidth="1"/>
    <col min="14595" max="14595" width="1.375" customWidth="1"/>
    <col min="14596" max="14601" width="10.25" customWidth="1"/>
    <col min="14602" max="14607" width="13.625" customWidth="1"/>
    <col min="14608" max="14610" width="10.5" customWidth="1"/>
    <col min="14849" max="14849" width="1.375" customWidth="1"/>
    <col min="14850" max="14850" width="8.375" customWidth="1"/>
    <col min="14851" max="14851" width="1.375" customWidth="1"/>
    <col min="14852" max="14857" width="10.25" customWidth="1"/>
    <col min="14858" max="14863" width="13.625" customWidth="1"/>
    <col min="14864" max="14866" width="10.5" customWidth="1"/>
    <col min="15105" max="15105" width="1.375" customWidth="1"/>
    <col min="15106" max="15106" width="8.375" customWidth="1"/>
    <col min="15107" max="15107" width="1.375" customWidth="1"/>
    <col min="15108" max="15113" width="10.25" customWidth="1"/>
    <col min="15114" max="15119" width="13.625" customWidth="1"/>
    <col min="15120" max="15122" width="10.5" customWidth="1"/>
    <col min="15361" max="15361" width="1.375" customWidth="1"/>
    <col min="15362" max="15362" width="8.375" customWidth="1"/>
    <col min="15363" max="15363" width="1.375" customWidth="1"/>
    <col min="15364" max="15369" width="10.25" customWidth="1"/>
    <col min="15370" max="15375" width="13.625" customWidth="1"/>
    <col min="15376" max="15378" width="10.5" customWidth="1"/>
    <col min="15617" max="15617" width="1.375" customWidth="1"/>
    <col min="15618" max="15618" width="8.375" customWidth="1"/>
    <col min="15619" max="15619" width="1.375" customWidth="1"/>
    <col min="15620" max="15625" width="10.25" customWidth="1"/>
    <col min="15626" max="15631" width="13.625" customWidth="1"/>
    <col min="15632" max="15634" width="10.5" customWidth="1"/>
    <col min="15873" max="15873" width="1.375" customWidth="1"/>
    <col min="15874" max="15874" width="8.375" customWidth="1"/>
    <col min="15875" max="15875" width="1.375" customWidth="1"/>
    <col min="15876" max="15881" width="10.25" customWidth="1"/>
    <col min="15882" max="15887" width="13.625" customWidth="1"/>
    <col min="15888" max="15890" width="10.5" customWidth="1"/>
    <col min="16129" max="16129" width="1.375" customWidth="1"/>
    <col min="16130" max="16130" width="8.375" customWidth="1"/>
    <col min="16131" max="16131" width="1.375" customWidth="1"/>
    <col min="16132" max="16137" width="10.25" customWidth="1"/>
    <col min="16138" max="16143" width="13.625" customWidth="1"/>
    <col min="16144" max="16146" width="10.5" customWidth="1"/>
  </cols>
  <sheetData>
    <row r="1" spans="1:18" ht="12.75" customHeight="1">
      <c r="A1" s="66"/>
      <c r="B1" s="66"/>
      <c r="C1" s="66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</row>
    <row r="2" spans="1:18" ht="12.75" customHeight="1">
      <c r="A2" s="67"/>
      <c r="B2" s="68" t="s">
        <v>56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</row>
    <row r="3" spans="1:18" ht="12.75" customHeight="1">
      <c r="A3" s="67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</row>
    <row r="4" spans="1:18" ht="12.75" customHeight="1">
      <c r="A4" s="69"/>
      <c r="B4" s="149" t="s">
        <v>57</v>
      </c>
      <c r="C4" s="70"/>
      <c r="D4" s="152" t="s">
        <v>58</v>
      </c>
      <c r="E4" s="153"/>
      <c r="F4" s="153"/>
      <c r="G4" s="153"/>
      <c r="H4" s="153"/>
      <c r="I4" s="154"/>
      <c r="J4" s="152" t="s">
        <v>59</v>
      </c>
      <c r="K4" s="155"/>
      <c r="L4" s="156"/>
      <c r="M4" s="152" t="s">
        <v>60</v>
      </c>
      <c r="N4" s="153"/>
      <c r="O4" s="153"/>
      <c r="P4" s="152" t="s">
        <v>61</v>
      </c>
      <c r="Q4" s="153"/>
      <c r="R4" s="157"/>
    </row>
    <row r="5" spans="1:18" ht="12.75" customHeight="1">
      <c r="A5" s="71"/>
      <c r="B5" s="150"/>
      <c r="C5" s="72"/>
      <c r="D5" s="158" t="s">
        <v>62</v>
      </c>
      <c r="E5" s="159"/>
      <c r="F5" s="158" t="s">
        <v>63</v>
      </c>
      <c r="G5" s="159"/>
      <c r="H5" s="158" t="s">
        <v>64</v>
      </c>
      <c r="I5" s="159"/>
      <c r="J5" s="73"/>
      <c r="K5" s="73" t="s">
        <v>65</v>
      </c>
      <c r="L5" s="74" t="s">
        <v>65</v>
      </c>
      <c r="M5" s="75"/>
      <c r="N5" s="73" t="s">
        <v>65</v>
      </c>
      <c r="O5" s="73" t="s">
        <v>65</v>
      </c>
      <c r="P5" s="75"/>
      <c r="Q5" s="75"/>
      <c r="R5" s="76"/>
    </row>
    <row r="6" spans="1:18" ht="12.75" customHeight="1">
      <c r="A6" s="71"/>
      <c r="B6" s="150"/>
      <c r="C6" s="72"/>
      <c r="D6" s="147" t="s">
        <v>66</v>
      </c>
      <c r="E6" s="73" t="s">
        <v>67</v>
      </c>
      <c r="F6" s="147" t="s">
        <v>66</v>
      </c>
      <c r="G6" s="73" t="s">
        <v>67</v>
      </c>
      <c r="H6" s="147" t="s">
        <v>66</v>
      </c>
      <c r="I6" s="73" t="s">
        <v>67</v>
      </c>
      <c r="J6" s="73" t="s">
        <v>68</v>
      </c>
      <c r="K6" s="73" t="s">
        <v>69</v>
      </c>
      <c r="L6" s="77" t="s">
        <v>70</v>
      </c>
      <c r="M6" s="73" t="s">
        <v>71</v>
      </c>
      <c r="N6" s="73" t="s">
        <v>69</v>
      </c>
      <c r="O6" s="73" t="s">
        <v>70</v>
      </c>
      <c r="P6" s="78" t="s">
        <v>0</v>
      </c>
      <c r="Q6" s="78" t="s">
        <v>1</v>
      </c>
      <c r="R6" s="78" t="s">
        <v>2</v>
      </c>
    </row>
    <row r="7" spans="1:18" ht="12.75" customHeight="1">
      <c r="A7" s="79"/>
      <c r="B7" s="151"/>
      <c r="C7" s="80"/>
      <c r="D7" s="148"/>
      <c r="E7" s="81" t="s">
        <v>72</v>
      </c>
      <c r="F7" s="148"/>
      <c r="G7" s="81" t="s">
        <v>72</v>
      </c>
      <c r="H7" s="148"/>
      <c r="I7" s="81" t="s">
        <v>72</v>
      </c>
      <c r="J7" s="82" t="s">
        <v>3</v>
      </c>
      <c r="K7" s="82" t="s">
        <v>4</v>
      </c>
      <c r="L7" s="82" t="s">
        <v>5</v>
      </c>
      <c r="M7" s="82" t="s">
        <v>6</v>
      </c>
      <c r="N7" s="82" t="s">
        <v>7</v>
      </c>
      <c r="O7" s="82" t="s">
        <v>8</v>
      </c>
      <c r="P7" s="83"/>
      <c r="Q7" s="83"/>
      <c r="R7" s="84"/>
    </row>
    <row r="8" spans="1:18" ht="12.75" customHeight="1">
      <c r="A8" s="85"/>
      <c r="B8" s="86" t="s">
        <v>73</v>
      </c>
      <c r="C8" s="87"/>
      <c r="D8" s="88">
        <v>108967</v>
      </c>
      <c r="E8" s="88">
        <v>8904</v>
      </c>
      <c r="F8" s="88">
        <v>795</v>
      </c>
      <c r="G8" s="88">
        <v>20</v>
      </c>
      <c r="H8" s="88">
        <v>108172</v>
      </c>
      <c r="I8" s="88">
        <v>8884</v>
      </c>
      <c r="J8" s="88">
        <v>39170667</v>
      </c>
      <c r="K8" s="88">
        <v>16041</v>
      </c>
      <c r="L8" s="88">
        <v>39154626</v>
      </c>
      <c r="M8" s="88">
        <v>1773861728</v>
      </c>
      <c r="N8" s="88">
        <v>79342</v>
      </c>
      <c r="O8" s="88">
        <v>1773782386</v>
      </c>
      <c r="P8" s="88">
        <f t="shared" ref="P8:R39" si="0">IF(J8=0," ",ROUND(M8*1000/J8,0))</f>
        <v>45285</v>
      </c>
      <c r="Q8" s="88">
        <f t="shared" si="0"/>
        <v>4946</v>
      </c>
      <c r="R8" s="88">
        <f t="shared" si="0"/>
        <v>45302</v>
      </c>
    </row>
    <row r="9" spans="1:18" ht="12.75" customHeight="1">
      <c r="A9" s="89"/>
      <c r="B9" s="90" t="s">
        <v>74</v>
      </c>
      <c r="C9" s="91"/>
      <c r="D9" s="92">
        <v>103126</v>
      </c>
      <c r="E9" s="92">
        <v>3626</v>
      </c>
      <c r="F9" s="92">
        <v>300</v>
      </c>
      <c r="G9" s="92">
        <v>0</v>
      </c>
      <c r="H9" s="92">
        <v>102826</v>
      </c>
      <c r="I9" s="92">
        <v>3626</v>
      </c>
      <c r="J9" s="92">
        <v>62014412</v>
      </c>
      <c r="K9" s="92">
        <v>6893</v>
      </c>
      <c r="L9" s="92">
        <v>62007519</v>
      </c>
      <c r="M9" s="92">
        <v>3873912989</v>
      </c>
      <c r="N9" s="92">
        <v>32358</v>
      </c>
      <c r="O9" s="92">
        <v>3873880631</v>
      </c>
      <c r="P9" s="92">
        <f t="shared" si="0"/>
        <v>62468</v>
      </c>
      <c r="Q9" s="92">
        <f t="shared" si="0"/>
        <v>4694</v>
      </c>
      <c r="R9" s="92">
        <f t="shared" si="0"/>
        <v>62474</v>
      </c>
    </row>
    <row r="10" spans="1:18" ht="12.75" customHeight="1">
      <c r="A10" s="89"/>
      <c r="B10" s="90" t="s">
        <v>75</v>
      </c>
      <c r="C10" s="91"/>
      <c r="D10" s="92">
        <v>12074</v>
      </c>
      <c r="E10" s="92">
        <v>2074</v>
      </c>
      <c r="F10" s="92">
        <v>283</v>
      </c>
      <c r="G10" s="92">
        <v>7</v>
      </c>
      <c r="H10" s="92">
        <v>11791</v>
      </c>
      <c r="I10" s="92">
        <v>2067</v>
      </c>
      <c r="J10" s="92">
        <v>3599783</v>
      </c>
      <c r="K10" s="92">
        <v>7694</v>
      </c>
      <c r="L10" s="92">
        <v>3592089</v>
      </c>
      <c r="M10" s="92">
        <v>129722938</v>
      </c>
      <c r="N10" s="92">
        <v>26666</v>
      </c>
      <c r="O10" s="92">
        <v>129696272</v>
      </c>
      <c r="P10" s="92">
        <f t="shared" si="0"/>
        <v>36036</v>
      </c>
      <c r="Q10" s="92">
        <f t="shared" si="0"/>
        <v>3466</v>
      </c>
      <c r="R10" s="92">
        <f t="shared" si="0"/>
        <v>36106</v>
      </c>
    </row>
    <row r="11" spans="1:18" ht="12.75" customHeight="1">
      <c r="A11" s="89"/>
      <c r="B11" s="90" t="s">
        <v>76</v>
      </c>
      <c r="C11" s="91"/>
      <c r="D11" s="92">
        <v>38432</v>
      </c>
      <c r="E11" s="92">
        <v>6378</v>
      </c>
      <c r="F11" s="92">
        <v>622</v>
      </c>
      <c r="G11" s="92">
        <v>17</v>
      </c>
      <c r="H11" s="92">
        <v>37810</v>
      </c>
      <c r="I11" s="92">
        <v>6361</v>
      </c>
      <c r="J11" s="92">
        <v>11127865</v>
      </c>
      <c r="K11" s="92">
        <v>21476</v>
      </c>
      <c r="L11" s="92">
        <v>11106389</v>
      </c>
      <c r="M11" s="92">
        <v>424201564</v>
      </c>
      <c r="N11" s="92">
        <v>69979</v>
      </c>
      <c r="O11" s="92">
        <v>424131585</v>
      </c>
      <c r="P11" s="92">
        <f t="shared" si="0"/>
        <v>38121</v>
      </c>
      <c r="Q11" s="92">
        <f t="shared" si="0"/>
        <v>3258</v>
      </c>
      <c r="R11" s="92">
        <f t="shared" si="0"/>
        <v>38188</v>
      </c>
    </row>
    <row r="12" spans="1:18" ht="12.75" customHeight="1">
      <c r="A12" s="93"/>
      <c r="B12" s="94" t="s">
        <v>77</v>
      </c>
      <c r="C12" s="95"/>
      <c r="D12" s="96">
        <v>7563</v>
      </c>
      <c r="E12" s="96">
        <v>9</v>
      </c>
      <c r="F12" s="96">
        <v>31</v>
      </c>
      <c r="G12" s="96">
        <v>0</v>
      </c>
      <c r="H12" s="96">
        <v>7532</v>
      </c>
      <c r="I12" s="96">
        <v>9</v>
      </c>
      <c r="J12" s="96">
        <v>1872771</v>
      </c>
      <c r="K12" s="96">
        <v>712</v>
      </c>
      <c r="L12" s="96">
        <v>1872059</v>
      </c>
      <c r="M12" s="96">
        <v>62558886</v>
      </c>
      <c r="N12" s="96">
        <v>2804</v>
      </c>
      <c r="O12" s="96">
        <v>62556082</v>
      </c>
      <c r="P12" s="96">
        <f t="shared" si="0"/>
        <v>33404</v>
      </c>
      <c r="Q12" s="96">
        <f t="shared" si="0"/>
        <v>3938</v>
      </c>
      <c r="R12" s="96">
        <f t="shared" si="0"/>
        <v>33416</v>
      </c>
    </row>
    <row r="13" spans="1:18" ht="12.75" customHeight="1">
      <c r="A13" s="89"/>
      <c r="B13" s="90" t="s">
        <v>78</v>
      </c>
      <c r="C13" s="91"/>
      <c r="D13" s="92">
        <v>13881</v>
      </c>
      <c r="E13" s="92">
        <v>72</v>
      </c>
      <c r="F13" s="92">
        <v>144</v>
      </c>
      <c r="G13" s="92">
        <v>0</v>
      </c>
      <c r="H13" s="92">
        <v>13737</v>
      </c>
      <c r="I13" s="92">
        <v>72</v>
      </c>
      <c r="J13" s="92">
        <v>3887286</v>
      </c>
      <c r="K13" s="92">
        <v>4854</v>
      </c>
      <c r="L13" s="92">
        <v>3882432</v>
      </c>
      <c r="M13" s="92">
        <v>140975120</v>
      </c>
      <c r="N13" s="92">
        <v>15668</v>
      </c>
      <c r="O13" s="92">
        <v>140959452</v>
      </c>
      <c r="P13" s="92">
        <f t="shared" si="0"/>
        <v>36266</v>
      </c>
      <c r="Q13" s="92">
        <f t="shared" si="0"/>
        <v>3228</v>
      </c>
      <c r="R13" s="92">
        <f t="shared" si="0"/>
        <v>36307</v>
      </c>
    </row>
    <row r="14" spans="1:18" ht="12.75" customHeight="1">
      <c r="A14" s="89"/>
      <c r="B14" s="90" t="s">
        <v>79</v>
      </c>
      <c r="C14" s="91"/>
      <c r="D14" s="92">
        <v>6133</v>
      </c>
      <c r="E14" s="92">
        <v>193</v>
      </c>
      <c r="F14" s="92">
        <v>53</v>
      </c>
      <c r="G14" s="92">
        <v>0</v>
      </c>
      <c r="H14" s="92">
        <v>6080</v>
      </c>
      <c r="I14" s="92">
        <v>193</v>
      </c>
      <c r="J14" s="92">
        <v>1671628</v>
      </c>
      <c r="K14" s="92">
        <v>1332</v>
      </c>
      <c r="L14" s="92">
        <v>1670296</v>
      </c>
      <c r="M14" s="92">
        <v>46646887</v>
      </c>
      <c r="N14" s="92">
        <v>6835</v>
      </c>
      <c r="O14" s="92">
        <v>46640052</v>
      </c>
      <c r="P14" s="92">
        <f t="shared" si="0"/>
        <v>27905</v>
      </c>
      <c r="Q14" s="92">
        <f t="shared" si="0"/>
        <v>5131</v>
      </c>
      <c r="R14" s="92">
        <f t="shared" si="0"/>
        <v>27923</v>
      </c>
    </row>
    <row r="15" spans="1:18" ht="12.75" customHeight="1">
      <c r="A15" s="89"/>
      <c r="B15" s="90" t="s">
        <v>80</v>
      </c>
      <c r="C15" s="91"/>
      <c r="D15" s="92">
        <v>9505</v>
      </c>
      <c r="E15" s="92">
        <v>0</v>
      </c>
      <c r="F15" s="92">
        <v>153</v>
      </c>
      <c r="G15" s="92">
        <v>0</v>
      </c>
      <c r="H15" s="92">
        <v>9352</v>
      </c>
      <c r="I15" s="92">
        <v>0</v>
      </c>
      <c r="J15" s="92">
        <v>1968241</v>
      </c>
      <c r="K15" s="92">
        <v>4981</v>
      </c>
      <c r="L15" s="92">
        <v>1963260</v>
      </c>
      <c r="M15" s="92">
        <v>56986362</v>
      </c>
      <c r="N15" s="92">
        <v>18243</v>
      </c>
      <c r="O15" s="92">
        <v>56968119</v>
      </c>
      <c r="P15" s="92">
        <f t="shared" si="0"/>
        <v>28953</v>
      </c>
      <c r="Q15" s="92">
        <f t="shared" si="0"/>
        <v>3663</v>
      </c>
      <c r="R15" s="92">
        <f t="shared" si="0"/>
        <v>29017</v>
      </c>
    </row>
    <row r="16" spans="1:18" ht="12.75" customHeight="1">
      <c r="A16" s="89"/>
      <c r="B16" s="90" t="s">
        <v>81</v>
      </c>
      <c r="C16" s="91"/>
      <c r="D16" s="92">
        <v>9410</v>
      </c>
      <c r="E16" s="92">
        <v>77</v>
      </c>
      <c r="F16" s="92">
        <v>236</v>
      </c>
      <c r="G16" s="92">
        <v>0</v>
      </c>
      <c r="H16" s="92">
        <v>9174</v>
      </c>
      <c r="I16" s="92">
        <v>77</v>
      </c>
      <c r="J16" s="92">
        <v>1969146</v>
      </c>
      <c r="K16" s="92">
        <v>7690</v>
      </c>
      <c r="L16" s="92">
        <v>1961456</v>
      </c>
      <c r="M16" s="92">
        <v>52465648</v>
      </c>
      <c r="N16" s="92">
        <v>25150</v>
      </c>
      <c r="O16" s="92">
        <v>52440498</v>
      </c>
      <c r="P16" s="92">
        <f t="shared" si="0"/>
        <v>26644</v>
      </c>
      <c r="Q16" s="92">
        <f t="shared" si="0"/>
        <v>3270</v>
      </c>
      <c r="R16" s="92">
        <f t="shared" si="0"/>
        <v>26735</v>
      </c>
    </row>
    <row r="17" spans="1:18" ht="12.75" customHeight="1">
      <c r="A17" s="93"/>
      <c r="B17" s="94" t="s">
        <v>82</v>
      </c>
      <c r="C17" s="95"/>
      <c r="D17" s="96">
        <v>6812</v>
      </c>
      <c r="E17" s="96">
        <v>194</v>
      </c>
      <c r="F17" s="96">
        <v>118</v>
      </c>
      <c r="G17" s="96">
        <v>0</v>
      </c>
      <c r="H17" s="96">
        <v>6694</v>
      </c>
      <c r="I17" s="96">
        <v>194</v>
      </c>
      <c r="J17" s="96">
        <v>1829800</v>
      </c>
      <c r="K17" s="96">
        <v>3828</v>
      </c>
      <c r="L17" s="96">
        <v>1825972</v>
      </c>
      <c r="M17" s="96">
        <v>53560078</v>
      </c>
      <c r="N17" s="96">
        <v>12172</v>
      </c>
      <c r="O17" s="96">
        <v>53547906</v>
      </c>
      <c r="P17" s="96">
        <f t="shared" si="0"/>
        <v>29271</v>
      </c>
      <c r="Q17" s="96">
        <f t="shared" si="0"/>
        <v>3180</v>
      </c>
      <c r="R17" s="96">
        <f t="shared" si="0"/>
        <v>29326</v>
      </c>
    </row>
    <row r="18" spans="1:18" ht="12.75" customHeight="1">
      <c r="A18" s="89"/>
      <c r="B18" s="90" t="s">
        <v>83</v>
      </c>
      <c r="C18" s="91"/>
      <c r="D18" s="92">
        <v>5780</v>
      </c>
      <c r="E18" s="92">
        <v>866</v>
      </c>
      <c r="F18" s="92">
        <v>95</v>
      </c>
      <c r="G18" s="92">
        <v>4</v>
      </c>
      <c r="H18" s="92">
        <v>5685</v>
      </c>
      <c r="I18" s="92">
        <v>862</v>
      </c>
      <c r="J18" s="92">
        <v>2199222</v>
      </c>
      <c r="K18" s="92">
        <v>3068</v>
      </c>
      <c r="L18" s="92">
        <v>2196154</v>
      </c>
      <c r="M18" s="92">
        <v>43396216</v>
      </c>
      <c r="N18" s="92">
        <v>10639</v>
      </c>
      <c r="O18" s="92">
        <v>43385577</v>
      </c>
      <c r="P18" s="92">
        <f t="shared" si="0"/>
        <v>19733</v>
      </c>
      <c r="Q18" s="92">
        <f t="shared" si="0"/>
        <v>3468</v>
      </c>
      <c r="R18" s="92">
        <f t="shared" si="0"/>
        <v>19755</v>
      </c>
    </row>
    <row r="19" spans="1:18" ht="12.75" customHeight="1">
      <c r="A19" s="89"/>
      <c r="B19" s="90" t="s">
        <v>84</v>
      </c>
      <c r="C19" s="91"/>
      <c r="D19" s="92">
        <v>7422</v>
      </c>
      <c r="E19" s="92">
        <v>0</v>
      </c>
      <c r="F19" s="92">
        <v>83</v>
      </c>
      <c r="G19" s="92">
        <v>0</v>
      </c>
      <c r="H19" s="92">
        <v>7339</v>
      </c>
      <c r="I19" s="92">
        <v>0</v>
      </c>
      <c r="J19" s="92">
        <v>1827513</v>
      </c>
      <c r="K19" s="92">
        <v>2470</v>
      </c>
      <c r="L19" s="92">
        <v>1825043</v>
      </c>
      <c r="M19" s="92">
        <v>67684866</v>
      </c>
      <c r="N19" s="92">
        <v>6650</v>
      </c>
      <c r="O19" s="92">
        <v>67678216</v>
      </c>
      <c r="P19" s="92">
        <f t="shared" si="0"/>
        <v>37037</v>
      </c>
      <c r="Q19" s="92">
        <f t="shared" si="0"/>
        <v>2692</v>
      </c>
      <c r="R19" s="92">
        <f t="shared" si="0"/>
        <v>37083</v>
      </c>
    </row>
    <row r="20" spans="1:18" ht="12.75" customHeight="1">
      <c r="A20" s="89"/>
      <c r="B20" s="90" t="s">
        <v>85</v>
      </c>
      <c r="C20" s="91"/>
      <c r="D20" s="92">
        <v>3981</v>
      </c>
      <c r="E20" s="92">
        <v>0</v>
      </c>
      <c r="F20" s="92">
        <v>83</v>
      </c>
      <c r="G20" s="92">
        <v>0</v>
      </c>
      <c r="H20" s="92">
        <v>3898</v>
      </c>
      <c r="I20" s="92">
        <v>0</v>
      </c>
      <c r="J20" s="92">
        <v>786372</v>
      </c>
      <c r="K20" s="92">
        <v>2035</v>
      </c>
      <c r="L20" s="92">
        <v>784337</v>
      </c>
      <c r="M20" s="92">
        <v>22211322</v>
      </c>
      <c r="N20" s="92">
        <v>7677</v>
      </c>
      <c r="O20" s="92">
        <v>22203645</v>
      </c>
      <c r="P20" s="92">
        <f t="shared" si="0"/>
        <v>28245</v>
      </c>
      <c r="Q20" s="92">
        <f t="shared" si="0"/>
        <v>3772</v>
      </c>
      <c r="R20" s="92">
        <f t="shared" si="0"/>
        <v>28309</v>
      </c>
    </row>
    <row r="21" spans="1:18" ht="12.75" customHeight="1">
      <c r="A21" s="89"/>
      <c r="B21" s="90" t="s">
        <v>86</v>
      </c>
      <c r="C21" s="91"/>
      <c r="D21" s="92">
        <v>4959</v>
      </c>
      <c r="E21" s="92">
        <v>0</v>
      </c>
      <c r="F21" s="92">
        <v>38</v>
      </c>
      <c r="G21" s="92">
        <v>0</v>
      </c>
      <c r="H21" s="92">
        <v>4921</v>
      </c>
      <c r="I21" s="92">
        <v>0</v>
      </c>
      <c r="J21" s="92">
        <v>906403</v>
      </c>
      <c r="K21" s="92">
        <v>655</v>
      </c>
      <c r="L21" s="92">
        <v>905748</v>
      </c>
      <c r="M21" s="92">
        <v>30164160</v>
      </c>
      <c r="N21" s="92">
        <v>4074</v>
      </c>
      <c r="O21" s="92">
        <v>30160086</v>
      </c>
      <c r="P21" s="92">
        <f t="shared" si="0"/>
        <v>33279</v>
      </c>
      <c r="Q21" s="92">
        <f t="shared" si="0"/>
        <v>6220</v>
      </c>
      <c r="R21" s="92">
        <f t="shared" si="0"/>
        <v>33299</v>
      </c>
    </row>
    <row r="22" spans="1:18" ht="12.75" customHeight="1">
      <c r="A22" s="93"/>
      <c r="B22" s="94" t="s">
        <v>87</v>
      </c>
      <c r="C22" s="95"/>
      <c r="D22" s="96">
        <v>6415</v>
      </c>
      <c r="E22" s="96">
        <v>310</v>
      </c>
      <c r="F22" s="96">
        <v>112</v>
      </c>
      <c r="G22" s="96">
        <v>1</v>
      </c>
      <c r="H22" s="96">
        <v>6303</v>
      </c>
      <c r="I22" s="96">
        <v>309</v>
      </c>
      <c r="J22" s="96">
        <v>1461726</v>
      </c>
      <c r="K22" s="96">
        <v>3745</v>
      </c>
      <c r="L22" s="96">
        <v>1457981</v>
      </c>
      <c r="M22" s="96">
        <v>53766911</v>
      </c>
      <c r="N22" s="96">
        <v>10829</v>
      </c>
      <c r="O22" s="96">
        <v>53756082</v>
      </c>
      <c r="P22" s="96">
        <f t="shared" si="0"/>
        <v>36783</v>
      </c>
      <c r="Q22" s="96">
        <f t="shared" si="0"/>
        <v>2892</v>
      </c>
      <c r="R22" s="96">
        <f t="shared" si="0"/>
        <v>36870</v>
      </c>
    </row>
    <row r="23" spans="1:18" ht="12.75" customHeight="1">
      <c r="A23" s="89"/>
      <c r="B23" s="90" t="s">
        <v>88</v>
      </c>
      <c r="C23" s="91"/>
      <c r="D23" s="92">
        <v>9958</v>
      </c>
      <c r="E23" s="92">
        <v>0</v>
      </c>
      <c r="F23" s="92">
        <v>92</v>
      </c>
      <c r="G23" s="92">
        <v>0</v>
      </c>
      <c r="H23" s="92">
        <v>9866</v>
      </c>
      <c r="I23" s="92">
        <v>0</v>
      </c>
      <c r="J23" s="92">
        <v>3117928</v>
      </c>
      <c r="K23" s="92">
        <v>1826</v>
      </c>
      <c r="L23" s="92">
        <v>3116102</v>
      </c>
      <c r="M23" s="92">
        <v>138528048</v>
      </c>
      <c r="N23" s="92">
        <v>8241</v>
      </c>
      <c r="O23" s="92">
        <v>138519807</v>
      </c>
      <c r="P23" s="92">
        <f t="shared" si="0"/>
        <v>44430</v>
      </c>
      <c r="Q23" s="92">
        <f t="shared" si="0"/>
        <v>4513</v>
      </c>
      <c r="R23" s="92">
        <f t="shared" si="0"/>
        <v>44453</v>
      </c>
    </row>
    <row r="24" spans="1:18" ht="12.75" customHeight="1">
      <c r="A24" s="89"/>
      <c r="B24" s="90" t="s">
        <v>89</v>
      </c>
      <c r="C24" s="91"/>
      <c r="D24" s="92">
        <v>7739</v>
      </c>
      <c r="E24" s="92">
        <v>613</v>
      </c>
      <c r="F24" s="92">
        <v>28</v>
      </c>
      <c r="G24" s="92">
        <v>0</v>
      </c>
      <c r="H24" s="92">
        <v>7711</v>
      </c>
      <c r="I24" s="92">
        <v>613</v>
      </c>
      <c r="J24" s="92">
        <v>2648605</v>
      </c>
      <c r="K24" s="92">
        <v>535</v>
      </c>
      <c r="L24" s="92">
        <v>2648070</v>
      </c>
      <c r="M24" s="92">
        <v>138305453</v>
      </c>
      <c r="N24" s="92">
        <v>2949</v>
      </c>
      <c r="O24" s="92">
        <v>138302504</v>
      </c>
      <c r="P24" s="92">
        <f t="shared" si="0"/>
        <v>52218</v>
      </c>
      <c r="Q24" s="92">
        <f t="shared" si="0"/>
        <v>5512</v>
      </c>
      <c r="R24" s="92">
        <f t="shared" si="0"/>
        <v>52228</v>
      </c>
    </row>
    <row r="25" spans="1:18" ht="12.75" customHeight="1">
      <c r="A25" s="89"/>
      <c r="B25" s="90" t="s">
        <v>90</v>
      </c>
      <c r="C25" s="91"/>
      <c r="D25" s="92">
        <v>8366</v>
      </c>
      <c r="E25" s="92">
        <v>1142</v>
      </c>
      <c r="F25" s="92">
        <v>22</v>
      </c>
      <c r="G25" s="92">
        <v>0</v>
      </c>
      <c r="H25" s="92">
        <v>8344</v>
      </c>
      <c r="I25" s="92">
        <v>1142</v>
      </c>
      <c r="J25" s="92">
        <v>2860221</v>
      </c>
      <c r="K25" s="92">
        <v>430</v>
      </c>
      <c r="L25" s="92">
        <v>2859791</v>
      </c>
      <c r="M25" s="92">
        <v>141116854</v>
      </c>
      <c r="N25" s="92">
        <v>2730</v>
      </c>
      <c r="O25" s="92">
        <v>141114124</v>
      </c>
      <c r="P25" s="92">
        <f t="shared" si="0"/>
        <v>49338</v>
      </c>
      <c r="Q25" s="92">
        <f t="shared" si="0"/>
        <v>6349</v>
      </c>
      <c r="R25" s="92">
        <f t="shared" si="0"/>
        <v>49344</v>
      </c>
    </row>
    <row r="26" spans="1:18" ht="12.75" customHeight="1">
      <c r="A26" s="89"/>
      <c r="B26" s="90" t="s">
        <v>91</v>
      </c>
      <c r="C26" s="91"/>
      <c r="D26" s="92">
        <v>12277</v>
      </c>
      <c r="E26" s="92">
        <v>678</v>
      </c>
      <c r="F26" s="92">
        <v>112</v>
      </c>
      <c r="G26" s="92">
        <v>2</v>
      </c>
      <c r="H26" s="92">
        <v>12165</v>
      </c>
      <c r="I26" s="92">
        <v>676</v>
      </c>
      <c r="J26" s="92">
        <v>2243184</v>
      </c>
      <c r="K26" s="92">
        <v>2213</v>
      </c>
      <c r="L26" s="92">
        <v>2240971</v>
      </c>
      <c r="M26" s="92">
        <v>84719162</v>
      </c>
      <c r="N26" s="92">
        <v>9290</v>
      </c>
      <c r="O26" s="92">
        <v>84709872</v>
      </c>
      <c r="P26" s="92">
        <f t="shared" si="0"/>
        <v>37767</v>
      </c>
      <c r="Q26" s="92">
        <f t="shared" si="0"/>
        <v>4198</v>
      </c>
      <c r="R26" s="92">
        <f t="shared" si="0"/>
        <v>37801</v>
      </c>
    </row>
    <row r="27" spans="1:18" ht="12.75" customHeight="1">
      <c r="A27" s="93"/>
      <c r="B27" s="94" t="s">
        <v>92</v>
      </c>
      <c r="C27" s="95"/>
      <c r="D27" s="96">
        <v>7679</v>
      </c>
      <c r="E27" s="96">
        <v>0</v>
      </c>
      <c r="F27" s="96">
        <v>45</v>
      </c>
      <c r="G27" s="96">
        <v>0</v>
      </c>
      <c r="H27" s="96">
        <v>7634</v>
      </c>
      <c r="I27" s="96">
        <v>0</v>
      </c>
      <c r="J27" s="96">
        <v>1607491</v>
      </c>
      <c r="K27" s="96">
        <v>885</v>
      </c>
      <c r="L27" s="96">
        <v>1606606</v>
      </c>
      <c r="M27" s="96">
        <v>69406902</v>
      </c>
      <c r="N27" s="96">
        <v>4358</v>
      </c>
      <c r="O27" s="96">
        <v>69402544</v>
      </c>
      <c r="P27" s="96">
        <f t="shared" si="0"/>
        <v>43177</v>
      </c>
      <c r="Q27" s="96">
        <f t="shared" si="0"/>
        <v>4924</v>
      </c>
      <c r="R27" s="96">
        <f t="shared" si="0"/>
        <v>43198</v>
      </c>
    </row>
    <row r="28" spans="1:18" ht="12.75" customHeight="1">
      <c r="A28" s="89"/>
      <c r="B28" s="90" t="s">
        <v>93</v>
      </c>
      <c r="C28" s="91"/>
      <c r="D28" s="92">
        <v>5650</v>
      </c>
      <c r="E28" s="92">
        <v>0</v>
      </c>
      <c r="F28" s="92">
        <v>28</v>
      </c>
      <c r="G28" s="92">
        <v>0</v>
      </c>
      <c r="H28" s="92">
        <v>5622</v>
      </c>
      <c r="I28" s="92">
        <v>0</v>
      </c>
      <c r="J28" s="92">
        <v>1797109</v>
      </c>
      <c r="K28" s="92">
        <v>597</v>
      </c>
      <c r="L28" s="92">
        <v>1796512</v>
      </c>
      <c r="M28" s="92">
        <v>66076463</v>
      </c>
      <c r="N28" s="92">
        <v>3075</v>
      </c>
      <c r="O28" s="92">
        <v>66073388</v>
      </c>
      <c r="P28" s="92">
        <f t="shared" si="0"/>
        <v>36768</v>
      </c>
      <c r="Q28" s="92">
        <f t="shared" si="0"/>
        <v>5151</v>
      </c>
      <c r="R28" s="92">
        <f t="shared" si="0"/>
        <v>36779</v>
      </c>
    </row>
    <row r="29" spans="1:18" ht="12.75" customHeight="1">
      <c r="A29" s="89"/>
      <c r="B29" s="90" t="s">
        <v>94</v>
      </c>
      <c r="C29" s="91"/>
      <c r="D29" s="92">
        <v>4878</v>
      </c>
      <c r="E29" s="92">
        <v>654</v>
      </c>
      <c r="F29" s="92">
        <v>17</v>
      </c>
      <c r="G29" s="92">
        <v>1</v>
      </c>
      <c r="H29" s="92">
        <v>4861</v>
      </c>
      <c r="I29" s="92">
        <v>653</v>
      </c>
      <c r="J29" s="92">
        <v>1297863</v>
      </c>
      <c r="K29" s="92">
        <v>526</v>
      </c>
      <c r="L29" s="92">
        <v>1297337</v>
      </c>
      <c r="M29" s="92">
        <v>64212731</v>
      </c>
      <c r="N29" s="92">
        <v>2378</v>
      </c>
      <c r="O29" s="92">
        <v>64210353</v>
      </c>
      <c r="P29" s="92">
        <f t="shared" si="0"/>
        <v>49476</v>
      </c>
      <c r="Q29" s="92">
        <f t="shared" si="0"/>
        <v>4521</v>
      </c>
      <c r="R29" s="92">
        <f t="shared" si="0"/>
        <v>49494</v>
      </c>
    </row>
    <row r="30" spans="1:18" ht="12.75" customHeight="1">
      <c r="A30" s="89"/>
      <c r="B30" s="90" t="s">
        <v>95</v>
      </c>
      <c r="C30" s="91"/>
      <c r="D30" s="92">
        <v>5190</v>
      </c>
      <c r="E30" s="92">
        <v>0</v>
      </c>
      <c r="F30" s="92">
        <v>111</v>
      </c>
      <c r="G30" s="92">
        <v>0</v>
      </c>
      <c r="H30" s="92">
        <v>5079</v>
      </c>
      <c r="I30" s="92">
        <v>0</v>
      </c>
      <c r="J30" s="92">
        <v>1001013</v>
      </c>
      <c r="K30" s="92">
        <v>4111</v>
      </c>
      <c r="L30" s="92">
        <v>996902</v>
      </c>
      <c r="M30" s="92">
        <v>23900980</v>
      </c>
      <c r="N30" s="92">
        <v>11295</v>
      </c>
      <c r="O30" s="92">
        <v>23889685</v>
      </c>
      <c r="P30" s="92">
        <f t="shared" si="0"/>
        <v>23877</v>
      </c>
      <c r="Q30" s="92">
        <f t="shared" si="0"/>
        <v>2748</v>
      </c>
      <c r="R30" s="92">
        <f t="shared" si="0"/>
        <v>23964</v>
      </c>
    </row>
    <row r="31" spans="1:18" ht="12.75" customHeight="1">
      <c r="A31" s="97"/>
      <c r="B31" s="90" t="s">
        <v>96</v>
      </c>
      <c r="C31" s="98"/>
      <c r="D31" s="92">
        <v>3396</v>
      </c>
      <c r="E31" s="92">
        <v>22</v>
      </c>
      <c r="F31" s="92">
        <v>52</v>
      </c>
      <c r="G31" s="92">
        <v>0</v>
      </c>
      <c r="H31" s="92">
        <v>3344</v>
      </c>
      <c r="I31" s="92">
        <v>22</v>
      </c>
      <c r="J31" s="92">
        <v>1678003</v>
      </c>
      <c r="K31" s="92">
        <v>1525</v>
      </c>
      <c r="L31" s="92">
        <v>1676478</v>
      </c>
      <c r="M31" s="92">
        <v>57440735</v>
      </c>
      <c r="N31" s="92">
        <v>5072</v>
      </c>
      <c r="O31" s="92">
        <v>57435663</v>
      </c>
      <c r="P31" s="92">
        <f t="shared" si="0"/>
        <v>34232</v>
      </c>
      <c r="Q31" s="92">
        <f t="shared" si="0"/>
        <v>3326</v>
      </c>
      <c r="R31" s="92">
        <f t="shared" si="0"/>
        <v>34260</v>
      </c>
    </row>
    <row r="32" spans="1:18" ht="12.75" customHeight="1">
      <c r="A32" s="93"/>
      <c r="B32" s="94" t="s">
        <v>97</v>
      </c>
      <c r="C32" s="95"/>
      <c r="D32" s="96">
        <v>3800</v>
      </c>
      <c r="E32" s="96">
        <v>39</v>
      </c>
      <c r="F32" s="96">
        <v>65</v>
      </c>
      <c r="G32" s="96">
        <v>0</v>
      </c>
      <c r="H32" s="96">
        <v>3735</v>
      </c>
      <c r="I32" s="96">
        <v>39</v>
      </c>
      <c r="J32" s="96">
        <v>749196</v>
      </c>
      <c r="K32" s="96">
        <v>1959</v>
      </c>
      <c r="L32" s="96">
        <v>747237</v>
      </c>
      <c r="M32" s="96">
        <v>18312850</v>
      </c>
      <c r="N32" s="96">
        <v>6231</v>
      </c>
      <c r="O32" s="96">
        <v>18306619</v>
      </c>
      <c r="P32" s="96">
        <f t="shared" si="0"/>
        <v>24443</v>
      </c>
      <c r="Q32" s="96">
        <f t="shared" si="0"/>
        <v>3181</v>
      </c>
      <c r="R32" s="96">
        <f t="shared" si="0"/>
        <v>24499</v>
      </c>
    </row>
    <row r="33" spans="1:18" ht="12.75" customHeight="1">
      <c r="A33" s="89"/>
      <c r="B33" s="90" t="s">
        <v>98</v>
      </c>
      <c r="C33" s="91"/>
      <c r="D33" s="92">
        <v>10563</v>
      </c>
      <c r="E33" s="92">
        <v>0</v>
      </c>
      <c r="F33" s="92">
        <v>180</v>
      </c>
      <c r="G33" s="92">
        <v>0</v>
      </c>
      <c r="H33" s="92">
        <v>10383</v>
      </c>
      <c r="I33" s="92">
        <v>0</v>
      </c>
      <c r="J33" s="92">
        <v>2585101</v>
      </c>
      <c r="K33" s="92">
        <v>5365</v>
      </c>
      <c r="L33" s="92">
        <v>2579736</v>
      </c>
      <c r="M33" s="92">
        <v>66530338</v>
      </c>
      <c r="N33" s="92">
        <v>18025</v>
      </c>
      <c r="O33" s="92">
        <v>66512313</v>
      </c>
      <c r="P33" s="92">
        <f t="shared" si="0"/>
        <v>25736</v>
      </c>
      <c r="Q33" s="92">
        <f t="shared" si="0"/>
        <v>3360</v>
      </c>
      <c r="R33" s="92">
        <f t="shared" si="0"/>
        <v>25783</v>
      </c>
    </row>
    <row r="34" spans="1:18" ht="12.75" customHeight="1">
      <c r="A34" s="89"/>
      <c r="B34" s="90" t="s">
        <v>99</v>
      </c>
      <c r="C34" s="91"/>
      <c r="D34" s="92">
        <v>7428</v>
      </c>
      <c r="E34" s="92">
        <v>0</v>
      </c>
      <c r="F34" s="92">
        <v>222</v>
      </c>
      <c r="G34" s="92">
        <v>0</v>
      </c>
      <c r="H34" s="92">
        <v>7206</v>
      </c>
      <c r="I34" s="92">
        <v>0</v>
      </c>
      <c r="J34" s="92">
        <v>1074177</v>
      </c>
      <c r="K34" s="92">
        <v>5963</v>
      </c>
      <c r="L34" s="92">
        <v>1068214</v>
      </c>
      <c r="M34" s="92">
        <v>24544057</v>
      </c>
      <c r="N34" s="92">
        <v>22427</v>
      </c>
      <c r="O34" s="92">
        <v>24521630</v>
      </c>
      <c r="P34" s="92">
        <f t="shared" si="0"/>
        <v>22849</v>
      </c>
      <c r="Q34" s="92">
        <f t="shared" si="0"/>
        <v>3761</v>
      </c>
      <c r="R34" s="92">
        <f t="shared" si="0"/>
        <v>22956</v>
      </c>
    </row>
    <row r="35" spans="1:18" s="99" customFormat="1" ht="12.75" customHeight="1">
      <c r="A35" s="89"/>
      <c r="B35" s="90" t="s">
        <v>100</v>
      </c>
      <c r="C35" s="91"/>
      <c r="D35" s="92">
        <v>8757</v>
      </c>
      <c r="E35" s="92">
        <v>259</v>
      </c>
      <c r="F35" s="92">
        <v>95</v>
      </c>
      <c r="G35" s="92">
        <v>0</v>
      </c>
      <c r="H35" s="92">
        <v>8662</v>
      </c>
      <c r="I35" s="92">
        <v>259</v>
      </c>
      <c r="J35" s="92">
        <v>2169850</v>
      </c>
      <c r="K35" s="92">
        <v>2786</v>
      </c>
      <c r="L35" s="92">
        <v>2167064</v>
      </c>
      <c r="M35" s="92">
        <v>86475366</v>
      </c>
      <c r="N35" s="92">
        <v>10234</v>
      </c>
      <c r="O35" s="92">
        <v>86465132</v>
      </c>
      <c r="P35" s="92">
        <f t="shared" si="0"/>
        <v>39853</v>
      </c>
      <c r="Q35" s="92">
        <f t="shared" si="0"/>
        <v>3673</v>
      </c>
      <c r="R35" s="92">
        <f t="shared" si="0"/>
        <v>39900</v>
      </c>
    </row>
    <row r="36" spans="1:18" ht="12.75" customHeight="1">
      <c r="A36" s="89"/>
      <c r="B36" s="90" t="s">
        <v>101</v>
      </c>
      <c r="C36" s="91"/>
      <c r="D36" s="92">
        <v>4671</v>
      </c>
      <c r="E36" s="92">
        <v>17</v>
      </c>
      <c r="F36" s="92">
        <v>27</v>
      </c>
      <c r="G36" s="92">
        <v>0</v>
      </c>
      <c r="H36" s="92">
        <v>4644</v>
      </c>
      <c r="I36" s="92">
        <v>17</v>
      </c>
      <c r="J36" s="92">
        <v>1235878</v>
      </c>
      <c r="K36" s="92">
        <v>660</v>
      </c>
      <c r="L36" s="92">
        <v>1235218</v>
      </c>
      <c r="M36" s="92">
        <v>54971999</v>
      </c>
      <c r="N36" s="92">
        <v>2767</v>
      </c>
      <c r="O36" s="92">
        <v>54969232</v>
      </c>
      <c r="P36" s="92">
        <f t="shared" si="0"/>
        <v>44480</v>
      </c>
      <c r="Q36" s="92">
        <f t="shared" si="0"/>
        <v>4192</v>
      </c>
      <c r="R36" s="92">
        <f t="shared" si="0"/>
        <v>44502</v>
      </c>
    </row>
    <row r="37" spans="1:18" ht="12.75" customHeight="1">
      <c r="A37" s="93"/>
      <c r="B37" s="94" t="s">
        <v>102</v>
      </c>
      <c r="C37" s="95"/>
      <c r="D37" s="96">
        <v>3870</v>
      </c>
      <c r="E37" s="96">
        <v>0</v>
      </c>
      <c r="F37" s="96">
        <v>16</v>
      </c>
      <c r="G37" s="96">
        <v>0</v>
      </c>
      <c r="H37" s="96">
        <v>3854</v>
      </c>
      <c r="I37" s="96">
        <v>0</v>
      </c>
      <c r="J37" s="96">
        <v>1075799</v>
      </c>
      <c r="K37" s="96">
        <v>351</v>
      </c>
      <c r="L37" s="96">
        <v>1075448</v>
      </c>
      <c r="M37" s="96">
        <v>33549077</v>
      </c>
      <c r="N37" s="96">
        <v>1611</v>
      </c>
      <c r="O37" s="96">
        <v>33547466</v>
      </c>
      <c r="P37" s="96">
        <f t="shared" si="0"/>
        <v>31185</v>
      </c>
      <c r="Q37" s="96">
        <f t="shared" si="0"/>
        <v>4590</v>
      </c>
      <c r="R37" s="96">
        <f t="shared" si="0"/>
        <v>31194</v>
      </c>
    </row>
    <row r="38" spans="1:18" ht="12.75" customHeight="1">
      <c r="A38" s="89"/>
      <c r="B38" s="90" t="s">
        <v>103</v>
      </c>
      <c r="C38" s="91"/>
      <c r="D38" s="92">
        <v>4003</v>
      </c>
      <c r="E38" s="92">
        <v>0</v>
      </c>
      <c r="F38" s="92">
        <v>18</v>
      </c>
      <c r="G38" s="92">
        <v>0</v>
      </c>
      <c r="H38" s="92">
        <v>3985</v>
      </c>
      <c r="I38" s="92">
        <v>0</v>
      </c>
      <c r="J38" s="92">
        <v>780375</v>
      </c>
      <c r="K38" s="92">
        <v>359</v>
      </c>
      <c r="L38" s="92">
        <v>780016</v>
      </c>
      <c r="M38" s="92">
        <v>36271048</v>
      </c>
      <c r="N38" s="92">
        <v>1615</v>
      </c>
      <c r="O38" s="92">
        <v>36269433</v>
      </c>
      <c r="P38" s="92">
        <f t="shared" si="0"/>
        <v>46479</v>
      </c>
      <c r="Q38" s="92">
        <f t="shared" si="0"/>
        <v>4499</v>
      </c>
      <c r="R38" s="92">
        <f t="shared" si="0"/>
        <v>46498</v>
      </c>
    </row>
    <row r="39" spans="1:18" ht="12.75" customHeight="1">
      <c r="A39" s="89"/>
      <c r="B39" s="90" t="s">
        <v>104</v>
      </c>
      <c r="C39" s="91"/>
      <c r="D39" s="92">
        <v>4458</v>
      </c>
      <c r="E39" s="92">
        <v>0</v>
      </c>
      <c r="F39" s="92">
        <v>11</v>
      </c>
      <c r="G39" s="92">
        <v>0</v>
      </c>
      <c r="H39" s="92">
        <v>4447</v>
      </c>
      <c r="I39" s="92">
        <v>0</v>
      </c>
      <c r="J39" s="92">
        <v>1496820</v>
      </c>
      <c r="K39" s="92">
        <v>174</v>
      </c>
      <c r="L39" s="92">
        <v>1496646</v>
      </c>
      <c r="M39" s="92">
        <v>67244411</v>
      </c>
      <c r="N39" s="92">
        <v>1247</v>
      </c>
      <c r="O39" s="92">
        <v>67243164</v>
      </c>
      <c r="P39" s="92">
        <f t="shared" si="0"/>
        <v>44925</v>
      </c>
      <c r="Q39" s="92">
        <f t="shared" si="0"/>
        <v>7167</v>
      </c>
      <c r="R39" s="92">
        <f t="shared" si="0"/>
        <v>44929</v>
      </c>
    </row>
    <row r="40" spans="1:18" ht="12.75" customHeight="1">
      <c r="A40" s="89"/>
      <c r="B40" s="90" t="s">
        <v>105</v>
      </c>
      <c r="C40" s="91"/>
      <c r="D40" s="92">
        <v>3205</v>
      </c>
      <c r="E40" s="92">
        <v>0</v>
      </c>
      <c r="F40" s="92">
        <v>13</v>
      </c>
      <c r="G40" s="92">
        <v>0</v>
      </c>
      <c r="H40" s="92">
        <v>3192</v>
      </c>
      <c r="I40" s="92">
        <v>0</v>
      </c>
      <c r="J40" s="92">
        <v>740446</v>
      </c>
      <c r="K40" s="92">
        <v>371</v>
      </c>
      <c r="L40" s="92">
        <v>740075</v>
      </c>
      <c r="M40" s="92">
        <v>24531378</v>
      </c>
      <c r="N40" s="92">
        <v>1931</v>
      </c>
      <c r="O40" s="92">
        <v>24529447</v>
      </c>
      <c r="P40" s="92">
        <f t="shared" ref="P40:R67" si="1">IF(J40=0," ",ROUND(M40*1000/J40,0))</f>
        <v>33131</v>
      </c>
      <c r="Q40" s="92">
        <f t="shared" si="1"/>
        <v>5205</v>
      </c>
      <c r="R40" s="92">
        <f t="shared" si="1"/>
        <v>33145</v>
      </c>
    </row>
    <row r="41" spans="1:18" ht="12.75" customHeight="1">
      <c r="A41" s="89"/>
      <c r="B41" s="90" t="s">
        <v>106</v>
      </c>
      <c r="C41" s="91"/>
      <c r="D41" s="92">
        <v>3823</v>
      </c>
      <c r="E41" s="92">
        <v>0</v>
      </c>
      <c r="F41" s="92">
        <v>14</v>
      </c>
      <c r="G41" s="92">
        <v>0</v>
      </c>
      <c r="H41" s="92">
        <v>3809</v>
      </c>
      <c r="I41" s="92">
        <v>0</v>
      </c>
      <c r="J41" s="92">
        <v>1440283</v>
      </c>
      <c r="K41" s="92">
        <v>472</v>
      </c>
      <c r="L41" s="92">
        <v>1439811</v>
      </c>
      <c r="M41" s="92">
        <v>62314683</v>
      </c>
      <c r="N41" s="92">
        <v>1639</v>
      </c>
      <c r="O41" s="92">
        <v>62313044</v>
      </c>
      <c r="P41" s="92">
        <f t="shared" si="1"/>
        <v>43266</v>
      </c>
      <c r="Q41" s="92">
        <f t="shared" si="1"/>
        <v>3472</v>
      </c>
      <c r="R41" s="92">
        <f t="shared" si="1"/>
        <v>43279</v>
      </c>
    </row>
    <row r="42" spans="1:18" ht="12.75" customHeight="1">
      <c r="A42" s="93"/>
      <c r="B42" s="94" t="s">
        <v>107</v>
      </c>
      <c r="C42" s="95"/>
      <c r="D42" s="96">
        <v>1123</v>
      </c>
      <c r="E42" s="96">
        <v>0</v>
      </c>
      <c r="F42" s="96">
        <v>8</v>
      </c>
      <c r="G42" s="96">
        <v>0</v>
      </c>
      <c r="H42" s="96">
        <v>1115</v>
      </c>
      <c r="I42" s="96">
        <v>0</v>
      </c>
      <c r="J42" s="96">
        <v>636734</v>
      </c>
      <c r="K42" s="96">
        <v>187</v>
      </c>
      <c r="L42" s="96">
        <v>636547</v>
      </c>
      <c r="M42" s="96">
        <v>26502529</v>
      </c>
      <c r="N42" s="96">
        <v>585</v>
      </c>
      <c r="O42" s="96">
        <v>26501944</v>
      </c>
      <c r="P42" s="96">
        <f t="shared" si="1"/>
        <v>41623</v>
      </c>
      <c r="Q42" s="96">
        <f t="shared" si="1"/>
        <v>3128</v>
      </c>
      <c r="R42" s="96">
        <f t="shared" si="1"/>
        <v>41634</v>
      </c>
    </row>
    <row r="43" spans="1:18" ht="12.75" customHeight="1">
      <c r="A43" s="89"/>
      <c r="B43" s="90" t="s">
        <v>108</v>
      </c>
      <c r="C43" s="91"/>
      <c r="D43" s="92">
        <v>4029</v>
      </c>
      <c r="E43" s="92">
        <v>607</v>
      </c>
      <c r="F43" s="92">
        <v>14</v>
      </c>
      <c r="G43" s="92">
        <v>1</v>
      </c>
      <c r="H43" s="92">
        <v>4015</v>
      </c>
      <c r="I43" s="92">
        <v>606</v>
      </c>
      <c r="J43" s="92">
        <v>2210339</v>
      </c>
      <c r="K43" s="92">
        <v>412</v>
      </c>
      <c r="L43" s="92">
        <v>2209927</v>
      </c>
      <c r="M43" s="92">
        <v>88679424</v>
      </c>
      <c r="N43" s="92">
        <v>1390</v>
      </c>
      <c r="O43" s="92">
        <v>88678034</v>
      </c>
      <c r="P43" s="92">
        <f t="shared" si="1"/>
        <v>40120</v>
      </c>
      <c r="Q43" s="92">
        <f t="shared" si="1"/>
        <v>3374</v>
      </c>
      <c r="R43" s="92">
        <f t="shared" si="1"/>
        <v>40127</v>
      </c>
    </row>
    <row r="44" spans="1:18" ht="12.75" customHeight="1">
      <c r="A44" s="89"/>
      <c r="B44" s="90" t="s">
        <v>109</v>
      </c>
      <c r="C44" s="91"/>
      <c r="D44" s="92">
        <v>1595</v>
      </c>
      <c r="E44" s="92">
        <v>182</v>
      </c>
      <c r="F44" s="92">
        <v>20</v>
      </c>
      <c r="G44" s="92">
        <v>0</v>
      </c>
      <c r="H44" s="92">
        <v>1575</v>
      </c>
      <c r="I44" s="92">
        <v>182</v>
      </c>
      <c r="J44" s="92">
        <v>251588</v>
      </c>
      <c r="K44" s="92">
        <v>363</v>
      </c>
      <c r="L44" s="92">
        <v>251225</v>
      </c>
      <c r="M44" s="92">
        <v>8146874</v>
      </c>
      <c r="N44" s="92">
        <v>1921</v>
      </c>
      <c r="O44" s="92">
        <v>8144953</v>
      </c>
      <c r="P44" s="92">
        <f t="shared" si="1"/>
        <v>32382</v>
      </c>
      <c r="Q44" s="92">
        <f t="shared" si="1"/>
        <v>5292</v>
      </c>
      <c r="R44" s="92">
        <f t="shared" si="1"/>
        <v>32421</v>
      </c>
    </row>
    <row r="45" spans="1:18" ht="12.75" customHeight="1">
      <c r="A45" s="89"/>
      <c r="B45" s="90" t="s">
        <v>110</v>
      </c>
      <c r="C45" s="91"/>
      <c r="D45" s="92">
        <v>2458</v>
      </c>
      <c r="E45" s="92">
        <v>281</v>
      </c>
      <c r="F45" s="92">
        <v>25</v>
      </c>
      <c r="G45" s="92">
        <v>0</v>
      </c>
      <c r="H45" s="92">
        <v>2433</v>
      </c>
      <c r="I45" s="92">
        <v>281</v>
      </c>
      <c r="J45" s="92">
        <v>541803</v>
      </c>
      <c r="K45" s="92">
        <v>443</v>
      </c>
      <c r="L45" s="92">
        <v>541360</v>
      </c>
      <c r="M45" s="92">
        <v>20328397</v>
      </c>
      <c r="N45" s="92">
        <v>2305</v>
      </c>
      <c r="O45" s="92">
        <v>20326092</v>
      </c>
      <c r="P45" s="92">
        <f t="shared" si="1"/>
        <v>37520</v>
      </c>
      <c r="Q45" s="92">
        <f t="shared" si="1"/>
        <v>5203</v>
      </c>
      <c r="R45" s="92">
        <f t="shared" si="1"/>
        <v>37546</v>
      </c>
    </row>
    <row r="46" spans="1:18" ht="12.75" customHeight="1">
      <c r="A46" s="89"/>
      <c r="B46" s="90" t="s">
        <v>111</v>
      </c>
      <c r="C46" s="91"/>
      <c r="D46" s="92">
        <v>4235</v>
      </c>
      <c r="E46" s="92">
        <v>2</v>
      </c>
      <c r="F46" s="92">
        <v>78</v>
      </c>
      <c r="G46" s="92">
        <v>0</v>
      </c>
      <c r="H46" s="92">
        <v>4157</v>
      </c>
      <c r="I46" s="92">
        <v>2</v>
      </c>
      <c r="J46" s="92">
        <v>582778</v>
      </c>
      <c r="K46" s="92">
        <v>1603</v>
      </c>
      <c r="L46" s="92">
        <v>581175</v>
      </c>
      <c r="M46" s="92">
        <v>19202197</v>
      </c>
      <c r="N46" s="92">
        <v>6982</v>
      </c>
      <c r="O46" s="92">
        <v>19195215</v>
      </c>
      <c r="P46" s="92">
        <f t="shared" si="1"/>
        <v>32949</v>
      </c>
      <c r="Q46" s="92">
        <f t="shared" si="1"/>
        <v>4356</v>
      </c>
      <c r="R46" s="92">
        <f t="shared" si="1"/>
        <v>33028</v>
      </c>
    </row>
    <row r="47" spans="1:18" ht="12.75" customHeight="1">
      <c r="A47" s="93"/>
      <c r="B47" s="94" t="s">
        <v>112</v>
      </c>
      <c r="C47" s="95"/>
      <c r="D47" s="96">
        <v>2483</v>
      </c>
      <c r="E47" s="96">
        <v>1</v>
      </c>
      <c r="F47" s="96">
        <v>6</v>
      </c>
      <c r="G47" s="96">
        <v>0</v>
      </c>
      <c r="H47" s="96">
        <v>2477</v>
      </c>
      <c r="I47" s="96">
        <v>1</v>
      </c>
      <c r="J47" s="96">
        <v>512696</v>
      </c>
      <c r="K47" s="96">
        <v>166</v>
      </c>
      <c r="L47" s="96">
        <v>512530</v>
      </c>
      <c r="M47" s="96">
        <v>17537853</v>
      </c>
      <c r="N47" s="96">
        <v>787</v>
      </c>
      <c r="O47" s="96">
        <v>17537066</v>
      </c>
      <c r="P47" s="96">
        <f t="shared" si="1"/>
        <v>34207</v>
      </c>
      <c r="Q47" s="96">
        <f t="shared" si="1"/>
        <v>4741</v>
      </c>
      <c r="R47" s="96">
        <f t="shared" si="1"/>
        <v>34217</v>
      </c>
    </row>
    <row r="48" spans="1:18" ht="12.75" customHeight="1">
      <c r="A48" s="89"/>
      <c r="B48" s="90" t="s">
        <v>113</v>
      </c>
      <c r="C48" s="91"/>
      <c r="D48" s="92">
        <v>986</v>
      </c>
      <c r="E48" s="92">
        <v>5</v>
      </c>
      <c r="F48" s="92">
        <v>9</v>
      </c>
      <c r="G48" s="92">
        <v>0</v>
      </c>
      <c r="H48" s="92">
        <v>977</v>
      </c>
      <c r="I48" s="92">
        <v>5</v>
      </c>
      <c r="J48" s="92">
        <v>283768</v>
      </c>
      <c r="K48" s="92">
        <v>344</v>
      </c>
      <c r="L48" s="92">
        <v>283424</v>
      </c>
      <c r="M48" s="92">
        <v>9015519</v>
      </c>
      <c r="N48" s="92">
        <v>1065</v>
      </c>
      <c r="O48" s="92">
        <v>9014454</v>
      </c>
      <c r="P48" s="92">
        <f t="shared" si="1"/>
        <v>31771</v>
      </c>
      <c r="Q48" s="92">
        <f t="shared" si="1"/>
        <v>3096</v>
      </c>
      <c r="R48" s="92">
        <f t="shared" si="1"/>
        <v>31806</v>
      </c>
    </row>
    <row r="49" spans="1:18" ht="12.75" customHeight="1">
      <c r="A49" s="89"/>
      <c r="B49" s="90" t="s">
        <v>114</v>
      </c>
      <c r="C49" s="91"/>
      <c r="D49" s="92">
        <v>1828</v>
      </c>
      <c r="E49" s="92">
        <v>0</v>
      </c>
      <c r="F49" s="92">
        <v>20</v>
      </c>
      <c r="G49" s="92">
        <v>0</v>
      </c>
      <c r="H49" s="92">
        <v>1808</v>
      </c>
      <c r="I49" s="92">
        <v>0</v>
      </c>
      <c r="J49" s="92">
        <v>632143</v>
      </c>
      <c r="K49" s="92">
        <v>447</v>
      </c>
      <c r="L49" s="92">
        <v>631696</v>
      </c>
      <c r="M49" s="92">
        <v>14343207</v>
      </c>
      <c r="N49" s="92">
        <v>2250</v>
      </c>
      <c r="O49" s="92">
        <v>14340957</v>
      </c>
      <c r="P49" s="92">
        <f t="shared" si="1"/>
        <v>22690</v>
      </c>
      <c r="Q49" s="92">
        <f t="shared" si="1"/>
        <v>5034</v>
      </c>
      <c r="R49" s="92">
        <f t="shared" si="1"/>
        <v>22702</v>
      </c>
    </row>
    <row r="50" spans="1:18" ht="12.75" customHeight="1">
      <c r="A50" s="89"/>
      <c r="B50" s="90" t="s">
        <v>115</v>
      </c>
      <c r="C50" s="91"/>
      <c r="D50" s="92">
        <v>1162</v>
      </c>
      <c r="E50" s="92">
        <v>0</v>
      </c>
      <c r="F50" s="92">
        <v>21</v>
      </c>
      <c r="G50" s="92">
        <v>0</v>
      </c>
      <c r="H50" s="92">
        <v>1141</v>
      </c>
      <c r="I50" s="92">
        <v>0</v>
      </c>
      <c r="J50" s="92">
        <v>238533</v>
      </c>
      <c r="K50" s="92">
        <v>757</v>
      </c>
      <c r="L50" s="92">
        <v>237776</v>
      </c>
      <c r="M50" s="92">
        <v>6063184</v>
      </c>
      <c r="N50" s="92">
        <v>2209</v>
      </c>
      <c r="O50" s="92">
        <v>6060975</v>
      </c>
      <c r="P50" s="92">
        <f t="shared" si="1"/>
        <v>25419</v>
      </c>
      <c r="Q50" s="92">
        <f t="shared" si="1"/>
        <v>2918</v>
      </c>
      <c r="R50" s="92">
        <f t="shared" si="1"/>
        <v>25490</v>
      </c>
    </row>
    <row r="51" spans="1:18" ht="12.75" customHeight="1">
      <c r="A51" s="89"/>
      <c r="B51" s="90" t="s">
        <v>116</v>
      </c>
      <c r="C51" s="91"/>
      <c r="D51" s="92">
        <v>3740</v>
      </c>
      <c r="E51" s="92">
        <v>0</v>
      </c>
      <c r="F51" s="92">
        <v>61</v>
      </c>
      <c r="G51" s="92">
        <v>0</v>
      </c>
      <c r="H51" s="92">
        <v>3679</v>
      </c>
      <c r="I51" s="92">
        <v>0</v>
      </c>
      <c r="J51" s="92">
        <v>755911</v>
      </c>
      <c r="K51" s="92">
        <v>2003</v>
      </c>
      <c r="L51" s="92">
        <v>753908</v>
      </c>
      <c r="M51" s="92">
        <v>21168413</v>
      </c>
      <c r="N51" s="92">
        <v>7548</v>
      </c>
      <c r="O51" s="92">
        <v>21160865</v>
      </c>
      <c r="P51" s="92">
        <f t="shared" si="1"/>
        <v>28004</v>
      </c>
      <c r="Q51" s="92">
        <f t="shared" si="1"/>
        <v>3768</v>
      </c>
      <c r="R51" s="92">
        <f t="shared" si="1"/>
        <v>28068</v>
      </c>
    </row>
    <row r="52" spans="1:18" ht="12.75" customHeight="1">
      <c r="A52" s="93"/>
      <c r="B52" s="94" t="s">
        <v>117</v>
      </c>
      <c r="C52" s="95"/>
      <c r="D52" s="96">
        <v>453</v>
      </c>
      <c r="E52" s="96">
        <v>0</v>
      </c>
      <c r="F52" s="96">
        <v>12</v>
      </c>
      <c r="G52" s="96">
        <v>0</v>
      </c>
      <c r="H52" s="96">
        <v>441</v>
      </c>
      <c r="I52" s="96">
        <v>0</v>
      </c>
      <c r="J52" s="96">
        <v>51615</v>
      </c>
      <c r="K52" s="96">
        <v>250</v>
      </c>
      <c r="L52" s="96">
        <v>51365</v>
      </c>
      <c r="M52" s="96">
        <v>595524</v>
      </c>
      <c r="N52" s="96">
        <v>924</v>
      </c>
      <c r="O52" s="96">
        <v>594600</v>
      </c>
      <c r="P52" s="96">
        <f t="shared" si="1"/>
        <v>11538</v>
      </c>
      <c r="Q52" s="96">
        <f t="shared" si="1"/>
        <v>3696</v>
      </c>
      <c r="R52" s="96">
        <f t="shared" si="1"/>
        <v>11576</v>
      </c>
    </row>
    <row r="53" spans="1:18" ht="12.75" customHeight="1">
      <c r="A53" s="89"/>
      <c r="B53" s="90" t="s">
        <v>118</v>
      </c>
      <c r="C53" s="91"/>
      <c r="D53" s="92">
        <v>3380</v>
      </c>
      <c r="E53" s="92">
        <v>0</v>
      </c>
      <c r="F53" s="92">
        <v>59</v>
      </c>
      <c r="G53" s="92">
        <v>0</v>
      </c>
      <c r="H53" s="92">
        <v>3321</v>
      </c>
      <c r="I53" s="92">
        <v>0</v>
      </c>
      <c r="J53" s="92">
        <v>652365</v>
      </c>
      <c r="K53" s="92">
        <v>1948</v>
      </c>
      <c r="L53" s="92">
        <v>650417</v>
      </c>
      <c r="M53" s="92">
        <v>16031458</v>
      </c>
      <c r="N53" s="92">
        <v>6188</v>
      </c>
      <c r="O53" s="92">
        <v>16025270</v>
      </c>
      <c r="P53" s="92">
        <f t="shared" si="1"/>
        <v>24574</v>
      </c>
      <c r="Q53" s="92">
        <f t="shared" si="1"/>
        <v>3177</v>
      </c>
      <c r="R53" s="92">
        <f t="shared" si="1"/>
        <v>24638</v>
      </c>
    </row>
    <row r="54" spans="1:18" ht="12.75" customHeight="1">
      <c r="A54" s="89"/>
      <c r="B54" s="90" t="s">
        <v>119</v>
      </c>
      <c r="C54" s="91"/>
      <c r="D54" s="92">
        <v>2503</v>
      </c>
      <c r="E54" s="92">
        <v>179</v>
      </c>
      <c r="F54" s="92">
        <v>47</v>
      </c>
      <c r="G54" s="92">
        <v>1</v>
      </c>
      <c r="H54" s="92">
        <v>2456</v>
      </c>
      <c r="I54" s="92">
        <v>178</v>
      </c>
      <c r="J54" s="92">
        <v>591954</v>
      </c>
      <c r="K54" s="92">
        <v>1579</v>
      </c>
      <c r="L54" s="92">
        <v>590375</v>
      </c>
      <c r="M54" s="92">
        <v>11744065</v>
      </c>
      <c r="N54" s="92">
        <v>5226</v>
      </c>
      <c r="O54" s="92">
        <v>11738839</v>
      </c>
      <c r="P54" s="92">
        <f t="shared" si="1"/>
        <v>19839</v>
      </c>
      <c r="Q54" s="92">
        <f t="shared" si="1"/>
        <v>3310</v>
      </c>
      <c r="R54" s="92">
        <f t="shared" si="1"/>
        <v>19884</v>
      </c>
    </row>
    <row r="55" spans="1:18" ht="12.75" customHeight="1">
      <c r="A55" s="89"/>
      <c r="B55" s="90" t="s">
        <v>120</v>
      </c>
      <c r="C55" s="91"/>
      <c r="D55" s="92">
        <v>3072</v>
      </c>
      <c r="E55" s="92">
        <v>409</v>
      </c>
      <c r="F55" s="92">
        <v>66</v>
      </c>
      <c r="G55" s="92">
        <v>2</v>
      </c>
      <c r="H55" s="92">
        <v>3006</v>
      </c>
      <c r="I55" s="92">
        <v>407</v>
      </c>
      <c r="J55" s="92">
        <v>826808</v>
      </c>
      <c r="K55" s="92">
        <v>2108</v>
      </c>
      <c r="L55" s="92">
        <v>824700</v>
      </c>
      <c r="M55" s="92">
        <v>24594162</v>
      </c>
      <c r="N55" s="92">
        <v>6146</v>
      </c>
      <c r="O55" s="92">
        <v>24588016</v>
      </c>
      <c r="P55" s="92">
        <f t="shared" si="1"/>
        <v>29746</v>
      </c>
      <c r="Q55" s="92">
        <f t="shared" si="1"/>
        <v>2916</v>
      </c>
      <c r="R55" s="92">
        <f t="shared" si="1"/>
        <v>29814</v>
      </c>
    </row>
    <row r="56" spans="1:18" ht="12.75" customHeight="1">
      <c r="A56" s="89"/>
      <c r="B56" s="90" t="s">
        <v>121</v>
      </c>
      <c r="C56" s="91"/>
      <c r="D56" s="92">
        <v>1879</v>
      </c>
      <c r="E56" s="92">
        <v>74</v>
      </c>
      <c r="F56" s="92">
        <v>26</v>
      </c>
      <c r="G56" s="92">
        <v>0</v>
      </c>
      <c r="H56" s="92">
        <v>1853</v>
      </c>
      <c r="I56" s="92">
        <v>74</v>
      </c>
      <c r="J56" s="92">
        <v>304776</v>
      </c>
      <c r="K56" s="92">
        <v>562</v>
      </c>
      <c r="L56" s="92">
        <v>304214</v>
      </c>
      <c r="M56" s="92">
        <v>5753347</v>
      </c>
      <c r="N56" s="92">
        <v>2432</v>
      </c>
      <c r="O56" s="92">
        <v>5750915</v>
      </c>
      <c r="P56" s="92">
        <f t="shared" si="1"/>
        <v>18877</v>
      </c>
      <c r="Q56" s="92">
        <f t="shared" si="1"/>
        <v>4327</v>
      </c>
      <c r="R56" s="92">
        <f t="shared" si="1"/>
        <v>18904</v>
      </c>
    </row>
    <row r="57" spans="1:18" ht="12.75" customHeight="1">
      <c r="A57" s="93"/>
      <c r="B57" s="94" t="s">
        <v>122</v>
      </c>
      <c r="C57" s="95"/>
      <c r="D57" s="96">
        <v>1206</v>
      </c>
      <c r="E57" s="96">
        <v>5</v>
      </c>
      <c r="F57" s="96">
        <v>24</v>
      </c>
      <c r="G57" s="96">
        <v>0</v>
      </c>
      <c r="H57" s="96">
        <v>1182</v>
      </c>
      <c r="I57" s="96">
        <v>5</v>
      </c>
      <c r="J57" s="96">
        <v>119191</v>
      </c>
      <c r="K57" s="96">
        <v>557</v>
      </c>
      <c r="L57" s="96">
        <v>118634</v>
      </c>
      <c r="M57" s="96">
        <v>2807267</v>
      </c>
      <c r="N57" s="96">
        <v>2221</v>
      </c>
      <c r="O57" s="96">
        <v>2805046</v>
      </c>
      <c r="P57" s="96">
        <f t="shared" si="1"/>
        <v>23553</v>
      </c>
      <c r="Q57" s="96">
        <f t="shared" si="1"/>
        <v>3987</v>
      </c>
      <c r="R57" s="96">
        <f t="shared" si="1"/>
        <v>23645</v>
      </c>
    </row>
    <row r="58" spans="1:18" ht="12.75" customHeight="1">
      <c r="A58" s="89"/>
      <c r="B58" s="90" t="s">
        <v>123</v>
      </c>
      <c r="C58" s="91"/>
      <c r="D58" s="92">
        <v>1002</v>
      </c>
      <c r="E58" s="92">
        <v>0</v>
      </c>
      <c r="F58" s="92">
        <v>16</v>
      </c>
      <c r="G58" s="92">
        <v>0</v>
      </c>
      <c r="H58" s="92">
        <v>986</v>
      </c>
      <c r="I58" s="92">
        <v>0</v>
      </c>
      <c r="J58" s="92">
        <v>142537</v>
      </c>
      <c r="K58" s="92">
        <v>249</v>
      </c>
      <c r="L58" s="92">
        <v>142288</v>
      </c>
      <c r="M58" s="92">
        <v>3277077</v>
      </c>
      <c r="N58" s="92">
        <v>940</v>
      </c>
      <c r="O58" s="92">
        <v>3276137</v>
      </c>
      <c r="P58" s="92">
        <f t="shared" si="1"/>
        <v>22991</v>
      </c>
      <c r="Q58" s="92">
        <f t="shared" si="1"/>
        <v>3775</v>
      </c>
      <c r="R58" s="92">
        <f t="shared" si="1"/>
        <v>23025</v>
      </c>
    </row>
    <row r="59" spans="1:18" ht="12.75" customHeight="1">
      <c r="A59" s="89"/>
      <c r="B59" s="90" t="s">
        <v>124</v>
      </c>
      <c r="C59" s="91"/>
      <c r="D59" s="92">
        <v>2002</v>
      </c>
      <c r="E59" s="92">
        <v>13</v>
      </c>
      <c r="F59" s="92">
        <v>46</v>
      </c>
      <c r="G59" s="92">
        <v>0</v>
      </c>
      <c r="H59" s="92">
        <v>1956</v>
      </c>
      <c r="I59" s="92">
        <v>13</v>
      </c>
      <c r="J59" s="92">
        <v>298961</v>
      </c>
      <c r="K59" s="92">
        <v>1126</v>
      </c>
      <c r="L59" s="92">
        <v>297835</v>
      </c>
      <c r="M59" s="92">
        <v>7399723</v>
      </c>
      <c r="N59" s="92">
        <v>5588</v>
      </c>
      <c r="O59" s="92">
        <v>7394135</v>
      </c>
      <c r="P59" s="92">
        <f t="shared" si="1"/>
        <v>24751</v>
      </c>
      <c r="Q59" s="92">
        <f t="shared" si="1"/>
        <v>4963</v>
      </c>
      <c r="R59" s="92">
        <f t="shared" si="1"/>
        <v>24826</v>
      </c>
    </row>
    <row r="60" spans="1:18" ht="12.75" customHeight="1">
      <c r="A60" s="89"/>
      <c r="B60" s="90" t="s">
        <v>125</v>
      </c>
      <c r="C60" s="91"/>
      <c r="D60" s="92">
        <v>627</v>
      </c>
      <c r="E60" s="92">
        <v>0</v>
      </c>
      <c r="F60" s="92">
        <v>5</v>
      </c>
      <c r="G60" s="92">
        <v>0</v>
      </c>
      <c r="H60" s="92">
        <v>622</v>
      </c>
      <c r="I60" s="92">
        <v>0</v>
      </c>
      <c r="J60" s="92">
        <v>90606</v>
      </c>
      <c r="K60" s="92">
        <v>142</v>
      </c>
      <c r="L60" s="92">
        <v>90464</v>
      </c>
      <c r="M60" s="92">
        <v>2150733</v>
      </c>
      <c r="N60" s="92">
        <v>618</v>
      </c>
      <c r="O60" s="92">
        <v>2150115</v>
      </c>
      <c r="P60" s="92">
        <f t="shared" si="1"/>
        <v>23737</v>
      </c>
      <c r="Q60" s="92">
        <f t="shared" si="1"/>
        <v>4352</v>
      </c>
      <c r="R60" s="92">
        <f t="shared" si="1"/>
        <v>23768</v>
      </c>
    </row>
    <row r="61" spans="1:18" ht="12.75" customHeight="1">
      <c r="A61" s="89"/>
      <c r="B61" s="90" t="s">
        <v>126</v>
      </c>
      <c r="C61" s="91"/>
      <c r="D61" s="92">
        <v>313</v>
      </c>
      <c r="E61" s="92">
        <v>72</v>
      </c>
      <c r="F61" s="92">
        <v>11</v>
      </c>
      <c r="G61" s="92">
        <v>1</v>
      </c>
      <c r="H61" s="92">
        <v>302</v>
      </c>
      <c r="I61" s="92">
        <v>71</v>
      </c>
      <c r="J61" s="92">
        <v>35260</v>
      </c>
      <c r="K61" s="92">
        <v>232</v>
      </c>
      <c r="L61" s="92">
        <v>35028</v>
      </c>
      <c r="M61" s="92">
        <v>547432</v>
      </c>
      <c r="N61" s="92">
        <v>1096</v>
      </c>
      <c r="O61" s="92">
        <v>546336</v>
      </c>
      <c r="P61" s="92">
        <f t="shared" si="1"/>
        <v>15526</v>
      </c>
      <c r="Q61" s="92">
        <f t="shared" si="1"/>
        <v>4724</v>
      </c>
      <c r="R61" s="92">
        <f t="shared" si="1"/>
        <v>15597</v>
      </c>
    </row>
    <row r="62" spans="1:18" ht="12.75" customHeight="1">
      <c r="A62" s="93"/>
      <c r="B62" s="94" t="s">
        <v>127</v>
      </c>
      <c r="C62" s="95"/>
      <c r="D62" s="96">
        <v>2116</v>
      </c>
      <c r="E62" s="96">
        <v>0</v>
      </c>
      <c r="F62" s="96">
        <v>24</v>
      </c>
      <c r="G62" s="96">
        <v>0</v>
      </c>
      <c r="H62" s="96">
        <v>2092</v>
      </c>
      <c r="I62" s="96">
        <v>0</v>
      </c>
      <c r="J62" s="96">
        <v>372386</v>
      </c>
      <c r="K62" s="96">
        <v>1289</v>
      </c>
      <c r="L62" s="96">
        <v>371097</v>
      </c>
      <c r="M62" s="96">
        <v>9483934</v>
      </c>
      <c r="N62" s="96">
        <v>2436</v>
      </c>
      <c r="O62" s="96">
        <v>9481498</v>
      </c>
      <c r="P62" s="96">
        <f t="shared" si="1"/>
        <v>25468</v>
      </c>
      <c r="Q62" s="96">
        <f t="shared" si="1"/>
        <v>1890</v>
      </c>
      <c r="R62" s="96">
        <f t="shared" si="1"/>
        <v>25550</v>
      </c>
    </row>
    <row r="63" spans="1:18" ht="12.75" customHeight="1">
      <c r="A63" s="100"/>
      <c r="B63" s="101" t="s">
        <v>128</v>
      </c>
      <c r="C63" s="102"/>
      <c r="D63" s="103">
        <v>6323</v>
      </c>
      <c r="E63" s="103">
        <v>202</v>
      </c>
      <c r="F63" s="103">
        <v>22</v>
      </c>
      <c r="G63" s="103">
        <v>1</v>
      </c>
      <c r="H63" s="103">
        <v>6301</v>
      </c>
      <c r="I63" s="103">
        <v>201</v>
      </c>
      <c r="J63" s="103">
        <v>2933679</v>
      </c>
      <c r="K63" s="103">
        <v>459</v>
      </c>
      <c r="L63" s="103">
        <v>2933220</v>
      </c>
      <c r="M63" s="103">
        <v>91945768</v>
      </c>
      <c r="N63" s="103">
        <v>2090</v>
      </c>
      <c r="O63" s="103">
        <v>91943678</v>
      </c>
      <c r="P63" s="103">
        <f t="shared" si="1"/>
        <v>31341</v>
      </c>
      <c r="Q63" s="103">
        <f t="shared" si="1"/>
        <v>4553</v>
      </c>
      <c r="R63" s="103">
        <f t="shared" si="1"/>
        <v>31346</v>
      </c>
    </row>
    <row r="64" spans="1:18" ht="12.75" customHeight="1">
      <c r="A64" s="89"/>
      <c r="B64" s="90" t="s">
        <v>129</v>
      </c>
      <c r="C64" s="91"/>
      <c r="D64" s="92">
        <v>2567</v>
      </c>
      <c r="E64" s="92">
        <v>6</v>
      </c>
      <c r="F64" s="92">
        <v>39</v>
      </c>
      <c r="G64" s="92">
        <v>0</v>
      </c>
      <c r="H64" s="92">
        <v>2528</v>
      </c>
      <c r="I64" s="92">
        <v>6</v>
      </c>
      <c r="J64" s="92">
        <v>423155</v>
      </c>
      <c r="K64" s="92">
        <v>993</v>
      </c>
      <c r="L64" s="92">
        <v>422162</v>
      </c>
      <c r="M64" s="92">
        <v>10033642</v>
      </c>
      <c r="N64" s="92">
        <v>3037</v>
      </c>
      <c r="O64" s="92">
        <v>10030605</v>
      </c>
      <c r="P64" s="92">
        <f t="shared" si="1"/>
        <v>23712</v>
      </c>
      <c r="Q64" s="92">
        <f t="shared" si="1"/>
        <v>3058</v>
      </c>
      <c r="R64" s="92">
        <f t="shared" si="1"/>
        <v>23760</v>
      </c>
    </row>
    <row r="65" spans="1:18" ht="12.75" customHeight="1">
      <c r="A65" s="89"/>
      <c r="B65" s="90" t="s">
        <v>130</v>
      </c>
      <c r="C65" s="91"/>
      <c r="D65" s="92">
        <v>896</v>
      </c>
      <c r="E65" s="92">
        <v>0</v>
      </c>
      <c r="F65" s="92">
        <v>14</v>
      </c>
      <c r="G65" s="92">
        <v>0</v>
      </c>
      <c r="H65" s="92">
        <v>882</v>
      </c>
      <c r="I65" s="92">
        <v>0</v>
      </c>
      <c r="J65" s="92">
        <v>199715</v>
      </c>
      <c r="K65" s="92">
        <v>304</v>
      </c>
      <c r="L65" s="92">
        <v>199411</v>
      </c>
      <c r="M65" s="92">
        <v>6870200</v>
      </c>
      <c r="N65" s="92">
        <v>1566</v>
      </c>
      <c r="O65" s="92">
        <v>6868634</v>
      </c>
      <c r="P65" s="92">
        <f t="shared" si="1"/>
        <v>34400</v>
      </c>
      <c r="Q65" s="92">
        <f t="shared" si="1"/>
        <v>5151</v>
      </c>
      <c r="R65" s="92">
        <f t="shared" si="1"/>
        <v>34445</v>
      </c>
    </row>
    <row r="66" spans="1:18" ht="12.75" customHeight="1">
      <c r="A66" s="89"/>
      <c r="B66" s="90" t="s">
        <v>131</v>
      </c>
      <c r="C66" s="91"/>
      <c r="D66" s="92">
        <v>951</v>
      </c>
      <c r="E66" s="92">
        <v>0</v>
      </c>
      <c r="F66" s="92">
        <v>21</v>
      </c>
      <c r="G66" s="92">
        <v>0</v>
      </c>
      <c r="H66" s="92">
        <v>930</v>
      </c>
      <c r="I66" s="92">
        <v>0</v>
      </c>
      <c r="J66" s="92">
        <v>167045</v>
      </c>
      <c r="K66" s="92">
        <v>684</v>
      </c>
      <c r="L66" s="92">
        <v>166361</v>
      </c>
      <c r="M66" s="92">
        <v>3784358</v>
      </c>
      <c r="N66" s="92">
        <v>2278</v>
      </c>
      <c r="O66" s="92">
        <v>3782080</v>
      </c>
      <c r="P66" s="92">
        <f t="shared" si="1"/>
        <v>22655</v>
      </c>
      <c r="Q66" s="92">
        <f t="shared" si="1"/>
        <v>3330</v>
      </c>
      <c r="R66" s="92">
        <f t="shared" si="1"/>
        <v>22734</v>
      </c>
    </row>
    <row r="67" spans="1:18" ht="12.75" customHeight="1">
      <c r="A67" s="104"/>
      <c r="B67" s="105" t="s">
        <v>132</v>
      </c>
      <c r="C67" s="106"/>
      <c r="D67" s="107">
        <v>1873</v>
      </c>
      <c r="E67" s="107">
        <v>3</v>
      </c>
      <c r="F67" s="107">
        <v>54</v>
      </c>
      <c r="G67" s="107">
        <v>0</v>
      </c>
      <c r="H67" s="107">
        <v>1819</v>
      </c>
      <c r="I67" s="107">
        <v>3</v>
      </c>
      <c r="J67" s="107">
        <v>281293</v>
      </c>
      <c r="K67" s="107">
        <v>1532</v>
      </c>
      <c r="L67" s="107">
        <v>279761</v>
      </c>
      <c r="M67" s="107">
        <v>8681492</v>
      </c>
      <c r="N67" s="107">
        <v>3967</v>
      </c>
      <c r="O67" s="107">
        <v>8677525</v>
      </c>
      <c r="P67" s="107">
        <f t="shared" si="1"/>
        <v>30863</v>
      </c>
      <c r="Q67" s="107">
        <f t="shared" si="1"/>
        <v>2589</v>
      </c>
      <c r="R67" s="107">
        <f t="shared" si="1"/>
        <v>31018</v>
      </c>
    </row>
    <row r="68" spans="1:18" ht="12.75" customHeight="1">
      <c r="A68" s="108"/>
      <c r="B68" s="109" t="s">
        <v>133</v>
      </c>
      <c r="C68" s="110"/>
      <c r="D68" s="111">
        <f>SUM(D8:D9)</f>
        <v>212093</v>
      </c>
      <c r="E68" s="112">
        <f t="shared" ref="E68:O68" si="2">SUM(E8:E9)</f>
        <v>12530</v>
      </c>
      <c r="F68" s="112">
        <f t="shared" si="2"/>
        <v>1095</v>
      </c>
      <c r="G68" s="112">
        <f t="shared" si="2"/>
        <v>20</v>
      </c>
      <c r="H68" s="112">
        <f t="shared" si="2"/>
        <v>210998</v>
      </c>
      <c r="I68" s="112">
        <f t="shared" si="2"/>
        <v>12510</v>
      </c>
      <c r="J68" s="112">
        <f t="shared" si="2"/>
        <v>101185079</v>
      </c>
      <c r="K68" s="112">
        <f t="shared" si="2"/>
        <v>22934</v>
      </c>
      <c r="L68" s="113">
        <f t="shared" si="2"/>
        <v>101162145</v>
      </c>
      <c r="M68" s="112">
        <f t="shared" si="2"/>
        <v>5647774717</v>
      </c>
      <c r="N68" s="112">
        <f t="shared" si="2"/>
        <v>111700</v>
      </c>
      <c r="O68" s="112">
        <f t="shared" si="2"/>
        <v>5647663017</v>
      </c>
      <c r="P68" s="112">
        <f t="shared" ref="P68:R71" si="3">IF(J68=0," ",ROUND(M68*1000/J68,0))</f>
        <v>55816</v>
      </c>
      <c r="Q68" s="112">
        <f t="shared" si="3"/>
        <v>4870</v>
      </c>
      <c r="R68" s="114">
        <f t="shared" si="3"/>
        <v>55828</v>
      </c>
    </row>
    <row r="69" spans="1:18" ht="12.75" customHeight="1">
      <c r="A69" s="115"/>
      <c r="B69" s="116" t="s">
        <v>134</v>
      </c>
      <c r="C69" s="117"/>
      <c r="D69" s="118">
        <f t="shared" ref="D69:O69" si="4">SUM(D10:D36)</f>
        <v>232719</v>
      </c>
      <c r="E69" s="118">
        <f t="shared" si="4"/>
        <v>13597</v>
      </c>
      <c r="F69" s="118">
        <f t="shared" si="4"/>
        <v>3147</v>
      </c>
      <c r="G69" s="118">
        <f t="shared" si="4"/>
        <v>32</v>
      </c>
      <c r="H69" s="118">
        <f t="shared" si="4"/>
        <v>229572</v>
      </c>
      <c r="I69" s="118">
        <f t="shared" si="4"/>
        <v>13565</v>
      </c>
      <c r="J69" s="118">
        <f t="shared" si="4"/>
        <v>61173375</v>
      </c>
      <c r="K69" s="118">
        <f t="shared" si="4"/>
        <v>93921</v>
      </c>
      <c r="L69" s="119">
        <f t="shared" si="4"/>
        <v>61079454</v>
      </c>
      <c r="M69" s="118">
        <f t="shared" si="4"/>
        <v>2218882896</v>
      </c>
      <c r="N69" s="118">
        <f t="shared" si="4"/>
        <v>326458</v>
      </c>
      <c r="O69" s="118">
        <f t="shared" si="4"/>
        <v>2218556438</v>
      </c>
      <c r="P69" s="118">
        <f t="shared" si="3"/>
        <v>36272</v>
      </c>
      <c r="Q69" s="118">
        <f t="shared" si="3"/>
        <v>3476</v>
      </c>
      <c r="R69" s="120">
        <f t="shared" si="3"/>
        <v>36322</v>
      </c>
    </row>
    <row r="70" spans="1:18" ht="12.75" customHeight="1">
      <c r="A70" s="115"/>
      <c r="B70" s="116" t="s">
        <v>135</v>
      </c>
      <c r="C70" s="117"/>
      <c r="D70" s="118">
        <f t="shared" ref="D70:O70" si="5">SUM(D37:D67)</f>
        <v>74161</v>
      </c>
      <c r="E70" s="118">
        <f t="shared" si="5"/>
        <v>2041</v>
      </c>
      <c r="F70" s="118">
        <f t="shared" si="5"/>
        <v>820</v>
      </c>
      <c r="G70" s="118">
        <f t="shared" si="5"/>
        <v>6</v>
      </c>
      <c r="H70" s="118">
        <f t="shared" si="5"/>
        <v>73341</v>
      </c>
      <c r="I70" s="118">
        <f t="shared" si="5"/>
        <v>2035</v>
      </c>
      <c r="J70" s="118">
        <f t="shared" si="5"/>
        <v>19671362</v>
      </c>
      <c r="K70" s="118">
        <f t="shared" si="5"/>
        <v>22466</v>
      </c>
      <c r="L70" s="119">
        <f t="shared" si="5"/>
        <v>19648896</v>
      </c>
      <c r="M70" s="118">
        <f t="shared" si="5"/>
        <v>660598376</v>
      </c>
      <c r="N70" s="118">
        <f t="shared" si="5"/>
        <v>81838</v>
      </c>
      <c r="O70" s="118">
        <f t="shared" si="5"/>
        <v>660516538</v>
      </c>
      <c r="P70" s="118">
        <f t="shared" si="3"/>
        <v>33582</v>
      </c>
      <c r="Q70" s="118">
        <f t="shared" si="3"/>
        <v>3643</v>
      </c>
      <c r="R70" s="120">
        <f t="shared" si="3"/>
        <v>33616</v>
      </c>
    </row>
    <row r="71" spans="1:18" ht="12.75" customHeight="1">
      <c r="A71" s="121"/>
      <c r="B71" s="122" t="s">
        <v>136</v>
      </c>
      <c r="C71" s="123"/>
      <c r="D71" s="124">
        <f>D68+D69+D70</f>
        <v>518973</v>
      </c>
      <c r="E71" s="124">
        <f t="shared" ref="E71:O71" si="6">E68+E69+E70</f>
        <v>28168</v>
      </c>
      <c r="F71" s="124">
        <f t="shared" si="6"/>
        <v>5062</v>
      </c>
      <c r="G71" s="124">
        <f t="shared" si="6"/>
        <v>58</v>
      </c>
      <c r="H71" s="124">
        <f t="shared" si="6"/>
        <v>513911</v>
      </c>
      <c r="I71" s="124">
        <f t="shared" si="6"/>
        <v>28110</v>
      </c>
      <c r="J71" s="124">
        <f t="shared" si="6"/>
        <v>182029816</v>
      </c>
      <c r="K71" s="124">
        <f t="shared" si="6"/>
        <v>139321</v>
      </c>
      <c r="L71" s="125">
        <f t="shared" si="6"/>
        <v>181890495</v>
      </c>
      <c r="M71" s="124">
        <f t="shared" si="6"/>
        <v>8527255989</v>
      </c>
      <c r="N71" s="124">
        <f t="shared" si="6"/>
        <v>519996</v>
      </c>
      <c r="O71" s="124">
        <f t="shared" si="6"/>
        <v>8526735993</v>
      </c>
      <c r="P71" s="124">
        <f t="shared" si="3"/>
        <v>46845</v>
      </c>
      <c r="Q71" s="124">
        <f t="shared" si="3"/>
        <v>3732</v>
      </c>
      <c r="R71" s="126">
        <f t="shared" si="3"/>
        <v>46878</v>
      </c>
    </row>
    <row r="72" spans="1:18" ht="12.75" customHeight="1">
      <c r="D72" s="128">
        <f>SUM(D8:D67)</f>
        <v>518973</v>
      </c>
      <c r="E72" s="128">
        <f t="shared" ref="E72:O72" si="7">SUM(E8:E67)</f>
        <v>28168</v>
      </c>
      <c r="F72" s="128">
        <f t="shared" si="7"/>
        <v>5062</v>
      </c>
      <c r="G72" s="128">
        <f t="shared" si="7"/>
        <v>58</v>
      </c>
      <c r="H72" s="128">
        <f t="shared" si="7"/>
        <v>513911</v>
      </c>
      <c r="I72" s="128">
        <f t="shared" si="7"/>
        <v>28110</v>
      </c>
      <c r="J72" s="128">
        <f t="shared" si="7"/>
        <v>182029816</v>
      </c>
      <c r="K72" s="128">
        <f t="shared" si="7"/>
        <v>139321</v>
      </c>
      <c r="L72" s="128">
        <f t="shared" si="7"/>
        <v>181890495</v>
      </c>
      <c r="M72" s="128">
        <f t="shared" si="7"/>
        <v>8527255989</v>
      </c>
      <c r="N72" s="128">
        <f t="shared" si="7"/>
        <v>519996</v>
      </c>
      <c r="O72" s="128">
        <f t="shared" si="7"/>
        <v>8526735993</v>
      </c>
    </row>
    <row r="73" spans="1:18" ht="12.75" customHeight="1">
      <c r="D73" s="129" t="str">
        <f>IF(D71=D72,"一致","不一致")</f>
        <v>一致</v>
      </c>
      <c r="E73" s="129" t="str">
        <f t="shared" ref="E73:L73" si="8">IF(E71=E72,"一致","不一致")</f>
        <v>一致</v>
      </c>
      <c r="F73" s="129" t="str">
        <f t="shared" si="8"/>
        <v>一致</v>
      </c>
      <c r="G73" s="129" t="str">
        <f t="shared" si="8"/>
        <v>一致</v>
      </c>
      <c r="H73" s="129" t="str">
        <f t="shared" si="8"/>
        <v>一致</v>
      </c>
      <c r="I73" s="129" t="str">
        <f t="shared" si="8"/>
        <v>一致</v>
      </c>
      <c r="J73" s="129" t="str">
        <f t="shared" si="8"/>
        <v>一致</v>
      </c>
      <c r="K73" s="129" t="str">
        <f t="shared" si="8"/>
        <v>一致</v>
      </c>
      <c r="L73" s="129" t="str">
        <f t="shared" si="8"/>
        <v>一致</v>
      </c>
      <c r="M73" s="129" t="str">
        <f>IF(M71=M72,"一致","不一致")</f>
        <v>一致</v>
      </c>
      <c r="N73" s="129" t="str">
        <f>IF(N71=N72,"一致","不一致")</f>
        <v>一致</v>
      </c>
      <c r="O73" s="129" t="str">
        <f>IF(O71=O72,"一致","不一致")</f>
        <v>一致</v>
      </c>
    </row>
  </sheetData>
  <mergeCells count="11">
    <mergeCell ref="P4:R4"/>
    <mergeCell ref="D5:E5"/>
    <mergeCell ref="F5:G5"/>
    <mergeCell ref="H5:I5"/>
    <mergeCell ref="D6:D7"/>
    <mergeCell ref="F6:F7"/>
    <mergeCell ref="H6:H7"/>
    <mergeCell ref="B4:B7"/>
    <mergeCell ref="D4:I4"/>
    <mergeCell ref="J4:L4"/>
    <mergeCell ref="M4:O4"/>
  </mergeCells>
  <phoneticPr fontId="2"/>
  <pageMargins left="0.59055118110236227" right="0.59055118110236227" top="0.59055118110236227" bottom="0.59055118110236227" header="0.31496062992125984" footer="0.31496062992125984"/>
  <pageSetup paperSize="9" scale="80" firstPageNumber="155" orientation="portrait" useFirstPageNumber="1" r:id="rId1"/>
  <headerFooter alignWithMargins="0"/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概家13-1</vt:lpstr>
      <vt:lpstr>概家13-2</vt:lpstr>
      <vt:lpstr>'概家13-1'!Print_Area</vt:lpstr>
      <vt:lpstr>'概家13-2'!Print_Area</vt:lpstr>
    </vt:vector>
  </TitlesOfParts>
  <Company>福岡県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福岡県</cp:lastModifiedBy>
  <cp:lastPrinted>2020-03-02T07:03:55Z</cp:lastPrinted>
  <dcterms:created xsi:type="dcterms:W3CDTF">2008-11-25T06:12:51Z</dcterms:created>
  <dcterms:modified xsi:type="dcterms:W3CDTF">2020-03-02T07:04:14Z</dcterms:modified>
</cp:coreProperties>
</file>